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30" windowHeight="594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Actions'!$A$1:$J$39</definedName>
    <definedName name="_xlnm.Print_Area" localSheetId="5">'Action Durations'!$A$1:$K$24</definedName>
    <definedName name="_xlnm.Print_Area" localSheetId="1">'Attributes'!$A$1:$J$30</definedName>
    <definedName name="_xlnm.Print_Area" localSheetId="6">'Beach Days'!$A$1:$L$31</definedName>
    <definedName name="_xlnm.Print_Area" localSheetId="2">'Monitoring'!$A$1:$I$30</definedName>
    <definedName name="_xlnm.Print_Area" localSheetId="3">'Pollution Sources'!$A$1:$R$64</definedName>
    <definedName name="_xlnm.Print_Area" localSheetId="0">'Summary'!$A$1:$W$14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'Attributes'!$1:$1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<sst xmlns="http://schemas.openxmlformats.org/spreadsheetml/2006/main" count="932" uniqueCount="174">
  <si>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</si>
  <si>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</si>
  <si>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</si>
  <si>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</si>
  <si>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</si>
  <si>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</si>
  <si>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</si>
  <si>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</si>
  <si>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</si>
  <si>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</si>
  <si>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</si>
  <si>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</si>
  <si>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</si>
  <si>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</si>
  <si>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</si>
  <si>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</si>
  <si>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</si>
  <si>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</si>
  <si>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</si>
  <si>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</si>
  <si>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</si>
  <si>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</si>
  <si>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</si>
  <si>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</si>
  <si>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</si>
  <si>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</si>
  <si>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</si>
  <si>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</si>
  <si>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</si>
  <si>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</si>
  <si>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</si>
  <si>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</si>
  <si>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</si>
  <si>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</si>
  <si>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</si>
  <si>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</si>
  <si>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</si>
  <si>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</si>
  <si>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</si>
  <si>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</si>
  <si>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</si>
  <si>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</si>
  <si>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</si>
  <si>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</si>
  <si>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</si>
  <si>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</si>
  <si>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</si>
  <si>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</si>
  <si>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</si>
  <si>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</si>
  <si>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</si>
  <si>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</si>
  <si>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</si>
  <si>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</si>
  <si>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</si>
  <si>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</si>
  <si>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</si>
  <si>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</si>
  <si>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</si>
  <si>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</si>
  <si>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</si>
  <si>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</si>
  <si>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</si>
  <si>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</si>
  <si>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</si>
  <si>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</si>
  <si>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</si>
  <si>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</si>
  <si>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</si>
  <si>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</si>
  <si>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</si>
  <si>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</si>
  <si>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</si>
  <si>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</si>
  <si>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</si>
  <si>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</si>
  <si>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</si>
  <si>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</si>
  <si>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</si>
  <si>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</si>
  <si>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</si>
  <si>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</si>
  <si>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</si>
  <si>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</si>
  <si>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</si>
  <si>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</si>
  <si>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</si>
  <si>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</si>
  <si>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</si>
  <si>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</si>
  <si>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</si>
  <si>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</si>
  <si>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</si>
  <si>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</si>
  <si>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</si>
  <si>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</si>
  <si>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</si>
  <si>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</si>
  <si>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</si>
  <si>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</si>
  <si>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</si>
  <si>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</si>
  <si>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</si>
  <si>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</si>
  <si>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TOTALS: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</si>
  <si>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</si>
  <si>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</si>
  <si>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</si>
  <si>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</si>
  <si>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</si>
  <si>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</si>
  <si>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</si>
  <si>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</si>
  <si>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</si>
  <si>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</si>
  <si>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</si>
  <si>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DAYS</t>
  </si>
  <si>
    <t>ENTERO</t>
  </si>
  <si>
    <t xml:space="preserve"> </t>
  </si>
  <si>
    <t>Total</t>
  </si>
  <si>
    <t>Beaches:</t>
  </si>
  <si>
    <t>Monitored</t>
  </si>
  <si>
    <t>HANCOCK</t>
  </si>
  <si>
    <t>MS356172</t>
  </si>
  <si>
    <t>Bay St. Louis Beach</t>
  </si>
  <si>
    <t>MS999656</t>
  </si>
  <si>
    <t>Buccaneer State Park Beach</t>
  </si>
  <si>
    <t>MS594393</t>
  </si>
  <si>
    <t>Waveland Beach</t>
  </si>
  <si>
    <t>HARRISON</t>
  </si>
  <si>
    <t>MS335067</t>
  </si>
  <si>
    <t>Biloxi East Beach</t>
  </si>
  <si>
    <t>MS444095</t>
  </si>
  <si>
    <t>Biloxi East Central Beach</t>
  </si>
  <si>
    <t>MS589107</t>
  </si>
  <si>
    <t>Biloxi West Central Beach</t>
  </si>
  <si>
    <t>MS152167</t>
  </si>
  <si>
    <t>Courthouse Road Beach</t>
  </si>
  <si>
    <t>MS424283</t>
  </si>
  <si>
    <t>Edgewater Beach</t>
  </si>
  <si>
    <t>MS984335</t>
  </si>
  <si>
    <t>Gulfport Central Beach</t>
  </si>
  <si>
    <t>MS501920</t>
  </si>
  <si>
    <t>Gulfport East Beach</t>
  </si>
  <si>
    <t>MS837600</t>
  </si>
  <si>
    <t>Gulfport Harbor Beach</t>
  </si>
  <si>
    <t>MS315015</t>
  </si>
  <si>
    <t>Gulfport West Beach</t>
  </si>
  <si>
    <t>MS951039</t>
  </si>
  <si>
    <t>Long Beach</t>
  </si>
  <si>
    <t>MS268175</t>
  </si>
  <si>
    <t>Pass Christian Central Beach</t>
  </si>
  <si>
    <t>MS409670</t>
  </si>
  <si>
    <t>Pass Christian East Beach</t>
  </si>
  <si>
    <t>MS183900</t>
  </si>
  <si>
    <t>Pass Christian West Beach</t>
  </si>
  <si>
    <t>JACKSON</t>
  </si>
  <si>
    <t>MS334678</t>
  </si>
  <si>
    <t>Front Beach</t>
  </si>
  <si>
    <t>MS714024</t>
  </si>
  <si>
    <t>Gulf Park Estates Beach</t>
  </si>
  <si>
    <t>MS743032</t>
  </si>
  <si>
    <t>Pascagoula Beach East</t>
  </si>
  <si>
    <t>MS091756</t>
  </si>
  <si>
    <t>Pascagoula Beach West</t>
  </si>
  <si>
    <t>MS464589</t>
  </si>
  <si>
    <t>Shearwater Beach</t>
  </si>
  <si>
    <t>MS550208</t>
  </si>
  <si>
    <t>St. Andrews Beach</t>
  </si>
  <si>
    <t>PER_MONTH</t>
  </si>
  <si>
    <t>No</t>
  </si>
  <si>
    <t>N/A</t>
  </si>
  <si>
    <t>County</t>
  </si>
  <si>
    <t>COUNTY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</si>
</sst>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14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10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98" t="s">
        <v>105</v>
      </c>
      <c r="D1" s="99"/>
      <c r="E1" s="99"/>
      <c r="F1" s="54"/>
      <c r="G1" s="98" t="s">
        <v>25</v>
      </c>
      <c r="H1" s="98"/>
      <c r="I1" s="98"/>
      <c r="J1" s="98"/>
      <c r="K1" s="54"/>
      <c r="L1" s="98" t="s">
        <v>26</v>
      </c>
      <c r="M1" s="100"/>
      <c r="N1" s="100"/>
      <c r="O1" s="100"/>
      <c r="P1" s="100"/>
      <c r="Q1" s="100"/>
      <c r="R1" s="54"/>
      <c r="S1" s="98" t="s">
        <v>27</v>
      </c>
      <c r="T1" s="100"/>
      <c r="U1" s="100"/>
      <c r="V1" s="100"/>
      <c r="W1" s="100"/>
    </row>
    <row r="2" spans="1:23" ht="88.5" customHeight="1">
      <c r="A2" s="5" t="s">
        <v>172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55</v>
      </c>
      <c r="V2" s="3" t="s">
        <v>43</v>
      </c>
      <c r="W2" s="3" t="s">
        <v>57</v>
      </c>
    </row>
    <row r="3" spans="1:23" ht="12.75">
      <c r="A3" s="30" t="s">
        <v>122</v>
      </c>
      <c r="B3" s="62"/>
      <c r="C3" s="30">
        <f>Monitoring!$B$5</f>
        <v>3</v>
      </c>
      <c r="D3" s="30">
        <f>Monitoring!$F$5</f>
        <v>3</v>
      </c>
      <c r="E3" s="63">
        <f>D3/C3</f>
        <v>1</v>
      </c>
      <c r="F3" s="54"/>
      <c r="G3" s="64">
        <f>'2008 Actions'!$B$8</f>
        <v>3</v>
      </c>
      <c r="H3" s="64">
        <f>D3-G3</f>
        <v>0</v>
      </c>
      <c r="I3" s="63">
        <f>G3/D3</f>
        <v>1</v>
      </c>
      <c r="J3" s="63">
        <f>H3/D3</f>
        <v>0</v>
      </c>
      <c r="K3" s="54"/>
      <c r="L3" s="54">
        <f>'Action Durations'!$D$6</f>
        <v>6</v>
      </c>
      <c r="M3" s="66">
        <f>'Action Durations'!G6</f>
        <v>0</v>
      </c>
      <c r="N3" s="66">
        <f>'Action Durations'!H6</f>
        <v>2</v>
      </c>
      <c r="O3" s="66">
        <f>'Action Durations'!I6</f>
        <v>4</v>
      </c>
      <c r="P3" s="66">
        <f>'Action Durations'!J6</f>
        <v>0</v>
      </c>
      <c r="Q3" s="66">
        <f>'Action Durations'!K6</f>
        <v>0</v>
      </c>
      <c r="R3" s="54"/>
      <c r="S3" s="65">
        <f>'Beach Days'!$E$6</f>
        <v>549</v>
      </c>
      <c r="T3" s="65">
        <f>'Beach Days'!$H$6</f>
        <v>22</v>
      </c>
      <c r="U3" s="57">
        <f>T3/S3</f>
        <v>0.04007285974499089</v>
      </c>
      <c r="V3" s="58">
        <f>S3-T3</f>
        <v>527</v>
      </c>
      <c r="W3" s="57">
        <f>V3/S3</f>
        <v>0.9599271402550091</v>
      </c>
    </row>
    <row r="4" spans="1:23" ht="12.75">
      <c r="A4" s="30" t="s">
        <v>129</v>
      </c>
      <c r="B4" s="62"/>
      <c r="C4" s="30">
        <f>Monitoring!$B$20</f>
        <v>13</v>
      </c>
      <c r="D4" s="30">
        <f>Monitoring!$F$20</f>
        <v>13</v>
      </c>
      <c r="E4" s="63">
        <f>D4/C4</f>
        <v>1</v>
      </c>
      <c r="F4" s="54"/>
      <c r="G4" s="96">
        <f>'2008 Actions'!$B$32</f>
        <v>10</v>
      </c>
      <c r="H4" s="64">
        <f>D4-G4</f>
        <v>3</v>
      </c>
      <c r="I4" s="63">
        <f>G4/D4</f>
        <v>0.7692307692307693</v>
      </c>
      <c r="J4" s="63">
        <f>H4/D4</f>
        <v>0.23076923076923078</v>
      </c>
      <c r="K4" s="66"/>
      <c r="L4" s="45">
        <f>'Action Durations'!$D$18</f>
        <v>22</v>
      </c>
      <c r="M4" s="95">
        <f>'Action Durations'!G18</f>
        <v>0</v>
      </c>
      <c r="N4" s="95">
        <f>'Action Durations'!H18</f>
        <v>2</v>
      </c>
      <c r="O4" s="95">
        <f>'Action Durations'!I18</f>
        <v>16</v>
      </c>
      <c r="P4" s="95">
        <f>'Action Durations'!J18</f>
        <v>4</v>
      </c>
      <c r="Q4" s="95">
        <f>'Action Durations'!K18</f>
        <v>0</v>
      </c>
      <c r="R4" s="54"/>
      <c r="S4" s="65">
        <f>'Beach Days'!$E$21</f>
        <v>2379</v>
      </c>
      <c r="T4" s="65">
        <f>'Beach Days'!$H$21</f>
        <v>159</v>
      </c>
      <c r="U4" s="57">
        <f>T4/S4</f>
        <v>0.06683480453972257</v>
      </c>
      <c r="V4" s="58">
        <f>S4-T4</f>
        <v>2220</v>
      </c>
      <c r="W4" s="57">
        <f>V4/S4</f>
        <v>0.9331651954602774</v>
      </c>
    </row>
    <row r="5" spans="1:23" ht="12.75">
      <c r="A5" s="33" t="s">
        <v>156</v>
      </c>
      <c r="B5" s="62"/>
      <c r="C5" s="33">
        <f>Monitoring!$B$28</f>
        <v>6</v>
      </c>
      <c r="D5" s="33">
        <f>Monitoring!$F$28</f>
        <v>6</v>
      </c>
      <c r="E5" s="60">
        <f>D5/C5</f>
        <v>1</v>
      </c>
      <c r="F5" s="49"/>
      <c r="G5" s="92">
        <f>'2008 Actions'!$B$36</f>
        <v>2</v>
      </c>
      <c r="H5" s="92">
        <f>D5-G5</f>
        <v>4</v>
      </c>
      <c r="I5" s="60">
        <f>G5/D5</f>
        <v>0.3333333333333333</v>
      </c>
      <c r="J5" s="60">
        <f>H5/D5</f>
        <v>0.6666666666666666</v>
      </c>
      <c r="K5" s="49"/>
      <c r="L5" s="49">
        <f>'Action Durations'!$D$22</f>
        <v>2</v>
      </c>
      <c r="M5" s="93">
        <f>'Action Durations'!G22</f>
        <v>0</v>
      </c>
      <c r="N5" s="93">
        <f>'Action Durations'!H22</f>
        <v>1</v>
      </c>
      <c r="O5" s="93">
        <f>'Action Durations'!I22</f>
        <v>1</v>
      </c>
      <c r="P5" s="93">
        <f>'Action Durations'!J22</f>
        <v>0</v>
      </c>
      <c r="Q5" s="93">
        <f>'Action Durations'!K22</f>
        <v>0</v>
      </c>
      <c r="R5" s="49"/>
      <c r="S5" s="61">
        <f>'Beach Days'!$E$29</f>
        <v>1098</v>
      </c>
      <c r="T5" s="61">
        <f>'Beach Days'!$H$29</f>
        <v>6</v>
      </c>
      <c r="U5" s="60">
        <f>T5/S5</f>
        <v>0.00546448087431694</v>
      </c>
      <c r="V5" s="61">
        <f>S5-T5</f>
        <v>1092</v>
      </c>
      <c r="W5" s="60">
        <f>V5/S5</f>
        <v>0.994535519125683</v>
      </c>
    </row>
    <row r="6" spans="1:23" ht="12.75">
      <c r="A6" s="35"/>
      <c r="B6" s="35"/>
      <c r="C6" s="40">
        <f>SUM(C3:C5)</f>
        <v>22</v>
      </c>
      <c r="D6" s="40">
        <f>SUM(D3:D5)</f>
        <v>22</v>
      </c>
      <c r="E6" s="67">
        <f>D6/C6</f>
        <v>1</v>
      </c>
      <c r="F6" s="40"/>
      <c r="G6" s="40">
        <f>SUM(G3:G5)</f>
        <v>15</v>
      </c>
      <c r="H6" s="68">
        <f>D6-G6</f>
        <v>7</v>
      </c>
      <c r="I6" s="67">
        <f>G6/D6</f>
        <v>0.6818181818181818</v>
      </c>
      <c r="J6" s="67">
        <f>H6/D6</f>
        <v>0.3181818181818182</v>
      </c>
      <c r="K6" s="40"/>
      <c r="L6" s="40">
        <f aca="true" t="shared" si="0" ref="L6:Q6">SUM(L3:L5)</f>
        <v>30</v>
      </c>
      <c r="M6" s="40">
        <f t="shared" si="0"/>
        <v>0</v>
      </c>
      <c r="N6" s="40">
        <f t="shared" si="0"/>
        <v>5</v>
      </c>
      <c r="O6" s="40">
        <f t="shared" si="0"/>
        <v>21</v>
      </c>
      <c r="P6" s="40">
        <f t="shared" si="0"/>
        <v>4</v>
      </c>
      <c r="Q6" s="40">
        <f t="shared" si="0"/>
        <v>0</v>
      </c>
      <c r="R6" s="40"/>
      <c r="S6" s="69">
        <f>SUM(S3:S5)</f>
        <v>4026</v>
      </c>
      <c r="T6" s="69">
        <f>SUM(T3:T5)</f>
        <v>187</v>
      </c>
      <c r="U6" s="39">
        <f>T6/S6</f>
        <v>0.04644808743169399</v>
      </c>
      <c r="V6" s="50">
        <f>S6-T6</f>
        <v>3839</v>
      </c>
      <c r="W6" s="39">
        <f>V6/S6</f>
        <v>0.953551912568306</v>
      </c>
    </row>
    <row r="7" ht="12.75">
      <c r="T7" s="16"/>
    </row>
    <row r="8" ht="12.75">
      <c r="T8" s="16"/>
    </row>
    <row r="9" ht="12.75">
      <c r="T9" s="16"/>
    </row>
    <row r="10" spans="1:20" ht="12.75">
      <c r="A10" s="17" t="s">
        <v>64</v>
      </c>
      <c r="T10" s="16"/>
    </row>
    <row r="11" ht="12.75">
      <c r="T11" s="16"/>
    </row>
    <row r="12" spans="3:23" ht="12.75">
      <c r="C12" s="15"/>
      <c r="D12" s="4"/>
      <c r="E12" s="18"/>
      <c r="G12" s="15"/>
      <c r="H12" s="4"/>
      <c r="I12" s="4"/>
      <c r="J12" s="18"/>
      <c r="L12" s="15"/>
      <c r="M12" s="4"/>
      <c r="N12" s="4"/>
      <c r="O12" s="4"/>
      <c r="P12" s="4"/>
      <c r="Q12" s="18"/>
      <c r="S12" s="15"/>
      <c r="T12" s="4"/>
      <c r="U12" s="4"/>
      <c r="V12" s="4"/>
      <c r="W12" s="18"/>
    </row>
    <row r="13" spans="4:21" ht="12.75">
      <c r="D13" s="14" t="s">
        <v>58</v>
      </c>
      <c r="G13" s="6" t="s">
        <v>60</v>
      </c>
      <c r="L13" s="6" t="s">
        <v>62</v>
      </c>
      <c r="U13" s="14" t="s">
        <v>65</v>
      </c>
    </row>
    <row r="14" spans="4:21" ht="12.75">
      <c r="D14" s="7" t="s">
        <v>59</v>
      </c>
      <c r="L14" s="6" t="s">
        <v>63</v>
      </c>
      <c r="U14" s="14" t="s">
        <v>61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Mississippi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43" customWidth="1"/>
    <col min="2" max="2" width="7.7109375" style="43" customWidth="1"/>
    <col min="3" max="3" width="33.00390625" style="43" customWidth="1"/>
    <col min="4" max="4" width="9.28125" style="43" customWidth="1"/>
    <col min="5" max="5" width="12.57421875" style="43" customWidth="1"/>
    <col min="6" max="6" width="8.28125" style="43" customWidth="1"/>
    <col min="7" max="10" width="9.7109375" style="43" customWidth="1"/>
    <col min="11" max="16384" width="9.140625" style="2" customWidth="1"/>
  </cols>
  <sheetData>
    <row r="1" spans="1:10" ht="33.75" customHeight="1">
      <c r="A1" s="3" t="s">
        <v>173</v>
      </c>
      <c r="B1" s="3" t="s">
        <v>45</v>
      </c>
      <c r="C1" s="3" t="s">
        <v>46</v>
      </c>
      <c r="D1" s="3" t="s">
        <v>78</v>
      </c>
      <c r="E1" s="3" t="s">
        <v>73</v>
      </c>
      <c r="F1" s="3" t="s">
        <v>70</v>
      </c>
      <c r="G1" s="3" t="s">
        <v>74</v>
      </c>
      <c r="H1" s="3" t="s">
        <v>75</v>
      </c>
      <c r="I1" s="3" t="s">
        <v>76</v>
      </c>
      <c r="J1" s="3" t="s">
        <v>77</v>
      </c>
    </row>
    <row r="2" spans="1:10" ht="12.75" customHeight="1">
      <c r="A2" s="30" t="s">
        <v>122</v>
      </c>
      <c r="B2" s="30" t="s">
        <v>123</v>
      </c>
      <c r="C2" s="30" t="s">
        <v>124</v>
      </c>
      <c r="D2" s="30" t="s">
        <v>95</v>
      </c>
      <c r="E2" s="30" t="s">
        <v>96</v>
      </c>
      <c r="F2" s="30">
        <v>1</v>
      </c>
      <c r="G2" s="30" t="s">
        <v>95</v>
      </c>
      <c r="H2" s="30" t="s">
        <v>95</v>
      </c>
      <c r="I2" s="30" t="s">
        <v>95</v>
      </c>
      <c r="J2" s="30" t="s">
        <v>95</v>
      </c>
    </row>
    <row r="3" spans="1:10" ht="12.75" customHeight="1">
      <c r="A3" s="30" t="s">
        <v>122</v>
      </c>
      <c r="B3" s="30" t="s">
        <v>125</v>
      </c>
      <c r="C3" s="30" t="s">
        <v>126</v>
      </c>
      <c r="D3" s="30" t="s">
        <v>95</v>
      </c>
      <c r="E3" s="30" t="s">
        <v>96</v>
      </c>
      <c r="F3" s="30">
        <v>2</v>
      </c>
      <c r="G3" s="30" t="s">
        <v>95</v>
      </c>
      <c r="H3" s="30" t="s">
        <v>95</v>
      </c>
      <c r="I3" s="30" t="s">
        <v>95</v>
      </c>
      <c r="J3" s="30" t="s">
        <v>95</v>
      </c>
    </row>
    <row r="4" spans="1:10" ht="12.75" customHeight="1">
      <c r="A4" s="33" t="s">
        <v>122</v>
      </c>
      <c r="B4" s="33" t="s">
        <v>127</v>
      </c>
      <c r="C4" s="33" t="s">
        <v>128</v>
      </c>
      <c r="D4" s="33" t="s">
        <v>95</v>
      </c>
      <c r="E4" s="33" t="s">
        <v>96</v>
      </c>
      <c r="F4" s="33">
        <v>2</v>
      </c>
      <c r="G4" s="33" t="s">
        <v>95</v>
      </c>
      <c r="H4" s="33" t="s">
        <v>95</v>
      </c>
      <c r="I4" s="33" t="s">
        <v>95</v>
      </c>
      <c r="J4" s="33" t="s">
        <v>95</v>
      </c>
    </row>
    <row r="5" spans="1:10" ht="12.75" customHeight="1">
      <c r="A5" s="44"/>
      <c r="B5" s="70">
        <f>COUNTA(B2:B4)</f>
        <v>3</v>
      </c>
      <c r="C5" s="44"/>
      <c r="D5" s="70">
        <f>COUNTIF(D2:D4,"Yes")</f>
        <v>3</v>
      </c>
      <c r="E5" s="44"/>
      <c r="F5" s="44"/>
      <c r="G5" s="44"/>
      <c r="H5" s="44"/>
      <c r="I5" s="44"/>
      <c r="J5" s="44"/>
    </row>
    <row r="6" spans="1:10" ht="8.25" customHeight="1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12.75" customHeight="1">
      <c r="A7" s="30" t="s">
        <v>129</v>
      </c>
      <c r="B7" s="30" t="s">
        <v>130</v>
      </c>
      <c r="C7" s="30" t="s">
        <v>131</v>
      </c>
      <c r="D7" s="30" t="s">
        <v>95</v>
      </c>
      <c r="E7" s="30" t="s">
        <v>96</v>
      </c>
      <c r="F7" s="30">
        <v>1</v>
      </c>
      <c r="G7" s="30" t="s">
        <v>95</v>
      </c>
      <c r="H7" s="30" t="s">
        <v>95</v>
      </c>
      <c r="I7" s="30" t="s">
        <v>95</v>
      </c>
      <c r="J7" s="30" t="s">
        <v>95</v>
      </c>
    </row>
    <row r="8" spans="1:10" ht="12.75" customHeight="1">
      <c r="A8" s="30" t="s">
        <v>129</v>
      </c>
      <c r="B8" s="30" t="s">
        <v>132</v>
      </c>
      <c r="C8" s="30" t="s">
        <v>133</v>
      </c>
      <c r="D8" s="30" t="s">
        <v>95</v>
      </c>
      <c r="E8" s="30" t="s">
        <v>96</v>
      </c>
      <c r="F8" s="30">
        <v>1</v>
      </c>
      <c r="G8" s="30" t="s">
        <v>95</v>
      </c>
      <c r="H8" s="30" t="s">
        <v>95</v>
      </c>
      <c r="I8" s="30" t="s">
        <v>95</v>
      </c>
      <c r="J8" s="30" t="s">
        <v>95</v>
      </c>
    </row>
    <row r="9" spans="1:10" ht="12.75" customHeight="1">
      <c r="A9" s="30" t="s">
        <v>129</v>
      </c>
      <c r="B9" s="30" t="s">
        <v>134</v>
      </c>
      <c r="C9" s="30" t="s">
        <v>135</v>
      </c>
      <c r="D9" s="30" t="s">
        <v>95</v>
      </c>
      <c r="E9" s="30" t="s">
        <v>96</v>
      </c>
      <c r="F9" s="30">
        <v>1</v>
      </c>
      <c r="G9" s="30" t="s">
        <v>95</v>
      </c>
      <c r="H9" s="30" t="s">
        <v>95</v>
      </c>
      <c r="I9" s="30" t="s">
        <v>95</v>
      </c>
      <c r="J9" s="30" t="s">
        <v>95</v>
      </c>
    </row>
    <row r="10" spans="1:10" ht="12.75" customHeight="1">
      <c r="A10" s="30" t="s">
        <v>129</v>
      </c>
      <c r="B10" s="30" t="s">
        <v>136</v>
      </c>
      <c r="C10" s="30" t="s">
        <v>137</v>
      </c>
      <c r="D10" s="30" t="s">
        <v>95</v>
      </c>
      <c r="E10" s="30" t="s">
        <v>96</v>
      </c>
      <c r="F10" s="30">
        <v>1</v>
      </c>
      <c r="G10" s="30" t="s">
        <v>95</v>
      </c>
      <c r="H10" s="30" t="s">
        <v>95</v>
      </c>
      <c r="I10" s="30" t="s">
        <v>95</v>
      </c>
      <c r="J10" s="30" t="s">
        <v>95</v>
      </c>
    </row>
    <row r="11" spans="1:10" ht="12.75" customHeight="1">
      <c r="A11" s="30" t="s">
        <v>129</v>
      </c>
      <c r="B11" s="30" t="s">
        <v>138</v>
      </c>
      <c r="C11" s="30" t="s">
        <v>139</v>
      </c>
      <c r="D11" s="30" t="s">
        <v>95</v>
      </c>
      <c r="E11" s="30" t="s">
        <v>96</v>
      </c>
      <c r="F11" s="30">
        <v>1</v>
      </c>
      <c r="G11" s="30" t="s">
        <v>95</v>
      </c>
      <c r="H11" s="30" t="s">
        <v>95</v>
      </c>
      <c r="I11" s="30" t="s">
        <v>95</v>
      </c>
      <c r="J11" s="30" t="s">
        <v>95</v>
      </c>
    </row>
    <row r="12" spans="1:10" ht="12.75" customHeight="1">
      <c r="A12" s="30" t="s">
        <v>129</v>
      </c>
      <c r="B12" s="30" t="s">
        <v>140</v>
      </c>
      <c r="C12" s="30" t="s">
        <v>141</v>
      </c>
      <c r="D12" s="30" t="s">
        <v>95</v>
      </c>
      <c r="E12" s="30" t="s">
        <v>96</v>
      </c>
      <c r="F12" s="30">
        <v>1</v>
      </c>
      <c r="G12" s="30" t="s">
        <v>95</v>
      </c>
      <c r="H12" s="30" t="s">
        <v>95</v>
      </c>
      <c r="I12" s="30" t="s">
        <v>95</v>
      </c>
      <c r="J12" s="30" t="s">
        <v>95</v>
      </c>
    </row>
    <row r="13" spans="1:10" ht="12.75" customHeight="1">
      <c r="A13" s="30" t="s">
        <v>129</v>
      </c>
      <c r="B13" s="30" t="s">
        <v>142</v>
      </c>
      <c r="C13" s="30" t="s">
        <v>143</v>
      </c>
      <c r="D13" s="30" t="s">
        <v>95</v>
      </c>
      <c r="E13" s="30" t="s">
        <v>96</v>
      </c>
      <c r="F13" s="30">
        <v>1</v>
      </c>
      <c r="G13" s="30" t="s">
        <v>95</v>
      </c>
      <c r="H13" s="30" t="s">
        <v>95</v>
      </c>
      <c r="I13" s="30" t="s">
        <v>95</v>
      </c>
      <c r="J13" s="30" t="s">
        <v>95</v>
      </c>
    </row>
    <row r="14" spans="1:10" ht="12.75" customHeight="1">
      <c r="A14" s="30" t="s">
        <v>129</v>
      </c>
      <c r="B14" s="30" t="s">
        <v>144</v>
      </c>
      <c r="C14" s="30" t="s">
        <v>145</v>
      </c>
      <c r="D14" s="30" t="s">
        <v>95</v>
      </c>
      <c r="E14" s="30" t="s">
        <v>96</v>
      </c>
      <c r="F14" s="30">
        <v>1</v>
      </c>
      <c r="G14" s="30" t="s">
        <v>95</v>
      </c>
      <c r="H14" s="30" t="s">
        <v>95</v>
      </c>
      <c r="I14" s="30" t="s">
        <v>95</v>
      </c>
      <c r="J14" s="30" t="s">
        <v>95</v>
      </c>
    </row>
    <row r="15" spans="1:10" ht="12.75" customHeight="1">
      <c r="A15" s="30" t="s">
        <v>129</v>
      </c>
      <c r="B15" s="30" t="s">
        <v>146</v>
      </c>
      <c r="C15" s="30" t="s">
        <v>147</v>
      </c>
      <c r="D15" s="30" t="s">
        <v>95</v>
      </c>
      <c r="E15" s="30" t="s">
        <v>96</v>
      </c>
      <c r="F15" s="30">
        <v>1</v>
      </c>
      <c r="G15" s="30" t="s">
        <v>95</v>
      </c>
      <c r="H15" s="30" t="s">
        <v>95</v>
      </c>
      <c r="I15" s="30" t="s">
        <v>95</v>
      </c>
      <c r="J15" s="30" t="s">
        <v>95</v>
      </c>
    </row>
    <row r="16" spans="1:10" ht="12.75" customHeight="1">
      <c r="A16" s="30" t="s">
        <v>129</v>
      </c>
      <c r="B16" s="30" t="s">
        <v>148</v>
      </c>
      <c r="C16" s="30" t="s">
        <v>149</v>
      </c>
      <c r="D16" s="30" t="s">
        <v>95</v>
      </c>
      <c r="E16" s="30" t="s">
        <v>96</v>
      </c>
      <c r="F16" s="30">
        <v>1</v>
      </c>
      <c r="G16" s="30" t="s">
        <v>95</v>
      </c>
      <c r="H16" s="30" t="s">
        <v>95</v>
      </c>
      <c r="I16" s="30" t="s">
        <v>95</v>
      </c>
      <c r="J16" s="30" t="s">
        <v>95</v>
      </c>
    </row>
    <row r="17" spans="1:10" ht="12.75" customHeight="1">
      <c r="A17" s="30" t="s">
        <v>129</v>
      </c>
      <c r="B17" s="30" t="s">
        <v>150</v>
      </c>
      <c r="C17" s="30" t="s">
        <v>151</v>
      </c>
      <c r="D17" s="30" t="s">
        <v>95</v>
      </c>
      <c r="E17" s="30" t="s">
        <v>96</v>
      </c>
      <c r="F17" s="30">
        <v>2</v>
      </c>
      <c r="G17" s="30" t="s">
        <v>95</v>
      </c>
      <c r="H17" s="30" t="s">
        <v>95</v>
      </c>
      <c r="I17" s="30" t="s">
        <v>95</v>
      </c>
      <c r="J17" s="30" t="s">
        <v>95</v>
      </c>
    </row>
    <row r="18" spans="1:10" ht="12.75" customHeight="1">
      <c r="A18" s="30" t="s">
        <v>129</v>
      </c>
      <c r="B18" s="30" t="s">
        <v>152</v>
      </c>
      <c r="C18" s="30" t="s">
        <v>153</v>
      </c>
      <c r="D18" s="30" t="s">
        <v>95</v>
      </c>
      <c r="E18" s="30" t="s">
        <v>96</v>
      </c>
      <c r="F18" s="30">
        <v>1</v>
      </c>
      <c r="G18" s="30" t="s">
        <v>95</v>
      </c>
      <c r="H18" s="30" t="s">
        <v>95</v>
      </c>
      <c r="I18" s="30" t="s">
        <v>95</v>
      </c>
      <c r="J18" s="30" t="s">
        <v>95</v>
      </c>
    </row>
    <row r="19" spans="1:10" ht="12.75" customHeight="1">
      <c r="A19" s="33" t="s">
        <v>129</v>
      </c>
      <c r="B19" s="33" t="s">
        <v>154</v>
      </c>
      <c r="C19" s="33" t="s">
        <v>155</v>
      </c>
      <c r="D19" s="33" t="s">
        <v>95</v>
      </c>
      <c r="E19" s="33" t="s">
        <v>96</v>
      </c>
      <c r="F19" s="33">
        <v>2</v>
      </c>
      <c r="G19" s="33" t="s">
        <v>95</v>
      </c>
      <c r="H19" s="33" t="s">
        <v>95</v>
      </c>
      <c r="I19" s="33" t="s">
        <v>95</v>
      </c>
      <c r="J19" s="33" t="s">
        <v>95</v>
      </c>
    </row>
    <row r="20" spans="1:10" ht="12.75" customHeight="1">
      <c r="A20" s="44"/>
      <c r="B20" s="70">
        <f>COUNTA(B7:B19)</f>
        <v>13</v>
      </c>
      <c r="C20" s="44"/>
      <c r="D20" s="70">
        <f>COUNTIF(D7:D19,"Yes")</f>
        <v>13</v>
      </c>
      <c r="E20" s="44"/>
      <c r="F20" s="44"/>
      <c r="G20" s="44"/>
      <c r="H20" s="44"/>
      <c r="I20" s="44"/>
      <c r="J20" s="44"/>
    </row>
    <row r="21" spans="1:10" ht="9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2.75" customHeight="1">
      <c r="A22" s="30" t="s">
        <v>156</v>
      </c>
      <c r="B22" s="30" t="s">
        <v>157</v>
      </c>
      <c r="C22" s="30" t="s">
        <v>158</v>
      </c>
      <c r="D22" s="30" t="s">
        <v>95</v>
      </c>
      <c r="E22" s="30" t="s">
        <v>96</v>
      </c>
      <c r="F22" s="30">
        <v>1</v>
      </c>
      <c r="G22" s="30" t="s">
        <v>95</v>
      </c>
      <c r="H22" s="30" t="s">
        <v>95</v>
      </c>
      <c r="I22" s="30" t="s">
        <v>95</v>
      </c>
      <c r="J22" s="30" t="s">
        <v>95</v>
      </c>
    </row>
    <row r="23" spans="1:10" ht="12.75" customHeight="1">
      <c r="A23" s="30" t="s">
        <v>156</v>
      </c>
      <c r="B23" s="30" t="s">
        <v>159</v>
      </c>
      <c r="C23" s="30" t="s">
        <v>160</v>
      </c>
      <c r="D23" s="30" t="s">
        <v>95</v>
      </c>
      <c r="E23" s="30" t="s">
        <v>96</v>
      </c>
      <c r="F23" s="30">
        <v>2</v>
      </c>
      <c r="G23" s="30" t="s">
        <v>95</v>
      </c>
      <c r="H23" s="30" t="s">
        <v>95</v>
      </c>
      <c r="I23" s="30" t="s">
        <v>95</v>
      </c>
      <c r="J23" s="30" t="s">
        <v>95</v>
      </c>
    </row>
    <row r="24" spans="1:10" ht="12.75" customHeight="1">
      <c r="A24" s="30" t="s">
        <v>156</v>
      </c>
      <c r="B24" s="30" t="s">
        <v>161</v>
      </c>
      <c r="C24" s="30" t="s">
        <v>162</v>
      </c>
      <c r="D24" s="30" t="s">
        <v>95</v>
      </c>
      <c r="E24" s="30" t="s">
        <v>96</v>
      </c>
      <c r="F24" s="30">
        <v>1</v>
      </c>
      <c r="G24" s="30" t="s">
        <v>95</v>
      </c>
      <c r="H24" s="30" t="s">
        <v>95</v>
      </c>
      <c r="I24" s="30" t="s">
        <v>95</v>
      </c>
      <c r="J24" s="30" t="s">
        <v>95</v>
      </c>
    </row>
    <row r="25" spans="1:10" ht="12.75" customHeight="1">
      <c r="A25" s="30" t="s">
        <v>156</v>
      </c>
      <c r="B25" s="30" t="s">
        <v>163</v>
      </c>
      <c r="C25" s="30" t="s">
        <v>164</v>
      </c>
      <c r="D25" s="30" t="s">
        <v>95</v>
      </c>
      <c r="E25" s="30" t="s">
        <v>96</v>
      </c>
      <c r="F25" s="30">
        <v>1</v>
      </c>
      <c r="G25" s="30" t="s">
        <v>95</v>
      </c>
      <c r="H25" s="30" t="s">
        <v>95</v>
      </c>
      <c r="I25" s="30" t="s">
        <v>95</v>
      </c>
      <c r="J25" s="30" t="s">
        <v>95</v>
      </c>
    </row>
    <row r="26" spans="1:10" ht="12.75" customHeight="1">
      <c r="A26" s="30" t="s">
        <v>156</v>
      </c>
      <c r="B26" s="30" t="s">
        <v>165</v>
      </c>
      <c r="C26" s="30" t="s">
        <v>166</v>
      </c>
      <c r="D26" s="30" t="s">
        <v>95</v>
      </c>
      <c r="E26" s="30" t="s">
        <v>96</v>
      </c>
      <c r="F26" s="30">
        <v>1</v>
      </c>
      <c r="G26" s="30" t="s">
        <v>95</v>
      </c>
      <c r="H26" s="30" t="s">
        <v>95</v>
      </c>
      <c r="I26" s="30" t="s">
        <v>95</v>
      </c>
      <c r="J26" s="30" t="s">
        <v>95</v>
      </c>
    </row>
    <row r="27" spans="1:10" ht="12.75" customHeight="1">
      <c r="A27" s="33" t="s">
        <v>156</v>
      </c>
      <c r="B27" s="33" t="s">
        <v>167</v>
      </c>
      <c r="C27" s="33" t="s">
        <v>168</v>
      </c>
      <c r="D27" s="33" t="s">
        <v>95</v>
      </c>
      <c r="E27" s="33" t="s">
        <v>96</v>
      </c>
      <c r="F27" s="33">
        <v>2</v>
      </c>
      <c r="G27" s="33" t="s">
        <v>95</v>
      </c>
      <c r="H27" s="33" t="s">
        <v>95</v>
      </c>
      <c r="I27" s="33" t="s">
        <v>95</v>
      </c>
      <c r="J27" s="33" t="s">
        <v>95</v>
      </c>
    </row>
    <row r="28" spans="1:10" ht="12.75" customHeight="1">
      <c r="A28" s="44"/>
      <c r="B28" s="70">
        <f>COUNTA(B22:B27)</f>
        <v>6</v>
      </c>
      <c r="C28" s="44"/>
      <c r="D28" s="70">
        <f>COUNTIF(D22:D27,"Yes")</f>
        <v>6</v>
      </c>
      <c r="E28" s="44"/>
      <c r="F28" s="44"/>
      <c r="G28" s="44"/>
      <c r="H28" s="44"/>
      <c r="I28" s="44"/>
      <c r="J28" s="44"/>
    </row>
    <row r="29" ht="9" customHeight="1"/>
    <row r="30" spans="1:4" ht="12.75" customHeight="1">
      <c r="A30" s="19" t="s">
        <v>104</v>
      </c>
      <c r="B30" s="19">
        <f>B5+B20+B28</f>
        <v>22</v>
      </c>
      <c r="D30" s="19">
        <f>D5+D20+D28</f>
        <v>22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Mississippi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3" t="s">
        <v>173</v>
      </c>
      <c r="B1" s="24" t="s">
        <v>45</v>
      </c>
      <c r="C1" s="24" t="s">
        <v>46</v>
      </c>
      <c r="D1" s="24" t="s">
        <v>47</v>
      </c>
      <c r="E1" s="24" t="s">
        <v>48</v>
      </c>
      <c r="F1" s="24" t="s">
        <v>49</v>
      </c>
      <c r="G1" s="24" t="s">
        <v>50</v>
      </c>
      <c r="H1" s="24" t="s">
        <v>68</v>
      </c>
      <c r="I1" s="24" t="s">
        <v>67</v>
      </c>
    </row>
    <row r="2" spans="1:10" ht="12.75" customHeight="1">
      <c r="A2" s="30" t="s">
        <v>122</v>
      </c>
      <c r="B2" s="30" t="s">
        <v>123</v>
      </c>
      <c r="C2" s="30" t="s">
        <v>124</v>
      </c>
      <c r="D2" s="30">
        <v>183</v>
      </c>
      <c r="E2" s="30" t="s">
        <v>116</v>
      </c>
      <c r="F2" s="30">
        <v>10</v>
      </c>
      <c r="G2" s="30" t="s">
        <v>169</v>
      </c>
      <c r="H2" s="30">
        <v>4</v>
      </c>
      <c r="I2" s="30" t="s">
        <v>169</v>
      </c>
      <c r="J2" s="28"/>
    </row>
    <row r="3" spans="1:10" ht="12.75" customHeight="1">
      <c r="A3" s="30" t="s">
        <v>122</v>
      </c>
      <c r="B3" s="30" t="s">
        <v>125</v>
      </c>
      <c r="C3" s="30" t="s">
        <v>126</v>
      </c>
      <c r="D3" s="30">
        <v>183</v>
      </c>
      <c r="E3" s="30" t="s">
        <v>116</v>
      </c>
      <c r="F3" s="30">
        <v>10</v>
      </c>
      <c r="G3" s="30" t="s">
        <v>169</v>
      </c>
      <c r="H3" s="30">
        <v>4</v>
      </c>
      <c r="I3" s="30" t="s">
        <v>169</v>
      </c>
      <c r="J3" s="28"/>
    </row>
    <row r="4" spans="1:10" ht="12.75" customHeight="1">
      <c r="A4" s="33" t="s">
        <v>122</v>
      </c>
      <c r="B4" s="33" t="s">
        <v>127</v>
      </c>
      <c r="C4" s="33" t="s">
        <v>128</v>
      </c>
      <c r="D4" s="33">
        <v>183</v>
      </c>
      <c r="E4" s="33" t="s">
        <v>116</v>
      </c>
      <c r="F4" s="33">
        <v>10</v>
      </c>
      <c r="G4" s="33" t="s">
        <v>169</v>
      </c>
      <c r="H4" s="33">
        <v>4</v>
      </c>
      <c r="I4" s="33" t="s">
        <v>169</v>
      </c>
      <c r="J4" s="28"/>
    </row>
    <row r="5" spans="1:10" ht="12.75" customHeight="1">
      <c r="A5" s="30"/>
      <c r="B5" s="31">
        <f>COUNTA(B2:B4)</f>
        <v>3</v>
      </c>
      <c r="C5" s="31"/>
      <c r="D5" s="31"/>
      <c r="E5" s="31"/>
      <c r="F5" s="31">
        <f>COUNTIF(F2:F4,"&gt;0")</f>
        <v>3</v>
      </c>
      <c r="G5" s="31"/>
      <c r="H5" s="30"/>
      <c r="I5" s="30"/>
      <c r="J5" s="30"/>
    </row>
    <row r="6" spans="1:10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2.75" customHeight="1">
      <c r="A7" s="30" t="s">
        <v>129</v>
      </c>
      <c r="B7" s="30" t="s">
        <v>130</v>
      </c>
      <c r="C7" s="30" t="s">
        <v>131</v>
      </c>
      <c r="D7" s="30">
        <v>183</v>
      </c>
      <c r="E7" s="30" t="s">
        <v>116</v>
      </c>
      <c r="F7" s="30">
        <v>10</v>
      </c>
      <c r="G7" s="30" t="s">
        <v>169</v>
      </c>
      <c r="H7" s="30">
        <v>4</v>
      </c>
      <c r="I7" s="30" t="s">
        <v>169</v>
      </c>
      <c r="J7" s="30"/>
    </row>
    <row r="8" spans="1:10" ht="12.75" customHeight="1">
      <c r="A8" s="30" t="s">
        <v>129</v>
      </c>
      <c r="B8" s="30" t="s">
        <v>132</v>
      </c>
      <c r="C8" s="30" t="s">
        <v>133</v>
      </c>
      <c r="D8" s="30">
        <v>183</v>
      </c>
      <c r="E8" s="30" t="s">
        <v>116</v>
      </c>
      <c r="F8" s="30">
        <v>10</v>
      </c>
      <c r="G8" s="30" t="s">
        <v>169</v>
      </c>
      <c r="H8" s="30">
        <v>4</v>
      </c>
      <c r="I8" s="30" t="s">
        <v>169</v>
      </c>
      <c r="J8" s="30"/>
    </row>
    <row r="9" spans="1:10" ht="12.75" customHeight="1">
      <c r="A9" s="30" t="s">
        <v>129</v>
      </c>
      <c r="B9" s="30" t="s">
        <v>134</v>
      </c>
      <c r="C9" s="30" t="s">
        <v>135</v>
      </c>
      <c r="D9" s="30">
        <v>183</v>
      </c>
      <c r="E9" s="30" t="s">
        <v>116</v>
      </c>
      <c r="F9" s="30">
        <v>10</v>
      </c>
      <c r="G9" s="30" t="s">
        <v>169</v>
      </c>
      <c r="H9" s="30">
        <v>4</v>
      </c>
      <c r="I9" s="30" t="s">
        <v>169</v>
      </c>
      <c r="J9" s="30"/>
    </row>
    <row r="10" spans="1:10" ht="12.75" customHeight="1">
      <c r="A10" s="30" t="s">
        <v>129</v>
      </c>
      <c r="B10" s="30" t="s">
        <v>136</v>
      </c>
      <c r="C10" s="30" t="s">
        <v>137</v>
      </c>
      <c r="D10" s="30">
        <v>183</v>
      </c>
      <c r="E10" s="30" t="s">
        <v>116</v>
      </c>
      <c r="F10" s="30">
        <v>10</v>
      </c>
      <c r="G10" s="30" t="s">
        <v>169</v>
      </c>
      <c r="H10" s="30">
        <v>4</v>
      </c>
      <c r="I10" s="30" t="s">
        <v>169</v>
      </c>
      <c r="J10" s="30"/>
    </row>
    <row r="11" spans="1:10" ht="12.75" customHeight="1">
      <c r="A11" s="30" t="s">
        <v>129</v>
      </c>
      <c r="B11" s="30" t="s">
        <v>138</v>
      </c>
      <c r="C11" s="30" t="s">
        <v>139</v>
      </c>
      <c r="D11" s="30">
        <v>183</v>
      </c>
      <c r="E11" s="30" t="s">
        <v>116</v>
      </c>
      <c r="F11" s="30">
        <v>10</v>
      </c>
      <c r="G11" s="30" t="s">
        <v>169</v>
      </c>
      <c r="H11" s="30">
        <v>4</v>
      </c>
      <c r="I11" s="30" t="s">
        <v>169</v>
      </c>
      <c r="J11" s="30"/>
    </row>
    <row r="12" spans="1:10" ht="12.75" customHeight="1">
      <c r="A12" s="30" t="s">
        <v>129</v>
      </c>
      <c r="B12" s="30" t="s">
        <v>140</v>
      </c>
      <c r="C12" s="30" t="s">
        <v>141</v>
      </c>
      <c r="D12" s="30">
        <v>183</v>
      </c>
      <c r="E12" s="30" t="s">
        <v>116</v>
      </c>
      <c r="F12" s="30">
        <v>10</v>
      </c>
      <c r="G12" s="30" t="s">
        <v>169</v>
      </c>
      <c r="H12" s="30">
        <v>4</v>
      </c>
      <c r="I12" s="30" t="s">
        <v>169</v>
      </c>
      <c r="J12" s="30"/>
    </row>
    <row r="13" spans="1:10" ht="12.75" customHeight="1">
      <c r="A13" s="30" t="s">
        <v>129</v>
      </c>
      <c r="B13" s="30" t="s">
        <v>142</v>
      </c>
      <c r="C13" s="30" t="s">
        <v>143</v>
      </c>
      <c r="D13" s="30">
        <v>183</v>
      </c>
      <c r="E13" s="30" t="s">
        <v>116</v>
      </c>
      <c r="F13" s="30">
        <v>10</v>
      </c>
      <c r="G13" s="30" t="s">
        <v>169</v>
      </c>
      <c r="H13" s="30">
        <v>4</v>
      </c>
      <c r="I13" s="30" t="s">
        <v>169</v>
      </c>
      <c r="J13" s="30"/>
    </row>
    <row r="14" spans="1:10" ht="12.75" customHeight="1">
      <c r="A14" s="30" t="s">
        <v>129</v>
      </c>
      <c r="B14" s="30" t="s">
        <v>144</v>
      </c>
      <c r="C14" s="30" t="s">
        <v>145</v>
      </c>
      <c r="D14" s="30">
        <v>183</v>
      </c>
      <c r="E14" s="30" t="s">
        <v>116</v>
      </c>
      <c r="F14" s="30">
        <v>10</v>
      </c>
      <c r="G14" s="30" t="s">
        <v>169</v>
      </c>
      <c r="H14" s="30">
        <v>4</v>
      </c>
      <c r="I14" s="30" t="s">
        <v>169</v>
      </c>
      <c r="J14" s="30"/>
    </row>
    <row r="15" spans="1:10" ht="12.75" customHeight="1">
      <c r="A15" s="30" t="s">
        <v>129</v>
      </c>
      <c r="B15" s="30" t="s">
        <v>146</v>
      </c>
      <c r="C15" s="30" t="s">
        <v>147</v>
      </c>
      <c r="D15" s="30">
        <v>183</v>
      </c>
      <c r="E15" s="30" t="s">
        <v>116</v>
      </c>
      <c r="F15" s="30">
        <v>10</v>
      </c>
      <c r="G15" s="30" t="s">
        <v>169</v>
      </c>
      <c r="H15" s="30">
        <v>4</v>
      </c>
      <c r="I15" s="30" t="s">
        <v>169</v>
      </c>
      <c r="J15" s="30"/>
    </row>
    <row r="16" spans="1:10" ht="12.75" customHeight="1">
      <c r="A16" s="30" t="s">
        <v>129</v>
      </c>
      <c r="B16" s="30" t="s">
        <v>148</v>
      </c>
      <c r="C16" s="30" t="s">
        <v>149</v>
      </c>
      <c r="D16" s="30">
        <v>183</v>
      </c>
      <c r="E16" s="30" t="s">
        <v>116</v>
      </c>
      <c r="F16" s="30">
        <v>10</v>
      </c>
      <c r="G16" s="30" t="s">
        <v>169</v>
      </c>
      <c r="H16" s="30">
        <v>4</v>
      </c>
      <c r="I16" s="30" t="s">
        <v>169</v>
      </c>
      <c r="J16" s="30"/>
    </row>
    <row r="17" spans="1:10" ht="12.75" customHeight="1">
      <c r="A17" s="30" t="s">
        <v>129</v>
      </c>
      <c r="B17" s="30" t="s">
        <v>150</v>
      </c>
      <c r="C17" s="30" t="s">
        <v>151</v>
      </c>
      <c r="D17" s="30">
        <v>183</v>
      </c>
      <c r="E17" s="30" t="s">
        <v>116</v>
      </c>
      <c r="F17" s="30">
        <v>10</v>
      </c>
      <c r="G17" s="30" t="s">
        <v>169</v>
      </c>
      <c r="H17" s="30">
        <v>4</v>
      </c>
      <c r="I17" s="30" t="s">
        <v>169</v>
      </c>
      <c r="J17" s="30"/>
    </row>
    <row r="18" spans="1:10" ht="12.75" customHeight="1">
      <c r="A18" s="30" t="s">
        <v>129</v>
      </c>
      <c r="B18" s="30" t="s">
        <v>152</v>
      </c>
      <c r="C18" s="30" t="s">
        <v>153</v>
      </c>
      <c r="D18" s="30">
        <v>183</v>
      </c>
      <c r="E18" s="30" t="s">
        <v>116</v>
      </c>
      <c r="F18" s="30">
        <v>10</v>
      </c>
      <c r="G18" s="30" t="s">
        <v>169</v>
      </c>
      <c r="H18" s="30">
        <v>4</v>
      </c>
      <c r="I18" s="30" t="s">
        <v>169</v>
      </c>
      <c r="J18" s="30"/>
    </row>
    <row r="19" spans="1:10" ht="12.75" customHeight="1">
      <c r="A19" s="33" t="s">
        <v>129</v>
      </c>
      <c r="B19" s="33" t="s">
        <v>154</v>
      </c>
      <c r="C19" s="33" t="s">
        <v>155</v>
      </c>
      <c r="D19" s="33">
        <v>183</v>
      </c>
      <c r="E19" s="33" t="s">
        <v>116</v>
      </c>
      <c r="F19" s="33">
        <v>10</v>
      </c>
      <c r="G19" s="33" t="s">
        <v>169</v>
      </c>
      <c r="H19" s="33">
        <v>4</v>
      </c>
      <c r="I19" s="33" t="s">
        <v>169</v>
      </c>
      <c r="J19" s="28"/>
    </row>
    <row r="20" spans="1:10" ht="12.75" customHeight="1">
      <c r="A20" s="30"/>
      <c r="B20" s="31">
        <f>COUNTA(B7:B19)</f>
        <v>13</v>
      </c>
      <c r="C20" s="31"/>
      <c r="D20" s="31"/>
      <c r="E20" s="31"/>
      <c r="F20" s="31">
        <f>COUNTIF(F7:F19,"&gt;0")</f>
        <v>13</v>
      </c>
      <c r="G20" s="31"/>
      <c r="H20" s="30"/>
      <c r="I20" s="30"/>
      <c r="J20" s="30"/>
    </row>
    <row r="21" spans="1:10" ht="12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 customHeight="1">
      <c r="A22" s="30" t="s">
        <v>156</v>
      </c>
      <c r="B22" s="30" t="s">
        <v>157</v>
      </c>
      <c r="C22" s="30" t="s">
        <v>158</v>
      </c>
      <c r="D22" s="30">
        <v>183</v>
      </c>
      <c r="E22" s="30" t="s">
        <v>116</v>
      </c>
      <c r="F22" s="30">
        <v>10</v>
      </c>
      <c r="G22" s="30" t="s">
        <v>169</v>
      </c>
      <c r="H22" s="30">
        <v>4</v>
      </c>
      <c r="I22" s="30" t="s">
        <v>169</v>
      </c>
      <c r="J22" s="28"/>
    </row>
    <row r="23" spans="1:10" ht="12.75" customHeight="1">
      <c r="A23" s="30" t="s">
        <v>156</v>
      </c>
      <c r="B23" s="30" t="s">
        <v>159</v>
      </c>
      <c r="C23" s="30" t="s">
        <v>160</v>
      </c>
      <c r="D23" s="30">
        <v>183</v>
      </c>
      <c r="E23" s="30" t="s">
        <v>116</v>
      </c>
      <c r="F23" s="30">
        <v>10</v>
      </c>
      <c r="G23" s="30" t="s">
        <v>169</v>
      </c>
      <c r="H23" s="30">
        <v>4</v>
      </c>
      <c r="I23" s="30" t="s">
        <v>169</v>
      </c>
      <c r="J23" s="28"/>
    </row>
    <row r="24" spans="1:10" ht="12.75" customHeight="1">
      <c r="A24" s="30" t="s">
        <v>156</v>
      </c>
      <c r="B24" s="30" t="s">
        <v>161</v>
      </c>
      <c r="C24" s="30" t="s">
        <v>162</v>
      </c>
      <c r="D24" s="30">
        <v>183</v>
      </c>
      <c r="E24" s="30" t="s">
        <v>116</v>
      </c>
      <c r="F24" s="30">
        <v>10</v>
      </c>
      <c r="G24" s="30" t="s">
        <v>169</v>
      </c>
      <c r="H24" s="30">
        <v>4</v>
      </c>
      <c r="I24" s="30" t="s">
        <v>169</v>
      </c>
      <c r="J24" s="28"/>
    </row>
    <row r="25" spans="1:10" ht="12.75" customHeight="1">
      <c r="A25" s="30" t="s">
        <v>156</v>
      </c>
      <c r="B25" s="30" t="s">
        <v>163</v>
      </c>
      <c r="C25" s="30" t="s">
        <v>164</v>
      </c>
      <c r="D25" s="30">
        <v>183</v>
      </c>
      <c r="E25" s="30" t="s">
        <v>116</v>
      </c>
      <c r="F25" s="30">
        <v>10</v>
      </c>
      <c r="G25" s="30" t="s">
        <v>169</v>
      </c>
      <c r="H25" s="30">
        <v>4</v>
      </c>
      <c r="I25" s="30" t="s">
        <v>169</v>
      </c>
      <c r="J25" s="28"/>
    </row>
    <row r="26" spans="1:10" ht="12.75" customHeight="1">
      <c r="A26" s="30" t="s">
        <v>156</v>
      </c>
      <c r="B26" s="30" t="s">
        <v>165</v>
      </c>
      <c r="C26" s="30" t="s">
        <v>166</v>
      </c>
      <c r="D26" s="30">
        <v>183</v>
      </c>
      <c r="E26" s="30" t="s">
        <v>116</v>
      </c>
      <c r="F26" s="30">
        <v>10</v>
      </c>
      <c r="G26" s="30" t="s">
        <v>169</v>
      </c>
      <c r="H26" s="30">
        <v>4</v>
      </c>
      <c r="I26" s="30" t="s">
        <v>169</v>
      </c>
      <c r="J26" s="28"/>
    </row>
    <row r="27" spans="1:10" ht="12.75" customHeight="1">
      <c r="A27" s="33" t="s">
        <v>156</v>
      </c>
      <c r="B27" s="33" t="s">
        <v>167</v>
      </c>
      <c r="C27" s="33" t="s">
        <v>168</v>
      </c>
      <c r="D27" s="33">
        <v>183</v>
      </c>
      <c r="E27" s="33" t="s">
        <v>116</v>
      </c>
      <c r="F27" s="33">
        <v>10</v>
      </c>
      <c r="G27" s="33" t="s">
        <v>169</v>
      </c>
      <c r="H27" s="33">
        <v>4</v>
      </c>
      <c r="I27" s="33" t="s">
        <v>169</v>
      </c>
      <c r="J27" s="28"/>
    </row>
    <row r="28" spans="1:10" ht="12.75" customHeight="1">
      <c r="A28" s="30"/>
      <c r="B28" s="31">
        <f>COUNTA(B22:B27)</f>
        <v>6</v>
      </c>
      <c r="C28" s="31"/>
      <c r="D28" s="31"/>
      <c r="E28" s="31"/>
      <c r="F28" s="31">
        <f>COUNTIF(F21:F27,"&gt;0")</f>
        <v>6</v>
      </c>
      <c r="G28" s="31"/>
      <c r="H28" s="30"/>
      <c r="I28" s="30"/>
      <c r="J28" s="30"/>
    </row>
    <row r="29" spans="1:10" ht="12.75" customHeight="1">
      <c r="A29" s="71" t="s">
        <v>119</v>
      </c>
      <c r="B29" s="30"/>
      <c r="C29" s="30"/>
      <c r="D29" s="30"/>
      <c r="E29" s="71" t="s">
        <v>121</v>
      </c>
      <c r="F29" s="30"/>
      <c r="G29" s="30"/>
      <c r="H29" s="30"/>
      <c r="I29" s="30"/>
      <c r="J29" s="30"/>
    </row>
    <row r="30" spans="1:6" ht="12.75">
      <c r="A30" s="71" t="s">
        <v>120</v>
      </c>
      <c r="B30" s="71">
        <f>B5+B20+B28</f>
        <v>22</v>
      </c>
      <c r="E30" s="71" t="s">
        <v>120</v>
      </c>
      <c r="F30" s="71">
        <f>F5+F20+F28</f>
        <v>22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Mississippi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ySplit="2" topLeftCell="BM3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01" t="s">
        <v>108</v>
      </c>
      <c r="C1" s="101"/>
      <c r="F1" s="102" t="s">
        <v>114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23" customFormat="1" ht="39" customHeight="1">
      <c r="A2" s="3" t="s">
        <v>173</v>
      </c>
      <c r="B2" s="27" t="s">
        <v>45</v>
      </c>
      <c r="C2" s="27" t="s">
        <v>46</v>
      </c>
      <c r="D2" s="87" t="s">
        <v>88</v>
      </c>
      <c r="E2" s="87" t="s">
        <v>89</v>
      </c>
      <c r="F2" s="87" t="s">
        <v>109</v>
      </c>
      <c r="G2" s="87" t="s">
        <v>97</v>
      </c>
      <c r="H2" s="88" t="s">
        <v>115</v>
      </c>
      <c r="I2" s="87" t="s">
        <v>110</v>
      </c>
      <c r="J2" s="87" t="s">
        <v>111</v>
      </c>
      <c r="K2" s="87" t="s">
        <v>112</v>
      </c>
      <c r="L2" s="87" t="s">
        <v>69</v>
      </c>
      <c r="M2" s="87" t="s">
        <v>113</v>
      </c>
      <c r="N2" s="87" t="s">
        <v>80</v>
      </c>
      <c r="O2" s="87" t="s">
        <v>79</v>
      </c>
      <c r="P2" s="87" t="s">
        <v>81</v>
      </c>
      <c r="Q2" s="87" t="s">
        <v>52</v>
      </c>
      <c r="R2" s="87" t="s">
        <v>82</v>
      </c>
    </row>
    <row r="3" spans="1:18" s="23" customFormat="1" ht="12.75" customHeight="1">
      <c r="A3" s="30" t="s">
        <v>122</v>
      </c>
      <c r="B3" s="30" t="s">
        <v>123</v>
      </c>
      <c r="C3" s="30" t="s">
        <v>124</v>
      </c>
      <c r="D3" s="30" t="s">
        <v>170</v>
      </c>
      <c r="E3" s="30" t="s">
        <v>171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23" customFormat="1" ht="12.75" customHeight="1">
      <c r="A4" s="30" t="s">
        <v>122</v>
      </c>
      <c r="B4" s="30" t="s">
        <v>125</v>
      </c>
      <c r="C4" s="30" t="s">
        <v>126</v>
      </c>
      <c r="D4" s="30" t="s">
        <v>170</v>
      </c>
      <c r="E4" s="30" t="s">
        <v>171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s="23" customFormat="1" ht="12.75" customHeight="1">
      <c r="A5" s="33" t="s">
        <v>122</v>
      </c>
      <c r="B5" s="33" t="s">
        <v>127</v>
      </c>
      <c r="C5" s="33" t="s">
        <v>128</v>
      </c>
      <c r="D5" s="33" t="s">
        <v>170</v>
      </c>
      <c r="E5" s="33" t="s">
        <v>171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2.75">
      <c r="A6" s="30"/>
      <c r="B6" s="31">
        <f>COUNTA(B3:B5)</f>
        <v>3</v>
      </c>
      <c r="C6" s="55"/>
      <c r="D6" s="31">
        <f aca="true" t="shared" si="0" ref="D6:R6">COUNTIF(D3:D5,"Yes")</f>
        <v>0</v>
      </c>
      <c r="E6" s="31">
        <f t="shared" si="0"/>
        <v>0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31">
        <f t="shared" si="0"/>
        <v>0</v>
      </c>
      <c r="M6" s="31">
        <f t="shared" si="0"/>
        <v>0</v>
      </c>
      <c r="N6" s="31">
        <f t="shared" si="0"/>
        <v>0</v>
      </c>
      <c r="O6" s="31">
        <f t="shared" si="0"/>
        <v>0</v>
      </c>
      <c r="P6" s="31">
        <f t="shared" si="0"/>
        <v>0</v>
      </c>
      <c r="Q6" s="31">
        <f t="shared" si="0"/>
        <v>0</v>
      </c>
      <c r="R6" s="31">
        <f t="shared" si="0"/>
        <v>0</v>
      </c>
    </row>
    <row r="7" spans="1:18" ht="12.75">
      <c r="A7" s="30"/>
      <c r="B7" s="30"/>
      <c r="C7" s="30"/>
      <c r="D7" s="30"/>
      <c r="E7" s="30"/>
      <c r="F7" s="30"/>
      <c r="G7" s="4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2.75">
      <c r="A8" s="30" t="s">
        <v>129</v>
      </c>
      <c r="B8" s="30" t="s">
        <v>130</v>
      </c>
      <c r="C8" s="30" t="s">
        <v>131</v>
      </c>
      <c r="D8" s="30" t="s">
        <v>170</v>
      </c>
      <c r="E8" s="30" t="s">
        <v>171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2.75">
      <c r="A9" s="30" t="s">
        <v>129</v>
      </c>
      <c r="B9" s="30" t="s">
        <v>132</v>
      </c>
      <c r="C9" s="30" t="s">
        <v>133</v>
      </c>
      <c r="D9" s="30" t="s">
        <v>170</v>
      </c>
      <c r="E9" s="30" t="s">
        <v>171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2.75">
      <c r="A10" s="30" t="s">
        <v>129</v>
      </c>
      <c r="B10" s="30" t="s">
        <v>134</v>
      </c>
      <c r="C10" s="30" t="s">
        <v>135</v>
      </c>
      <c r="D10" s="30" t="s">
        <v>95</v>
      </c>
      <c r="E10" s="30" t="s">
        <v>95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 t="s">
        <v>95</v>
      </c>
    </row>
    <row r="11" spans="1:18" ht="12.75">
      <c r="A11" s="30" t="s">
        <v>129</v>
      </c>
      <c r="B11" s="30" t="s">
        <v>136</v>
      </c>
      <c r="C11" s="30" t="s">
        <v>137</v>
      </c>
      <c r="D11" s="30" t="s">
        <v>170</v>
      </c>
      <c r="E11" s="30" t="s">
        <v>171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2.75">
      <c r="A12" s="30" t="s">
        <v>129</v>
      </c>
      <c r="B12" s="30" t="s">
        <v>138</v>
      </c>
      <c r="C12" s="30" t="s">
        <v>139</v>
      </c>
      <c r="D12" s="30" t="s">
        <v>170</v>
      </c>
      <c r="E12" s="30" t="s">
        <v>171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2.75">
      <c r="A13" s="30" t="s">
        <v>129</v>
      </c>
      <c r="B13" s="30" t="s">
        <v>140</v>
      </c>
      <c r="C13" s="30" t="s">
        <v>141</v>
      </c>
      <c r="D13" s="30" t="s">
        <v>170</v>
      </c>
      <c r="E13" s="30" t="s">
        <v>171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2.75">
      <c r="A14" s="30" t="s">
        <v>129</v>
      </c>
      <c r="B14" s="30" t="s">
        <v>142</v>
      </c>
      <c r="C14" s="30" t="s">
        <v>143</v>
      </c>
      <c r="D14" s="30" t="s">
        <v>95</v>
      </c>
      <c r="E14" s="30" t="s">
        <v>95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 t="s">
        <v>95</v>
      </c>
    </row>
    <row r="15" spans="1:18" ht="12.75">
      <c r="A15" s="30" t="s">
        <v>129</v>
      </c>
      <c r="B15" s="30" t="s">
        <v>144</v>
      </c>
      <c r="C15" s="30" t="s">
        <v>145</v>
      </c>
      <c r="D15" s="30" t="s">
        <v>170</v>
      </c>
      <c r="E15" s="30" t="s">
        <v>171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>
      <c r="A16" s="30" t="s">
        <v>129</v>
      </c>
      <c r="B16" s="30" t="s">
        <v>146</v>
      </c>
      <c r="C16" s="30" t="s">
        <v>147</v>
      </c>
      <c r="D16" s="30" t="s">
        <v>95</v>
      </c>
      <c r="E16" s="30" t="s">
        <v>95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 t="s">
        <v>95</v>
      </c>
    </row>
    <row r="17" spans="1:18" ht="12.75">
      <c r="A17" s="30" t="s">
        <v>129</v>
      </c>
      <c r="B17" s="30" t="s">
        <v>148</v>
      </c>
      <c r="C17" s="30" t="s">
        <v>149</v>
      </c>
      <c r="D17" s="30" t="s">
        <v>170</v>
      </c>
      <c r="E17" s="30" t="s">
        <v>171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2.75">
      <c r="A18" s="30" t="s">
        <v>129</v>
      </c>
      <c r="B18" s="30" t="s">
        <v>150</v>
      </c>
      <c r="C18" s="30" t="s">
        <v>151</v>
      </c>
      <c r="D18" s="30" t="s">
        <v>170</v>
      </c>
      <c r="E18" s="30" t="s">
        <v>171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2.75">
      <c r="A19" s="30" t="s">
        <v>129</v>
      </c>
      <c r="B19" s="30" t="s">
        <v>152</v>
      </c>
      <c r="C19" s="30" t="s">
        <v>153</v>
      </c>
      <c r="D19" s="30" t="s">
        <v>170</v>
      </c>
      <c r="E19" s="30" t="s">
        <v>171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2.75">
      <c r="A20" s="33" t="s">
        <v>129</v>
      </c>
      <c r="B20" s="33" t="s">
        <v>154</v>
      </c>
      <c r="C20" s="33" t="s">
        <v>155</v>
      </c>
      <c r="D20" s="33" t="s">
        <v>170</v>
      </c>
      <c r="E20" s="33" t="s">
        <v>171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>
      <c r="A21" s="30"/>
      <c r="B21" s="31">
        <f>COUNTA(B8:B20)</f>
        <v>13</v>
      </c>
      <c r="C21" s="55"/>
      <c r="D21" s="31">
        <f aca="true" t="shared" si="1" ref="D21:R21">COUNTIF(D8:D20,"Yes")</f>
        <v>3</v>
      </c>
      <c r="E21" s="31">
        <f t="shared" si="1"/>
        <v>3</v>
      </c>
      <c r="F21" s="31">
        <f t="shared" si="1"/>
        <v>0</v>
      </c>
      <c r="G21" s="31">
        <f t="shared" si="1"/>
        <v>0</v>
      </c>
      <c r="H21" s="31">
        <f t="shared" si="1"/>
        <v>0</v>
      </c>
      <c r="I21" s="31">
        <f t="shared" si="1"/>
        <v>0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  <c r="N21" s="31">
        <f t="shared" si="1"/>
        <v>0</v>
      </c>
      <c r="O21" s="31">
        <f t="shared" si="1"/>
        <v>0</v>
      </c>
      <c r="P21" s="31">
        <f t="shared" si="1"/>
        <v>0</v>
      </c>
      <c r="Q21" s="31">
        <f t="shared" si="1"/>
        <v>0</v>
      </c>
      <c r="R21" s="31">
        <f t="shared" si="1"/>
        <v>3</v>
      </c>
    </row>
    <row r="22" spans="1:18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2.75">
      <c r="A23" s="30" t="s">
        <v>156</v>
      </c>
      <c r="B23" s="30" t="s">
        <v>157</v>
      </c>
      <c r="C23" s="30" t="s">
        <v>158</v>
      </c>
      <c r="D23" s="30" t="s">
        <v>95</v>
      </c>
      <c r="E23" s="30" t="s">
        <v>95</v>
      </c>
      <c r="F23" s="30" t="s">
        <v>95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2.75">
      <c r="A24" s="30" t="s">
        <v>156</v>
      </c>
      <c r="B24" s="30" t="s">
        <v>159</v>
      </c>
      <c r="C24" s="30" t="s">
        <v>160</v>
      </c>
      <c r="D24" s="30" t="s">
        <v>95</v>
      </c>
      <c r="E24" s="30" t="s">
        <v>95</v>
      </c>
      <c r="F24" s="30" t="s">
        <v>95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2.75">
      <c r="A25" s="30" t="s">
        <v>156</v>
      </c>
      <c r="B25" s="30" t="s">
        <v>161</v>
      </c>
      <c r="C25" s="30" t="s">
        <v>162</v>
      </c>
      <c r="D25" s="30" t="s">
        <v>95</v>
      </c>
      <c r="E25" s="30" t="s">
        <v>95</v>
      </c>
      <c r="F25" s="30" t="s">
        <v>95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2.75">
      <c r="A26" s="30" t="s">
        <v>156</v>
      </c>
      <c r="B26" s="30" t="s">
        <v>163</v>
      </c>
      <c r="C26" s="30" t="s">
        <v>164</v>
      </c>
      <c r="D26" s="30" t="s">
        <v>95</v>
      </c>
      <c r="E26" s="30" t="s">
        <v>95</v>
      </c>
      <c r="F26" s="30" t="s">
        <v>95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>
      <c r="A27" s="30" t="s">
        <v>156</v>
      </c>
      <c r="B27" s="30" t="s">
        <v>165</v>
      </c>
      <c r="C27" s="30" t="s">
        <v>166</v>
      </c>
      <c r="D27" s="30" t="s">
        <v>95</v>
      </c>
      <c r="E27" s="30" t="s">
        <v>95</v>
      </c>
      <c r="F27" s="30" t="s">
        <v>95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2.75">
      <c r="A28" s="33" t="s">
        <v>156</v>
      </c>
      <c r="B28" s="33" t="s">
        <v>167</v>
      </c>
      <c r="C28" s="33" t="s">
        <v>168</v>
      </c>
      <c r="D28" s="33" t="s">
        <v>95</v>
      </c>
      <c r="E28" s="33" t="s">
        <v>95</v>
      </c>
      <c r="F28" s="33" t="s">
        <v>95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ht="12.75">
      <c r="A29" s="30" t="s">
        <v>118</v>
      </c>
      <c r="B29" s="31">
        <f>COUNTA(B23:B28)</f>
        <v>6</v>
      </c>
      <c r="C29" s="55"/>
      <c r="D29" s="70">
        <f aca="true" t="shared" si="2" ref="D29:R29">COUNTIF(D23:D28,"Yes")</f>
        <v>6</v>
      </c>
      <c r="E29" s="70">
        <f t="shared" si="2"/>
        <v>6</v>
      </c>
      <c r="F29" s="31">
        <f t="shared" si="2"/>
        <v>6</v>
      </c>
      <c r="G29" s="31">
        <f t="shared" si="2"/>
        <v>0</v>
      </c>
      <c r="H29" s="31">
        <f t="shared" si="2"/>
        <v>0</v>
      </c>
      <c r="I29" s="31">
        <f t="shared" si="2"/>
        <v>0</v>
      </c>
      <c r="J29" s="31">
        <f t="shared" si="2"/>
        <v>0</v>
      </c>
      <c r="K29" s="31">
        <f t="shared" si="2"/>
        <v>0</v>
      </c>
      <c r="L29" s="31">
        <f t="shared" si="2"/>
        <v>0</v>
      </c>
      <c r="M29" s="31">
        <f t="shared" si="2"/>
        <v>0</v>
      </c>
      <c r="N29" s="31">
        <f t="shared" si="2"/>
        <v>0</v>
      </c>
      <c r="O29" s="31">
        <f t="shared" si="2"/>
        <v>0</v>
      </c>
      <c r="P29" s="31">
        <f t="shared" si="2"/>
        <v>0</v>
      </c>
      <c r="Q29" s="31">
        <f t="shared" si="2"/>
        <v>0</v>
      </c>
      <c r="R29" s="31">
        <f t="shared" si="2"/>
        <v>0</v>
      </c>
    </row>
    <row r="30" spans="1:18" ht="12.75">
      <c r="A30" s="30"/>
      <c r="B30" s="4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2.75">
      <c r="A31" s="71" t="s">
        <v>24</v>
      </c>
      <c r="B31" s="71">
        <f>B6+B21+B29</f>
        <v>22</v>
      </c>
      <c r="D31" s="71">
        <f aca="true" t="shared" si="3" ref="D31:R31">D6+D21+D29</f>
        <v>9</v>
      </c>
      <c r="E31" s="71">
        <f t="shared" si="3"/>
        <v>9</v>
      </c>
      <c r="F31" s="71">
        <f t="shared" si="3"/>
        <v>6</v>
      </c>
      <c r="G31" s="71">
        <f t="shared" si="3"/>
        <v>0</v>
      </c>
      <c r="H31" s="71">
        <f t="shared" si="3"/>
        <v>0</v>
      </c>
      <c r="I31" s="71">
        <f t="shared" si="3"/>
        <v>0</v>
      </c>
      <c r="J31" s="71">
        <f t="shared" si="3"/>
        <v>0</v>
      </c>
      <c r="K31" s="71">
        <f t="shared" si="3"/>
        <v>0</v>
      </c>
      <c r="L31" s="71">
        <f t="shared" si="3"/>
        <v>0</v>
      </c>
      <c r="M31" s="71">
        <f t="shared" si="3"/>
        <v>0</v>
      </c>
      <c r="N31" s="71">
        <f t="shared" si="3"/>
        <v>0</v>
      </c>
      <c r="O31" s="71">
        <f t="shared" si="3"/>
        <v>0</v>
      </c>
      <c r="P31" s="71">
        <f t="shared" si="3"/>
        <v>0</v>
      </c>
      <c r="Q31" s="71">
        <f t="shared" si="3"/>
        <v>0</v>
      </c>
      <c r="R31" s="71">
        <f t="shared" si="3"/>
        <v>3</v>
      </c>
    </row>
    <row r="32" spans="1:18" ht="12.75">
      <c r="A32" s="71"/>
      <c r="B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ht="12.75">
      <c r="A33" s="71"/>
      <c r="B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 ht="12.75">
      <c r="A34" s="71"/>
      <c r="B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8" ht="12.75">
      <c r="A35" s="71"/>
      <c r="B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1:18" ht="12.75">
      <c r="A36" s="71"/>
      <c r="B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ht="12.75">
      <c r="A37" s="71"/>
      <c r="B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18" ht="12.75">
      <c r="A38" s="71"/>
      <c r="B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ht="12.75">
      <c r="A39" s="71"/>
      <c r="B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12.75">
      <c r="A40" s="71"/>
      <c r="B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 ht="12.75">
      <c r="A41" s="71"/>
      <c r="B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ht="12.75">
      <c r="A42" s="71"/>
      <c r="B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 ht="12.75">
      <c r="A43" s="71"/>
      <c r="B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18" ht="12.75">
      <c r="A44" s="71"/>
      <c r="B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6" spans="4:10" ht="12.75">
      <c r="D46" s="75"/>
      <c r="E46" s="104" t="s">
        <v>0</v>
      </c>
      <c r="F46" s="105"/>
      <c r="G46" s="105"/>
      <c r="H46" s="105"/>
      <c r="I46" s="105"/>
      <c r="J46" s="76"/>
    </row>
    <row r="47" spans="4:10" ht="12.75">
      <c r="D47" s="85" t="s">
        <v>22</v>
      </c>
      <c r="E47" s="78"/>
      <c r="F47" s="78"/>
      <c r="G47" s="78"/>
      <c r="H47" s="78"/>
      <c r="I47" s="78"/>
      <c r="J47" s="79"/>
    </row>
    <row r="48" spans="4:10" ht="12.75">
      <c r="D48" s="86" t="s">
        <v>23</v>
      </c>
      <c r="E48" s="78"/>
      <c r="F48" s="78"/>
      <c r="G48" s="78"/>
      <c r="H48" s="78"/>
      <c r="I48" s="78"/>
      <c r="J48" s="79"/>
    </row>
    <row r="49" spans="4:10" ht="12.75">
      <c r="D49" s="77"/>
      <c r="E49" s="78"/>
      <c r="F49" s="78"/>
      <c r="G49" s="78"/>
      <c r="H49" s="78"/>
      <c r="I49" s="78"/>
      <c r="J49" s="79"/>
    </row>
    <row r="50" spans="4:10" ht="12.75">
      <c r="D50" s="77"/>
      <c r="E50" s="80" t="s">
        <v>1</v>
      </c>
      <c r="F50" s="81" t="s">
        <v>2</v>
      </c>
      <c r="G50" s="78"/>
      <c r="H50" s="78"/>
      <c r="I50" s="78"/>
      <c r="J50" s="79"/>
    </row>
    <row r="51" spans="4:10" ht="12.75">
      <c r="D51" s="77"/>
      <c r="E51" s="80" t="s">
        <v>3</v>
      </c>
      <c r="F51" s="81" t="s">
        <v>4</v>
      </c>
      <c r="G51" s="78"/>
      <c r="H51" s="78"/>
      <c r="I51" s="78"/>
      <c r="J51" s="79"/>
    </row>
    <row r="52" spans="4:10" ht="12.75">
      <c r="D52" s="77"/>
      <c r="E52" s="80" t="s">
        <v>5</v>
      </c>
      <c r="F52" s="81" t="s">
        <v>101</v>
      </c>
      <c r="G52" s="78"/>
      <c r="H52" s="78"/>
      <c r="I52" s="78"/>
      <c r="J52" s="79"/>
    </row>
    <row r="53" spans="4:10" ht="12.75">
      <c r="D53" s="77"/>
      <c r="E53" s="80" t="s">
        <v>6</v>
      </c>
      <c r="F53" s="81" t="s">
        <v>102</v>
      </c>
      <c r="G53" s="78"/>
      <c r="H53" s="78"/>
      <c r="I53" s="78"/>
      <c r="J53" s="79"/>
    </row>
    <row r="54" spans="4:10" ht="12.75">
      <c r="D54" s="77"/>
      <c r="E54" s="80" t="s">
        <v>7</v>
      </c>
      <c r="F54" s="81" t="s">
        <v>8</v>
      </c>
      <c r="G54" s="78"/>
      <c r="H54" s="78"/>
      <c r="I54" s="78"/>
      <c r="J54" s="79"/>
    </row>
    <row r="55" spans="4:10" ht="12.75">
      <c r="D55" s="77"/>
      <c r="E55" s="80" t="s">
        <v>9</v>
      </c>
      <c r="F55" s="81" t="s">
        <v>106</v>
      </c>
      <c r="G55" s="78"/>
      <c r="H55" s="78"/>
      <c r="I55" s="78"/>
      <c r="J55" s="79"/>
    </row>
    <row r="56" spans="4:10" ht="12.75">
      <c r="D56" s="77"/>
      <c r="E56" s="80" t="s">
        <v>10</v>
      </c>
      <c r="F56" s="81" t="s">
        <v>107</v>
      </c>
      <c r="G56" s="78"/>
      <c r="H56" s="78"/>
      <c r="I56" s="78"/>
      <c r="J56" s="79"/>
    </row>
    <row r="57" spans="4:10" ht="12.75">
      <c r="D57" s="77"/>
      <c r="E57" s="80" t="s">
        <v>11</v>
      </c>
      <c r="F57" s="81" t="s">
        <v>12</v>
      </c>
      <c r="G57" s="78"/>
      <c r="H57" s="78"/>
      <c r="I57" s="78"/>
      <c r="J57" s="79"/>
    </row>
    <row r="58" spans="4:10" ht="12.75">
      <c r="D58" s="77"/>
      <c r="E58" s="80" t="s">
        <v>13</v>
      </c>
      <c r="F58" s="81" t="s">
        <v>14</v>
      </c>
      <c r="G58" s="78"/>
      <c r="H58" s="78"/>
      <c r="I58" s="78"/>
      <c r="J58" s="79"/>
    </row>
    <row r="59" spans="4:10" ht="12.75">
      <c r="D59" s="77"/>
      <c r="E59" s="80" t="s">
        <v>15</v>
      </c>
      <c r="F59" s="81" t="s">
        <v>103</v>
      </c>
      <c r="G59" s="78"/>
      <c r="H59" s="78"/>
      <c r="I59" s="78"/>
      <c r="J59" s="79"/>
    </row>
    <row r="60" spans="4:10" ht="12.75">
      <c r="D60" s="77"/>
      <c r="E60" s="80" t="s">
        <v>16</v>
      </c>
      <c r="F60" s="81" t="s">
        <v>17</v>
      </c>
      <c r="G60" s="78"/>
      <c r="H60" s="78"/>
      <c r="I60" s="78"/>
      <c r="J60" s="79"/>
    </row>
    <row r="61" spans="4:10" ht="12.75">
      <c r="D61" s="77"/>
      <c r="E61" s="80" t="s">
        <v>18</v>
      </c>
      <c r="F61" s="81" t="s">
        <v>19</v>
      </c>
      <c r="G61" s="78"/>
      <c r="H61" s="78"/>
      <c r="I61" s="78"/>
      <c r="J61" s="79"/>
    </row>
    <row r="62" spans="4:10" ht="12.75">
      <c r="D62" s="77"/>
      <c r="E62" s="80" t="s">
        <v>20</v>
      </c>
      <c r="F62" s="81" t="s">
        <v>21</v>
      </c>
      <c r="G62" s="78"/>
      <c r="H62" s="78"/>
      <c r="I62" s="78"/>
      <c r="J62" s="79"/>
    </row>
    <row r="63" spans="4:10" ht="12.75">
      <c r="D63" s="82"/>
      <c r="E63" s="83"/>
      <c r="F63" s="83"/>
      <c r="G63" s="83"/>
      <c r="H63" s="83"/>
      <c r="I63" s="83"/>
      <c r="J63" s="84"/>
    </row>
    <row r="64" ht="12.75">
      <c r="R64" t="s">
        <v>118</v>
      </c>
    </row>
  </sheetData>
  <mergeCells count="3">
    <mergeCell ref="B1:C1"/>
    <mergeCell ref="F1:R1"/>
    <mergeCell ref="E46:I46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Monitored Mississippi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4.5" customHeight="1">
      <c r="A1" s="3" t="s">
        <v>173</v>
      </c>
      <c r="B1" s="24" t="s">
        <v>45</v>
      </c>
      <c r="C1" s="24" t="s">
        <v>46</v>
      </c>
      <c r="D1" s="24" t="s">
        <v>51</v>
      </c>
      <c r="E1" s="25" t="s">
        <v>71</v>
      </c>
      <c r="F1" s="25" t="s">
        <v>83</v>
      </c>
      <c r="G1" s="26" t="s">
        <v>72</v>
      </c>
      <c r="H1" s="24" t="s">
        <v>92</v>
      </c>
      <c r="I1" s="24" t="s">
        <v>93</v>
      </c>
      <c r="J1" s="3" t="s">
        <v>94</v>
      </c>
    </row>
    <row r="2" spans="1:11" ht="12.75" customHeight="1">
      <c r="A2" s="30" t="s">
        <v>122</v>
      </c>
      <c r="B2" s="30" t="s">
        <v>123</v>
      </c>
      <c r="C2" s="30" t="s">
        <v>124</v>
      </c>
      <c r="D2" s="30" t="s">
        <v>99</v>
      </c>
      <c r="E2" s="46">
        <v>39548</v>
      </c>
      <c r="F2" s="46">
        <v>39550</v>
      </c>
      <c r="G2" s="30">
        <v>2</v>
      </c>
      <c r="H2" s="30" t="s">
        <v>98</v>
      </c>
      <c r="I2" s="30" t="s">
        <v>117</v>
      </c>
      <c r="J2" s="30" t="s">
        <v>82</v>
      </c>
      <c r="K2" s="30"/>
    </row>
    <row r="3" spans="1:11" ht="12.75" customHeight="1">
      <c r="A3" s="30" t="s">
        <v>122</v>
      </c>
      <c r="B3" s="30" t="s">
        <v>123</v>
      </c>
      <c r="C3" s="30" t="s">
        <v>124</v>
      </c>
      <c r="D3" s="30" t="s">
        <v>99</v>
      </c>
      <c r="E3" s="46">
        <v>39575</v>
      </c>
      <c r="F3" s="46">
        <v>39577</v>
      </c>
      <c r="G3" s="30">
        <v>2</v>
      </c>
      <c r="H3" s="30" t="s">
        <v>98</v>
      </c>
      <c r="I3" s="30" t="s">
        <v>117</v>
      </c>
      <c r="J3" s="30" t="s">
        <v>82</v>
      </c>
      <c r="K3" s="30"/>
    </row>
    <row r="4" spans="1:11" ht="12.75" customHeight="1">
      <c r="A4" s="30" t="s">
        <v>122</v>
      </c>
      <c r="B4" s="30" t="s">
        <v>123</v>
      </c>
      <c r="C4" s="30" t="s">
        <v>124</v>
      </c>
      <c r="D4" s="30" t="s">
        <v>99</v>
      </c>
      <c r="E4" s="46">
        <v>39632</v>
      </c>
      <c r="F4" s="46">
        <v>39635</v>
      </c>
      <c r="G4" s="30">
        <v>3</v>
      </c>
      <c r="H4" s="30" t="s">
        <v>98</v>
      </c>
      <c r="I4" s="30" t="s">
        <v>117</v>
      </c>
      <c r="J4" s="30" t="s">
        <v>82</v>
      </c>
      <c r="K4" s="30"/>
    </row>
    <row r="5" spans="1:11" ht="12.75" customHeight="1">
      <c r="A5" s="30" t="s">
        <v>122</v>
      </c>
      <c r="B5" s="30" t="s">
        <v>125</v>
      </c>
      <c r="C5" s="30" t="s">
        <v>126</v>
      </c>
      <c r="D5" s="30" t="s">
        <v>99</v>
      </c>
      <c r="E5" s="46">
        <v>39548</v>
      </c>
      <c r="F5" s="46">
        <v>39553</v>
      </c>
      <c r="G5" s="30">
        <v>5</v>
      </c>
      <c r="H5" s="30" t="s">
        <v>98</v>
      </c>
      <c r="I5" s="30" t="s">
        <v>117</v>
      </c>
      <c r="J5" s="30" t="s">
        <v>82</v>
      </c>
      <c r="K5" s="30"/>
    </row>
    <row r="6" spans="1:11" ht="12.75" customHeight="1">
      <c r="A6" s="30" t="s">
        <v>122</v>
      </c>
      <c r="B6" s="30" t="s">
        <v>127</v>
      </c>
      <c r="C6" s="30" t="s">
        <v>128</v>
      </c>
      <c r="D6" s="30" t="s">
        <v>99</v>
      </c>
      <c r="E6" s="46">
        <v>39541</v>
      </c>
      <c r="F6" s="46">
        <v>39545</v>
      </c>
      <c r="G6" s="30">
        <v>4</v>
      </c>
      <c r="H6" s="30" t="s">
        <v>98</v>
      </c>
      <c r="I6" s="30" t="s">
        <v>117</v>
      </c>
      <c r="J6" s="30" t="s">
        <v>82</v>
      </c>
      <c r="K6" s="30"/>
    </row>
    <row r="7" spans="1:11" ht="12.75" customHeight="1">
      <c r="A7" s="33" t="s">
        <v>122</v>
      </c>
      <c r="B7" s="33" t="s">
        <v>127</v>
      </c>
      <c r="C7" s="33" t="s">
        <v>128</v>
      </c>
      <c r="D7" s="33" t="s">
        <v>99</v>
      </c>
      <c r="E7" s="91">
        <v>39548</v>
      </c>
      <c r="F7" s="91">
        <v>39554</v>
      </c>
      <c r="G7" s="33">
        <v>6</v>
      </c>
      <c r="H7" s="33" t="s">
        <v>98</v>
      </c>
      <c r="I7" s="33" t="s">
        <v>117</v>
      </c>
      <c r="J7" s="33" t="s">
        <v>82</v>
      </c>
      <c r="K7" s="30"/>
    </row>
    <row r="8" spans="1:10" ht="12.75" customHeight="1">
      <c r="A8" s="30"/>
      <c r="B8" s="56">
        <f>SUM(IF(FREQUENCY(MATCH(B2:B7,B2:B7,0),MATCH(B2:B7,B2:B7,0))&gt;0,1))</f>
        <v>3</v>
      </c>
      <c r="C8" s="31"/>
      <c r="D8" s="31">
        <f>COUNTA(D2:D7)</f>
        <v>6</v>
      </c>
      <c r="E8" s="31"/>
      <c r="F8" s="31"/>
      <c r="G8" s="31">
        <f>SUM(G2:G7)</f>
        <v>22</v>
      </c>
      <c r="H8" s="30"/>
      <c r="I8" s="30"/>
      <c r="J8" s="44"/>
    </row>
    <row r="9" spans="1:10" ht="9" customHeight="1">
      <c r="A9" s="30"/>
      <c r="B9" s="30"/>
      <c r="C9" s="30"/>
      <c r="D9" s="30"/>
      <c r="E9" s="30"/>
      <c r="F9" s="30"/>
      <c r="G9" s="30"/>
      <c r="H9" s="30"/>
      <c r="I9" s="30"/>
      <c r="J9" s="44"/>
    </row>
    <row r="10" spans="1:11" ht="12.75" customHeight="1">
      <c r="A10" s="30" t="s">
        <v>129</v>
      </c>
      <c r="B10" s="30" t="s">
        <v>132</v>
      </c>
      <c r="C10" s="30" t="s">
        <v>133</v>
      </c>
      <c r="D10" s="30" t="s">
        <v>99</v>
      </c>
      <c r="E10" s="46">
        <v>39550</v>
      </c>
      <c r="F10" s="46">
        <v>39554</v>
      </c>
      <c r="G10" s="30">
        <v>4</v>
      </c>
      <c r="H10" s="30" t="s">
        <v>98</v>
      </c>
      <c r="I10" s="30" t="s">
        <v>117</v>
      </c>
      <c r="J10" s="30" t="s">
        <v>82</v>
      </c>
      <c r="K10" s="30"/>
    </row>
    <row r="11" spans="1:11" ht="12.75" customHeight="1">
      <c r="A11" s="30" t="s">
        <v>129</v>
      </c>
      <c r="B11" s="30" t="s">
        <v>132</v>
      </c>
      <c r="C11" s="30" t="s">
        <v>133</v>
      </c>
      <c r="D11" s="30" t="s">
        <v>99</v>
      </c>
      <c r="E11" s="46">
        <v>39591</v>
      </c>
      <c r="F11" s="46">
        <v>39593</v>
      </c>
      <c r="G11" s="30">
        <v>2</v>
      </c>
      <c r="H11" s="30" t="s">
        <v>98</v>
      </c>
      <c r="I11" s="30" t="s">
        <v>117</v>
      </c>
      <c r="J11" s="30" t="s">
        <v>82</v>
      </c>
      <c r="K11" s="30"/>
    </row>
    <row r="12" spans="1:11" ht="12.75" customHeight="1">
      <c r="A12" s="30" t="s">
        <v>129</v>
      </c>
      <c r="B12" s="30" t="s">
        <v>134</v>
      </c>
      <c r="C12" s="30" t="s">
        <v>135</v>
      </c>
      <c r="D12" s="30" t="s">
        <v>99</v>
      </c>
      <c r="E12" s="46">
        <v>39549</v>
      </c>
      <c r="F12" s="46">
        <v>39554</v>
      </c>
      <c r="G12" s="30">
        <v>5</v>
      </c>
      <c r="H12" s="30" t="s">
        <v>98</v>
      </c>
      <c r="I12" s="30" t="s">
        <v>117</v>
      </c>
      <c r="J12" s="30" t="s">
        <v>82</v>
      </c>
      <c r="K12" s="30"/>
    </row>
    <row r="13" spans="1:11" ht="12.75" customHeight="1">
      <c r="A13" s="30" t="s">
        <v>129</v>
      </c>
      <c r="B13" s="30" t="s">
        <v>134</v>
      </c>
      <c r="C13" s="30" t="s">
        <v>135</v>
      </c>
      <c r="D13" s="30" t="s">
        <v>99</v>
      </c>
      <c r="E13" s="46">
        <v>39576</v>
      </c>
      <c r="F13" s="46">
        <v>39588</v>
      </c>
      <c r="G13" s="30">
        <v>12</v>
      </c>
      <c r="H13" s="30" t="s">
        <v>98</v>
      </c>
      <c r="I13" s="30" t="s">
        <v>117</v>
      </c>
      <c r="J13" s="30" t="s">
        <v>82</v>
      </c>
      <c r="K13" s="30"/>
    </row>
    <row r="14" spans="1:11" ht="12.75" customHeight="1">
      <c r="A14" s="30" t="s">
        <v>129</v>
      </c>
      <c r="B14" s="30" t="s">
        <v>136</v>
      </c>
      <c r="C14" s="30" t="s">
        <v>137</v>
      </c>
      <c r="D14" s="30" t="s">
        <v>99</v>
      </c>
      <c r="E14" s="46">
        <v>39526</v>
      </c>
      <c r="F14" s="46">
        <v>39533</v>
      </c>
      <c r="G14" s="30">
        <v>7</v>
      </c>
      <c r="H14" s="30" t="s">
        <v>98</v>
      </c>
      <c r="I14" s="30" t="s">
        <v>117</v>
      </c>
      <c r="J14" s="30" t="s">
        <v>82</v>
      </c>
      <c r="K14" s="30"/>
    </row>
    <row r="15" spans="1:11" ht="12.75" customHeight="1">
      <c r="A15" s="30" t="s">
        <v>129</v>
      </c>
      <c r="B15" s="30" t="s">
        <v>136</v>
      </c>
      <c r="C15" s="30" t="s">
        <v>137</v>
      </c>
      <c r="D15" s="30" t="s">
        <v>99</v>
      </c>
      <c r="E15" s="46">
        <v>39548</v>
      </c>
      <c r="F15" s="46">
        <v>39553</v>
      </c>
      <c r="G15" s="30">
        <v>5</v>
      </c>
      <c r="H15" s="30" t="s">
        <v>98</v>
      </c>
      <c r="I15" s="30" t="s">
        <v>117</v>
      </c>
      <c r="J15" s="30" t="s">
        <v>82</v>
      </c>
      <c r="K15" s="30"/>
    </row>
    <row r="16" spans="1:11" ht="12.75" customHeight="1">
      <c r="A16" s="30" t="s">
        <v>129</v>
      </c>
      <c r="B16" s="30" t="s">
        <v>138</v>
      </c>
      <c r="C16" s="30" t="s">
        <v>139</v>
      </c>
      <c r="D16" s="30" t="s">
        <v>99</v>
      </c>
      <c r="E16" s="46">
        <v>39549</v>
      </c>
      <c r="F16" s="46">
        <v>39553</v>
      </c>
      <c r="G16" s="30">
        <v>4</v>
      </c>
      <c r="H16" s="30" t="s">
        <v>98</v>
      </c>
      <c r="I16" s="30" t="s">
        <v>117</v>
      </c>
      <c r="J16" s="30" t="s">
        <v>82</v>
      </c>
      <c r="K16" s="30"/>
    </row>
    <row r="17" spans="1:11" ht="12.75" customHeight="1">
      <c r="A17" s="30" t="s">
        <v>129</v>
      </c>
      <c r="B17" s="30" t="s">
        <v>138</v>
      </c>
      <c r="C17" s="30" t="s">
        <v>139</v>
      </c>
      <c r="D17" s="30" t="s">
        <v>99</v>
      </c>
      <c r="E17" s="46">
        <v>39576</v>
      </c>
      <c r="F17" s="46">
        <v>39588</v>
      </c>
      <c r="G17" s="30">
        <v>12</v>
      </c>
      <c r="H17" s="30" t="s">
        <v>98</v>
      </c>
      <c r="I17" s="30" t="s">
        <v>117</v>
      </c>
      <c r="J17" s="30" t="s">
        <v>82</v>
      </c>
      <c r="K17" s="30"/>
    </row>
    <row r="18" spans="1:11" ht="12.75" customHeight="1">
      <c r="A18" s="30" t="s">
        <v>129</v>
      </c>
      <c r="B18" s="30" t="s">
        <v>140</v>
      </c>
      <c r="C18" s="30" t="s">
        <v>141</v>
      </c>
      <c r="D18" s="30" t="s">
        <v>99</v>
      </c>
      <c r="E18" s="46">
        <v>39471</v>
      </c>
      <c r="F18" s="46">
        <v>39499</v>
      </c>
      <c r="G18" s="30">
        <v>28</v>
      </c>
      <c r="H18" s="30" t="s">
        <v>52</v>
      </c>
      <c r="I18" s="30" t="s">
        <v>52</v>
      </c>
      <c r="J18" s="30" t="s">
        <v>52</v>
      </c>
      <c r="K18" s="30"/>
    </row>
    <row r="19" spans="1:11" ht="12.75" customHeight="1">
      <c r="A19" s="30" t="s">
        <v>129</v>
      </c>
      <c r="B19" s="30" t="s">
        <v>140</v>
      </c>
      <c r="C19" s="30" t="s">
        <v>141</v>
      </c>
      <c r="D19" s="30" t="s">
        <v>99</v>
      </c>
      <c r="E19" s="46">
        <v>39526</v>
      </c>
      <c r="F19" s="46">
        <v>39533</v>
      </c>
      <c r="G19" s="30">
        <v>7</v>
      </c>
      <c r="H19" s="30" t="s">
        <v>98</v>
      </c>
      <c r="I19" s="30" t="s">
        <v>117</v>
      </c>
      <c r="J19" s="30" t="s">
        <v>82</v>
      </c>
      <c r="K19" s="30"/>
    </row>
    <row r="20" spans="1:11" ht="12.75" customHeight="1">
      <c r="A20" s="30" t="s">
        <v>129</v>
      </c>
      <c r="B20" s="30" t="s">
        <v>140</v>
      </c>
      <c r="C20" s="30" t="s">
        <v>141</v>
      </c>
      <c r="D20" s="30" t="s">
        <v>99</v>
      </c>
      <c r="E20" s="46">
        <v>39548</v>
      </c>
      <c r="F20" s="46">
        <v>39554</v>
      </c>
      <c r="G20" s="30">
        <v>6</v>
      </c>
      <c r="H20" s="30" t="s">
        <v>98</v>
      </c>
      <c r="I20" s="30" t="s">
        <v>117</v>
      </c>
      <c r="J20" s="30" t="s">
        <v>82</v>
      </c>
      <c r="K20" s="30"/>
    </row>
    <row r="21" spans="1:11" ht="12.75" customHeight="1">
      <c r="A21" s="30" t="s">
        <v>129</v>
      </c>
      <c r="B21" s="30" t="s">
        <v>140</v>
      </c>
      <c r="C21" s="30" t="s">
        <v>141</v>
      </c>
      <c r="D21" s="30" t="s">
        <v>99</v>
      </c>
      <c r="E21" s="46">
        <v>39582</v>
      </c>
      <c r="F21" s="46">
        <v>39597</v>
      </c>
      <c r="G21" s="30">
        <v>15</v>
      </c>
      <c r="H21" s="30" t="s">
        <v>98</v>
      </c>
      <c r="I21" s="30" t="s">
        <v>117</v>
      </c>
      <c r="J21" s="30" t="s">
        <v>82</v>
      </c>
      <c r="K21" s="30"/>
    </row>
    <row r="22" spans="1:11" ht="12.75" customHeight="1">
      <c r="A22" s="30" t="s">
        <v>129</v>
      </c>
      <c r="B22" s="30" t="s">
        <v>142</v>
      </c>
      <c r="C22" s="30" t="s">
        <v>143</v>
      </c>
      <c r="D22" s="30" t="s">
        <v>99</v>
      </c>
      <c r="E22" s="46">
        <v>39549</v>
      </c>
      <c r="F22" s="46">
        <v>39554</v>
      </c>
      <c r="G22" s="30">
        <v>5</v>
      </c>
      <c r="H22" s="30" t="s">
        <v>98</v>
      </c>
      <c r="I22" s="30" t="s">
        <v>117</v>
      </c>
      <c r="J22" s="30" t="s">
        <v>82</v>
      </c>
      <c r="K22" s="30"/>
    </row>
    <row r="23" spans="1:11" ht="12.75" customHeight="1">
      <c r="A23" s="30" t="s">
        <v>129</v>
      </c>
      <c r="B23" s="30" t="s">
        <v>144</v>
      </c>
      <c r="C23" s="30" t="s">
        <v>145</v>
      </c>
      <c r="D23" s="30" t="s">
        <v>99</v>
      </c>
      <c r="E23" s="46">
        <v>39526</v>
      </c>
      <c r="F23" s="46">
        <v>39529</v>
      </c>
      <c r="G23" s="30">
        <v>3</v>
      </c>
      <c r="H23" s="30" t="s">
        <v>98</v>
      </c>
      <c r="I23" s="30" t="s">
        <v>117</v>
      </c>
      <c r="J23" s="30" t="s">
        <v>82</v>
      </c>
      <c r="K23" s="30"/>
    </row>
    <row r="24" spans="1:11" ht="12.75" customHeight="1">
      <c r="A24" s="30" t="s">
        <v>129</v>
      </c>
      <c r="B24" s="30" t="s">
        <v>144</v>
      </c>
      <c r="C24" s="30" t="s">
        <v>145</v>
      </c>
      <c r="D24" s="30" t="s">
        <v>99</v>
      </c>
      <c r="E24" s="46">
        <v>39548</v>
      </c>
      <c r="F24" s="46">
        <v>39553</v>
      </c>
      <c r="G24" s="30">
        <v>5</v>
      </c>
      <c r="H24" s="30" t="s">
        <v>98</v>
      </c>
      <c r="I24" s="30" t="s">
        <v>117</v>
      </c>
      <c r="J24" s="30" t="s">
        <v>82</v>
      </c>
      <c r="K24" s="30"/>
    </row>
    <row r="25" spans="1:11" ht="12.75" customHeight="1">
      <c r="A25" s="30" t="s">
        <v>129</v>
      </c>
      <c r="B25" s="30" t="s">
        <v>144</v>
      </c>
      <c r="C25" s="30" t="s">
        <v>145</v>
      </c>
      <c r="D25" s="30" t="s">
        <v>99</v>
      </c>
      <c r="E25" s="46">
        <v>39575</v>
      </c>
      <c r="F25" s="46">
        <v>39582</v>
      </c>
      <c r="G25" s="30">
        <v>7</v>
      </c>
      <c r="H25" s="30" t="s">
        <v>98</v>
      </c>
      <c r="I25" s="30" t="s">
        <v>117</v>
      </c>
      <c r="J25" s="30" t="s">
        <v>82</v>
      </c>
      <c r="K25" s="30"/>
    </row>
    <row r="26" spans="1:11" ht="12.75" customHeight="1">
      <c r="A26" s="30" t="s">
        <v>129</v>
      </c>
      <c r="B26" s="30" t="s">
        <v>148</v>
      </c>
      <c r="C26" s="30" t="s">
        <v>149</v>
      </c>
      <c r="D26" s="30" t="s">
        <v>99</v>
      </c>
      <c r="E26" s="46">
        <v>39548</v>
      </c>
      <c r="F26" s="46">
        <v>39553</v>
      </c>
      <c r="G26" s="30">
        <v>5</v>
      </c>
      <c r="H26" s="30" t="s">
        <v>98</v>
      </c>
      <c r="I26" s="30" t="s">
        <v>117</v>
      </c>
      <c r="J26" s="30" t="s">
        <v>82</v>
      </c>
      <c r="K26" s="30"/>
    </row>
    <row r="27" spans="1:11" ht="12.75" customHeight="1">
      <c r="A27" s="30" t="s">
        <v>129</v>
      </c>
      <c r="B27" s="30" t="s">
        <v>148</v>
      </c>
      <c r="C27" s="30" t="s">
        <v>149</v>
      </c>
      <c r="D27" s="30" t="s">
        <v>99</v>
      </c>
      <c r="E27" s="46">
        <v>39604</v>
      </c>
      <c r="F27" s="46">
        <v>39610</v>
      </c>
      <c r="G27" s="30">
        <v>6</v>
      </c>
      <c r="H27" s="30" t="s">
        <v>98</v>
      </c>
      <c r="I27" s="30" t="s">
        <v>117</v>
      </c>
      <c r="J27" s="30" t="s">
        <v>82</v>
      </c>
      <c r="K27" s="30"/>
    </row>
    <row r="28" spans="1:11" ht="12.75" customHeight="1">
      <c r="A28" s="30" t="s">
        <v>129</v>
      </c>
      <c r="B28" s="30" t="s">
        <v>150</v>
      </c>
      <c r="C28" s="30" t="s">
        <v>151</v>
      </c>
      <c r="D28" s="30" t="s">
        <v>99</v>
      </c>
      <c r="E28" s="46">
        <v>39604</v>
      </c>
      <c r="F28" s="46">
        <v>39610</v>
      </c>
      <c r="G28" s="30">
        <v>6</v>
      </c>
      <c r="H28" s="30" t="s">
        <v>98</v>
      </c>
      <c r="I28" s="30" t="s">
        <v>117</v>
      </c>
      <c r="J28" s="30" t="s">
        <v>82</v>
      </c>
      <c r="K28" s="30"/>
    </row>
    <row r="29" spans="1:11" ht="12.75" customHeight="1">
      <c r="A29" s="30" t="s">
        <v>129</v>
      </c>
      <c r="B29" s="30" t="s">
        <v>152</v>
      </c>
      <c r="C29" s="30" t="s">
        <v>153</v>
      </c>
      <c r="D29" s="30" t="s">
        <v>99</v>
      </c>
      <c r="E29" s="46">
        <v>39589</v>
      </c>
      <c r="F29" s="46">
        <v>39591</v>
      </c>
      <c r="G29" s="30">
        <v>2</v>
      </c>
      <c r="H29" s="30" t="s">
        <v>98</v>
      </c>
      <c r="I29" s="30" t="s">
        <v>117</v>
      </c>
      <c r="J29" s="30" t="s">
        <v>82</v>
      </c>
      <c r="K29" s="30"/>
    </row>
    <row r="30" spans="1:11" ht="12.75" customHeight="1">
      <c r="A30" s="30" t="s">
        <v>129</v>
      </c>
      <c r="B30" s="30" t="s">
        <v>152</v>
      </c>
      <c r="C30" s="30" t="s">
        <v>153</v>
      </c>
      <c r="D30" s="30" t="s">
        <v>99</v>
      </c>
      <c r="E30" s="46">
        <v>39676</v>
      </c>
      <c r="F30" s="46">
        <v>39682</v>
      </c>
      <c r="G30" s="30">
        <v>6</v>
      </c>
      <c r="H30" s="30" t="s">
        <v>52</v>
      </c>
      <c r="I30" s="30" t="s">
        <v>52</v>
      </c>
      <c r="J30" s="30" t="s">
        <v>52</v>
      </c>
      <c r="K30" s="30"/>
    </row>
    <row r="31" spans="1:11" ht="12.75" customHeight="1">
      <c r="A31" s="33" t="s">
        <v>129</v>
      </c>
      <c r="B31" s="33" t="s">
        <v>152</v>
      </c>
      <c r="C31" s="33" t="s">
        <v>153</v>
      </c>
      <c r="D31" s="33" t="s">
        <v>99</v>
      </c>
      <c r="E31" s="91">
        <v>39792</v>
      </c>
      <c r="F31" s="91">
        <v>39799</v>
      </c>
      <c r="G31" s="33">
        <v>7</v>
      </c>
      <c r="H31" s="33" t="s">
        <v>98</v>
      </c>
      <c r="I31" s="33" t="s">
        <v>117</v>
      </c>
      <c r="J31" s="33" t="s">
        <v>82</v>
      </c>
      <c r="K31" s="30"/>
    </row>
    <row r="32" spans="1:10" ht="12.75" customHeight="1">
      <c r="A32" s="30"/>
      <c r="B32" s="56">
        <f>SUM(IF(FREQUENCY(MATCH(B10:B31,B10:B31,0),MATCH(B10:B31,B10:B31,0))&gt;0,1))</f>
        <v>10</v>
      </c>
      <c r="C32" s="31"/>
      <c r="D32" s="31">
        <f>COUNTA(D10:D31)</f>
        <v>22</v>
      </c>
      <c r="E32" s="31"/>
      <c r="F32" s="31"/>
      <c r="G32" s="31">
        <f>SUM(G10:G31)</f>
        <v>159</v>
      </c>
      <c r="H32" s="30"/>
      <c r="I32" s="30"/>
      <c r="J32" s="44"/>
    </row>
    <row r="33" spans="1:10" ht="9" customHeight="1">
      <c r="A33" s="30"/>
      <c r="B33" s="56"/>
      <c r="C33" s="31"/>
      <c r="D33" s="31"/>
      <c r="E33" s="31"/>
      <c r="F33" s="31"/>
      <c r="G33" s="31"/>
      <c r="H33" s="30"/>
      <c r="I33" s="30"/>
      <c r="J33" s="44"/>
    </row>
    <row r="34" spans="1:10" ht="12.75" customHeight="1">
      <c r="A34" s="30" t="s">
        <v>156</v>
      </c>
      <c r="B34" s="30" t="s">
        <v>163</v>
      </c>
      <c r="C34" s="30" t="s">
        <v>164</v>
      </c>
      <c r="D34" s="30" t="s">
        <v>99</v>
      </c>
      <c r="E34" s="46">
        <v>39549</v>
      </c>
      <c r="F34" s="46">
        <v>39553</v>
      </c>
      <c r="G34" s="30">
        <v>4</v>
      </c>
      <c r="H34" s="30" t="s">
        <v>98</v>
      </c>
      <c r="I34" s="30" t="s">
        <v>117</v>
      </c>
      <c r="J34" s="30" t="s">
        <v>82</v>
      </c>
    </row>
    <row r="35" spans="1:10" ht="12.75" customHeight="1">
      <c r="A35" s="33" t="s">
        <v>156</v>
      </c>
      <c r="B35" s="33" t="s">
        <v>165</v>
      </c>
      <c r="C35" s="33" t="s">
        <v>166</v>
      </c>
      <c r="D35" s="33" t="s">
        <v>99</v>
      </c>
      <c r="E35" s="91">
        <v>39591</v>
      </c>
      <c r="F35" s="91">
        <v>39593</v>
      </c>
      <c r="G35" s="33">
        <v>2</v>
      </c>
      <c r="H35" s="33" t="s">
        <v>98</v>
      </c>
      <c r="I35" s="33" t="s">
        <v>117</v>
      </c>
      <c r="J35" s="33" t="s">
        <v>82</v>
      </c>
    </row>
    <row r="36" spans="1:10" ht="12.75" customHeight="1">
      <c r="A36" s="30"/>
      <c r="B36" s="56">
        <f>SUM(IF(FREQUENCY(MATCH(B34:B35,B34:B35,0),MATCH(B34:B35,B34:B35,0))&gt;0,1))</f>
        <v>2</v>
      </c>
      <c r="C36" s="31"/>
      <c r="D36" s="31">
        <f>COUNTA(D34:D35)</f>
        <v>2</v>
      </c>
      <c r="E36" s="31"/>
      <c r="F36" s="31"/>
      <c r="G36" s="31">
        <f>SUM(G34:G35)</f>
        <v>6</v>
      </c>
      <c r="H36" s="30"/>
      <c r="I36" s="30"/>
      <c r="J36" s="44"/>
    </row>
    <row r="37" spans="1:10" ht="9" customHeight="1">
      <c r="A37" s="30"/>
      <c r="B37" s="30"/>
      <c r="C37" s="30"/>
      <c r="D37" s="30"/>
      <c r="E37" s="30"/>
      <c r="F37" s="30"/>
      <c r="G37" s="30"/>
      <c r="H37" s="30"/>
      <c r="I37" s="30"/>
      <c r="J37" s="44"/>
    </row>
    <row r="38" spans="1:10" ht="12.75" customHeight="1">
      <c r="A38" s="31" t="s">
        <v>104</v>
      </c>
      <c r="B38" s="42">
        <f>B8+B32+B36</f>
        <v>15</v>
      </c>
      <c r="C38" s="42"/>
      <c r="D38" s="42">
        <f>D8+D32+D36</f>
        <v>30</v>
      </c>
      <c r="E38" s="30"/>
      <c r="F38" s="30"/>
      <c r="G38" s="42">
        <f>G8+G32+G36</f>
        <v>187</v>
      </c>
      <c r="H38" s="30"/>
      <c r="I38" s="30"/>
      <c r="J38" s="44"/>
    </row>
    <row r="39" ht="12.75" customHeight="1"/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Mississippi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24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2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08" t="s">
        <v>85</v>
      </c>
      <c r="C1" s="109"/>
      <c r="D1" s="109"/>
      <c r="E1" s="109"/>
      <c r="F1" s="29"/>
      <c r="G1" s="106" t="s">
        <v>84</v>
      </c>
      <c r="H1" s="107"/>
      <c r="I1" s="107"/>
      <c r="J1" s="107"/>
      <c r="K1" s="107"/>
    </row>
    <row r="2" spans="1:147" s="9" customFormat="1" ht="50.25" customHeight="1">
      <c r="A2" s="5" t="s">
        <v>172</v>
      </c>
      <c r="B2" s="3" t="s">
        <v>53</v>
      </c>
      <c r="C2" s="3" t="s">
        <v>44</v>
      </c>
      <c r="D2" s="3" t="s">
        <v>35</v>
      </c>
      <c r="E2" s="3" t="s">
        <v>66</v>
      </c>
      <c r="F2" s="94"/>
      <c r="G2" s="3" t="s">
        <v>36</v>
      </c>
      <c r="H2" s="3" t="s">
        <v>37</v>
      </c>
      <c r="I2" s="3" t="s">
        <v>38</v>
      </c>
      <c r="J2" s="3" t="s">
        <v>39</v>
      </c>
      <c r="K2" s="3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0" t="s">
        <v>122</v>
      </c>
      <c r="B3" s="30" t="s">
        <v>123</v>
      </c>
      <c r="C3" s="30" t="s">
        <v>124</v>
      </c>
      <c r="D3" s="34">
        <v>3</v>
      </c>
      <c r="E3" s="34">
        <v>7</v>
      </c>
      <c r="F3" s="34"/>
      <c r="G3" s="34"/>
      <c r="H3" s="34">
        <v>2</v>
      </c>
      <c r="I3" s="34">
        <v>1</v>
      </c>
      <c r="J3" s="34"/>
      <c r="K3" s="34"/>
    </row>
    <row r="4" spans="1:11" ht="12.75" customHeight="1">
      <c r="A4" s="30" t="s">
        <v>122</v>
      </c>
      <c r="B4" s="30" t="s">
        <v>125</v>
      </c>
      <c r="C4" s="30" t="s">
        <v>126</v>
      </c>
      <c r="D4" s="34">
        <v>1</v>
      </c>
      <c r="E4" s="34">
        <v>5</v>
      </c>
      <c r="F4" s="34"/>
      <c r="G4" s="34"/>
      <c r="H4" s="34"/>
      <c r="I4" s="34">
        <v>1</v>
      </c>
      <c r="J4" s="34"/>
      <c r="K4" s="34"/>
    </row>
    <row r="5" spans="1:11" ht="12.75" customHeight="1">
      <c r="A5" s="33" t="s">
        <v>122</v>
      </c>
      <c r="B5" s="33" t="s">
        <v>127</v>
      </c>
      <c r="C5" s="33" t="s">
        <v>128</v>
      </c>
      <c r="D5" s="47">
        <v>2</v>
      </c>
      <c r="E5" s="47">
        <v>10</v>
      </c>
      <c r="F5" s="47"/>
      <c r="G5" s="47"/>
      <c r="H5" s="47"/>
      <c r="I5" s="47">
        <v>2</v>
      </c>
      <c r="J5" s="47"/>
      <c r="K5" s="47"/>
    </row>
    <row r="6" spans="1:11" ht="12.75" customHeight="1">
      <c r="A6" s="30"/>
      <c r="B6" s="31">
        <f>COUNTA(B3:B5)</f>
        <v>3</v>
      </c>
      <c r="C6" s="31"/>
      <c r="D6" s="40">
        <f>SUM(D3:D5)</f>
        <v>6</v>
      </c>
      <c r="E6" s="40">
        <f>SUM(E3:E5)</f>
        <v>22</v>
      </c>
      <c r="F6" s="40"/>
      <c r="G6" s="40">
        <f>SUM(G3:G5)</f>
        <v>0</v>
      </c>
      <c r="H6" s="40">
        <f>SUM(H3:H5)</f>
        <v>2</v>
      </c>
      <c r="I6" s="40">
        <f>SUM(I3:I5)</f>
        <v>4</v>
      </c>
      <c r="J6" s="40">
        <f>SUM(J3:J5)</f>
        <v>0</v>
      </c>
      <c r="K6" s="40">
        <f>SUM(K3:K5)</f>
        <v>0</v>
      </c>
    </row>
    <row r="7" spans="1:11" ht="12.75" customHeight="1">
      <c r="A7" s="30"/>
      <c r="B7" s="30"/>
      <c r="C7" s="30"/>
      <c r="D7" s="34"/>
      <c r="E7" s="34"/>
      <c r="F7" s="34"/>
      <c r="G7" s="34"/>
      <c r="H7" s="34"/>
      <c r="I7" s="34"/>
      <c r="J7" s="34"/>
      <c r="K7" s="34"/>
    </row>
    <row r="8" spans="1:11" ht="12.75" customHeight="1">
      <c r="A8" s="30" t="s">
        <v>129</v>
      </c>
      <c r="B8" s="30" t="s">
        <v>132</v>
      </c>
      <c r="C8" s="30" t="s">
        <v>133</v>
      </c>
      <c r="D8" s="34">
        <v>2</v>
      </c>
      <c r="E8" s="34">
        <v>6</v>
      </c>
      <c r="F8" s="34"/>
      <c r="G8" s="34"/>
      <c r="H8" s="34">
        <v>1</v>
      </c>
      <c r="I8" s="34">
        <v>1</v>
      </c>
      <c r="J8" s="34"/>
      <c r="K8" s="34"/>
    </row>
    <row r="9" spans="1:11" ht="12.75" customHeight="1">
      <c r="A9" s="30" t="s">
        <v>129</v>
      </c>
      <c r="B9" s="30" t="s">
        <v>134</v>
      </c>
      <c r="C9" s="30" t="s">
        <v>135</v>
      </c>
      <c r="D9" s="34">
        <v>2</v>
      </c>
      <c r="E9" s="34">
        <v>17</v>
      </c>
      <c r="F9" s="34"/>
      <c r="G9" s="34"/>
      <c r="H9" s="34"/>
      <c r="I9" s="34">
        <v>1</v>
      </c>
      <c r="J9" s="34">
        <v>1</v>
      </c>
      <c r="K9" s="34"/>
    </row>
    <row r="10" spans="1:11" ht="12.75" customHeight="1">
      <c r="A10" s="30" t="s">
        <v>129</v>
      </c>
      <c r="B10" s="30" t="s">
        <v>136</v>
      </c>
      <c r="C10" s="30" t="s">
        <v>137</v>
      </c>
      <c r="D10" s="34">
        <v>2</v>
      </c>
      <c r="E10" s="34">
        <v>12</v>
      </c>
      <c r="F10" s="34"/>
      <c r="G10" s="34"/>
      <c r="H10" s="34"/>
      <c r="I10" s="34">
        <v>2</v>
      </c>
      <c r="J10" s="34"/>
      <c r="K10" s="34"/>
    </row>
    <row r="11" spans="1:11" ht="12.75" customHeight="1">
      <c r="A11" s="30" t="s">
        <v>129</v>
      </c>
      <c r="B11" s="30" t="s">
        <v>138</v>
      </c>
      <c r="C11" s="30" t="s">
        <v>139</v>
      </c>
      <c r="D11" s="34">
        <v>2</v>
      </c>
      <c r="E11" s="34">
        <v>16</v>
      </c>
      <c r="F11" s="34"/>
      <c r="G11" s="34"/>
      <c r="H11" s="34"/>
      <c r="I11" s="34">
        <v>1</v>
      </c>
      <c r="J11" s="34">
        <v>1</v>
      </c>
      <c r="K11" s="34"/>
    </row>
    <row r="12" spans="1:11" ht="12.75" customHeight="1">
      <c r="A12" s="30" t="s">
        <v>129</v>
      </c>
      <c r="B12" s="30" t="s">
        <v>140</v>
      </c>
      <c r="C12" s="30" t="s">
        <v>141</v>
      </c>
      <c r="D12" s="34">
        <v>4</v>
      </c>
      <c r="E12" s="34">
        <v>56</v>
      </c>
      <c r="F12" s="34"/>
      <c r="G12" s="34"/>
      <c r="H12" s="34"/>
      <c r="I12" s="34">
        <v>2</v>
      </c>
      <c r="J12" s="34">
        <v>2</v>
      </c>
      <c r="K12" s="34"/>
    </row>
    <row r="13" spans="1:11" ht="12.75" customHeight="1">
      <c r="A13" s="30" t="s">
        <v>129</v>
      </c>
      <c r="B13" s="30" t="s">
        <v>142</v>
      </c>
      <c r="C13" s="30" t="s">
        <v>143</v>
      </c>
      <c r="D13" s="34">
        <v>1</v>
      </c>
      <c r="E13" s="34">
        <v>5</v>
      </c>
      <c r="F13" s="34"/>
      <c r="G13" s="34"/>
      <c r="H13" s="34"/>
      <c r="I13" s="34">
        <v>1</v>
      </c>
      <c r="J13" s="34"/>
      <c r="K13" s="34"/>
    </row>
    <row r="14" spans="1:11" ht="12.75" customHeight="1">
      <c r="A14" s="30" t="s">
        <v>129</v>
      </c>
      <c r="B14" s="30" t="s">
        <v>144</v>
      </c>
      <c r="C14" s="30" t="s">
        <v>145</v>
      </c>
      <c r="D14" s="34">
        <v>3</v>
      </c>
      <c r="E14" s="34">
        <v>15</v>
      </c>
      <c r="F14" s="34"/>
      <c r="G14" s="34"/>
      <c r="H14" s="34"/>
      <c r="I14" s="34">
        <v>3</v>
      </c>
      <c r="J14" s="34"/>
      <c r="K14" s="34"/>
    </row>
    <row r="15" spans="1:11" ht="12.75" customHeight="1">
      <c r="A15" s="30" t="s">
        <v>129</v>
      </c>
      <c r="B15" s="30" t="s">
        <v>148</v>
      </c>
      <c r="C15" s="30" t="s">
        <v>149</v>
      </c>
      <c r="D15" s="34">
        <v>2</v>
      </c>
      <c r="E15" s="34">
        <v>11</v>
      </c>
      <c r="F15" s="34"/>
      <c r="G15" s="34"/>
      <c r="H15" s="34"/>
      <c r="I15" s="34">
        <v>2</v>
      </c>
      <c r="J15" s="34"/>
      <c r="K15" s="34"/>
    </row>
    <row r="16" spans="1:11" ht="12.75" customHeight="1">
      <c r="A16" s="30" t="s">
        <v>129</v>
      </c>
      <c r="B16" s="30" t="s">
        <v>150</v>
      </c>
      <c r="C16" s="30" t="s">
        <v>151</v>
      </c>
      <c r="D16" s="34">
        <v>1</v>
      </c>
      <c r="E16" s="34">
        <v>6</v>
      </c>
      <c r="F16" s="34"/>
      <c r="G16" s="34"/>
      <c r="H16" s="34"/>
      <c r="I16" s="34">
        <v>1</v>
      </c>
      <c r="J16" s="34"/>
      <c r="K16" s="34"/>
    </row>
    <row r="17" spans="1:11" ht="12.75" customHeight="1">
      <c r="A17" s="33" t="s">
        <v>129</v>
      </c>
      <c r="B17" s="33" t="s">
        <v>152</v>
      </c>
      <c r="C17" s="33" t="s">
        <v>153</v>
      </c>
      <c r="D17" s="47">
        <v>3</v>
      </c>
      <c r="E17" s="47">
        <v>15</v>
      </c>
      <c r="F17" s="47"/>
      <c r="G17" s="47"/>
      <c r="H17" s="47">
        <v>1</v>
      </c>
      <c r="I17" s="47">
        <v>2</v>
      </c>
      <c r="J17" s="47"/>
      <c r="K17" s="47"/>
    </row>
    <row r="18" spans="1:11" ht="12.75" customHeight="1">
      <c r="A18" s="30"/>
      <c r="B18" s="31">
        <f>COUNTA(B8:B17)</f>
        <v>10</v>
      </c>
      <c r="C18" s="31"/>
      <c r="D18" s="31">
        <f>SUM(D8:D17)</f>
        <v>22</v>
      </c>
      <c r="E18" s="31">
        <f>SUM(E8:E17)</f>
        <v>159</v>
      </c>
      <c r="F18" s="34"/>
      <c r="G18" s="31">
        <f>SUM(G8:G17)</f>
        <v>0</v>
      </c>
      <c r="H18" s="31">
        <f>SUM(H8:H17)</f>
        <v>2</v>
      </c>
      <c r="I18" s="31">
        <f>SUM(I8:I17)</f>
        <v>16</v>
      </c>
      <c r="J18" s="31">
        <f>SUM(J8:J17)</f>
        <v>4</v>
      </c>
      <c r="K18" s="31">
        <f>SUM(K8:K17)</f>
        <v>0</v>
      </c>
    </row>
    <row r="19" spans="1:11" ht="12.75" customHeight="1">
      <c r="A19" s="30"/>
      <c r="B19" s="31"/>
      <c r="C19" s="31"/>
      <c r="D19" s="31"/>
      <c r="E19" s="31"/>
      <c r="F19" s="34"/>
      <c r="G19" s="31"/>
      <c r="H19" s="31"/>
      <c r="I19" s="31"/>
      <c r="J19" s="31"/>
      <c r="K19" s="31"/>
    </row>
    <row r="20" spans="1:11" ht="12.75" customHeight="1">
      <c r="A20" s="30" t="s">
        <v>156</v>
      </c>
      <c r="B20" s="30" t="s">
        <v>163</v>
      </c>
      <c r="C20" s="30" t="s">
        <v>164</v>
      </c>
      <c r="D20" s="30">
        <v>1</v>
      </c>
      <c r="E20" s="30">
        <v>4</v>
      </c>
      <c r="F20" s="54"/>
      <c r="G20" s="30"/>
      <c r="H20" s="30"/>
      <c r="I20" s="30">
        <v>1</v>
      </c>
      <c r="J20" s="31"/>
      <c r="K20" s="31"/>
    </row>
    <row r="21" spans="1:11" ht="12.75" customHeight="1">
      <c r="A21" s="33" t="s">
        <v>156</v>
      </c>
      <c r="B21" s="33" t="s">
        <v>165</v>
      </c>
      <c r="C21" s="33" t="s">
        <v>166</v>
      </c>
      <c r="D21" s="49">
        <v>1</v>
      </c>
      <c r="E21" s="49">
        <v>2</v>
      </c>
      <c r="F21" s="49"/>
      <c r="G21" s="49"/>
      <c r="H21" s="49">
        <v>1</v>
      </c>
      <c r="I21" s="49"/>
      <c r="J21" s="47"/>
      <c r="K21" s="47"/>
    </row>
    <row r="22" spans="1:11" ht="12.75" customHeight="1">
      <c r="A22" s="30"/>
      <c r="B22" s="31">
        <f>COUNTA(B20:B21)</f>
        <v>2</v>
      </c>
      <c r="C22" s="31"/>
      <c r="D22" s="31">
        <f>SUM(D20:D21)</f>
        <v>2</v>
      </c>
      <c r="E22" s="31">
        <f>SUM(E20:E21)</f>
        <v>6</v>
      </c>
      <c r="F22" s="34"/>
      <c r="G22" s="31">
        <f>SUM(G20:G21)</f>
        <v>0</v>
      </c>
      <c r="H22" s="31">
        <f>SUM(H20:H21)</f>
        <v>1</v>
      </c>
      <c r="I22" s="31">
        <f>SUM(I20:I21)</f>
        <v>1</v>
      </c>
      <c r="J22" s="31">
        <f>SUM(J20:J21)</f>
        <v>0</v>
      </c>
      <c r="K22" s="31">
        <f>SUM(K20:K21)</f>
        <v>0</v>
      </c>
    </row>
    <row r="23" spans="1:11" ht="12.75" customHeight="1">
      <c r="A23" s="30"/>
      <c r="B23" s="30"/>
      <c r="C23" s="30"/>
      <c r="D23" s="34"/>
      <c r="E23" s="34"/>
      <c r="F23" s="34"/>
      <c r="G23" s="34"/>
      <c r="H23" s="34"/>
      <c r="I23" s="34"/>
      <c r="J23" s="34"/>
      <c r="K23" s="34"/>
    </row>
    <row r="24" spans="1:11" ht="12.75" customHeight="1">
      <c r="A24" s="31" t="s">
        <v>104</v>
      </c>
      <c r="B24" s="42">
        <f>B6+B18+B22</f>
        <v>15</v>
      </c>
      <c r="C24" s="35"/>
      <c r="D24" s="42">
        <f>D6+D18+D22</f>
        <v>30</v>
      </c>
      <c r="E24" s="42">
        <f>E6+E18+E22</f>
        <v>187</v>
      </c>
      <c r="F24" s="34"/>
      <c r="G24" s="42">
        <f>G6+G18+G22</f>
        <v>0</v>
      </c>
      <c r="H24" s="42">
        <f>H6+H18+H22</f>
        <v>5</v>
      </c>
      <c r="I24" s="42">
        <f>I6+I18+I22</f>
        <v>21</v>
      </c>
      <c r="J24" s="42">
        <f>J6+J18+J22</f>
        <v>4</v>
      </c>
      <c r="K24" s="42">
        <f>K6+K18+K22</f>
        <v>0</v>
      </c>
    </row>
  </sheetData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Mississippi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3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3" customFormat="1" ht="9" customHeight="1">
      <c r="B1" s="111" t="s">
        <v>86</v>
      </c>
      <c r="C1" s="111"/>
      <c r="D1" s="45"/>
      <c r="E1" s="50"/>
      <c r="F1" s="45"/>
      <c r="G1" s="110" t="s">
        <v>91</v>
      </c>
      <c r="H1" s="110"/>
      <c r="I1" s="110"/>
      <c r="J1" s="45"/>
      <c r="K1" s="111" t="s">
        <v>100</v>
      </c>
      <c r="L1" s="111"/>
    </row>
    <row r="2" spans="1:12" s="48" customFormat="1" ht="48.75" customHeight="1">
      <c r="A2" s="5" t="s">
        <v>172</v>
      </c>
      <c r="B2" s="3" t="s">
        <v>53</v>
      </c>
      <c r="C2" s="3" t="s">
        <v>44</v>
      </c>
      <c r="D2" s="3"/>
      <c r="E2" s="51" t="s">
        <v>90</v>
      </c>
      <c r="F2" s="3"/>
      <c r="G2" s="3" t="s">
        <v>87</v>
      </c>
      <c r="H2" s="3" t="s">
        <v>54</v>
      </c>
      <c r="I2" s="3" t="s">
        <v>55</v>
      </c>
      <c r="J2" s="3"/>
      <c r="K2" s="3" t="s">
        <v>56</v>
      </c>
      <c r="L2" s="3" t="s">
        <v>57</v>
      </c>
    </row>
    <row r="3" spans="1:12" s="29" customFormat="1" ht="12.75" customHeight="1">
      <c r="A3" s="30" t="s">
        <v>122</v>
      </c>
      <c r="B3" s="30" t="s">
        <v>123</v>
      </c>
      <c r="C3" s="30" t="s">
        <v>124</v>
      </c>
      <c r="D3" s="35"/>
      <c r="E3" s="30">
        <v>183</v>
      </c>
      <c r="F3" s="35"/>
      <c r="G3" s="34" t="s">
        <v>95</v>
      </c>
      <c r="H3" s="34">
        <v>7</v>
      </c>
      <c r="I3" s="57">
        <f>H3/E3</f>
        <v>0.03825136612021858</v>
      </c>
      <c r="J3" s="45"/>
      <c r="K3" s="58">
        <f>E3-H3</f>
        <v>176</v>
      </c>
      <c r="L3" s="57">
        <f>K3/E3</f>
        <v>0.9617486338797814</v>
      </c>
    </row>
    <row r="4" spans="1:12" s="29" customFormat="1" ht="12.75" customHeight="1">
      <c r="A4" s="30" t="s">
        <v>122</v>
      </c>
      <c r="B4" s="30" t="s">
        <v>125</v>
      </c>
      <c r="C4" s="30" t="s">
        <v>126</v>
      </c>
      <c r="D4" s="35"/>
      <c r="E4" s="30">
        <v>183</v>
      </c>
      <c r="F4" s="35"/>
      <c r="G4" s="34" t="s">
        <v>95</v>
      </c>
      <c r="H4" s="34">
        <v>5</v>
      </c>
      <c r="I4" s="57">
        <f>H4/E4</f>
        <v>0.0273224043715847</v>
      </c>
      <c r="J4" s="45"/>
      <c r="K4" s="58">
        <f>E4-H4</f>
        <v>178</v>
      </c>
      <c r="L4" s="57">
        <f>K4/E4</f>
        <v>0.9726775956284153</v>
      </c>
    </row>
    <row r="5" spans="1:12" s="29" customFormat="1" ht="12.75" customHeight="1">
      <c r="A5" s="33" t="s">
        <v>122</v>
      </c>
      <c r="B5" s="33" t="s">
        <v>127</v>
      </c>
      <c r="C5" s="33" t="s">
        <v>128</v>
      </c>
      <c r="D5" s="59"/>
      <c r="E5" s="33">
        <v>183</v>
      </c>
      <c r="F5" s="59"/>
      <c r="G5" s="47" t="s">
        <v>95</v>
      </c>
      <c r="H5" s="47">
        <v>10</v>
      </c>
      <c r="I5" s="60">
        <f>H5/E5</f>
        <v>0.0546448087431694</v>
      </c>
      <c r="J5" s="49"/>
      <c r="K5" s="61">
        <f>E5-H5</f>
        <v>173</v>
      </c>
      <c r="L5" s="60">
        <f>K5/E5</f>
        <v>0.9453551912568307</v>
      </c>
    </row>
    <row r="6" spans="1:12" ht="12.75">
      <c r="A6" s="30"/>
      <c r="B6" s="31">
        <f>COUNTA(B3:B5)</f>
        <v>3</v>
      </c>
      <c r="C6" s="30"/>
      <c r="D6" s="35"/>
      <c r="E6" s="36">
        <f>SUM(E3:E5)</f>
        <v>549</v>
      </c>
      <c r="F6" s="38"/>
      <c r="G6" s="31">
        <f>COUNTA(G3:G5)</f>
        <v>3</v>
      </c>
      <c r="H6" s="36">
        <f>SUM(H3:H5)</f>
        <v>22</v>
      </c>
      <c r="I6" s="39">
        <f>H6/E6</f>
        <v>0.04007285974499089</v>
      </c>
      <c r="J6" s="40"/>
      <c r="K6" s="36">
        <f>SUM(K3:K5)</f>
        <v>527</v>
      </c>
      <c r="L6" s="39">
        <f>K6/E6</f>
        <v>0.9599271402550091</v>
      </c>
    </row>
    <row r="7" spans="1:12" ht="12.75">
      <c r="A7" s="30"/>
      <c r="B7" s="30"/>
      <c r="C7" s="30"/>
      <c r="D7" s="35"/>
      <c r="E7" s="52"/>
      <c r="F7" s="35"/>
      <c r="G7" s="34"/>
      <c r="H7" s="34"/>
      <c r="I7" s="57"/>
      <c r="J7" s="45"/>
      <c r="K7" s="58"/>
      <c r="L7" s="57"/>
    </row>
    <row r="8" spans="1:12" ht="12.75">
      <c r="A8" s="30" t="s">
        <v>129</v>
      </c>
      <c r="B8" s="30" t="s">
        <v>130</v>
      </c>
      <c r="C8" s="30" t="s">
        <v>131</v>
      </c>
      <c r="D8" s="35"/>
      <c r="E8" s="30">
        <v>183</v>
      </c>
      <c r="F8" s="35"/>
      <c r="G8" s="34"/>
      <c r="H8" s="34"/>
      <c r="I8" s="57">
        <f aca="true" t="shared" si="0" ref="I8:I19">H8/E8</f>
        <v>0</v>
      </c>
      <c r="J8" s="45"/>
      <c r="K8" s="58">
        <f aca="true" t="shared" si="1" ref="K8:K19">E8-H8</f>
        <v>183</v>
      </c>
      <c r="L8" s="57">
        <f aca="true" t="shared" si="2" ref="L8:L19">K8/E8</f>
        <v>1</v>
      </c>
    </row>
    <row r="9" spans="1:12" ht="12.75">
      <c r="A9" s="30" t="s">
        <v>129</v>
      </c>
      <c r="B9" s="30" t="s">
        <v>132</v>
      </c>
      <c r="C9" s="30" t="s">
        <v>133</v>
      </c>
      <c r="D9" s="35"/>
      <c r="E9" s="30">
        <v>183</v>
      </c>
      <c r="F9" s="35"/>
      <c r="G9" s="34" t="s">
        <v>95</v>
      </c>
      <c r="H9" s="34">
        <v>6</v>
      </c>
      <c r="I9" s="57">
        <f aca="true" t="shared" si="3" ref="I9:I14">H9/E9</f>
        <v>0.03278688524590164</v>
      </c>
      <c r="J9" s="45"/>
      <c r="K9" s="58">
        <f aca="true" t="shared" si="4" ref="K9:K14">E9-H9</f>
        <v>177</v>
      </c>
      <c r="L9" s="57">
        <f aca="true" t="shared" si="5" ref="L9:L14">K9/E9</f>
        <v>0.9672131147540983</v>
      </c>
    </row>
    <row r="10" spans="1:12" ht="12.75">
      <c r="A10" s="30" t="s">
        <v>129</v>
      </c>
      <c r="B10" s="30" t="s">
        <v>134</v>
      </c>
      <c r="C10" s="30" t="s">
        <v>135</v>
      </c>
      <c r="D10" s="35"/>
      <c r="E10" s="30">
        <v>183</v>
      </c>
      <c r="F10" s="35"/>
      <c r="G10" s="34" t="s">
        <v>95</v>
      </c>
      <c r="H10" s="34">
        <v>17</v>
      </c>
      <c r="I10" s="57">
        <f t="shared" si="3"/>
        <v>0.09289617486338798</v>
      </c>
      <c r="J10" s="45"/>
      <c r="K10" s="58">
        <f t="shared" si="4"/>
        <v>166</v>
      </c>
      <c r="L10" s="57">
        <f t="shared" si="5"/>
        <v>0.907103825136612</v>
      </c>
    </row>
    <row r="11" spans="1:12" ht="12.75">
      <c r="A11" s="30" t="s">
        <v>129</v>
      </c>
      <c r="B11" s="30" t="s">
        <v>136</v>
      </c>
      <c r="C11" s="30" t="s">
        <v>137</v>
      </c>
      <c r="D11" s="35"/>
      <c r="E11" s="30">
        <v>183</v>
      </c>
      <c r="F11" s="35"/>
      <c r="G11" s="34" t="s">
        <v>95</v>
      </c>
      <c r="H11" s="34">
        <v>12</v>
      </c>
      <c r="I11" s="57">
        <f t="shared" si="3"/>
        <v>0.06557377049180328</v>
      </c>
      <c r="J11" s="45"/>
      <c r="K11" s="58">
        <f t="shared" si="4"/>
        <v>171</v>
      </c>
      <c r="L11" s="57">
        <f t="shared" si="5"/>
        <v>0.9344262295081968</v>
      </c>
    </row>
    <row r="12" spans="1:12" ht="12.75">
      <c r="A12" s="30" t="s">
        <v>129</v>
      </c>
      <c r="B12" s="30" t="s">
        <v>138</v>
      </c>
      <c r="C12" s="30" t="s">
        <v>139</v>
      </c>
      <c r="D12" s="35"/>
      <c r="E12" s="30">
        <v>183</v>
      </c>
      <c r="F12" s="35"/>
      <c r="G12" s="34" t="s">
        <v>95</v>
      </c>
      <c r="H12" s="34">
        <v>16</v>
      </c>
      <c r="I12" s="57">
        <f t="shared" si="3"/>
        <v>0.08743169398907104</v>
      </c>
      <c r="J12" s="45"/>
      <c r="K12" s="58">
        <f t="shared" si="4"/>
        <v>167</v>
      </c>
      <c r="L12" s="57">
        <f t="shared" si="5"/>
        <v>0.912568306010929</v>
      </c>
    </row>
    <row r="13" spans="1:12" ht="12.75">
      <c r="A13" s="30" t="s">
        <v>129</v>
      </c>
      <c r="B13" s="30" t="s">
        <v>140</v>
      </c>
      <c r="C13" s="30" t="s">
        <v>141</v>
      </c>
      <c r="D13" s="35"/>
      <c r="E13" s="30">
        <v>183</v>
      </c>
      <c r="F13" s="35"/>
      <c r="G13" s="34" t="s">
        <v>95</v>
      </c>
      <c r="H13" s="34">
        <v>56</v>
      </c>
      <c r="I13" s="57">
        <f t="shared" si="3"/>
        <v>0.30601092896174864</v>
      </c>
      <c r="J13" s="45"/>
      <c r="K13" s="58">
        <f t="shared" si="4"/>
        <v>127</v>
      </c>
      <c r="L13" s="57">
        <f t="shared" si="5"/>
        <v>0.6939890710382514</v>
      </c>
    </row>
    <row r="14" spans="1:12" ht="12.75">
      <c r="A14" s="30" t="s">
        <v>129</v>
      </c>
      <c r="B14" s="30" t="s">
        <v>142</v>
      </c>
      <c r="C14" s="30" t="s">
        <v>143</v>
      </c>
      <c r="D14" s="35"/>
      <c r="E14" s="30">
        <v>183</v>
      </c>
      <c r="F14" s="35"/>
      <c r="G14" s="34" t="s">
        <v>95</v>
      </c>
      <c r="H14" s="34">
        <v>5</v>
      </c>
      <c r="I14" s="57">
        <f t="shared" si="3"/>
        <v>0.0273224043715847</v>
      </c>
      <c r="J14" s="45"/>
      <c r="K14" s="58">
        <f t="shared" si="4"/>
        <v>178</v>
      </c>
      <c r="L14" s="57">
        <f t="shared" si="5"/>
        <v>0.9726775956284153</v>
      </c>
    </row>
    <row r="15" spans="1:12" ht="12.75">
      <c r="A15" s="30" t="s">
        <v>129</v>
      </c>
      <c r="B15" s="30" t="s">
        <v>144</v>
      </c>
      <c r="C15" s="30" t="s">
        <v>145</v>
      </c>
      <c r="D15" s="35"/>
      <c r="E15" s="30">
        <v>183</v>
      </c>
      <c r="F15" s="35"/>
      <c r="G15" s="34" t="s">
        <v>95</v>
      </c>
      <c r="H15" s="34">
        <v>15</v>
      </c>
      <c r="I15" s="57">
        <f t="shared" si="0"/>
        <v>0.08196721311475409</v>
      </c>
      <c r="J15" s="45"/>
      <c r="K15" s="58">
        <f t="shared" si="1"/>
        <v>168</v>
      </c>
      <c r="L15" s="57">
        <f t="shared" si="2"/>
        <v>0.9180327868852459</v>
      </c>
    </row>
    <row r="16" spans="1:12" ht="12.75">
      <c r="A16" s="30" t="s">
        <v>129</v>
      </c>
      <c r="B16" s="30" t="s">
        <v>146</v>
      </c>
      <c r="C16" s="30" t="s">
        <v>147</v>
      </c>
      <c r="D16" s="35"/>
      <c r="E16" s="30">
        <v>183</v>
      </c>
      <c r="F16" s="35"/>
      <c r="G16" s="34"/>
      <c r="H16" s="34"/>
      <c r="I16" s="57">
        <f t="shared" si="0"/>
        <v>0</v>
      </c>
      <c r="J16" s="45"/>
      <c r="K16" s="58">
        <f t="shared" si="1"/>
        <v>183</v>
      </c>
      <c r="L16" s="57">
        <f t="shared" si="2"/>
        <v>1</v>
      </c>
    </row>
    <row r="17" spans="1:12" ht="12.75">
      <c r="A17" s="30" t="s">
        <v>129</v>
      </c>
      <c r="B17" s="30" t="s">
        <v>148</v>
      </c>
      <c r="C17" s="30" t="s">
        <v>149</v>
      </c>
      <c r="D17" s="35"/>
      <c r="E17" s="30">
        <v>183</v>
      </c>
      <c r="F17" s="35"/>
      <c r="G17" s="34" t="s">
        <v>95</v>
      </c>
      <c r="H17" s="34">
        <v>11</v>
      </c>
      <c r="I17" s="57">
        <f t="shared" si="0"/>
        <v>0.060109289617486336</v>
      </c>
      <c r="J17" s="45"/>
      <c r="K17" s="58">
        <f t="shared" si="1"/>
        <v>172</v>
      </c>
      <c r="L17" s="57">
        <f t="shared" si="2"/>
        <v>0.9398907103825137</v>
      </c>
    </row>
    <row r="18" spans="1:12" ht="12.75">
      <c r="A18" s="30" t="s">
        <v>129</v>
      </c>
      <c r="B18" s="30" t="s">
        <v>150</v>
      </c>
      <c r="C18" s="30" t="s">
        <v>151</v>
      </c>
      <c r="D18" s="35"/>
      <c r="E18" s="30">
        <v>183</v>
      </c>
      <c r="F18" s="35"/>
      <c r="G18" s="34" t="s">
        <v>95</v>
      </c>
      <c r="H18" s="34">
        <v>6</v>
      </c>
      <c r="I18" s="57">
        <f t="shared" si="0"/>
        <v>0.03278688524590164</v>
      </c>
      <c r="J18" s="45"/>
      <c r="K18" s="58">
        <f t="shared" si="1"/>
        <v>177</v>
      </c>
      <c r="L18" s="57">
        <f t="shared" si="2"/>
        <v>0.9672131147540983</v>
      </c>
    </row>
    <row r="19" spans="1:12" ht="12.75">
      <c r="A19" s="30" t="s">
        <v>129</v>
      </c>
      <c r="B19" s="30" t="s">
        <v>152</v>
      </c>
      <c r="C19" s="30" t="s">
        <v>153</v>
      </c>
      <c r="D19" s="35"/>
      <c r="E19" s="30">
        <v>183</v>
      </c>
      <c r="F19" s="35"/>
      <c r="G19" s="34" t="s">
        <v>95</v>
      </c>
      <c r="H19" s="97">
        <v>15</v>
      </c>
      <c r="I19" s="57">
        <f t="shared" si="0"/>
        <v>0.08196721311475409</v>
      </c>
      <c r="J19" s="45"/>
      <c r="K19" s="58">
        <f t="shared" si="1"/>
        <v>168</v>
      </c>
      <c r="L19" s="57">
        <f t="shared" si="2"/>
        <v>0.9180327868852459</v>
      </c>
    </row>
    <row r="20" spans="1:12" ht="12.75">
      <c r="A20" s="33" t="s">
        <v>129</v>
      </c>
      <c r="B20" s="33" t="s">
        <v>154</v>
      </c>
      <c r="C20" s="33" t="s">
        <v>155</v>
      </c>
      <c r="D20" s="90"/>
      <c r="E20" s="33">
        <v>183</v>
      </c>
      <c r="F20" s="90"/>
      <c r="G20" s="47"/>
      <c r="H20" s="47"/>
      <c r="I20" s="60">
        <f>H20/E20</f>
        <v>0</v>
      </c>
      <c r="J20" s="49"/>
      <c r="K20" s="61">
        <f>E20-H20</f>
        <v>183</v>
      </c>
      <c r="L20" s="60">
        <f>K20/E20</f>
        <v>1</v>
      </c>
    </row>
    <row r="21" spans="1:12" ht="12.75">
      <c r="A21" s="30"/>
      <c r="B21" s="31">
        <f>COUNTA(B8:B20)</f>
        <v>13</v>
      </c>
      <c r="C21" s="30"/>
      <c r="D21" s="35"/>
      <c r="E21" s="36">
        <f>SUM(E8:E20)</f>
        <v>2379</v>
      </c>
      <c r="F21" s="38"/>
      <c r="G21" s="31">
        <f>COUNTA(G8:G20)</f>
        <v>10</v>
      </c>
      <c r="H21" s="36">
        <f>SUM(H8:H20)</f>
        <v>159</v>
      </c>
      <c r="I21" s="39">
        <f>H21/E21</f>
        <v>0.06683480453972257</v>
      </c>
      <c r="J21" s="40"/>
      <c r="K21" s="50">
        <f>E21-H21</f>
        <v>2220</v>
      </c>
      <c r="L21" s="39">
        <f>K21/E21</f>
        <v>0.9331651954602774</v>
      </c>
    </row>
    <row r="22" spans="1:12" ht="12.75">
      <c r="A22" s="30"/>
      <c r="B22" s="31"/>
      <c r="C22" s="30"/>
      <c r="D22" s="35"/>
      <c r="E22" s="36"/>
      <c r="F22" s="38"/>
      <c r="G22" s="31"/>
      <c r="H22" s="36"/>
      <c r="I22" s="39"/>
      <c r="J22" s="40"/>
      <c r="K22" s="50"/>
      <c r="L22" s="39"/>
    </row>
    <row r="23" spans="1:12" ht="12.75">
      <c r="A23" s="30" t="s">
        <v>156</v>
      </c>
      <c r="B23" s="30" t="s">
        <v>157</v>
      </c>
      <c r="C23" s="30" t="s">
        <v>158</v>
      </c>
      <c r="D23" s="35"/>
      <c r="E23" s="30">
        <v>183</v>
      </c>
      <c r="F23" s="89"/>
      <c r="G23" s="34"/>
      <c r="H23" s="34"/>
      <c r="I23" s="57">
        <f aca="true" t="shared" si="6" ref="I23:I29">H23/E23</f>
        <v>0</v>
      </c>
      <c r="J23" s="45"/>
      <c r="K23" s="58">
        <f aca="true" t="shared" si="7" ref="K23:K29">E23-H23</f>
        <v>183</v>
      </c>
      <c r="L23" s="57">
        <f aca="true" t="shared" si="8" ref="L23:L29">K23/E23</f>
        <v>1</v>
      </c>
    </row>
    <row r="24" spans="1:12" ht="12.75">
      <c r="A24" s="30" t="s">
        <v>156</v>
      </c>
      <c r="B24" s="30" t="s">
        <v>159</v>
      </c>
      <c r="C24" s="30" t="s">
        <v>160</v>
      </c>
      <c r="D24" s="35"/>
      <c r="E24" s="30">
        <v>183</v>
      </c>
      <c r="F24" s="89"/>
      <c r="G24" s="34"/>
      <c r="H24" s="34"/>
      <c r="I24" s="57">
        <f t="shared" si="6"/>
        <v>0</v>
      </c>
      <c r="J24" s="45"/>
      <c r="K24" s="58">
        <f t="shared" si="7"/>
        <v>183</v>
      </c>
      <c r="L24" s="57">
        <f t="shared" si="8"/>
        <v>1</v>
      </c>
    </row>
    <row r="25" spans="1:12" ht="12.75">
      <c r="A25" s="30" t="s">
        <v>156</v>
      </c>
      <c r="B25" s="30" t="s">
        <v>161</v>
      </c>
      <c r="C25" s="30" t="s">
        <v>162</v>
      </c>
      <c r="D25" s="35"/>
      <c r="E25" s="30">
        <v>183</v>
      </c>
      <c r="F25" s="89"/>
      <c r="G25" s="34"/>
      <c r="H25" s="34"/>
      <c r="I25" s="57">
        <f t="shared" si="6"/>
        <v>0</v>
      </c>
      <c r="J25" s="45"/>
      <c r="K25" s="58">
        <f t="shared" si="7"/>
        <v>183</v>
      </c>
      <c r="L25" s="57">
        <f t="shared" si="8"/>
        <v>1</v>
      </c>
    </row>
    <row r="26" spans="1:12" ht="12.75">
      <c r="A26" s="30" t="s">
        <v>156</v>
      </c>
      <c r="B26" s="30" t="s">
        <v>163</v>
      </c>
      <c r="C26" s="30" t="s">
        <v>164</v>
      </c>
      <c r="D26" s="35"/>
      <c r="E26" s="30">
        <v>183</v>
      </c>
      <c r="F26" s="89"/>
      <c r="G26" s="34" t="s">
        <v>95</v>
      </c>
      <c r="H26" s="34">
        <v>4</v>
      </c>
      <c r="I26" s="57">
        <f t="shared" si="6"/>
        <v>0.02185792349726776</v>
      </c>
      <c r="J26" s="45"/>
      <c r="K26" s="58">
        <f t="shared" si="7"/>
        <v>179</v>
      </c>
      <c r="L26" s="57">
        <f t="shared" si="8"/>
        <v>0.9781420765027322</v>
      </c>
    </row>
    <row r="27" spans="1:12" ht="12.75">
      <c r="A27" s="30" t="s">
        <v>156</v>
      </c>
      <c r="B27" s="30" t="s">
        <v>165</v>
      </c>
      <c r="C27" s="30" t="s">
        <v>166</v>
      </c>
      <c r="D27" s="35"/>
      <c r="E27" s="30">
        <v>183</v>
      </c>
      <c r="G27" s="34" t="s">
        <v>95</v>
      </c>
      <c r="H27" s="34">
        <v>2</v>
      </c>
      <c r="I27" s="57">
        <f t="shared" si="6"/>
        <v>0.01092896174863388</v>
      </c>
      <c r="J27" s="45"/>
      <c r="K27" s="58">
        <f t="shared" si="7"/>
        <v>181</v>
      </c>
      <c r="L27" s="57">
        <f t="shared" si="8"/>
        <v>0.9890710382513661</v>
      </c>
    </row>
    <row r="28" spans="1:12" ht="12.75">
      <c r="A28" s="33" t="s">
        <v>156</v>
      </c>
      <c r="B28" s="33" t="s">
        <v>167</v>
      </c>
      <c r="C28" s="33" t="s">
        <v>168</v>
      </c>
      <c r="D28" s="59"/>
      <c r="E28" s="33">
        <v>183</v>
      </c>
      <c r="F28" s="90"/>
      <c r="G28" s="47"/>
      <c r="H28" s="47"/>
      <c r="I28" s="60">
        <f t="shared" si="6"/>
        <v>0</v>
      </c>
      <c r="J28" s="49"/>
      <c r="K28" s="61">
        <f t="shared" si="7"/>
        <v>183</v>
      </c>
      <c r="L28" s="60">
        <f t="shared" si="8"/>
        <v>1</v>
      </c>
    </row>
    <row r="29" spans="1:12" ht="12.75">
      <c r="A29" s="30"/>
      <c r="B29" s="31">
        <f>COUNTA(B23:B28)</f>
        <v>6</v>
      </c>
      <c r="C29" s="55"/>
      <c r="D29" s="35"/>
      <c r="E29" s="36">
        <f>SUM(E23:E28)</f>
        <v>1098</v>
      </c>
      <c r="F29" s="38"/>
      <c r="G29" s="31">
        <f>COUNTA(G23:G28)</f>
        <v>2</v>
      </c>
      <c r="H29" s="36">
        <f>SUM(H23:H28)</f>
        <v>6</v>
      </c>
      <c r="I29" s="39">
        <f t="shared" si="6"/>
        <v>0.00546448087431694</v>
      </c>
      <c r="J29" s="40"/>
      <c r="K29" s="50">
        <f t="shared" si="7"/>
        <v>1092</v>
      </c>
      <c r="L29" s="39">
        <f t="shared" si="8"/>
        <v>0.994535519125683</v>
      </c>
    </row>
    <row r="30" spans="1:12" ht="12.75">
      <c r="A30" s="52"/>
      <c r="B30" s="36"/>
      <c r="C30" s="52"/>
      <c r="D30" s="53"/>
      <c r="E30" s="36"/>
      <c r="F30" s="74"/>
      <c r="G30" s="36"/>
      <c r="H30" s="36"/>
      <c r="I30" s="50"/>
      <c r="J30" s="69"/>
      <c r="K30" s="50"/>
      <c r="L30" s="50"/>
    </row>
    <row r="31" spans="1:12" ht="12.75">
      <c r="A31" s="36" t="s">
        <v>104</v>
      </c>
      <c r="B31" s="72">
        <f>B6+B21+B29</f>
        <v>22</v>
      </c>
      <c r="C31" s="73"/>
      <c r="D31" s="53"/>
      <c r="E31" s="72">
        <f>E6+E21+E29</f>
        <v>4026</v>
      </c>
      <c r="F31" s="53"/>
      <c r="G31" s="72">
        <f>G6+G21+G29</f>
        <v>15</v>
      </c>
      <c r="H31" s="72">
        <f>H6+H21+H29</f>
        <v>187</v>
      </c>
      <c r="I31" s="39">
        <f>H31/E31</f>
        <v>0.04644808743169399</v>
      </c>
      <c r="J31" s="40"/>
      <c r="K31" s="50">
        <f>E31-H31</f>
        <v>3839</v>
      </c>
      <c r="L31" s="39">
        <f>K31/E31</f>
        <v>0.953551912568306</v>
      </c>
    </row>
    <row r="32" spans="7:8" ht="12.75">
      <c r="G32" s="37"/>
      <c r="H32" s="37"/>
    </row>
    <row r="33" spans="7:8" ht="12.75">
      <c r="G33" s="37"/>
      <c r="H33" s="37"/>
    </row>
    <row r="34" spans="7:8" ht="12.75">
      <c r="G34" s="37"/>
      <c r="H34" s="37"/>
    </row>
    <row r="35" spans="7:8" ht="12.75">
      <c r="G35" s="37"/>
      <c r="H35" s="37"/>
    </row>
    <row r="36" spans="7:8" ht="12.75">
      <c r="G36" s="37"/>
      <c r="H36" s="37"/>
    </row>
    <row r="37" spans="7:8" ht="12.75">
      <c r="G37" s="37"/>
      <c r="H37" s="37"/>
    </row>
    <row r="38" spans="7:8" ht="12.75">
      <c r="G38" s="37"/>
      <c r="H38" s="37"/>
    </row>
    <row r="39" spans="7:8" ht="12.75">
      <c r="G39" s="37"/>
      <c r="H39" s="37"/>
    </row>
    <row r="40" spans="7:8" ht="12.75">
      <c r="G40" s="37"/>
      <c r="H40" s="37"/>
    </row>
    <row r="41" spans="7:8" ht="12.75">
      <c r="G41" s="37"/>
      <c r="H41" s="37"/>
    </row>
    <row r="42" spans="7:8" ht="12.75">
      <c r="G42" s="37"/>
      <c r="H42" s="37"/>
    </row>
    <row r="43" spans="7:8" ht="12.75">
      <c r="G43" s="37"/>
      <c r="H43" s="37"/>
    </row>
    <row r="44" spans="7:8" ht="12.75">
      <c r="G44" s="37"/>
      <c r="H44" s="37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Mississippi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2009-08-21T15:12:47Z</cp:lastPrinted>
  <dcterms:created xsi:type="dcterms:W3CDTF">2006-12-12T20:37:17Z</dcterms:created>
  <dcterms:modified xsi:type="dcterms:W3CDTF">2009-08-21T15:15:28Z</dcterms:modified>
  <cp:category/>
  <cp:version/>
  <cp:contentType/>
  <cp:contentStatus/>
</cp:coreProperties>
</file>