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rchive\1-CURRENT-PROJECTS\Compliance Materials -pugl-h\BMW\bmw-atch-d-ac17-test-compar-sbu-sas\"/>
    </mc:Choice>
  </mc:AlternateContent>
  <bookViews>
    <workbookView xWindow="14400" yWindow="-15" windowWidth="14400" windowHeight="12600"/>
  </bookViews>
  <sheets>
    <sheet name="AC17 results SAS SBU" sheetId="10" r:id="rId1"/>
  </sheets>
  <externalReferences>
    <externalReference r:id="rId2"/>
    <externalReference r:id="rId3"/>
  </externalReferences>
  <definedNames>
    <definedName name="Faktor">'[1]Andere Variablen'!$B$10</definedName>
    <definedName name="KompR134a">'[2]Drop Down'!$E$2:$E$19</definedName>
  </definedNames>
  <calcPr calcId="171027"/>
</workbook>
</file>

<file path=xl/calcChain.xml><?xml version="1.0" encoding="utf-8"?>
<calcChain xmlns="http://schemas.openxmlformats.org/spreadsheetml/2006/main">
  <c r="I16" i="10" l="1"/>
  <c r="G16" i="10"/>
  <c r="K15" i="10" l="1"/>
  <c r="G12" i="10" l="1"/>
  <c r="I14" i="10" l="1"/>
  <c r="G14" i="10"/>
  <c r="I12" i="10"/>
  <c r="I6" i="10" l="1"/>
  <c r="I8" i="10"/>
  <c r="I10" i="10"/>
  <c r="G10" i="10"/>
  <c r="G8" i="10"/>
  <c r="G6" i="10"/>
  <c r="K13" i="10" l="1"/>
  <c r="K11" i="10" l="1"/>
  <c r="K9" i="10"/>
  <c r="K7" i="10"/>
  <c r="K5" i="10"/>
  <c r="L11" i="10" l="1"/>
  <c r="L5" i="10"/>
  <c r="L17" i="10" l="1"/>
</calcChain>
</file>

<file path=xl/sharedStrings.xml><?xml version="1.0" encoding="utf-8"?>
<sst xmlns="http://schemas.openxmlformats.org/spreadsheetml/2006/main" count="46" uniqueCount="20">
  <si>
    <t>SC03</t>
  </si>
  <si>
    <t>measured</t>
  </si>
  <si>
    <t>weighted</t>
  </si>
  <si>
    <t>AC-17 - part 1
A/C on, with solar load</t>
  </si>
  <si>
    <t>HWFET</t>
  </si>
  <si>
    <t>Incremental Emissions
[g/mi]</t>
  </si>
  <si>
    <t>AC17 Test Procedure
Emissions
[g/mi]</t>
  </si>
  <si>
    <t>AC-17 - part 2
A/C off, w/o solar load</t>
  </si>
  <si>
    <t>AC17 for Denso SAS</t>
  </si>
  <si>
    <t>Nr.</t>
  </si>
  <si>
    <t>Name</t>
  </si>
  <si>
    <t>Fahrzeug</t>
  </si>
  <si>
    <t>AC17 test results for Denso SAS Kompressor test program</t>
  </si>
  <si>
    <t>F32 430i</t>
  </si>
  <si>
    <t>Date</t>
  </si>
  <si>
    <t>Details</t>
  </si>
  <si>
    <t>with Denso SAS Kompressor</t>
  </si>
  <si>
    <t>with Denso SBU Kompressor</t>
  </si>
  <si>
    <t>Improvement SAS</t>
  </si>
  <si>
    <t>Average
[g/mi]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</si>
</sst>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u/>
      <sz val="20"/>
      <color theme="1"/>
      <name val="Calibri"/>
      <family val="2"/>
      <scheme val="minor"/>
    </font>
    <font>
      <b/>
      <sz val="12"/>
      <color rgb="FFFFFFFF"/>
      <name val="BMW Group Condensed"/>
      <family val="2"/>
    </font>
    <font>
      <sz val="12"/>
      <color theme="1"/>
      <name val="Calibri"/>
      <family val="2"/>
      <scheme val="minor"/>
    </font>
    <font>
      <sz val="12"/>
      <color rgb="FF000000"/>
      <name val="BMW Group Condensed"/>
      <family val="2"/>
    </font>
    <font>
      <sz val="14"/>
      <color rgb="FF000000"/>
      <name val="BMW Group Condensed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BMW Group Condensed"/>
      <family val="2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7EBF4"/>
        <bgColor indexed="64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42">
    <xf numFmtId="0" fontId="0" fillId="0" borderId="0"/>
    <xf numFmtId="0" fontId="2" fillId="0" borderId="0"/>
    <xf numFmtId="0" fontId="1" fillId="0" borderId="0"/>
    <xf numFmtId="4" fontId="3" fillId="2" borderId="1" applyNumberFormat="0" applyProtection="0">
      <alignment vertical="center"/>
    </xf>
    <xf numFmtId="4" fontId="4" fillId="2" borderId="1" applyNumberFormat="0" applyProtection="0">
      <alignment vertical="center"/>
    </xf>
    <xf numFmtId="4" fontId="3" fillId="2" borderId="1" applyNumberFormat="0" applyProtection="0">
      <alignment horizontal="left" vertical="center" indent="1"/>
    </xf>
    <xf numFmtId="4" fontId="3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4" fontId="3" fillId="4" borderId="1" applyNumberFormat="0" applyProtection="0">
      <alignment horizontal="right" vertical="center"/>
    </xf>
    <xf numFmtId="4" fontId="3" fillId="5" borderId="1" applyNumberFormat="0" applyProtection="0">
      <alignment horizontal="right" vertical="center"/>
    </xf>
    <xf numFmtId="4" fontId="3" fillId="6" borderId="1" applyNumberFormat="0" applyProtection="0">
      <alignment horizontal="right" vertical="center"/>
    </xf>
    <xf numFmtId="4" fontId="3" fillId="7" borderId="1" applyNumberFormat="0" applyProtection="0">
      <alignment horizontal="right" vertical="center"/>
    </xf>
    <xf numFmtId="4" fontId="3" fillId="8" borderId="1" applyNumberFormat="0" applyProtection="0">
      <alignment horizontal="right" vertical="center"/>
    </xf>
    <xf numFmtId="4" fontId="3" fillId="9" borderId="1" applyNumberFormat="0" applyProtection="0">
      <alignment horizontal="right" vertical="center"/>
    </xf>
    <xf numFmtId="4" fontId="3" fillId="10" borderId="1" applyNumberFormat="0" applyProtection="0">
      <alignment horizontal="right" vertical="center"/>
    </xf>
    <xf numFmtId="4" fontId="3" fillId="11" borderId="1" applyNumberFormat="0" applyProtection="0">
      <alignment horizontal="right" vertical="center"/>
    </xf>
    <xf numFmtId="4" fontId="3" fillId="12" borderId="1" applyNumberFormat="0" applyProtection="0">
      <alignment horizontal="right" vertical="center"/>
    </xf>
    <xf numFmtId="4" fontId="5" fillId="13" borderId="1" applyNumberFormat="0" applyProtection="0">
      <alignment horizontal="left" vertical="center" indent="1"/>
    </xf>
    <xf numFmtId="4" fontId="3" fillId="14" borderId="2" applyNumberFormat="0" applyProtection="0">
      <alignment horizontal="left" vertical="center" indent="1"/>
    </xf>
    <xf numFmtId="4" fontId="6" fillId="15" borderId="0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4" fontId="3" fillId="14" borderId="1" applyNumberFormat="0" applyProtection="0">
      <alignment horizontal="left" vertical="center" indent="1"/>
    </xf>
    <xf numFmtId="4" fontId="3" fillId="16" borderId="1" applyNumberFormat="0" applyProtection="0">
      <alignment horizontal="left" vertical="center" indent="1"/>
    </xf>
    <xf numFmtId="0" fontId="2" fillId="16" borderId="1" applyNumberFormat="0" applyProtection="0">
      <alignment horizontal="left" vertical="center" indent="1"/>
    </xf>
    <xf numFmtId="0" fontId="2" fillId="16" borderId="1" applyNumberFormat="0" applyProtection="0">
      <alignment horizontal="left" vertical="center" indent="1"/>
    </xf>
    <xf numFmtId="0" fontId="2" fillId="17" borderId="1" applyNumberFormat="0" applyProtection="0">
      <alignment horizontal="left" vertical="center" indent="1"/>
    </xf>
    <xf numFmtId="0" fontId="2" fillId="17" borderId="1" applyNumberFormat="0" applyProtection="0">
      <alignment horizontal="left" vertical="center" indent="1"/>
    </xf>
    <xf numFmtId="0" fontId="2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4" fontId="3" fillId="19" borderId="1" applyNumberFormat="0" applyProtection="0">
      <alignment vertical="center"/>
    </xf>
    <xf numFmtId="4" fontId="4" fillId="19" borderId="1" applyNumberFormat="0" applyProtection="0">
      <alignment vertical="center"/>
    </xf>
    <xf numFmtId="4" fontId="3" fillId="19" borderId="1" applyNumberFormat="0" applyProtection="0">
      <alignment horizontal="left" vertical="center" indent="1"/>
    </xf>
    <xf numFmtId="4" fontId="3" fillId="19" borderId="1" applyNumberFormat="0" applyProtection="0">
      <alignment horizontal="left" vertical="center" indent="1"/>
    </xf>
    <xf numFmtId="4" fontId="3" fillId="14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0" fontId="2" fillId="3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7" fillId="0" borderId="0"/>
    <xf numFmtId="4" fontId="8" fillId="14" borderId="1" applyNumberFormat="0" applyProtection="0">
      <alignment horizontal="right" vertical="center"/>
    </xf>
    <xf numFmtId="0" fontId="1" fillId="0" borderId="0"/>
  </cellStyleXfs>
  <cellXfs count="33"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9" fillId="0" borderId="0" xfId="0" applyFont="1" applyFill="1"/>
    <xf numFmtId="0" fontId="0" fillId="0" borderId="0" xfId="0" applyNumberForma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1" fillId="0" borderId="0" xfId="0" applyFont="1"/>
    <xf numFmtId="0" fontId="12" fillId="21" borderId="4" xfId="0" applyFont="1" applyFill="1" applyBorder="1" applyAlignment="1">
      <alignment horizontal="center" vertical="center" wrapText="1" readingOrder="1"/>
    </xf>
    <xf numFmtId="0" fontId="10" fillId="20" borderId="4" xfId="0" applyFont="1" applyFill="1" applyBorder="1" applyAlignment="1">
      <alignment horizontal="center" vertical="center" wrapText="1" readingOrder="1"/>
    </xf>
    <xf numFmtId="164" fontId="12" fillId="21" borderId="4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64" fontId="15" fillId="21" borderId="4" xfId="0" applyNumberFormat="1" applyFont="1" applyFill="1" applyBorder="1" applyAlignment="1">
      <alignment horizontal="center" vertical="center" wrapText="1" readingOrder="1"/>
    </xf>
    <xf numFmtId="0" fontId="14" fillId="0" borderId="0" xfId="0" applyFont="1"/>
    <xf numFmtId="0" fontId="10" fillId="20" borderId="3" xfId="0" applyFont="1" applyFill="1" applyBorder="1" applyAlignment="1">
      <alignment horizontal="center" vertical="center" wrapText="1" readingOrder="1"/>
    </xf>
    <xf numFmtId="0" fontId="10" fillId="20" borderId="5" xfId="0" applyFont="1" applyFill="1" applyBorder="1" applyAlignment="1">
      <alignment horizontal="center" vertical="center" wrapText="1" readingOrder="1"/>
    </xf>
    <xf numFmtId="14" fontId="12" fillId="21" borderId="3" xfId="0" applyNumberFormat="1" applyFont="1" applyFill="1" applyBorder="1" applyAlignment="1">
      <alignment horizontal="center" vertical="center" wrapText="1" readingOrder="1"/>
    </xf>
    <xf numFmtId="0" fontId="12" fillId="21" borderId="5" xfId="0" applyFont="1" applyFill="1" applyBorder="1" applyAlignment="1">
      <alignment horizontal="center" vertical="center" wrapText="1" readingOrder="1"/>
    </xf>
    <xf numFmtId="164" fontId="15" fillId="21" borderId="6" xfId="0" applyNumberFormat="1" applyFont="1" applyFill="1" applyBorder="1" applyAlignment="1">
      <alignment horizontal="center" vertical="center" wrapText="1" readingOrder="1"/>
    </xf>
    <xf numFmtId="164" fontId="15" fillId="21" borderId="7" xfId="0" applyNumberFormat="1" applyFont="1" applyFill="1" applyBorder="1" applyAlignment="1">
      <alignment horizontal="center" vertical="center" wrapText="1" readingOrder="1"/>
    </xf>
    <xf numFmtId="164" fontId="13" fillId="21" borderId="3" xfId="0" applyNumberFormat="1" applyFont="1" applyFill="1" applyBorder="1" applyAlignment="1">
      <alignment horizontal="center" vertical="center" wrapText="1" readingOrder="1"/>
    </xf>
    <xf numFmtId="164" fontId="13" fillId="21" borderId="8" xfId="0" applyNumberFormat="1" applyFont="1" applyFill="1" applyBorder="1" applyAlignment="1">
      <alignment horizontal="center" vertical="center" wrapText="1" readingOrder="1"/>
    </xf>
    <xf numFmtId="164" fontId="13" fillId="21" borderId="5" xfId="0" applyNumberFormat="1" applyFont="1" applyFill="1" applyBorder="1" applyAlignment="1">
      <alignment horizontal="center" vertical="center" wrapText="1" readingOrder="1"/>
    </xf>
    <xf numFmtId="0" fontId="12" fillId="21" borderId="3" xfId="0" applyFont="1" applyFill="1" applyBorder="1" applyAlignment="1">
      <alignment horizontal="center" vertical="center" wrapText="1" readingOrder="1"/>
    </xf>
    <xf numFmtId="164" fontId="12" fillId="21" borderId="3" xfId="0" applyNumberFormat="1" applyFont="1" applyFill="1" applyBorder="1" applyAlignment="1">
      <alignment horizontal="center" vertical="center" wrapText="1" readingOrder="1"/>
    </xf>
    <xf numFmtId="164" fontId="12" fillId="21" borderId="5" xfId="0" applyNumberFormat="1" applyFont="1" applyFill="1" applyBorder="1" applyAlignment="1">
      <alignment horizontal="center" vertical="center" wrapText="1" readingOrder="1"/>
    </xf>
    <xf numFmtId="164" fontId="12" fillId="21" borderId="6" xfId="0" applyNumberFormat="1" applyFont="1" applyFill="1" applyBorder="1" applyAlignment="1">
      <alignment horizontal="center" vertical="center" wrapText="1" readingOrder="1"/>
    </xf>
    <xf numFmtId="164" fontId="12" fillId="21" borderId="7" xfId="0" applyNumberFormat="1" applyFont="1" applyFill="1" applyBorder="1" applyAlignment="1">
      <alignment horizontal="center" vertical="center" wrapText="1" readingOrder="1"/>
    </xf>
    <xf numFmtId="0" fontId="10" fillId="20" borderId="6" xfId="0" applyFont="1" applyFill="1" applyBorder="1" applyAlignment="1">
      <alignment horizontal="center" vertical="center" wrapText="1" readingOrder="1"/>
    </xf>
    <xf numFmtId="0" fontId="10" fillId="20" borderId="7" xfId="0" applyFont="1" applyFill="1" applyBorder="1" applyAlignment="1">
      <alignment horizontal="center" vertical="center" wrapText="1" readingOrder="1"/>
    </xf>
  </cellXfs>
  <cellStyles count="42">
    <cellStyle name="Normal" xfId="0" builtinId="0"/>
    <cellStyle name="Normal 2 3" xfId="1"/>
    <cellStyle name="Normal 6" xfId="2"/>
    <cellStyle name="SAPBEXaggData" xfId="3"/>
    <cellStyle name="SAPBEXaggDataEmph" xfId="4"/>
    <cellStyle name="SAPBEXaggItem" xfId="5"/>
    <cellStyle name="SAPBEXaggItemX" xfId="6"/>
    <cellStyle name="SAPBEXchaText" xfId="7"/>
    <cellStyle name="SAPBEXexcBad7" xfId="8"/>
    <cellStyle name="SAPBEXexcBad8" xfId="9"/>
    <cellStyle name="SAPBEXexcBad9" xfId="10"/>
    <cellStyle name="SAPBEXexcCritical4" xfId="11"/>
    <cellStyle name="SAPBEXexcCritical5" xfId="12"/>
    <cellStyle name="SAPBEXexcCritical6" xfId="13"/>
    <cellStyle name="SAPBEXexcGood1" xfId="14"/>
    <cellStyle name="SAPBEXexcGood2" xfId="15"/>
    <cellStyle name="SAPBEXexcGood3" xfId="16"/>
    <cellStyle name="SAPBEXfilterDrill" xfId="17"/>
    <cellStyle name="SAPBEXfilterItem" xfId="18"/>
    <cellStyle name="SAPBEXfilterText" xfId="19"/>
    <cellStyle name="SAPBEXformats" xfId="20"/>
    <cellStyle name="SAPBEXheaderItem" xfId="21"/>
    <cellStyle name="SAPBEXheaderText" xfId="22"/>
    <cellStyle name="SAPBEXHLevel0" xfId="23"/>
    <cellStyle name="SAPBEXHLevel0X" xfId="24"/>
    <cellStyle name="SAPBEXHLevel1" xfId="25"/>
    <cellStyle name="SAPBEXHLevel1X" xfId="26"/>
    <cellStyle name="SAPBEXHLevel2" xfId="27"/>
    <cellStyle name="SAPBEXHLevel2X" xfId="28"/>
    <cellStyle name="SAPBEXHLevel3" xfId="29"/>
    <cellStyle name="SAPBEXHLevel3X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tandard 3" xfId="41"/>
  </cellStyles>
  <dxfs count="0"/>
  <tableStyles count="0" defaultTableStyle="TableStyleMedium9" defaultPivotStyle="PivotStyleLight16"/>
  <colors>
    <mruColors>
      <color rgb="FFA5A5A5"/>
      <color rgb="FFD7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311470</xdr:colOff>
      <xdr:row>0</xdr:row>
      <xdr:rowOff>23814</xdr:rowOff>
    </xdr:from>
    <xdr:to>
      <xdr:col>10</xdr:col>
      <xdr:colOff>971736</xdr:colOff>
      <xdr:row>0</xdr:row>
      <xdr:rowOff>617883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50995" y="23814"/>
          <a:ext cx="1708016" cy="594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q021366\Local%20Settings\Temporary%20Internet%20Files\Content.Outlook\3DV604OO\111125%20Credits%20EPA%20update%20leakage%20rates%20Rehwink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q278999\Local%20Settings\Temporary%20Internet%20Files\Content.Outlook\F0MOW7QU\Kompressor&#252;bersichtsliste_aktuell_04%202011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Calculation EPA"/>
      <sheetName val="GWP Refrigerant"/>
      <sheetName val="Andere Variablen"/>
      <sheetName val="menu"/>
    </sheetNames>
    <sheetDataSet>
      <sheetData sheetId="0" refreshError="1"/>
      <sheetData sheetId="1" refreshError="1"/>
      <sheetData sheetId="2"/>
      <sheetData sheetId="3">
        <row r="10">
          <cell r="B10">
            <v>1.02955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mpressorliste R134a"/>
      <sheetName val="Kompressorliste R744"/>
      <sheetName val="Drop Down"/>
      <sheetName val="Massenträgheit Denso"/>
      <sheetName val="Suchbeschreibung"/>
      <sheetName val="Produktlinien"/>
    </sheetNames>
    <sheetDataSet>
      <sheetData sheetId="0"/>
      <sheetData sheetId="1"/>
      <sheetData sheetId="2">
        <row r="2">
          <cell r="E2" t="str">
            <v>10PA</v>
          </cell>
        </row>
        <row r="3">
          <cell r="E3" t="str">
            <v>CVCm</v>
          </cell>
        </row>
        <row r="4">
          <cell r="E4" t="str">
            <v>CVCe</v>
          </cell>
        </row>
        <row r="5">
          <cell r="E5" t="str">
            <v>LVCe</v>
          </cell>
        </row>
        <row r="6">
          <cell r="E6" t="str">
            <v>LVCm</v>
          </cell>
        </row>
        <row r="7">
          <cell r="E7" t="str">
            <v>SS120</v>
          </cell>
        </row>
        <row r="8">
          <cell r="E8" t="str">
            <v>FVC17</v>
          </cell>
        </row>
        <row r="9">
          <cell r="E9" t="str">
            <v>5SE12</v>
          </cell>
        </row>
        <row r="10">
          <cell r="E10" t="str">
            <v>6SBU14</v>
          </cell>
        </row>
        <row r="11">
          <cell r="E11" t="str">
            <v>6SEU14</v>
          </cell>
        </row>
        <row r="12">
          <cell r="E12" t="str">
            <v>6SEU16</v>
          </cell>
        </row>
        <row r="13">
          <cell r="E13" t="str">
            <v>7SBU16</v>
          </cell>
        </row>
        <row r="14">
          <cell r="E14" t="str">
            <v>7SEU16</v>
          </cell>
        </row>
        <row r="15">
          <cell r="E15" t="str">
            <v>7SEU17</v>
          </cell>
        </row>
        <row r="16">
          <cell r="E16" t="str">
            <v>7SBU17</v>
          </cell>
        </row>
        <row r="17">
          <cell r="E17" t="str">
            <v>unbekannt</v>
          </cell>
        </row>
        <row r="18">
          <cell r="E18" t="str">
            <v>5SA09</v>
          </cell>
        </row>
        <row r="19">
          <cell r="E19" t="str">
            <v>SD6V12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zoomScale="90" zoomScaleNormal="90" workbookViewId="0"/>
  </sheetViews>
  <sheetFormatPr defaultColWidth="11.42578125" defaultRowHeight="15"/>
  <cols>
    <col min="1" max="1" width="5.140625" style="7" customWidth="1"/>
    <col min="2" max="2" width="20.5703125" style="7" customWidth="1"/>
    <col min="3" max="3" width="13.85546875" style="7" customWidth="1"/>
    <col min="4" max="4" width="28.42578125" style="7" customWidth="1"/>
    <col min="5" max="5" width="13.28515625" style="7" customWidth="1"/>
    <col min="6" max="6" width="20.7109375" style="7" customWidth="1"/>
    <col min="7" max="11" width="15.7109375" style="7" customWidth="1"/>
    <col min="12" max="12" width="12.5703125" style="1" customWidth="1"/>
    <col min="13" max="16384" width="11.42578125" style="1"/>
  </cols>
  <sheetData>
    <row r="1" spans="1:13" s="2" customFormat="1" ht="48.75" customHeight="1">
      <c r="A1" s="5" t="s">
        <v>12</v>
      </c>
      <c r="B1" s="4"/>
      <c r="C1" s="4"/>
      <c r="E1" s="6"/>
      <c r="F1" s="6"/>
      <c r="G1" s="6"/>
      <c r="H1" s="6"/>
      <c r="I1" s="6"/>
      <c r="J1" s="6"/>
      <c r="M1" s="3"/>
    </row>
    <row r="2" spans="1:13" ht="15.7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s="8" customFormat="1" ht="35.1" customHeight="1" thickBot="1">
      <c r="A3" s="17" t="s">
        <v>9</v>
      </c>
      <c r="B3" s="17" t="s">
        <v>10</v>
      </c>
      <c r="C3" s="17" t="s">
        <v>14</v>
      </c>
      <c r="D3" s="17" t="s">
        <v>15</v>
      </c>
      <c r="E3" s="17" t="s">
        <v>11</v>
      </c>
      <c r="F3" s="17" t="s">
        <v>6</v>
      </c>
      <c r="G3" s="31" t="s">
        <v>3</v>
      </c>
      <c r="H3" s="32"/>
      <c r="I3" s="31" t="s">
        <v>7</v>
      </c>
      <c r="J3" s="32"/>
      <c r="K3" s="17" t="s">
        <v>5</v>
      </c>
      <c r="L3" s="17" t="s">
        <v>19</v>
      </c>
    </row>
    <row r="4" spans="1:13" s="8" customFormat="1" ht="30" customHeight="1" thickBot="1">
      <c r="A4" s="18"/>
      <c r="B4" s="18"/>
      <c r="C4" s="18"/>
      <c r="D4" s="18"/>
      <c r="E4" s="18"/>
      <c r="F4" s="18"/>
      <c r="G4" s="10" t="s">
        <v>0</v>
      </c>
      <c r="H4" s="10" t="s">
        <v>4</v>
      </c>
      <c r="I4" s="10" t="s">
        <v>0</v>
      </c>
      <c r="J4" s="10" t="s">
        <v>4</v>
      </c>
      <c r="K4" s="18"/>
      <c r="L4" s="18"/>
    </row>
    <row r="5" spans="1:13" ht="15.75" thickBot="1">
      <c r="A5" s="26">
        <v>1</v>
      </c>
      <c r="B5" s="26" t="s">
        <v>8</v>
      </c>
      <c r="C5" s="19">
        <v>42655</v>
      </c>
      <c r="D5" s="26" t="s">
        <v>16</v>
      </c>
      <c r="E5" s="26" t="s">
        <v>13</v>
      </c>
      <c r="F5" s="9" t="s">
        <v>1</v>
      </c>
      <c r="G5" s="11">
        <v>347.38</v>
      </c>
      <c r="H5" s="11">
        <v>192.95</v>
      </c>
      <c r="I5" s="11">
        <v>308</v>
      </c>
      <c r="J5" s="11">
        <v>179</v>
      </c>
      <c r="K5" s="27">
        <f>G6-I6</f>
        <v>26.664999999999964</v>
      </c>
      <c r="L5" s="23">
        <f>AVERAGE(K5:K10)</f>
        <v>26.391666666666641</v>
      </c>
    </row>
    <row r="6" spans="1:13" ht="15.75" thickBot="1">
      <c r="A6" s="20"/>
      <c r="B6" s="20"/>
      <c r="C6" s="20"/>
      <c r="D6" s="20"/>
      <c r="E6" s="20"/>
      <c r="F6" s="9" t="s">
        <v>2</v>
      </c>
      <c r="G6" s="29">
        <f>AVERAGE(G5,H5)</f>
        <v>270.16499999999996</v>
      </c>
      <c r="H6" s="30"/>
      <c r="I6" s="29">
        <f>AVERAGE(I5,J5)</f>
        <v>243.5</v>
      </c>
      <c r="J6" s="30"/>
      <c r="K6" s="28"/>
      <c r="L6" s="24"/>
    </row>
    <row r="7" spans="1:13" ht="15.75" thickBot="1">
      <c r="A7" s="26">
        <v>2</v>
      </c>
      <c r="B7" s="26" t="s">
        <v>8</v>
      </c>
      <c r="C7" s="19">
        <v>42656</v>
      </c>
      <c r="D7" s="26" t="s">
        <v>16</v>
      </c>
      <c r="E7" s="26" t="s">
        <v>13</v>
      </c>
      <c r="F7" s="9" t="s">
        <v>1</v>
      </c>
      <c r="G7" s="11">
        <v>363.12</v>
      </c>
      <c r="H7" s="11">
        <v>193.7</v>
      </c>
      <c r="I7" s="11">
        <v>311.5</v>
      </c>
      <c r="J7" s="11">
        <v>180.42</v>
      </c>
      <c r="K7" s="27">
        <f>G8-I8</f>
        <v>32.449999999999989</v>
      </c>
      <c r="L7" s="24"/>
    </row>
    <row r="8" spans="1:13" ht="15.75" thickBot="1">
      <c r="A8" s="20"/>
      <c r="B8" s="20"/>
      <c r="C8" s="20"/>
      <c r="D8" s="20"/>
      <c r="E8" s="20"/>
      <c r="F8" s="9" t="s">
        <v>2</v>
      </c>
      <c r="G8" s="29">
        <f>AVERAGE(G7,H7)</f>
        <v>278.40999999999997</v>
      </c>
      <c r="H8" s="30"/>
      <c r="I8" s="29">
        <f>AVERAGE(I7,J7)</f>
        <v>245.95999999999998</v>
      </c>
      <c r="J8" s="30"/>
      <c r="K8" s="28"/>
      <c r="L8" s="24"/>
    </row>
    <row r="9" spans="1:13" ht="15.75" thickBot="1">
      <c r="A9" s="26">
        <v>3</v>
      </c>
      <c r="B9" s="26" t="s">
        <v>8</v>
      </c>
      <c r="C9" s="19">
        <v>42660</v>
      </c>
      <c r="D9" s="26" t="s">
        <v>16</v>
      </c>
      <c r="E9" s="26" t="s">
        <v>13</v>
      </c>
      <c r="F9" s="9" t="s">
        <v>1</v>
      </c>
      <c r="G9" s="11">
        <v>350.96</v>
      </c>
      <c r="H9" s="11">
        <v>186.57</v>
      </c>
      <c r="I9" s="11">
        <v>321.98</v>
      </c>
      <c r="J9" s="11">
        <v>175.43</v>
      </c>
      <c r="K9" s="27">
        <f>G10-I10</f>
        <v>20.059999999999974</v>
      </c>
      <c r="L9" s="24"/>
    </row>
    <row r="10" spans="1:13" ht="15.75" thickBot="1">
      <c r="A10" s="20"/>
      <c r="B10" s="20"/>
      <c r="C10" s="20"/>
      <c r="D10" s="20"/>
      <c r="E10" s="20"/>
      <c r="F10" s="9" t="s">
        <v>2</v>
      </c>
      <c r="G10" s="29">
        <f>AVERAGE(G9,H9)</f>
        <v>268.76499999999999</v>
      </c>
      <c r="H10" s="30"/>
      <c r="I10" s="29">
        <f>AVERAGE(I9,J9)</f>
        <v>248.70500000000001</v>
      </c>
      <c r="J10" s="30"/>
      <c r="K10" s="28"/>
      <c r="L10" s="25"/>
    </row>
    <row r="11" spans="1:13" ht="15.75" thickBot="1">
      <c r="A11" s="26">
        <v>4</v>
      </c>
      <c r="B11" s="26" t="s">
        <v>8</v>
      </c>
      <c r="C11" s="19">
        <v>42683</v>
      </c>
      <c r="D11" s="26" t="s">
        <v>17</v>
      </c>
      <c r="E11" s="26" t="s">
        <v>13</v>
      </c>
      <c r="F11" s="9" t="s">
        <v>1</v>
      </c>
      <c r="G11" s="11">
        <v>358.3</v>
      </c>
      <c r="H11" s="11">
        <v>187.35</v>
      </c>
      <c r="I11" s="11">
        <v>307.76</v>
      </c>
      <c r="J11" s="11">
        <v>176.71</v>
      </c>
      <c r="K11" s="27">
        <f>G12-I12</f>
        <v>30.589999999999975</v>
      </c>
      <c r="L11" s="23">
        <f>AVERAGE(K11:K16)</f>
        <v>27.593333333333323</v>
      </c>
    </row>
    <row r="12" spans="1:13" ht="15.75" thickBot="1">
      <c r="A12" s="20"/>
      <c r="B12" s="20"/>
      <c r="C12" s="20"/>
      <c r="D12" s="20"/>
      <c r="E12" s="20"/>
      <c r="F12" s="9" t="s">
        <v>2</v>
      </c>
      <c r="G12" s="29">
        <f>AVERAGE(G11,H11)</f>
        <v>272.82499999999999</v>
      </c>
      <c r="H12" s="30"/>
      <c r="I12" s="29">
        <f>AVERAGE(I11,J11)</f>
        <v>242.23500000000001</v>
      </c>
      <c r="J12" s="30"/>
      <c r="K12" s="28"/>
      <c r="L12" s="24"/>
    </row>
    <row r="13" spans="1:13" ht="15.75" thickBot="1">
      <c r="A13" s="26">
        <v>5</v>
      </c>
      <c r="B13" s="26" t="s">
        <v>8</v>
      </c>
      <c r="C13" s="19">
        <v>42684</v>
      </c>
      <c r="D13" s="26" t="s">
        <v>17</v>
      </c>
      <c r="E13" s="26" t="s">
        <v>13</v>
      </c>
      <c r="F13" s="9" t="s">
        <v>1</v>
      </c>
      <c r="G13" s="11">
        <v>349</v>
      </c>
      <c r="H13" s="11">
        <v>186.1</v>
      </c>
      <c r="I13" s="11">
        <v>306.2</v>
      </c>
      <c r="J13" s="11">
        <v>173.7</v>
      </c>
      <c r="K13" s="27">
        <f>G14-I14</f>
        <v>27.600000000000023</v>
      </c>
      <c r="L13" s="24"/>
    </row>
    <row r="14" spans="1:13" ht="15.75" thickBot="1">
      <c r="A14" s="20"/>
      <c r="B14" s="20"/>
      <c r="C14" s="20"/>
      <c r="D14" s="20"/>
      <c r="E14" s="20"/>
      <c r="F14" s="9" t="s">
        <v>2</v>
      </c>
      <c r="G14" s="29">
        <f>AVERAGE(G13,H13)</f>
        <v>267.55</v>
      </c>
      <c r="H14" s="30"/>
      <c r="I14" s="29">
        <f>AVERAGE(I13,J13)</f>
        <v>239.95</v>
      </c>
      <c r="J14" s="30"/>
      <c r="K14" s="28"/>
      <c r="L14" s="24"/>
    </row>
    <row r="15" spans="1:13" ht="15.75" thickBot="1">
      <c r="A15" s="26">
        <v>6</v>
      </c>
      <c r="B15" s="26" t="s">
        <v>8</v>
      </c>
      <c r="C15" s="19">
        <v>42691</v>
      </c>
      <c r="D15" s="26" t="s">
        <v>17</v>
      </c>
      <c r="E15" s="26" t="s">
        <v>13</v>
      </c>
      <c r="F15" s="9" t="s">
        <v>1</v>
      </c>
      <c r="G15" s="11">
        <v>346.34</v>
      </c>
      <c r="H15" s="11">
        <v>185.24</v>
      </c>
      <c r="I15" s="11">
        <v>308.86</v>
      </c>
      <c r="J15" s="11">
        <v>173.54</v>
      </c>
      <c r="K15" s="27">
        <f t="shared" ref="K15" si="0">G16-I16</f>
        <v>24.589999999999975</v>
      </c>
      <c r="L15" s="24"/>
    </row>
    <row r="16" spans="1:13" ht="15.75" thickBot="1">
      <c r="A16" s="20"/>
      <c r="B16" s="20"/>
      <c r="C16" s="20"/>
      <c r="D16" s="20"/>
      <c r="E16" s="20"/>
      <c r="F16" s="9" t="s">
        <v>2</v>
      </c>
      <c r="G16" s="29">
        <f>0.5*G15+0.5*H15</f>
        <v>265.78999999999996</v>
      </c>
      <c r="H16" s="30"/>
      <c r="I16" s="29">
        <f>0.5*I15+0.5*J15</f>
        <v>241.2</v>
      </c>
      <c r="J16" s="30"/>
      <c r="K16" s="28"/>
      <c r="L16" s="25"/>
    </row>
    <row r="17" spans="1:12" s="16" customFormat="1" ht="19.5" thickBot="1">
      <c r="A17" s="13"/>
      <c r="B17" s="13"/>
      <c r="C17" s="13"/>
      <c r="D17" s="13"/>
      <c r="E17" s="14"/>
      <c r="F17" s="14"/>
      <c r="G17" s="14"/>
      <c r="H17" s="14"/>
      <c r="I17" s="14"/>
      <c r="J17" s="21" t="s">
        <v>18</v>
      </c>
      <c r="K17" s="22"/>
      <c r="L17" s="15">
        <f>L11-L5</f>
        <v>1.2016666666666822</v>
      </c>
    </row>
    <row r="18" spans="1:12" ht="15" customHeight="1">
      <c r="A18" s="12"/>
      <c r="B18" s="12"/>
      <c r="C18" s="12"/>
      <c r="D18" s="12"/>
    </row>
  </sheetData>
  <mergeCells count="61">
    <mergeCell ref="A13:A14"/>
    <mergeCell ref="B13:B14"/>
    <mergeCell ref="D13:D14"/>
    <mergeCell ref="A11:A12"/>
    <mergeCell ref="B11:B12"/>
    <mergeCell ref="D11:D12"/>
    <mergeCell ref="E11:E12"/>
    <mergeCell ref="K11:K12"/>
    <mergeCell ref="G12:H12"/>
    <mergeCell ref="I12:J12"/>
    <mergeCell ref="A15:A16"/>
    <mergeCell ref="B15:B16"/>
    <mergeCell ref="D15:D16"/>
    <mergeCell ref="E15:E16"/>
    <mergeCell ref="K15:K16"/>
    <mergeCell ref="G16:H16"/>
    <mergeCell ref="I16:J16"/>
    <mergeCell ref="A7:A8"/>
    <mergeCell ref="A9:A10"/>
    <mergeCell ref="B9:B10"/>
    <mergeCell ref="D9:D10"/>
    <mergeCell ref="E9:E10"/>
    <mergeCell ref="B7:B8"/>
    <mergeCell ref="D7:D8"/>
    <mergeCell ref="E7:E8"/>
    <mergeCell ref="L3:L4"/>
    <mergeCell ref="A5:A6"/>
    <mergeCell ref="B5:B6"/>
    <mergeCell ref="D5:D6"/>
    <mergeCell ref="E5:E6"/>
    <mergeCell ref="K5:K6"/>
    <mergeCell ref="G6:H6"/>
    <mergeCell ref="I6:J6"/>
    <mergeCell ref="I3:J3"/>
    <mergeCell ref="K3:K4"/>
    <mergeCell ref="A3:A4"/>
    <mergeCell ref="B3:B4"/>
    <mergeCell ref="D3:D4"/>
    <mergeCell ref="E3:E4"/>
    <mergeCell ref="F3:F4"/>
    <mergeCell ref="G3:H3"/>
    <mergeCell ref="C13:C14"/>
    <mergeCell ref="C15:C16"/>
    <mergeCell ref="J17:K17"/>
    <mergeCell ref="L11:L16"/>
    <mergeCell ref="L5:L10"/>
    <mergeCell ref="K9:K10"/>
    <mergeCell ref="G10:H10"/>
    <mergeCell ref="I10:J10"/>
    <mergeCell ref="E13:E14"/>
    <mergeCell ref="K13:K14"/>
    <mergeCell ref="G14:H14"/>
    <mergeCell ref="I14:J14"/>
    <mergeCell ref="K7:K8"/>
    <mergeCell ref="G8:H8"/>
    <mergeCell ref="I8:J8"/>
    <mergeCell ref="C3:C4"/>
    <mergeCell ref="C5:C6"/>
    <mergeCell ref="C7:C8"/>
    <mergeCell ref="C9:C10"/>
    <mergeCell ref="C11:C12"/>
  </mergeCells>
  <pageMargins left="0.59" right="0.32" top="0.52" bottom="0.5" header="6.4960630000000005E-2" footer="0.31496062992126"/>
  <pageSetup paperSize="9" scale="71" fitToHeight="0" orientation="landscape" r:id="rId1"/>
  <headerFooter>
    <oddHeader>&amp;L&amp;G&amp;ROffice of Transportation and Air Quality
May 2017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AC17 results SAS SBU</vt:lpstr>
    </vt:vector>
  </TitlesOfParts>
  <Company>BMW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BMW Attachment D: AC17 Test Results</dc:title>
  <dc:subject>The results of vehicle testing performed by BMW using the EPA AC17 test procedure. </dc:subject>
  <dc:creator>U.S. EPA; OAR; Office of Transportation and Air Quality; Compliance Division</dc:creator>
  <cp:keywords>BMW Group; BMW; test; data; results; off-cycle; greenhouse gas; ghg; credit; CO2; emissions; AC17; Denso SAS compressor; SBU; model; test; procedure; crankcase suction valve; CSV; technology</cp:keywords>
  <cp:lastModifiedBy>Dietrich, Gwen</cp:lastModifiedBy>
  <cp:lastPrinted>2017-05-15T15:45:04Z</cp:lastPrinted>
  <dcterms:created xsi:type="dcterms:W3CDTF">2012-04-02T10:50:20Z</dcterms:created>
  <dcterms:modified xsi:type="dcterms:W3CDTF">2017-05-15T15:45:32Z</dcterms:modified>
</cp:coreProperties>
</file>