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6860" windowHeight="9240"/>
  </bookViews>
  <sheets>
    <sheet name="README" sheetId="4" r:id="rId1"/>
    <sheet name="Fig 5-15 Sediment in SJ" sheetId="3" r:id="rId2"/>
    <sheet name="Fig 5-18 Comparing Al,Fe to SSC" sheetId="1" r:id="rId3"/>
  </sheets>
  <definedNames>
    <definedName name="_xlnm._FilterDatabase" localSheetId="2" hidden="1">'Fig 5-18 Comparing Al,Fe to SSC'!#REF!</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4" i="1" l="1"/>
  <c r="T5" i="1"/>
  <c r="T6" i="1"/>
  <c r="T7" i="1"/>
  <c r="T8" i="1"/>
  <c r="U8" i="1"/>
  <c r="T9" i="1"/>
  <c r="T10" i="1"/>
  <c r="T11" i="1"/>
  <c r="T12" i="1"/>
  <c r="T13" i="1"/>
  <c r="U13" i="1"/>
  <c r="T14" i="1"/>
  <c r="T15" i="1"/>
  <c r="T16" i="1"/>
  <c r="T17" i="1"/>
  <c r="T18" i="1"/>
  <c r="U18" i="1"/>
  <c r="T19" i="1"/>
  <c r="T20" i="1"/>
  <c r="T21" i="1"/>
  <c r="T22" i="1"/>
  <c r="T23" i="1"/>
  <c r="U23" i="1"/>
  <c r="T24" i="1"/>
  <c r="T25" i="1"/>
  <c r="T26" i="1"/>
  <c r="T27" i="1"/>
  <c r="T28" i="1"/>
  <c r="U28" i="1"/>
  <c r="T29" i="1"/>
  <c r="T30" i="1"/>
  <c r="T31" i="1"/>
  <c r="T32" i="1"/>
  <c r="T33" i="1"/>
  <c r="U33" i="1"/>
  <c r="T34" i="1"/>
  <c r="T35" i="1"/>
  <c r="T36" i="1"/>
  <c r="T37" i="1"/>
  <c r="U37" i="1"/>
  <c r="T38" i="1"/>
  <c r="T39" i="1"/>
  <c r="U39" i="1"/>
  <c r="T40" i="1"/>
  <c r="T41" i="1"/>
  <c r="T42" i="1"/>
  <c r="T43" i="1"/>
  <c r="U43" i="1"/>
  <c r="T44" i="1"/>
  <c r="T45" i="1"/>
  <c r="T46" i="1"/>
  <c r="T47" i="1"/>
  <c r="U3" i="1"/>
  <c r="T3" i="1"/>
  <c r="Q7" i="1" l="1"/>
  <c r="Q38" i="1"/>
  <c r="R38" i="1" s="1"/>
  <c r="R7" i="1" l="1"/>
  <c r="P13" i="1"/>
  <c r="Q9" i="1"/>
  <c r="R9" i="1" s="1"/>
  <c r="P3" i="1" l="1"/>
  <c r="Q3" i="1"/>
  <c r="R3" i="1" s="1"/>
  <c r="Q4" i="1"/>
  <c r="R4" i="1" s="1"/>
  <c r="Q5" i="1"/>
  <c r="R5" i="1" s="1"/>
  <c r="Q6" i="1"/>
  <c r="R6" i="1" s="1"/>
  <c r="P8" i="1"/>
  <c r="Q8" i="1"/>
  <c r="R8" i="1" s="1"/>
  <c r="Q10" i="1"/>
  <c r="R10" i="1" s="1"/>
  <c r="Q11" i="1"/>
  <c r="R11" i="1" s="1"/>
  <c r="Q12" i="1"/>
  <c r="R12" i="1" s="1"/>
  <c r="Q13" i="1"/>
  <c r="R13" i="1" s="1"/>
  <c r="Q14" i="1"/>
  <c r="R14" i="1" s="1"/>
  <c r="Q15" i="1"/>
  <c r="R15" i="1" s="1"/>
  <c r="Q16" i="1"/>
  <c r="R16" i="1" s="1"/>
  <c r="Q17" i="1"/>
  <c r="R17" i="1" s="1"/>
  <c r="P18" i="1"/>
  <c r="Q18" i="1"/>
  <c r="R18" i="1" s="1"/>
  <c r="Q19" i="1"/>
  <c r="R19" i="1" s="1"/>
  <c r="Q20" i="1"/>
  <c r="R20" i="1" s="1"/>
  <c r="Q21" i="1"/>
  <c r="R21" i="1" s="1"/>
  <c r="Q22" i="1"/>
  <c r="R22" i="1" s="1"/>
  <c r="P23" i="1"/>
  <c r="Q23" i="1"/>
  <c r="R23" i="1" s="1"/>
  <c r="Q24" i="1"/>
  <c r="R24" i="1" s="1"/>
  <c r="Q25" i="1"/>
  <c r="R25" i="1" s="1"/>
  <c r="Q26" i="1"/>
  <c r="R26" i="1" s="1"/>
  <c r="Q27" i="1"/>
  <c r="R27" i="1" s="1"/>
  <c r="P28" i="1"/>
  <c r="Q28" i="1"/>
  <c r="R28" i="1" s="1"/>
  <c r="Q29" i="1"/>
  <c r="R29" i="1" s="1"/>
  <c r="Q30" i="1"/>
  <c r="R30" i="1" s="1"/>
  <c r="Q31" i="1"/>
  <c r="R31" i="1" s="1"/>
  <c r="Q32" i="1"/>
  <c r="R32" i="1" s="1"/>
  <c r="P33" i="1"/>
  <c r="Q33" i="1"/>
  <c r="R33" i="1" s="1"/>
  <c r="Q34" i="1"/>
  <c r="R34" i="1" s="1"/>
  <c r="Q35" i="1"/>
  <c r="R35" i="1" s="1"/>
  <c r="Q36" i="1"/>
  <c r="R36" i="1" s="1"/>
  <c r="P37" i="1"/>
  <c r="Q37" i="1"/>
  <c r="R37" i="1" s="1"/>
  <c r="P39" i="1"/>
  <c r="Q39" i="1"/>
  <c r="R39" i="1" s="1"/>
  <c r="Q40" i="1"/>
  <c r="R40" i="1" s="1"/>
  <c r="Q41" i="1"/>
  <c r="R41" i="1" s="1"/>
  <c r="Q42" i="1"/>
  <c r="R42" i="1" s="1"/>
  <c r="P43" i="1"/>
  <c r="Q43" i="1"/>
  <c r="R43" i="1" s="1"/>
  <c r="Q44" i="1"/>
  <c r="R44" i="1" s="1"/>
  <c r="Q45" i="1"/>
  <c r="R45" i="1" s="1"/>
  <c r="Q46" i="1"/>
  <c r="R46" i="1" s="1"/>
  <c r="Q47" i="1"/>
  <c r="R47" i="1" s="1"/>
</calcChain>
</file>

<file path=xl/sharedStrings.xml><?xml version="1.0" encoding="utf-8"?>
<sst xmlns="http://schemas.openxmlformats.org/spreadsheetml/2006/main" count="604" uniqueCount="125">
  <si>
    <t>Location</t>
  </si>
  <si>
    <t>Analyte</t>
  </si>
  <si>
    <t>SJBB-080915-11</t>
  </si>
  <si>
    <t>SJBB</t>
  </si>
  <si>
    <t>SJBB-081015-11</t>
  </si>
  <si>
    <t>SJBB-081115-11</t>
  </si>
  <si>
    <t>CAS.NO</t>
  </si>
  <si>
    <t>Sample Date</t>
  </si>
  <si>
    <t>Sample time</t>
  </si>
  <si>
    <t xml:space="preserve">Units </t>
  </si>
  <si>
    <t>MECT</t>
  </si>
  <si>
    <t>STL00161</t>
  </si>
  <si>
    <t>Total Suspended Solids</t>
  </si>
  <si>
    <t>mg/L</t>
  </si>
  <si>
    <t>SJ4C-081115-11</t>
  </si>
  <si>
    <t>SJ4C</t>
  </si>
  <si>
    <t>SJ4C-081115-12</t>
  </si>
  <si>
    <t>SJDS-081115-11</t>
  </si>
  <si>
    <t>SJDS</t>
  </si>
  <si>
    <t>SJFP-081115-11</t>
  </si>
  <si>
    <t>SJFP</t>
  </si>
  <si>
    <t>SJHB-081115-11</t>
  </si>
  <si>
    <t>SJHB</t>
  </si>
  <si>
    <t>SJLP-081115-11</t>
  </si>
  <si>
    <t>SJLP</t>
  </si>
  <si>
    <t>SJMC-081115-11</t>
  </si>
  <si>
    <t>SJMC</t>
  </si>
  <si>
    <t>SJME-081115-11</t>
  </si>
  <si>
    <t>SJME</t>
  </si>
  <si>
    <t>SJMH-081115-11</t>
  </si>
  <si>
    <t>SJMH</t>
  </si>
  <si>
    <t>SJSR-081115-11</t>
  </si>
  <si>
    <t>SJSR</t>
  </si>
  <si>
    <t>10-25.20150807.RS</t>
  </si>
  <si>
    <t>SJFP-080815-11</t>
  </si>
  <si>
    <t>SJHB-080815-11</t>
  </si>
  <si>
    <t>SJLP-080815-11</t>
  </si>
  <si>
    <t>SJSR-080815-11</t>
  </si>
  <si>
    <t>SJ4C-080915-11</t>
  </si>
  <si>
    <t>SJDS-080915-11</t>
  </si>
  <si>
    <t>SJFP-080915-11</t>
  </si>
  <si>
    <t>SJHB-080915-11</t>
  </si>
  <si>
    <t>SJLP-080915-11</t>
  </si>
  <si>
    <t>SJMC-080915-11</t>
  </si>
  <si>
    <t>SJME-080915-11</t>
  </si>
  <si>
    <t>SJME-080915-12</t>
  </si>
  <si>
    <t>SJMH-080915-11</t>
  </si>
  <si>
    <t>SJSR-080915-11</t>
  </si>
  <si>
    <t>SJ4C-081015-11</t>
  </si>
  <si>
    <t>SJDS-081015-11</t>
  </si>
  <si>
    <t>SJFP-081015-11</t>
  </si>
  <si>
    <t>SJHB-081015-11</t>
  </si>
  <si>
    <t>SJHB-081015-12</t>
  </si>
  <si>
    <t>SJLP-081015-11</t>
  </si>
  <si>
    <t>SJMC-081015-11</t>
  </si>
  <si>
    <t>SJMC-081015-12</t>
  </si>
  <si>
    <t>SJME-081015-11</t>
  </si>
  <si>
    <t>SJMH-081015-11</t>
  </si>
  <si>
    <t>SJSR-081015-11</t>
  </si>
  <si>
    <t>08:20</t>
  </si>
  <si>
    <t>12:02</t>
  </si>
  <si>
    <t>09:55</t>
  </si>
  <si>
    <t>11:32</t>
  </si>
  <si>
    <t>13:40</t>
  </si>
  <si>
    <t>13:48</t>
  </si>
  <si>
    <t>11:50</t>
  </si>
  <si>
    <t>16:15</t>
  </si>
  <si>
    <t>15:34</t>
  </si>
  <si>
    <t>15:20</t>
  </si>
  <si>
    <t>14:20</t>
  </si>
  <si>
    <t>12:50</t>
  </si>
  <si>
    <t>11:25</t>
  </si>
  <si>
    <t>ADW-010</t>
  </si>
  <si>
    <t>ADW-021</t>
  </si>
  <si>
    <t>ADW-022</t>
  </si>
  <si>
    <t>FW-012</t>
  </si>
  <si>
    <t>FW-040</t>
  </si>
  <si>
    <t>LVW-020</t>
  </si>
  <si>
    <t>LVW-030</t>
  </si>
  <si>
    <t>MW-020</t>
  </si>
  <si>
    <t>NSW-020</t>
  </si>
  <si>
    <t>NWS-020</t>
  </si>
  <si>
    <t>River</t>
  </si>
  <si>
    <t>Animas</t>
  </si>
  <si>
    <t>San Juan</t>
  </si>
  <si>
    <t>Distance</t>
  </si>
  <si>
    <t>US160 xing</t>
  </si>
  <si>
    <t>Sand Island</t>
  </si>
  <si>
    <t>nr Montezuma</t>
  </si>
  <si>
    <t>nr Mexican Hat</t>
  </si>
  <si>
    <t>Utah DEQ</t>
  </si>
  <si>
    <t>AL in Plume ug/L</t>
  </si>
  <si>
    <t>% Aluminum</t>
  </si>
  <si>
    <t>Fe in Plume (mg/L)</t>
  </si>
  <si>
    <t>Total Iron (mg/L)</t>
  </si>
  <si>
    <t>Sample Number</t>
  </si>
  <si>
    <t>Total Aluminum (ug/L)</t>
  </si>
  <si>
    <t>Total Iron (ug/L)</t>
  </si>
  <si>
    <t>Total Aluminum (mg/L)</t>
  </si>
  <si>
    <t>Plot below indicates that AL concentrations somewhat incompatible between EPA and UDEQ</t>
  </si>
  <si>
    <t>samples within plume period</t>
  </si>
  <si>
    <t>Site</t>
  </si>
  <si>
    <t>Distance from GKM (km)</t>
  </si>
  <si>
    <t>Total Suspended Solids Concentration</t>
  </si>
  <si>
    <t>Figure 5-15</t>
  </si>
  <si>
    <t>Reference Trib</t>
  </si>
  <si>
    <t>Sample Time</t>
  </si>
  <si>
    <t>Guide to This File</t>
  </si>
  <si>
    <t>This file contains data on suspended solids concentrations during the Gold King Plume (Aug 7 to Aug 11)</t>
  </si>
  <si>
    <t>Worksheets that contain Figure or Table from Final Report are identified by this tab color</t>
  </si>
  <si>
    <t>Guide to Location of Final Report Figures and Tables Found in this File</t>
  </si>
  <si>
    <t>Report Figure Or Table</t>
  </si>
  <si>
    <t>Worksheet</t>
  </si>
  <si>
    <t>The file may also contain other worksheets with data or figures for informational purposes.</t>
  </si>
  <si>
    <t>Fig 5-15 Sediment in SJ</t>
  </si>
  <si>
    <t>Fig 5-18 Al,Fe to SSC</t>
  </si>
  <si>
    <t>Figure 5-18</t>
  </si>
  <si>
    <t>Al in Plume mg/L</t>
  </si>
  <si>
    <t>Fe in Plume
(ug/L)</t>
  </si>
  <si>
    <t>Y-axis should be Total Suspended Solids Concentration</t>
  </si>
  <si>
    <t>Total Suspended Solids  Measuremens in Animas and San Juan Rivers During GKM Plume</t>
  </si>
  <si>
    <t>Total Suspended Solids Concentration (TSS) --Iron, Aluminum in San Juan River during GKM Plume</t>
  </si>
  <si>
    <t>Note:</t>
  </si>
  <si>
    <t>Total Suspended Solids (mg/L)</t>
  </si>
  <si>
    <t>Total Suspended Solids includes background sediment, which was high in the river at the time of the plume, as well as the metal colloids and particles from the Gold King release.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</si>
</sst>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409]d\-mmm;@"/>
    <numFmt numFmtId="166" formatCode="0.000"/>
    <numFmt numFmtId="167" formatCode="0.0%"/>
  </numFmts>
  <fonts count="22" x14ac:knownFonts="1">
    <font>
      <sz val="10"/>
      <color theme="1"/>
      <name val="Calibri"/>
      <family val="2"/>
      <scheme val="minor"/>
    </font>
    <font>
      <sz val="10"/>
      <color theme="1"/>
      <name val="Calibri"/>
      <family val="2"/>
      <scheme val="minor"/>
    </font>
    <font>
      <b/>
      <sz val="10"/>
      <color theme="1"/>
      <name val="Calibri"/>
      <family val="2"/>
      <scheme val="minor"/>
    </font>
    <font>
      <b/>
      <sz val="10"/>
      <name val="Times New Roman"/>
      <family val="1"/>
    </font>
    <font>
      <sz val="9"/>
      <color rgb="FF000000"/>
      <name val="Calibri"/>
      <family val="2"/>
    </font>
    <font>
      <sz val="9"/>
      <color theme="1"/>
      <name val="Calibri"/>
      <family val="2"/>
      <scheme val="minor"/>
    </font>
    <font>
      <b/>
      <sz val="9"/>
      <color theme="1"/>
      <name val="Calibri"/>
      <family val="2"/>
      <scheme val="minor"/>
    </font>
    <font>
      <b/>
      <sz val="14"/>
      <color theme="1"/>
      <name val="Calibri"/>
      <family val="2"/>
      <scheme val="minor"/>
    </font>
    <font>
      <sz val="10"/>
      <name val="Calibri"/>
      <family val="2"/>
      <scheme val="minor"/>
    </font>
    <font>
      <b/>
      <sz val="16"/>
      <color theme="1"/>
      <name val="Calibri"/>
      <family val="2"/>
      <scheme val="minor"/>
    </font>
    <font>
      <sz val="8"/>
      <color rgb="FF000000"/>
      <name val="Calibri"/>
      <family val="2"/>
    </font>
    <font>
      <sz val="8"/>
      <color theme="1"/>
      <name val="Calibri"/>
      <family val="2"/>
      <scheme val="minor"/>
    </font>
    <font>
      <sz val="14"/>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color rgb="FF191DBF"/>
      <name val="Calibri"/>
      <family val="2"/>
      <scheme val="minor"/>
    </font>
    <font>
      <b/>
      <sz val="12"/>
      <color theme="1"/>
      <name val="Calibri"/>
      <family val="2"/>
      <scheme val="minor"/>
    </font>
    <font>
      <b/>
      <sz val="13"/>
      <color theme="1"/>
      <name val="Calibri"/>
      <family val="2"/>
      <scheme val="minor"/>
    </font>
    <font>
      <sz val="9"/>
      <color rgb="FFFF0000"/>
      <name val="Calibri"/>
      <family val="2"/>
      <scheme val="minor"/>
    </font>
    <font>
      <b/>
      <sz val="12"/>
      <color rgb="FF0033CC"/>
      <name val="Calibri"/>
      <family val="2"/>
      <scheme val="minor"/>
    </font>
    <font>
      <b/>
      <sz val="14"/>
      <color rgb="FF191DBF"/>
      <name val="Calibri"/>
      <family val="2"/>
      <scheme val="minor"/>
    </font>
  </fonts>
  <fills count="5">
    <fill>
      <patternFill patternType="none"/>
    </fill>
    <fill>
      <patternFill patternType="gray125"/>
    </fill>
    <fill>
      <patternFill patternType="solid">
        <fgColor theme="5" tint="0.39997558519241921"/>
        <bgColor indexed="64"/>
      </patternFill>
    </fill>
    <fill>
      <patternFill patternType="solid">
        <fgColor theme="4" tint="0.59999389629810485"/>
        <bgColor indexed="64"/>
      </patternFill>
    </fill>
    <fill>
      <patternFill patternType="solid">
        <fgColor theme="5" tint="-0.249977111117893"/>
        <bgColor indexed="64"/>
      </patternFill>
    </fill>
  </fills>
  <borders count="3">
    <border>
      <left/>
      <right/>
      <top/>
      <bottom/>
      <diagonal/>
    </border>
    <border>
      <left style="thin">
        <color rgb="FFD0D7E5"/>
      </left>
      <right style="thin">
        <color rgb="FFD0D7E5"/>
      </right>
      <top style="thin">
        <color rgb="FFD0D7E5"/>
      </top>
      <bottom style="thin">
        <color rgb="FFD0D7E5"/>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90">
    <xf numFmtId="0" fontId="0" fillId="0" borderId="0" xfId="0"/>
    <xf numFmtId="0" fontId="0" fillId="0" borderId="0" xfId="0" applyAlignment="1">
      <alignment horizontal="center"/>
    </xf>
    <xf numFmtId="0" fontId="2" fillId="0" borderId="0" xfId="0" applyFont="1" applyFill="1" applyBorder="1" applyAlignment="1">
      <alignment horizontal="center" wrapText="1"/>
    </xf>
    <xf numFmtId="0" fontId="5" fillId="0" borderId="0" xfId="0" applyFont="1" applyAlignment="1">
      <alignment horizontal="center"/>
    </xf>
    <xf numFmtId="0" fontId="5" fillId="0" borderId="0" xfId="0" applyFont="1"/>
    <xf numFmtId="20" fontId="6" fillId="0" borderId="0" xfId="0" applyNumberFormat="1" applyFont="1" applyFill="1" applyBorder="1" applyAlignment="1">
      <alignment horizontal="center" wrapText="1"/>
    </xf>
    <xf numFmtId="165" fontId="5" fillId="0" borderId="0" xfId="0" applyNumberFormat="1" applyFont="1" applyAlignment="1">
      <alignment horizontal="center"/>
    </xf>
    <xf numFmtId="0" fontId="7" fillId="0" borderId="0" xfId="0" applyFont="1" applyAlignment="1">
      <alignment horizontal="left"/>
    </xf>
    <xf numFmtId="0" fontId="0" fillId="0" borderId="0" xfId="0" applyFill="1" applyAlignment="1">
      <alignment horizontal="center"/>
    </xf>
    <xf numFmtId="0" fontId="0" fillId="0" borderId="0" xfId="0" applyFill="1"/>
    <xf numFmtId="0" fontId="0" fillId="2" borderId="0" xfId="0" applyFill="1" applyAlignment="1">
      <alignment horizontal="center"/>
    </xf>
    <xf numFmtId="0" fontId="8" fillId="0" borderId="0" xfId="0" applyFont="1" applyFill="1" applyAlignment="1">
      <alignment horizontal="center"/>
    </xf>
    <xf numFmtId="0" fontId="8" fillId="0" borderId="0" xfId="0" applyFont="1" applyFill="1"/>
    <xf numFmtId="0" fontId="2" fillId="0" borderId="0" xfId="0" applyFont="1" applyAlignment="1">
      <alignment wrapText="1"/>
    </xf>
    <xf numFmtId="0" fontId="2" fillId="0" borderId="0" xfId="0" applyFont="1" applyAlignment="1">
      <alignment horizontal="center" wrapText="1"/>
    </xf>
    <xf numFmtId="0" fontId="1" fillId="0" borderId="0" xfId="0" applyFont="1" applyAlignment="1">
      <alignment horizontal="center" wrapText="1"/>
    </xf>
    <xf numFmtId="167" fontId="0" fillId="0" borderId="0" xfId="1" applyNumberFormat="1" applyFont="1" applyFill="1" applyAlignment="1">
      <alignment horizontal="center"/>
    </xf>
    <xf numFmtId="2" fontId="0" fillId="0" borderId="0" xfId="0" applyNumberFormat="1" applyFill="1" applyAlignment="1">
      <alignment horizontal="center"/>
    </xf>
    <xf numFmtId="166" fontId="0" fillId="0" borderId="0" xfId="0" applyNumberFormat="1" applyFill="1" applyAlignment="1">
      <alignment horizontal="center"/>
    </xf>
    <xf numFmtId="0" fontId="9" fillId="0" borderId="0" xfId="0" applyFont="1" applyAlignment="1">
      <alignment horizontal="center" vertical="center"/>
    </xf>
    <xf numFmtId="0" fontId="0" fillId="0" borderId="0" xfId="0" applyAlignment="1">
      <alignment horizontal="center" vertical="center"/>
    </xf>
    <xf numFmtId="0" fontId="0" fillId="2" borderId="0" xfId="0" applyFill="1" applyAlignment="1">
      <alignment horizontal="center" vertical="center"/>
    </xf>
    <xf numFmtId="0" fontId="2" fillId="0" borderId="0" xfId="0" applyFont="1" applyFill="1" applyBorder="1" applyAlignment="1">
      <alignment horizontal="center" vertical="center" wrapText="1"/>
    </xf>
    <xf numFmtId="0" fontId="2" fillId="0" borderId="0" xfId="0" applyFont="1" applyAlignment="1">
      <alignment horizontal="center" vertical="center" wrapText="1"/>
    </xf>
    <xf numFmtId="0" fontId="3" fillId="0" borderId="0" xfId="0" applyFont="1" applyFill="1" applyBorder="1" applyAlignment="1">
      <alignment horizontal="center" vertical="center" wrapText="1"/>
    </xf>
    <xf numFmtId="14" fontId="2" fillId="0" borderId="0" xfId="0" applyNumberFormat="1" applyFont="1" applyFill="1" applyBorder="1" applyAlignment="1">
      <alignment horizontal="center" vertical="center" wrapText="1"/>
    </xf>
    <xf numFmtId="20" fontId="2" fillId="0" borderId="0" xfId="0" applyNumberFormat="1" applyFont="1" applyFill="1" applyBorder="1" applyAlignment="1">
      <alignment horizontal="center" vertical="center" wrapText="1"/>
    </xf>
    <xf numFmtId="14" fontId="0" fillId="0" borderId="0" xfId="0" applyNumberFormat="1" applyAlignment="1">
      <alignment horizontal="center" vertical="center"/>
    </xf>
    <xf numFmtId="20" fontId="0" fillId="0" borderId="0" xfId="0" applyNumberFormat="1" applyAlignment="1">
      <alignment horizontal="center" vertical="center"/>
    </xf>
    <xf numFmtId="0" fontId="0" fillId="0" borderId="0" xfId="0" applyNumberFormat="1" applyAlignment="1">
      <alignment horizontal="center" vertical="center"/>
    </xf>
    <xf numFmtId="14" fontId="0" fillId="2" borderId="0" xfId="0" applyNumberFormat="1" applyFill="1" applyAlignment="1">
      <alignment horizontal="center" vertical="center"/>
    </xf>
    <xf numFmtId="20" fontId="0" fillId="2" borderId="0" xfId="0" applyNumberFormat="1" applyFill="1" applyAlignment="1">
      <alignment horizontal="center" vertical="center"/>
    </xf>
    <xf numFmtId="0" fontId="0" fillId="2" borderId="0" xfId="0" applyNumberFormat="1" applyFill="1" applyAlignment="1">
      <alignment horizontal="center" vertical="center"/>
    </xf>
    <xf numFmtId="0" fontId="0" fillId="0" borderId="0" xfId="0" applyFill="1" applyAlignment="1">
      <alignment horizontal="center" vertical="center"/>
    </xf>
    <xf numFmtId="14" fontId="0" fillId="0" borderId="0" xfId="0" applyNumberFormat="1" applyFill="1" applyAlignment="1">
      <alignment horizontal="center" vertical="center"/>
    </xf>
    <xf numFmtId="20" fontId="0" fillId="0" borderId="0" xfId="0" applyNumberFormat="1" applyFill="1" applyAlignment="1">
      <alignment horizontal="center" vertical="center"/>
    </xf>
    <xf numFmtId="0" fontId="0" fillId="0" borderId="0" xfId="0" applyNumberFormat="1" applyFill="1" applyAlignment="1">
      <alignment horizontal="center" vertical="center"/>
    </xf>
    <xf numFmtId="0" fontId="0" fillId="2" borderId="0" xfId="0" applyFont="1" applyFill="1" applyAlignment="1">
      <alignment horizontal="center" vertical="center"/>
    </xf>
    <xf numFmtId="14" fontId="0" fillId="2" borderId="0" xfId="0" applyNumberFormat="1" applyFont="1" applyFill="1" applyAlignment="1">
      <alignment horizontal="center" vertical="center"/>
    </xf>
    <xf numFmtId="20" fontId="0" fillId="2" borderId="0" xfId="0" applyNumberFormat="1" applyFont="1" applyFill="1" applyAlignment="1">
      <alignment horizontal="center" vertical="center"/>
    </xf>
    <xf numFmtId="0" fontId="0" fillId="2" borderId="0" xfId="0" applyNumberFormat="1" applyFont="1" applyFill="1" applyAlignment="1">
      <alignment horizontal="center" vertical="center"/>
    </xf>
    <xf numFmtId="0" fontId="8" fillId="0" borderId="0" xfId="0" applyFont="1" applyFill="1" applyAlignment="1">
      <alignment horizontal="center" vertical="center"/>
    </xf>
    <xf numFmtId="14" fontId="8" fillId="0" borderId="0" xfId="0" applyNumberFormat="1" applyFont="1" applyFill="1" applyAlignment="1">
      <alignment horizontal="center" vertical="center"/>
    </xf>
    <xf numFmtId="20" fontId="8" fillId="0" borderId="0" xfId="0" applyNumberFormat="1" applyFont="1" applyFill="1" applyAlignment="1">
      <alignment horizontal="center" vertical="center"/>
    </xf>
    <xf numFmtId="0" fontId="8" fillId="0" borderId="0" xfId="0" applyNumberFormat="1" applyFont="1" applyFill="1" applyAlignment="1">
      <alignment horizontal="center" vertical="center"/>
    </xf>
    <xf numFmtId="0" fontId="8" fillId="2" borderId="0" xfId="0" applyFont="1" applyFill="1" applyAlignment="1">
      <alignment horizontal="center" vertical="center"/>
    </xf>
    <xf numFmtId="14" fontId="8" fillId="2" borderId="0" xfId="0" applyNumberFormat="1" applyFont="1" applyFill="1" applyAlignment="1">
      <alignment horizontal="center" vertical="center"/>
    </xf>
    <xf numFmtId="20" fontId="8" fillId="2" borderId="0" xfId="0" applyNumberFormat="1" applyFont="1" applyFill="1" applyAlignment="1">
      <alignment horizontal="center" vertical="center"/>
    </xf>
    <xf numFmtId="0" fontId="8" fillId="2" borderId="0" xfId="0" applyNumberFormat="1" applyFont="1" applyFill="1" applyAlignment="1">
      <alignment horizontal="center" vertical="center"/>
    </xf>
    <xf numFmtId="0" fontId="0" fillId="3" borderId="0" xfId="0" applyFill="1" applyAlignment="1">
      <alignment horizontal="center" vertical="center"/>
    </xf>
    <xf numFmtId="14" fontId="0" fillId="3" borderId="0" xfId="0" applyNumberFormat="1" applyFill="1" applyAlignment="1">
      <alignment horizontal="center" vertical="center"/>
    </xf>
    <xf numFmtId="20" fontId="0" fillId="3" borderId="0" xfId="0" applyNumberFormat="1" applyFill="1" applyAlignment="1">
      <alignment horizontal="center" vertical="center"/>
    </xf>
    <xf numFmtId="167" fontId="8" fillId="0" borderId="0" xfId="1" applyNumberFormat="1" applyFont="1" applyFill="1" applyAlignment="1">
      <alignment horizontal="center"/>
    </xf>
    <xf numFmtId="0" fontId="6" fillId="0" borderId="0" xfId="0" applyFont="1" applyAlignment="1">
      <alignment horizontal="center" wrapText="1"/>
    </xf>
    <xf numFmtId="165" fontId="6" fillId="0" borderId="0" xfId="0" applyNumberFormat="1" applyFont="1" applyFill="1" applyBorder="1" applyAlignment="1">
      <alignment horizontal="center" wrapText="1"/>
    </xf>
    <xf numFmtId="0" fontId="6" fillId="0" borderId="0" xfId="0" applyFont="1" applyFill="1" applyBorder="1" applyAlignment="1">
      <alignment horizontal="center" wrapText="1"/>
    </xf>
    <xf numFmtId="0" fontId="5" fillId="0" borderId="0" xfId="0" applyFont="1" applyAlignment="1">
      <alignment wrapText="1"/>
    </xf>
    <xf numFmtId="0" fontId="4" fillId="0" borderId="0" xfId="0" applyFont="1" applyFill="1" applyBorder="1" applyAlignment="1" applyProtection="1">
      <alignment horizontal="center" vertical="center"/>
    </xf>
    <xf numFmtId="165" fontId="4" fillId="0" borderId="0" xfId="0" applyNumberFormat="1"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0" fontId="5" fillId="0" borderId="0" xfId="0" applyFont="1" applyFill="1" applyAlignment="1">
      <alignment horizontal="center"/>
    </xf>
    <xf numFmtId="0" fontId="5" fillId="0" borderId="0" xfId="0" applyFont="1" applyFill="1" applyBorder="1" applyAlignment="1">
      <alignment horizontal="center"/>
    </xf>
    <xf numFmtId="164" fontId="4" fillId="0" borderId="0" xfId="0" applyNumberFormat="1" applyFont="1" applyFill="1" applyBorder="1" applyAlignment="1" applyProtection="1">
      <alignment horizontal="center" vertical="center"/>
    </xf>
    <xf numFmtId="165" fontId="5" fillId="0" borderId="0" xfId="0" applyNumberFormat="1" applyFont="1" applyFill="1" applyAlignment="1">
      <alignment horizontal="center"/>
    </xf>
    <xf numFmtId="20" fontId="5" fillId="0" borderId="0" xfId="0" applyNumberFormat="1" applyFont="1" applyFill="1" applyAlignment="1">
      <alignment horizontal="center"/>
    </xf>
    <xf numFmtId="0" fontId="5" fillId="0" borderId="0" xfId="0" applyNumberFormat="1" applyFont="1" applyFill="1" applyAlignment="1">
      <alignment horizontal="center"/>
    </xf>
    <xf numFmtId="0" fontId="11" fillId="0" borderId="0" xfId="0" applyFont="1" applyFill="1" applyAlignment="1">
      <alignment horizontal="center"/>
    </xf>
    <xf numFmtId="165" fontId="5" fillId="0" borderId="0" xfId="0" applyNumberFormat="1" applyFont="1" applyFill="1" applyBorder="1" applyAlignment="1">
      <alignment horizontal="center"/>
    </xf>
    <xf numFmtId="0" fontId="11" fillId="0" borderId="0" xfId="0" applyFont="1" applyFill="1" applyBorder="1" applyAlignment="1">
      <alignment horizontal="center"/>
    </xf>
    <xf numFmtId="0" fontId="5" fillId="0" borderId="1" xfId="0" applyFont="1" applyFill="1" applyBorder="1" applyAlignment="1">
      <alignment horizontal="center"/>
    </xf>
    <xf numFmtId="0" fontId="4" fillId="0" borderId="1" xfId="0" applyFont="1" applyFill="1" applyBorder="1" applyAlignment="1" applyProtection="1">
      <alignment horizontal="center" vertical="center"/>
    </xf>
    <xf numFmtId="165" fontId="5" fillId="0" borderId="1" xfId="0" applyNumberFormat="1" applyFont="1" applyFill="1" applyBorder="1" applyAlignment="1">
      <alignment horizontal="center"/>
    </xf>
    <xf numFmtId="0" fontId="11" fillId="0" borderId="1" xfId="0" applyFont="1" applyFill="1" applyBorder="1" applyAlignment="1">
      <alignment horizontal="center"/>
    </xf>
    <xf numFmtId="20" fontId="5" fillId="0" borderId="1" xfId="0" applyNumberFormat="1" applyFont="1" applyFill="1" applyBorder="1" applyAlignment="1">
      <alignment horizontal="center"/>
    </xf>
    <xf numFmtId="164" fontId="4" fillId="0" borderId="1" xfId="0" applyNumberFormat="1" applyFont="1" applyFill="1" applyBorder="1" applyAlignment="1" applyProtection="1">
      <alignment horizontal="center" vertical="center"/>
    </xf>
    <xf numFmtId="0" fontId="5" fillId="0" borderId="1" xfId="0" applyNumberFormat="1" applyFont="1" applyFill="1" applyBorder="1" applyAlignment="1">
      <alignment horizontal="center"/>
    </xf>
    <xf numFmtId="0" fontId="15" fillId="0" borderId="0" xfId="0" applyFont="1"/>
    <xf numFmtId="0" fontId="16" fillId="0" borderId="0" xfId="0" applyFont="1"/>
    <xf numFmtId="0" fontId="12" fillId="0" borderId="0" xfId="0" applyFont="1" applyFill="1" applyAlignment="1">
      <alignment horizontal="center" vertical="center"/>
    </xf>
    <xf numFmtId="0" fontId="15" fillId="0" borderId="0" xfId="0" applyFont="1" applyAlignment="1">
      <alignment wrapText="1"/>
    </xf>
    <xf numFmtId="0" fontId="18" fillId="0" borderId="0" xfId="0" applyFont="1" applyAlignment="1">
      <alignment wrapText="1"/>
    </xf>
    <xf numFmtId="0" fontId="14" fillId="4" borderId="0" xfId="0" applyFont="1" applyFill="1" applyAlignment="1">
      <alignment wrapText="1"/>
    </xf>
    <xf numFmtId="0" fontId="0" fillId="0" borderId="0" xfId="0" applyAlignment="1"/>
    <xf numFmtId="0" fontId="7" fillId="0" borderId="0" xfId="0" applyFont="1" applyAlignment="1">
      <alignment horizontal="left" vertical="center"/>
    </xf>
    <xf numFmtId="0" fontId="17" fillId="0" borderId="2" xfId="0" applyFont="1" applyBorder="1" applyAlignment="1">
      <alignment horizontal="center"/>
    </xf>
    <xf numFmtId="0" fontId="19" fillId="0" borderId="0" xfId="0" applyFont="1"/>
    <xf numFmtId="0" fontId="17" fillId="0" borderId="0" xfId="0" applyFont="1"/>
    <xf numFmtId="0" fontId="20" fillId="0" borderId="0" xfId="0" applyFont="1" applyAlignment="1">
      <alignment horizontal="center"/>
    </xf>
    <xf numFmtId="0" fontId="21" fillId="0" borderId="0" xfId="0" applyFont="1"/>
    <xf numFmtId="0" fontId="13" fillId="0" borderId="0" xfId="0" applyFont="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r>
              <a:rPr lang="en-US" sz="1200" baseline="0"/>
              <a:t>Suspended Solids in the San Juan River</a:t>
            </a:r>
            <a:endParaRPr lang="en-US" sz="1200"/>
          </a:p>
        </c:rich>
      </c:tx>
      <c:layout>
        <c:manualLayout>
          <c:xMode val="edge"/>
          <c:yMode val="edge"/>
          <c:x val="0.32215215744558773"/>
          <c:y val="1.984126984126984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24856687240285921"/>
          <c:y val="0.11615740740740743"/>
          <c:w val="0.69723959894109344"/>
          <c:h val="0.67827172645086031"/>
        </c:manualLayout>
      </c:layout>
      <c:scatterChart>
        <c:scatterStyle val="lineMarker"/>
        <c:varyColors val="0"/>
        <c:ser>
          <c:idx val="0"/>
          <c:order val="0"/>
          <c:tx>
            <c:strRef>
              <c:f>'Fig 5-15 Sediment in SJ'!$B$22</c:f>
              <c:strCache>
                <c:ptCount val="1"/>
                <c:pt idx="0">
                  <c:v>Animas</c:v>
                </c:pt>
              </c:strCache>
            </c:strRef>
          </c:tx>
          <c:spPr>
            <a:ln w="19050" cap="rnd">
              <a:solidFill>
                <a:schemeClr val="accent1"/>
              </a:solidFill>
              <a:round/>
            </a:ln>
            <a:effectLst/>
          </c:spPr>
          <c:marker>
            <c:symbol val="triangle"/>
            <c:size val="7"/>
            <c:spPr>
              <a:solidFill>
                <a:schemeClr val="tx1">
                  <a:lumMod val="75000"/>
                  <a:lumOff val="25000"/>
                </a:schemeClr>
              </a:solidFill>
              <a:ln w="9525">
                <a:solidFill>
                  <a:schemeClr val="bg2">
                    <a:lumMod val="10000"/>
                  </a:schemeClr>
                </a:solidFill>
              </a:ln>
              <a:effectLst/>
            </c:spPr>
          </c:marker>
          <c:xVal>
            <c:numRef>
              <c:f>'Fig 5-15 Sediment in SJ'!$C$22:$C$28</c:f>
              <c:numCache>
                <c:formatCode>General</c:formatCode>
                <c:ptCount val="7"/>
                <c:pt idx="0">
                  <c:v>147.5</c:v>
                </c:pt>
                <c:pt idx="1">
                  <c:v>151.6</c:v>
                </c:pt>
                <c:pt idx="2">
                  <c:v>157.6</c:v>
                </c:pt>
                <c:pt idx="3">
                  <c:v>162.9</c:v>
                </c:pt>
                <c:pt idx="4">
                  <c:v>176.6</c:v>
                </c:pt>
                <c:pt idx="5">
                  <c:v>178.64</c:v>
                </c:pt>
                <c:pt idx="6">
                  <c:v>190.2</c:v>
                </c:pt>
              </c:numCache>
            </c:numRef>
          </c:xVal>
          <c:yVal>
            <c:numRef>
              <c:f>'Fig 5-15 Sediment in SJ'!$F$22:$F$28</c:f>
              <c:numCache>
                <c:formatCode>General</c:formatCode>
                <c:ptCount val="7"/>
                <c:pt idx="0">
                  <c:v>250</c:v>
                </c:pt>
                <c:pt idx="1">
                  <c:v>260</c:v>
                </c:pt>
                <c:pt idx="2">
                  <c:v>160</c:v>
                </c:pt>
                <c:pt idx="3">
                  <c:v>260</c:v>
                </c:pt>
                <c:pt idx="4">
                  <c:v>290</c:v>
                </c:pt>
                <c:pt idx="5">
                  <c:v>260</c:v>
                </c:pt>
                <c:pt idx="6">
                  <c:v>280</c:v>
                </c:pt>
              </c:numCache>
            </c:numRef>
          </c:yVal>
          <c:smooth val="0"/>
          <c:extLst>
            <c:ext xmlns:c16="http://schemas.microsoft.com/office/drawing/2014/chart" uri="{C3380CC4-5D6E-409C-BE32-E72D297353CC}">
              <c16:uniqueId val="{00000000-A518-4BFF-A66A-75F86FF96241}"/>
            </c:ext>
          </c:extLst>
        </c:ser>
        <c:ser>
          <c:idx val="1"/>
          <c:order val="1"/>
          <c:tx>
            <c:strRef>
              <c:f>'Fig 5-15 Sediment in SJ'!$B$30</c:f>
              <c:strCache>
                <c:ptCount val="1"/>
                <c:pt idx="0">
                  <c:v>San Juan</c:v>
                </c:pt>
              </c:strCache>
            </c:strRef>
          </c:tx>
          <c:spPr>
            <a:ln w="19050" cap="rnd">
              <a:solidFill>
                <a:schemeClr val="accent2">
                  <a:lumMod val="75000"/>
                </a:schemeClr>
              </a:solidFill>
              <a:round/>
            </a:ln>
            <a:effectLst/>
          </c:spPr>
          <c:marker>
            <c:symbol val="circle"/>
            <c:size val="5"/>
            <c:spPr>
              <a:solidFill>
                <a:schemeClr val="accent4">
                  <a:lumMod val="60000"/>
                  <a:lumOff val="40000"/>
                  <a:alpha val="98000"/>
                </a:schemeClr>
              </a:solidFill>
              <a:ln w="9525">
                <a:solidFill>
                  <a:schemeClr val="tx1"/>
                </a:solidFill>
              </a:ln>
              <a:effectLst/>
            </c:spPr>
          </c:marker>
          <c:xVal>
            <c:numRef>
              <c:f>'Fig 5-15 Sediment in SJ'!$C$29:$C$39</c:f>
              <c:numCache>
                <c:formatCode>General</c:formatCode>
                <c:ptCount val="11"/>
                <c:pt idx="0" formatCode="0.0">
                  <c:v>196.05</c:v>
                </c:pt>
                <c:pt idx="1">
                  <c:v>196.9</c:v>
                </c:pt>
                <c:pt idx="2">
                  <c:v>214.4</c:v>
                </c:pt>
                <c:pt idx="3">
                  <c:v>227.7</c:v>
                </c:pt>
                <c:pt idx="4">
                  <c:v>246.3</c:v>
                </c:pt>
                <c:pt idx="5">
                  <c:v>272.5</c:v>
                </c:pt>
                <c:pt idx="6">
                  <c:v>295.8</c:v>
                </c:pt>
                <c:pt idx="7">
                  <c:v>333.21</c:v>
                </c:pt>
                <c:pt idx="8">
                  <c:v>333.21</c:v>
                </c:pt>
                <c:pt idx="9">
                  <c:v>345.8</c:v>
                </c:pt>
                <c:pt idx="10">
                  <c:v>421.3</c:v>
                </c:pt>
              </c:numCache>
            </c:numRef>
          </c:xVal>
          <c:yVal>
            <c:numRef>
              <c:f>'Fig 5-15 Sediment in SJ'!$F$29:$F$39</c:f>
              <c:numCache>
                <c:formatCode>General</c:formatCode>
                <c:ptCount val="11"/>
                <c:pt idx="0">
                  <c:v>200</c:v>
                </c:pt>
                <c:pt idx="1">
                  <c:v>1600</c:v>
                </c:pt>
                <c:pt idx="2">
                  <c:v>1100</c:v>
                </c:pt>
                <c:pt idx="3">
                  <c:v>2200</c:v>
                </c:pt>
                <c:pt idx="4">
                  <c:v>1600</c:v>
                </c:pt>
                <c:pt idx="5">
                  <c:v>2100</c:v>
                </c:pt>
                <c:pt idx="6">
                  <c:v>2000</c:v>
                </c:pt>
                <c:pt idx="7">
                  <c:v>3000</c:v>
                </c:pt>
                <c:pt idx="8">
                  <c:v>2900</c:v>
                </c:pt>
                <c:pt idx="9">
                  <c:v>3300</c:v>
                </c:pt>
                <c:pt idx="10">
                  <c:v>8200</c:v>
                </c:pt>
              </c:numCache>
            </c:numRef>
          </c:yVal>
          <c:smooth val="0"/>
          <c:extLst>
            <c:ext xmlns:c16="http://schemas.microsoft.com/office/drawing/2014/chart" uri="{C3380CC4-5D6E-409C-BE32-E72D297353CC}">
              <c16:uniqueId val="{00000001-A518-4BFF-A66A-75F86FF96241}"/>
            </c:ext>
          </c:extLst>
        </c:ser>
        <c:dLbls>
          <c:showLegendKey val="0"/>
          <c:showVal val="0"/>
          <c:showCatName val="0"/>
          <c:showSerName val="0"/>
          <c:showPercent val="0"/>
          <c:showBubbleSize val="0"/>
        </c:dLbls>
        <c:axId val="946431832"/>
        <c:axId val="946430264"/>
      </c:scatterChart>
      <c:valAx>
        <c:axId val="94643183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Distance from GKM  (km)</a:t>
                </a:r>
              </a:p>
            </c:rich>
          </c:tx>
          <c:layout>
            <c:manualLayout>
              <c:xMode val="edge"/>
              <c:yMode val="edge"/>
              <c:x val="0.42266702666506295"/>
              <c:y val="0.89998625171853519"/>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946430264"/>
        <c:crosses val="autoZero"/>
        <c:crossBetween val="midCat"/>
        <c:minorUnit val="50"/>
      </c:valAx>
      <c:valAx>
        <c:axId val="946430264"/>
        <c:scaling>
          <c:logBase val="10"/>
          <c:orientation val="minMax"/>
          <c:min val="10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br>
                  <a:rPr lang="en-US"/>
                </a:br>
                <a:r>
                  <a:rPr lang="en-US"/>
                  <a:t>Total Suspended Solids Concentration</a:t>
                </a:r>
                <a:br>
                  <a:rPr lang="en-US"/>
                </a:br>
                <a:r>
                  <a:rPr lang="en-US"/>
                  <a:t> (mg/L)</a:t>
                </a:r>
              </a:p>
            </c:rich>
          </c:tx>
          <c:layout>
            <c:manualLayout>
              <c:xMode val="edge"/>
              <c:yMode val="edge"/>
              <c:x val="9.3901610429850402E-3"/>
              <c:y val="0.1224656292963379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94643183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mn-lt"/>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Sediment in the San Juan River</a:t>
            </a:r>
          </a:p>
        </c:rich>
      </c:tx>
      <c:layout>
        <c:manualLayout>
          <c:xMode val="edge"/>
          <c:yMode val="edge"/>
          <c:x val="0.4083945958368107"/>
          <c:y val="4.166666666666666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25801976365857487"/>
          <c:y val="0.17171296296296296"/>
          <c:w val="0.69242473723042686"/>
          <c:h val="0.62271617089530473"/>
        </c:manualLayout>
      </c:layout>
      <c:scatterChart>
        <c:scatterStyle val="lineMarker"/>
        <c:varyColors val="0"/>
        <c:ser>
          <c:idx val="0"/>
          <c:order val="0"/>
          <c:tx>
            <c:strRef>
              <c:f>'Fig 5-15 Sediment in SJ'!$B$40</c:f>
              <c:strCache>
                <c:ptCount val="1"/>
                <c:pt idx="0">
                  <c:v>Animas</c:v>
                </c:pt>
              </c:strCache>
            </c:strRef>
          </c:tx>
          <c:spPr>
            <a:ln w="25400" cap="rnd">
              <a:solidFill>
                <a:schemeClr val="accent1"/>
              </a:solidFill>
              <a:round/>
            </a:ln>
            <a:effectLst/>
          </c:spPr>
          <c:marker>
            <c:symbol val="triangle"/>
            <c:size val="7"/>
            <c:spPr>
              <a:solidFill>
                <a:schemeClr val="tx1">
                  <a:lumMod val="75000"/>
                  <a:lumOff val="25000"/>
                </a:schemeClr>
              </a:solidFill>
              <a:ln w="9525">
                <a:solidFill>
                  <a:schemeClr val="bg2">
                    <a:lumMod val="90000"/>
                  </a:schemeClr>
                </a:solidFill>
              </a:ln>
              <a:effectLst/>
            </c:spPr>
          </c:marker>
          <c:xVal>
            <c:numRef>
              <c:f>'Fig 5-15 Sediment in SJ'!$C$40:$C$47</c:f>
              <c:numCache>
                <c:formatCode>General</c:formatCode>
                <c:ptCount val="8"/>
                <c:pt idx="0">
                  <c:v>147.5</c:v>
                </c:pt>
                <c:pt idx="1">
                  <c:v>151.6</c:v>
                </c:pt>
                <c:pt idx="2">
                  <c:v>157.6</c:v>
                </c:pt>
                <c:pt idx="3">
                  <c:v>157.6</c:v>
                </c:pt>
                <c:pt idx="4">
                  <c:v>162.9</c:v>
                </c:pt>
                <c:pt idx="5">
                  <c:v>176.6</c:v>
                </c:pt>
                <c:pt idx="6">
                  <c:v>178.64</c:v>
                </c:pt>
                <c:pt idx="7">
                  <c:v>190.2</c:v>
                </c:pt>
              </c:numCache>
            </c:numRef>
          </c:xVal>
          <c:yVal>
            <c:numRef>
              <c:f>'Fig 5-15 Sediment in SJ'!$F$40:$F$47</c:f>
              <c:numCache>
                <c:formatCode>General</c:formatCode>
                <c:ptCount val="8"/>
                <c:pt idx="0">
                  <c:v>260</c:v>
                </c:pt>
                <c:pt idx="1">
                  <c:v>250</c:v>
                </c:pt>
                <c:pt idx="2">
                  <c:v>260</c:v>
                </c:pt>
                <c:pt idx="3">
                  <c:v>240</c:v>
                </c:pt>
                <c:pt idx="4">
                  <c:v>260</c:v>
                </c:pt>
                <c:pt idx="5">
                  <c:v>270</c:v>
                </c:pt>
                <c:pt idx="6">
                  <c:v>270</c:v>
                </c:pt>
                <c:pt idx="7">
                  <c:v>290</c:v>
                </c:pt>
              </c:numCache>
            </c:numRef>
          </c:yVal>
          <c:smooth val="0"/>
          <c:extLst>
            <c:ext xmlns:c16="http://schemas.microsoft.com/office/drawing/2014/chart" uri="{C3380CC4-5D6E-409C-BE32-E72D297353CC}">
              <c16:uniqueId val="{00000000-5352-479A-9D0E-DC281B130021}"/>
            </c:ext>
          </c:extLst>
        </c:ser>
        <c:ser>
          <c:idx val="1"/>
          <c:order val="1"/>
          <c:tx>
            <c:strRef>
              <c:f>'Fig 5-15 Sediment in SJ'!$B$48</c:f>
              <c:strCache>
                <c:ptCount val="1"/>
                <c:pt idx="0">
                  <c:v>San Juan</c:v>
                </c:pt>
              </c:strCache>
            </c:strRef>
          </c:tx>
          <c:spPr>
            <a:ln w="22225" cap="rnd">
              <a:solidFill>
                <a:schemeClr val="accent2">
                  <a:lumMod val="75000"/>
                </a:schemeClr>
              </a:solidFill>
              <a:round/>
            </a:ln>
            <a:effectLst/>
          </c:spPr>
          <c:marker>
            <c:symbol val="circle"/>
            <c:size val="5"/>
            <c:spPr>
              <a:solidFill>
                <a:schemeClr val="accent4">
                  <a:lumMod val="60000"/>
                  <a:lumOff val="40000"/>
                  <a:alpha val="98000"/>
                </a:schemeClr>
              </a:solidFill>
              <a:ln w="9525">
                <a:solidFill>
                  <a:schemeClr val="tx1"/>
                </a:solidFill>
              </a:ln>
              <a:effectLst/>
            </c:spPr>
          </c:marker>
          <c:xVal>
            <c:numRef>
              <c:f>'Fig 5-15 Sediment in SJ'!$C$48:$C$57</c:f>
              <c:numCache>
                <c:formatCode>General</c:formatCode>
                <c:ptCount val="10"/>
                <c:pt idx="0" formatCode="0.0">
                  <c:v>196.05</c:v>
                </c:pt>
                <c:pt idx="1">
                  <c:v>196.9</c:v>
                </c:pt>
                <c:pt idx="2">
                  <c:v>214.4</c:v>
                </c:pt>
                <c:pt idx="3">
                  <c:v>227.7</c:v>
                </c:pt>
                <c:pt idx="4">
                  <c:v>227.7</c:v>
                </c:pt>
                <c:pt idx="5">
                  <c:v>246.3</c:v>
                </c:pt>
                <c:pt idx="6">
                  <c:v>272.5</c:v>
                </c:pt>
                <c:pt idx="7">
                  <c:v>295.8</c:v>
                </c:pt>
                <c:pt idx="8">
                  <c:v>333.21</c:v>
                </c:pt>
                <c:pt idx="9">
                  <c:v>345.8</c:v>
                </c:pt>
              </c:numCache>
            </c:numRef>
          </c:xVal>
          <c:yVal>
            <c:numRef>
              <c:f>'Fig 5-15 Sediment in SJ'!$F$48:$F$57</c:f>
              <c:numCache>
                <c:formatCode>General</c:formatCode>
                <c:ptCount val="10"/>
                <c:pt idx="0">
                  <c:v>240</c:v>
                </c:pt>
                <c:pt idx="1">
                  <c:v>1400</c:v>
                </c:pt>
                <c:pt idx="2">
                  <c:v>840</c:v>
                </c:pt>
                <c:pt idx="3">
                  <c:v>880</c:v>
                </c:pt>
                <c:pt idx="4">
                  <c:v>1000</c:v>
                </c:pt>
                <c:pt idx="5">
                  <c:v>3300</c:v>
                </c:pt>
                <c:pt idx="6">
                  <c:v>4300</c:v>
                </c:pt>
                <c:pt idx="7">
                  <c:v>4000</c:v>
                </c:pt>
                <c:pt idx="8">
                  <c:v>3200</c:v>
                </c:pt>
                <c:pt idx="9">
                  <c:v>3200</c:v>
                </c:pt>
              </c:numCache>
            </c:numRef>
          </c:yVal>
          <c:smooth val="0"/>
          <c:extLst>
            <c:ext xmlns:c16="http://schemas.microsoft.com/office/drawing/2014/chart" uri="{C3380CC4-5D6E-409C-BE32-E72D297353CC}">
              <c16:uniqueId val="{00000001-5352-479A-9D0E-DC281B130021}"/>
            </c:ext>
          </c:extLst>
        </c:ser>
        <c:dLbls>
          <c:showLegendKey val="0"/>
          <c:showVal val="0"/>
          <c:showCatName val="0"/>
          <c:showSerName val="0"/>
          <c:showPercent val="0"/>
          <c:showBubbleSize val="0"/>
        </c:dLbls>
        <c:axId val="946424384"/>
        <c:axId val="946427912"/>
      </c:scatterChart>
      <c:valAx>
        <c:axId val="94642438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Distance from GKM Source</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946427912"/>
        <c:crosses val="autoZero"/>
        <c:crossBetween val="midCat"/>
      </c:valAx>
      <c:valAx>
        <c:axId val="946427912"/>
        <c:scaling>
          <c:logBase val="10"/>
          <c:orientation val="minMax"/>
          <c:min val="10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br>
                  <a:rPr lang="en-US"/>
                </a:br>
                <a:r>
                  <a:rPr lang="en-US"/>
                  <a:t>Suspended Sediment Concentration (mg/L)</a:t>
                </a:r>
              </a:p>
            </c:rich>
          </c:tx>
          <c:layout>
            <c:manualLayout>
              <c:xMode val="edge"/>
              <c:yMode val="edge"/>
              <c:x val="0"/>
              <c:y val="0.1207870370370370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946424384"/>
        <c:crosses val="autoZero"/>
        <c:crossBetween val="midCat"/>
      </c:valAx>
      <c:spPr>
        <a:noFill/>
        <a:ln>
          <a:noFill/>
        </a:ln>
        <a:effectLst/>
      </c:spPr>
    </c:plotArea>
    <c:legend>
      <c:legendPos val="t"/>
      <c:layout>
        <c:manualLayout>
          <c:xMode val="edge"/>
          <c:yMode val="edge"/>
          <c:x val="0.26418931504529669"/>
          <c:y val="0.20875000000000005"/>
          <c:w val="0.39983398950131227"/>
          <c:h val="8.9331802274715655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San Juan River --</a:t>
            </a:r>
            <a:r>
              <a:rPr lang="en-US" sz="1200" b="1" i="0" u="none" strike="noStrike" baseline="0">
                <a:effectLst/>
              </a:rPr>
              <a:t>August 8-11, 2015</a:t>
            </a:r>
            <a:br>
              <a:rPr lang="en-US" sz="1200" b="1" i="0" u="none" strike="noStrike" baseline="0">
                <a:effectLst/>
              </a:rPr>
            </a:br>
            <a:r>
              <a:rPr lang="en-US" sz="1200" b="1" i="0" u="none" strike="noStrike" baseline="0">
                <a:effectLst/>
              </a:rPr>
              <a:t>RK 196 to 421  </a:t>
            </a:r>
            <a:r>
              <a:rPr lang="en-US" sz="1200"/>
              <a:t> </a:t>
            </a:r>
          </a:p>
        </c:rich>
      </c:tx>
      <c:layout>
        <c:manualLayout>
          <c:xMode val="edge"/>
          <c:yMode val="edge"/>
          <c:x val="0.30251359945132844"/>
          <c:y val="3.796885649142291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8622835756755668"/>
          <c:y val="0.17298593791626943"/>
          <c:w val="0.74172886132480864"/>
          <c:h val="0.61859607057683108"/>
        </c:manualLayout>
      </c:layout>
      <c:scatterChart>
        <c:scatterStyle val="lineMarker"/>
        <c:varyColors val="0"/>
        <c:ser>
          <c:idx val="0"/>
          <c:order val="0"/>
          <c:tx>
            <c:v>Non-Plume Samples</c:v>
          </c:tx>
          <c:spPr>
            <a:ln w="19050" cap="rnd">
              <a:noFill/>
              <a:round/>
            </a:ln>
            <a:effectLst/>
          </c:spPr>
          <c:marker>
            <c:symbol val="circle"/>
            <c:size val="8"/>
            <c:spPr>
              <a:noFill/>
              <a:ln w="9525">
                <a:solidFill>
                  <a:schemeClr val="tx1">
                    <a:lumMod val="75000"/>
                    <a:lumOff val="25000"/>
                  </a:schemeClr>
                </a:solidFill>
              </a:ln>
              <a:effectLst/>
            </c:spPr>
          </c:marker>
          <c:xVal>
            <c:numRef>
              <c:f>'Fig 5-18 Comparing Al,Fe to SSC'!$I$3:$I$41</c:f>
              <c:numCache>
                <c:formatCode>General</c:formatCode>
                <c:ptCount val="39"/>
                <c:pt idx="0">
                  <c:v>2000</c:v>
                </c:pt>
                <c:pt idx="1">
                  <c:v>4000</c:v>
                </c:pt>
                <c:pt idx="2">
                  <c:v>6700</c:v>
                </c:pt>
                <c:pt idx="3">
                  <c:v>5200</c:v>
                </c:pt>
                <c:pt idx="4">
                  <c:v>430</c:v>
                </c:pt>
                <c:pt idx="5">
                  <c:v>2300</c:v>
                </c:pt>
                <c:pt idx="6">
                  <c:v>5100</c:v>
                </c:pt>
                <c:pt idx="7">
                  <c:v>2100</c:v>
                </c:pt>
                <c:pt idx="8">
                  <c:v>4300</c:v>
                </c:pt>
                <c:pt idx="9">
                  <c:v>2600</c:v>
                </c:pt>
                <c:pt idx="10">
                  <c:v>680</c:v>
                </c:pt>
                <c:pt idx="11">
                  <c:v>1100</c:v>
                </c:pt>
                <c:pt idx="12">
                  <c:v>840</c:v>
                </c:pt>
                <c:pt idx="13">
                  <c:v>640</c:v>
                </c:pt>
                <c:pt idx="14">
                  <c:v>1700</c:v>
                </c:pt>
                <c:pt idx="15">
                  <c:v>2900</c:v>
                </c:pt>
                <c:pt idx="16">
                  <c:v>2200</c:v>
                </c:pt>
                <c:pt idx="17">
                  <c:v>880</c:v>
                </c:pt>
                <c:pt idx="18">
                  <c:v>1000</c:v>
                </c:pt>
                <c:pt idx="19">
                  <c:v>6300</c:v>
                </c:pt>
                <c:pt idx="20">
                  <c:v>1300</c:v>
                </c:pt>
                <c:pt idx="21">
                  <c:v>1600</c:v>
                </c:pt>
                <c:pt idx="22">
                  <c:v>1400</c:v>
                </c:pt>
                <c:pt idx="23">
                  <c:v>3700</c:v>
                </c:pt>
                <c:pt idx="24">
                  <c:v>3300</c:v>
                </c:pt>
                <c:pt idx="25">
                  <c:v>3200</c:v>
                </c:pt>
                <c:pt idx="26">
                  <c:v>2800</c:v>
                </c:pt>
                <c:pt idx="27">
                  <c:v>550</c:v>
                </c:pt>
                <c:pt idx="28">
                  <c:v>3000</c:v>
                </c:pt>
                <c:pt idx="29">
                  <c:v>2900</c:v>
                </c:pt>
                <c:pt idx="30">
                  <c:v>3200</c:v>
                </c:pt>
                <c:pt idx="31">
                  <c:v>180</c:v>
                </c:pt>
                <c:pt idx="32">
                  <c:v>8200</c:v>
                </c:pt>
                <c:pt idx="33">
                  <c:v>7400</c:v>
                </c:pt>
                <c:pt idx="34">
                  <c:v>4600</c:v>
                </c:pt>
                <c:pt idx="35">
                  <c:v>2600</c:v>
                </c:pt>
                <c:pt idx="36">
                  <c:v>1600</c:v>
                </c:pt>
                <c:pt idx="37">
                  <c:v>3300</c:v>
                </c:pt>
                <c:pt idx="38">
                  <c:v>1400</c:v>
                </c:pt>
              </c:numCache>
            </c:numRef>
          </c:xVal>
          <c:yVal>
            <c:numRef>
              <c:f>'Fig 5-18 Comparing Al,Fe to SSC'!$L$3:$L$41</c:f>
              <c:numCache>
                <c:formatCode>General</c:formatCode>
                <c:ptCount val="39"/>
                <c:pt idx="0">
                  <c:v>33000</c:v>
                </c:pt>
                <c:pt idx="1">
                  <c:v>82000</c:v>
                </c:pt>
                <c:pt idx="2">
                  <c:v>120000</c:v>
                </c:pt>
                <c:pt idx="3">
                  <c:v>110000</c:v>
                </c:pt>
                <c:pt idx="4">
                  <c:v>53000</c:v>
                </c:pt>
                <c:pt idx="5">
                  <c:v>42000</c:v>
                </c:pt>
                <c:pt idx="6">
                  <c:v>110000</c:v>
                </c:pt>
                <c:pt idx="7">
                  <c:v>31000</c:v>
                </c:pt>
                <c:pt idx="8">
                  <c:v>79000</c:v>
                </c:pt>
                <c:pt idx="9">
                  <c:v>64000</c:v>
                </c:pt>
                <c:pt idx="10">
                  <c:v>22000</c:v>
                </c:pt>
                <c:pt idx="11">
                  <c:v>25000</c:v>
                </c:pt>
                <c:pt idx="12">
                  <c:v>10000</c:v>
                </c:pt>
                <c:pt idx="13">
                  <c:v>9200</c:v>
                </c:pt>
                <c:pt idx="14">
                  <c:v>21000</c:v>
                </c:pt>
                <c:pt idx="15">
                  <c:v>30000</c:v>
                </c:pt>
                <c:pt idx="16">
                  <c:v>35000</c:v>
                </c:pt>
                <c:pt idx="17">
                  <c:v>13000</c:v>
                </c:pt>
                <c:pt idx="18">
                  <c:v>13000</c:v>
                </c:pt>
                <c:pt idx="19">
                  <c:v>270000</c:v>
                </c:pt>
                <c:pt idx="20">
                  <c:v>28000</c:v>
                </c:pt>
                <c:pt idx="21">
                  <c:v>25000</c:v>
                </c:pt>
                <c:pt idx="22">
                  <c:v>12000</c:v>
                </c:pt>
                <c:pt idx="23">
                  <c:v>97000</c:v>
                </c:pt>
                <c:pt idx="24">
                  <c:v>46000</c:v>
                </c:pt>
                <c:pt idx="25">
                  <c:v>69000</c:v>
                </c:pt>
                <c:pt idx="26">
                  <c:v>59000</c:v>
                </c:pt>
                <c:pt idx="27">
                  <c:v>10000</c:v>
                </c:pt>
                <c:pt idx="28">
                  <c:v>59000</c:v>
                </c:pt>
                <c:pt idx="29">
                  <c:v>58000</c:v>
                </c:pt>
                <c:pt idx="30">
                  <c:v>78000</c:v>
                </c:pt>
                <c:pt idx="31">
                  <c:v>5600</c:v>
                </c:pt>
                <c:pt idx="32">
                  <c:v>180000</c:v>
                </c:pt>
                <c:pt idx="33">
                  <c:v>210000</c:v>
                </c:pt>
                <c:pt idx="34">
                  <c:v>110000</c:v>
                </c:pt>
                <c:pt idx="35">
                  <c:v>42000</c:v>
                </c:pt>
                <c:pt idx="36">
                  <c:v>43000</c:v>
                </c:pt>
                <c:pt idx="37">
                  <c:v>81000</c:v>
                </c:pt>
                <c:pt idx="38">
                  <c:v>3100</c:v>
                </c:pt>
              </c:numCache>
            </c:numRef>
          </c:yVal>
          <c:smooth val="0"/>
          <c:extLst>
            <c:ext xmlns:c16="http://schemas.microsoft.com/office/drawing/2014/chart" uri="{C3380CC4-5D6E-409C-BE32-E72D297353CC}">
              <c16:uniqueId val="{00000000-A135-4EAE-B3D5-023AF47265BE}"/>
            </c:ext>
          </c:extLst>
        </c:ser>
        <c:ser>
          <c:idx val="1"/>
          <c:order val="1"/>
          <c:tx>
            <c:v>Plume Samples</c:v>
          </c:tx>
          <c:spPr>
            <a:ln w="25400" cap="rnd">
              <a:noFill/>
              <a:round/>
            </a:ln>
            <a:effectLst/>
          </c:spPr>
          <c:marker>
            <c:symbol val="circle"/>
            <c:size val="8"/>
            <c:spPr>
              <a:solidFill>
                <a:schemeClr val="bg2">
                  <a:lumMod val="50000"/>
                </a:schemeClr>
              </a:solidFill>
              <a:ln w="9525">
                <a:solidFill>
                  <a:schemeClr val="tx1"/>
                </a:solidFill>
              </a:ln>
              <a:effectLst/>
            </c:spPr>
          </c:marker>
          <c:xVal>
            <c:numRef>
              <c:f>'Fig 5-18 Comparing Al,Fe to SSC'!$I$3:$I$41</c:f>
              <c:numCache>
                <c:formatCode>General</c:formatCode>
                <c:ptCount val="39"/>
                <c:pt idx="0">
                  <c:v>2000</c:v>
                </c:pt>
                <c:pt idx="1">
                  <c:v>4000</c:v>
                </c:pt>
                <c:pt idx="2">
                  <c:v>6700</c:v>
                </c:pt>
                <c:pt idx="3">
                  <c:v>5200</c:v>
                </c:pt>
                <c:pt idx="4">
                  <c:v>430</c:v>
                </c:pt>
                <c:pt idx="5">
                  <c:v>2300</c:v>
                </c:pt>
                <c:pt idx="6">
                  <c:v>5100</c:v>
                </c:pt>
                <c:pt idx="7">
                  <c:v>2100</c:v>
                </c:pt>
                <c:pt idx="8">
                  <c:v>4300</c:v>
                </c:pt>
                <c:pt idx="9">
                  <c:v>2600</c:v>
                </c:pt>
                <c:pt idx="10">
                  <c:v>680</c:v>
                </c:pt>
                <c:pt idx="11">
                  <c:v>1100</c:v>
                </c:pt>
                <c:pt idx="12">
                  <c:v>840</c:v>
                </c:pt>
                <c:pt idx="13">
                  <c:v>640</c:v>
                </c:pt>
                <c:pt idx="14">
                  <c:v>1700</c:v>
                </c:pt>
                <c:pt idx="15">
                  <c:v>2900</c:v>
                </c:pt>
                <c:pt idx="16">
                  <c:v>2200</c:v>
                </c:pt>
                <c:pt idx="17">
                  <c:v>880</c:v>
                </c:pt>
                <c:pt idx="18">
                  <c:v>1000</c:v>
                </c:pt>
                <c:pt idx="19">
                  <c:v>6300</c:v>
                </c:pt>
                <c:pt idx="20">
                  <c:v>1300</c:v>
                </c:pt>
                <c:pt idx="21">
                  <c:v>1600</c:v>
                </c:pt>
                <c:pt idx="22">
                  <c:v>1400</c:v>
                </c:pt>
                <c:pt idx="23">
                  <c:v>3700</c:v>
                </c:pt>
                <c:pt idx="24">
                  <c:v>3300</c:v>
                </c:pt>
                <c:pt idx="25">
                  <c:v>3200</c:v>
                </c:pt>
                <c:pt idx="26">
                  <c:v>2800</c:v>
                </c:pt>
                <c:pt idx="27">
                  <c:v>550</c:v>
                </c:pt>
                <c:pt idx="28">
                  <c:v>3000</c:v>
                </c:pt>
                <c:pt idx="29">
                  <c:v>2900</c:v>
                </c:pt>
                <c:pt idx="30">
                  <c:v>3200</c:v>
                </c:pt>
                <c:pt idx="31">
                  <c:v>180</c:v>
                </c:pt>
                <c:pt idx="32">
                  <c:v>8200</c:v>
                </c:pt>
                <c:pt idx="33">
                  <c:v>7400</c:v>
                </c:pt>
                <c:pt idx="34">
                  <c:v>4600</c:v>
                </c:pt>
                <c:pt idx="35">
                  <c:v>2600</c:v>
                </c:pt>
                <c:pt idx="36">
                  <c:v>1600</c:v>
                </c:pt>
                <c:pt idx="37">
                  <c:v>3300</c:v>
                </c:pt>
                <c:pt idx="38">
                  <c:v>1400</c:v>
                </c:pt>
              </c:numCache>
            </c:numRef>
          </c:xVal>
          <c:yVal>
            <c:numRef>
              <c:f>'Fig 5-18 Comparing Al,Fe to SSC'!$K$3:$K$41</c:f>
              <c:numCache>
                <c:formatCode>General</c:formatCode>
                <c:ptCount val="39"/>
                <c:pt idx="0">
                  <c:v>33000</c:v>
                </c:pt>
                <c:pt idx="5">
                  <c:v>42000</c:v>
                </c:pt>
                <c:pt idx="10">
                  <c:v>22000</c:v>
                </c:pt>
                <c:pt idx="15">
                  <c:v>30000</c:v>
                </c:pt>
                <c:pt idx="20">
                  <c:v>28000</c:v>
                </c:pt>
                <c:pt idx="25">
                  <c:v>69000</c:v>
                </c:pt>
                <c:pt idx="30">
                  <c:v>78000</c:v>
                </c:pt>
                <c:pt idx="34">
                  <c:v>110000</c:v>
                </c:pt>
                <c:pt idx="36">
                  <c:v>43000</c:v>
                </c:pt>
              </c:numCache>
            </c:numRef>
          </c:yVal>
          <c:smooth val="0"/>
          <c:extLst>
            <c:ext xmlns:c16="http://schemas.microsoft.com/office/drawing/2014/chart" uri="{C3380CC4-5D6E-409C-BE32-E72D297353CC}">
              <c16:uniqueId val="{00000001-A135-4EAE-B3D5-023AF47265BE}"/>
            </c:ext>
          </c:extLst>
        </c:ser>
        <c:ser>
          <c:idx val="2"/>
          <c:order val="2"/>
          <c:tx>
            <c:v>Utah DEQ Samples</c:v>
          </c:tx>
          <c:spPr>
            <a:ln w="25400" cap="rnd">
              <a:noFill/>
              <a:round/>
            </a:ln>
            <a:effectLst/>
          </c:spPr>
          <c:marker>
            <c:symbol val="triangle"/>
            <c:size val="6"/>
            <c:spPr>
              <a:solidFill>
                <a:schemeClr val="accent2">
                  <a:lumMod val="75000"/>
                </a:schemeClr>
              </a:solidFill>
              <a:ln w="9525">
                <a:solidFill>
                  <a:schemeClr val="accent3"/>
                </a:solidFill>
              </a:ln>
              <a:effectLst/>
            </c:spPr>
          </c:marker>
          <c:xVal>
            <c:numRef>
              <c:f>'Fig 5-18 Comparing Al,Fe to SSC'!$I$42:$I$47</c:f>
              <c:numCache>
                <c:formatCode>General</c:formatCode>
                <c:ptCount val="6"/>
                <c:pt idx="0">
                  <c:v>2940</c:v>
                </c:pt>
                <c:pt idx="1">
                  <c:v>2690</c:v>
                </c:pt>
                <c:pt idx="2">
                  <c:v>2170</c:v>
                </c:pt>
                <c:pt idx="3">
                  <c:v>5540</c:v>
                </c:pt>
                <c:pt idx="4">
                  <c:v>7690</c:v>
                </c:pt>
                <c:pt idx="5">
                  <c:v>8050</c:v>
                </c:pt>
              </c:numCache>
            </c:numRef>
          </c:xVal>
          <c:yVal>
            <c:numRef>
              <c:f>'Fig 5-18 Comparing Al,Fe to SSC'!$L$42:$L$47</c:f>
              <c:numCache>
                <c:formatCode>General</c:formatCode>
                <c:ptCount val="6"/>
                <c:pt idx="0">
                  <c:v>33900</c:v>
                </c:pt>
                <c:pt idx="1">
                  <c:v>26700</c:v>
                </c:pt>
                <c:pt idx="2">
                  <c:v>24600</c:v>
                </c:pt>
                <c:pt idx="3">
                  <c:v>55700</c:v>
                </c:pt>
                <c:pt idx="4">
                  <c:v>67300</c:v>
                </c:pt>
                <c:pt idx="5">
                  <c:v>63400</c:v>
                </c:pt>
              </c:numCache>
            </c:numRef>
          </c:yVal>
          <c:smooth val="0"/>
          <c:extLst>
            <c:ext xmlns:c16="http://schemas.microsoft.com/office/drawing/2014/chart" uri="{C3380CC4-5D6E-409C-BE32-E72D297353CC}">
              <c16:uniqueId val="{00000002-A135-4EAE-B3D5-023AF47265BE}"/>
            </c:ext>
          </c:extLst>
        </c:ser>
        <c:dLbls>
          <c:showLegendKey val="0"/>
          <c:showVal val="0"/>
          <c:showCatName val="0"/>
          <c:showSerName val="0"/>
          <c:showPercent val="0"/>
          <c:showBubbleSize val="0"/>
        </c:dLbls>
        <c:axId val="946420856"/>
        <c:axId val="946420464"/>
      </c:scatterChart>
      <c:valAx>
        <c:axId val="94642085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Total Suspended Solids Concentration (mg/L)</a:t>
                </a:r>
              </a:p>
            </c:rich>
          </c:tx>
          <c:layout>
            <c:manualLayout>
              <c:xMode val="edge"/>
              <c:yMode val="edge"/>
              <c:x val="0.23781073359871477"/>
              <c:y val="0.89268349543087699"/>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46420464"/>
        <c:crosses val="autoZero"/>
        <c:crossBetween val="midCat"/>
      </c:valAx>
      <c:valAx>
        <c:axId val="946420464"/>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Total Aluminum Concentration (ug/L)</a:t>
                </a:r>
              </a:p>
            </c:rich>
          </c:tx>
          <c:layout>
            <c:manualLayout>
              <c:xMode val="edge"/>
              <c:yMode val="edge"/>
              <c:x val="1.0794207633713412E-2"/>
              <c:y val="0.17713474561250839"/>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46420856"/>
        <c:crosses val="autoZero"/>
        <c:crossBetween val="midCat"/>
      </c:valAx>
      <c:spPr>
        <a:noFill/>
        <a:ln>
          <a:noFill/>
        </a:ln>
        <a:effectLst/>
      </c:spPr>
    </c:plotArea>
    <c:legend>
      <c:legendPos val="r"/>
      <c:layout>
        <c:manualLayout>
          <c:xMode val="edge"/>
          <c:yMode val="edge"/>
          <c:x val="0.21122396297095605"/>
          <c:y val="0.23714078453652257"/>
          <c:w val="0.30321691409675217"/>
          <c:h val="0.18857106632386125"/>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latin typeface="+mn-lt"/>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San Juan River--August 8-11, 2015</a:t>
            </a:r>
            <a:br>
              <a:rPr lang="en-US" sz="1200"/>
            </a:br>
            <a:r>
              <a:rPr lang="en-US" sz="1200"/>
              <a:t>RK 196 to 421  </a:t>
            </a:r>
          </a:p>
        </c:rich>
      </c:tx>
      <c:layout>
        <c:manualLayout>
          <c:xMode val="edge"/>
          <c:yMode val="edge"/>
          <c:x val="0.27547250373607607"/>
          <c:y val="4.1559068682306181E-2"/>
        </c:manualLayout>
      </c:layout>
      <c:overlay val="0"/>
      <c:spPr>
        <a:noFill/>
        <a:ln>
          <a:noFill/>
        </a:ln>
        <a:effectLst/>
      </c:spPr>
    </c:title>
    <c:autoTitleDeleted val="0"/>
    <c:plotArea>
      <c:layout>
        <c:manualLayout>
          <c:layoutTarget val="inner"/>
          <c:xMode val="edge"/>
          <c:yMode val="edge"/>
          <c:x val="0.18282007811224552"/>
          <c:y val="0.18657407407407409"/>
          <c:w val="0.74513707317685762"/>
          <c:h val="0.60500801983085439"/>
        </c:manualLayout>
      </c:layout>
      <c:scatterChart>
        <c:scatterStyle val="lineMarker"/>
        <c:varyColors val="0"/>
        <c:ser>
          <c:idx val="0"/>
          <c:order val="0"/>
          <c:spPr>
            <a:ln w="19050" cap="rnd">
              <a:noFill/>
              <a:round/>
            </a:ln>
            <a:effectLst/>
          </c:spPr>
          <c:marker>
            <c:symbol val="circle"/>
            <c:size val="8"/>
            <c:spPr>
              <a:noFill/>
              <a:ln w="9525">
                <a:solidFill>
                  <a:schemeClr val="tx1">
                    <a:lumMod val="75000"/>
                    <a:lumOff val="25000"/>
                  </a:schemeClr>
                </a:solidFill>
              </a:ln>
              <a:effectLst/>
            </c:spPr>
          </c:marker>
          <c:xVal>
            <c:numRef>
              <c:f>'Fig 5-18 Comparing Al,Fe to SSC'!$I$3:$I$41</c:f>
              <c:numCache>
                <c:formatCode>General</c:formatCode>
                <c:ptCount val="39"/>
                <c:pt idx="0">
                  <c:v>2000</c:v>
                </c:pt>
                <c:pt idx="1">
                  <c:v>4000</c:v>
                </c:pt>
                <c:pt idx="2">
                  <c:v>6700</c:v>
                </c:pt>
                <c:pt idx="3">
                  <c:v>5200</c:v>
                </c:pt>
                <c:pt idx="4">
                  <c:v>430</c:v>
                </c:pt>
                <c:pt idx="5">
                  <c:v>2300</c:v>
                </c:pt>
                <c:pt idx="6">
                  <c:v>5100</c:v>
                </c:pt>
                <c:pt idx="7">
                  <c:v>2100</c:v>
                </c:pt>
                <c:pt idx="8">
                  <c:v>4300</c:v>
                </c:pt>
                <c:pt idx="9">
                  <c:v>2600</c:v>
                </c:pt>
                <c:pt idx="10">
                  <c:v>680</c:v>
                </c:pt>
                <c:pt idx="11">
                  <c:v>1100</c:v>
                </c:pt>
                <c:pt idx="12">
                  <c:v>840</c:v>
                </c:pt>
                <c:pt idx="13">
                  <c:v>640</c:v>
                </c:pt>
                <c:pt idx="14">
                  <c:v>1700</c:v>
                </c:pt>
                <c:pt idx="15">
                  <c:v>2900</c:v>
                </c:pt>
                <c:pt idx="16">
                  <c:v>2200</c:v>
                </c:pt>
                <c:pt idx="17">
                  <c:v>880</c:v>
                </c:pt>
                <c:pt idx="18">
                  <c:v>1000</c:v>
                </c:pt>
                <c:pt idx="19">
                  <c:v>6300</c:v>
                </c:pt>
                <c:pt idx="20">
                  <c:v>1300</c:v>
                </c:pt>
                <c:pt idx="21">
                  <c:v>1600</c:v>
                </c:pt>
                <c:pt idx="22">
                  <c:v>1400</c:v>
                </c:pt>
                <c:pt idx="23">
                  <c:v>3700</c:v>
                </c:pt>
                <c:pt idx="24">
                  <c:v>3300</c:v>
                </c:pt>
                <c:pt idx="25">
                  <c:v>3200</c:v>
                </c:pt>
                <c:pt idx="26">
                  <c:v>2800</c:v>
                </c:pt>
                <c:pt idx="27">
                  <c:v>550</c:v>
                </c:pt>
                <c:pt idx="28">
                  <c:v>3000</c:v>
                </c:pt>
                <c:pt idx="29">
                  <c:v>2900</c:v>
                </c:pt>
                <c:pt idx="30">
                  <c:v>3200</c:v>
                </c:pt>
                <c:pt idx="31">
                  <c:v>180</c:v>
                </c:pt>
                <c:pt idx="32">
                  <c:v>8200</c:v>
                </c:pt>
                <c:pt idx="33">
                  <c:v>7400</c:v>
                </c:pt>
                <c:pt idx="34">
                  <c:v>4600</c:v>
                </c:pt>
                <c:pt idx="35">
                  <c:v>2600</c:v>
                </c:pt>
                <c:pt idx="36">
                  <c:v>1600</c:v>
                </c:pt>
                <c:pt idx="37">
                  <c:v>3300</c:v>
                </c:pt>
                <c:pt idx="38">
                  <c:v>1400</c:v>
                </c:pt>
              </c:numCache>
            </c:numRef>
          </c:xVal>
          <c:yVal>
            <c:numRef>
              <c:f>'Fig 5-18 Comparing Al,Fe to SSC'!$Q$3:$Q$41</c:f>
              <c:numCache>
                <c:formatCode>General</c:formatCode>
                <c:ptCount val="39"/>
                <c:pt idx="0">
                  <c:v>33</c:v>
                </c:pt>
                <c:pt idx="1">
                  <c:v>82</c:v>
                </c:pt>
                <c:pt idx="2">
                  <c:v>120</c:v>
                </c:pt>
                <c:pt idx="3">
                  <c:v>110</c:v>
                </c:pt>
                <c:pt idx="4">
                  <c:v>53</c:v>
                </c:pt>
                <c:pt idx="5">
                  <c:v>42</c:v>
                </c:pt>
                <c:pt idx="6">
                  <c:v>110</c:v>
                </c:pt>
                <c:pt idx="7">
                  <c:v>31</c:v>
                </c:pt>
                <c:pt idx="8">
                  <c:v>79</c:v>
                </c:pt>
                <c:pt idx="9">
                  <c:v>64</c:v>
                </c:pt>
                <c:pt idx="10">
                  <c:v>22</c:v>
                </c:pt>
                <c:pt idx="11">
                  <c:v>25</c:v>
                </c:pt>
                <c:pt idx="12">
                  <c:v>10</c:v>
                </c:pt>
                <c:pt idx="13">
                  <c:v>9.1999999999999993</c:v>
                </c:pt>
                <c:pt idx="14">
                  <c:v>21</c:v>
                </c:pt>
                <c:pt idx="15">
                  <c:v>30</c:v>
                </c:pt>
                <c:pt idx="16">
                  <c:v>35</c:v>
                </c:pt>
                <c:pt idx="17">
                  <c:v>13</c:v>
                </c:pt>
                <c:pt idx="18">
                  <c:v>13</c:v>
                </c:pt>
                <c:pt idx="19">
                  <c:v>270</c:v>
                </c:pt>
                <c:pt idx="20">
                  <c:v>28</c:v>
                </c:pt>
                <c:pt idx="21">
                  <c:v>25</c:v>
                </c:pt>
                <c:pt idx="22">
                  <c:v>12</c:v>
                </c:pt>
                <c:pt idx="23">
                  <c:v>97</c:v>
                </c:pt>
                <c:pt idx="24">
                  <c:v>46</c:v>
                </c:pt>
                <c:pt idx="25">
                  <c:v>69</c:v>
                </c:pt>
                <c:pt idx="26">
                  <c:v>59</c:v>
                </c:pt>
                <c:pt idx="27">
                  <c:v>10</c:v>
                </c:pt>
                <c:pt idx="28">
                  <c:v>59</c:v>
                </c:pt>
                <c:pt idx="29">
                  <c:v>58</c:v>
                </c:pt>
                <c:pt idx="30">
                  <c:v>78</c:v>
                </c:pt>
                <c:pt idx="31">
                  <c:v>5.6</c:v>
                </c:pt>
                <c:pt idx="32">
                  <c:v>180</c:v>
                </c:pt>
                <c:pt idx="33">
                  <c:v>210</c:v>
                </c:pt>
                <c:pt idx="34">
                  <c:v>110</c:v>
                </c:pt>
                <c:pt idx="35">
                  <c:v>42</c:v>
                </c:pt>
                <c:pt idx="36">
                  <c:v>43</c:v>
                </c:pt>
                <c:pt idx="37">
                  <c:v>81</c:v>
                </c:pt>
                <c:pt idx="38">
                  <c:v>3.1</c:v>
                </c:pt>
              </c:numCache>
            </c:numRef>
          </c:yVal>
          <c:smooth val="0"/>
          <c:extLst>
            <c:ext xmlns:c16="http://schemas.microsoft.com/office/drawing/2014/chart" uri="{C3380CC4-5D6E-409C-BE32-E72D297353CC}">
              <c16:uniqueId val="{00000004-988B-4A47-A288-2F9979626667}"/>
            </c:ext>
          </c:extLst>
        </c:ser>
        <c:ser>
          <c:idx val="1"/>
          <c:order val="1"/>
          <c:tx>
            <c:strRef>
              <c:f>'Fig 5-18 Comparing Al,Fe to SSC'!$P$2</c:f>
              <c:strCache>
                <c:ptCount val="1"/>
                <c:pt idx="0">
                  <c:v>Al in Plume mg/L</c:v>
                </c:pt>
              </c:strCache>
            </c:strRef>
          </c:tx>
          <c:spPr>
            <a:ln w="25400" cap="rnd">
              <a:noFill/>
              <a:round/>
            </a:ln>
            <a:effectLst/>
          </c:spPr>
          <c:marker>
            <c:symbol val="circle"/>
            <c:size val="8"/>
            <c:spPr>
              <a:solidFill>
                <a:schemeClr val="bg2">
                  <a:lumMod val="50000"/>
                </a:schemeClr>
              </a:solidFill>
              <a:ln w="9525">
                <a:solidFill>
                  <a:schemeClr val="tx1"/>
                </a:solidFill>
              </a:ln>
              <a:effectLst/>
            </c:spPr>
          </c:marker>
          <c:xVal>
            <c:numRef>
              <c:f>'Fig 5-18 Comparing Al,Fe to SSC'!$I$3:$I$41</c:f>
              <c:numCache>
                <c:formatCode>General</c:formatCode>
                <c:ptCount val="39"/>
                <c:pt idx="0">
                  <c:v>2000</c:v>
                </c:pt>
                <c:pt idx="1">
                  <c:v>4000</c:v>
                </c:pt>
                <c:pt idx="2">
                  <c:v>6700</c:v>
                </c:pt>
                <c:pt idx="3">
                  <c:v>5200</c:v>
                </c:pt>
                <c:pt idx="4">
                  <c:v>430</c:v>
                </c:pt>
                <c:pt idx="5">
                  <c:v>2300</c:v>
                </c:pt>
                <c:pt idx="6">
                  <c:v>5100</c:v>
                </c:pt>
                <c:pt idx="7">
                  <c:v>2100</c:v>
                </c:pt>
                <c:pt idx="8">
                  <c:v>4300</c:v>
                </c:pt>
                <c:pt idx="9">
                  <c:v>2600</c:v>
                </c:pt>
                <c:pt idx="10">
                  <c:v>680</c:v>
                </c:pt>
                <c:pt idx="11">
                  <c:v>1100</c:v>
                </c:pt>
                <c:pt idx="12">
                  <c:v>840</c:v>
                </c:pt>
                <c:pt idx="13">
                  <c:v>640</c:v>
                </c:pt>
                <c:pt idx="14">
                  <c:v>1700</c:v>
                </c:pt>
                <c:pt idx="15">
                  <c:v>2900</c:v>
                </c:pt>
                <c:pt idx="16">
                  <c:v>2200</c:v>
                </c:pt>
                <c:pt idx="17">
                  <c:v>880</c:v>
                </c:pt>
                <c:pt idx="18">
                  <c:v>1000</c:v>
                </c:pt>
                <c:pt idx="19">
                  <c:v>6300</c:v>
                </c:pt>
                <c:pt idx="20">
                  <c:v>1300</c:v>
                </c:pt>
                <c:pt idx="21">
                  <c:v>1600</c:v>
                </c:pt>
                <c:pt idx="22">
                  <c:v>1400</c:v>
                </c:pt>
                <c:pt idx="23">
                  <c:v>3700</c:v>
                </c:pt>
                <c:pt idx="24">
                  <c:v>3300</c:v>
                </c:pt>
                <c:pt idx="25">
                  <c:v>3200</c:v>
                </c:pt>
                <c:pt idx="26">
                  <c:v>2800</c:v>
                </c:pt>
                <c:pt idx="27">
                  <c:v>550</c:v>
                </c:pt>
                <c:pt idx="28">
                  <c:v>3000</c:v>
                </c:pt>
                <c:pt idx="29">
                  <c:v>2900</c:v>
                </c:pt>
                <c:pt idx="30">
                  <c:v>3200</c:v>
                </c:pt>
                <c:pt idx="31">
                  <c:v>180</c:v>
                </c:pt>
                <c:pt idx="32">
                  <c:v>8200</c:v>
                </c:pt>
                <c:pt idx="33">
                  <c:v>7400</c:v>
                </c:pt>
                <c:pt idx="34">
                  <c:v>4600</c:v>
                </c:pt>
                <c:pt idx="35">
                  <c:v>2600</c:v>
                </c:pt>
                <c:pt idx="36">
                  <c:v>1600</c:v>
                </c:pt>
                <c:pt idx="37">
                  <c:v>3300</c:v>
                </c:pt>
                <c:pt idx="38">
                  <c:v>1400</c:v>
                </c:pt>
              </c:numCache>
            </c:numRef>
          </c:xVal>
          <c:yVal>
            <c:numRef>
              <c:f>'Fig 5-18 Comparing Al,Fe to SSC'!$P$3:$P$41</c:f>
              <c:numCache>
                <c:formatCode>General</c:formatCode>
                <c:ptCount val="39"/>
                <c:pt idx="0">
                  <c:v>33</c:v>
                </c:pt>
                <c:pt idx="5">
                  <c:v>42</c:v>
                </c:pt>
                <c:pt idx="10">
                  <c:v>22</c:v>
                </c:pt>
                <c:pt idx="15">
                  <c:v>30</c:v>
                </c:pt>
                <c:pt idx="20">
                  <c:v>28</c:v>
                </c:pt>
                <c:pt idx="25">
                  <c:v>69</c:v>
                </c:pt>
                <c:pt idx="30">
                  <c:v>78</c:v>
                </c:pt>
                <c:pt idx="34">
                  <c:v>110</c:v>
                </c:pt>
                <c:pt idx="36">
                  <c:v>43</c:v>
                </c:pt>
              </c:numCache>
            </c:numRef>
          </c:yVal>
          <c:smooth val="0"/>
          <c:extLst>
            <c:ext xmlns:c16="http://schemas.microsoft.com/office/drawing/2014/chart" uri="{C3380CC4-5D6E-409C-BE32-E72D297353CC}">
              <c16:uniqueId val="{00000006-988B-4A47-A288-2F9979626667}"/>
            </c:ext>
          </c:extLst>
        </c:ser>
        <c:dLbls>
          <c:showLegendKey val="0"/>
          <c:showVal val="0"/>
          <c:showCatName val="0"/>
          <c:showSerName val="0"/>
          <c:showPercent val="0"/>
          <c:showBubbleSize val="0"/>
        </c:dLbls>
        <c:axId val="946420856"/>
        <c:axId val="946420464"/>
        <c:extLst>
          <c:ext xmlns:c15="http://schemas.microsoft.com/office/drawing/2012/chart" uri="{02D57815-91ED-43cb-92C2-25804820EDAC}">
            <c15:filteredScatterSeries>
              <c15:ser>
                <c:idx val="2"/>
                <c:order val="2"/>
                <c:tx>
                  <c:strRef>
                    <c:extLst>
                      <c:ext uri="{02D57815-91ED-43cb-92C2-25804820EDAC}">
                        <c15:formulaRef>
                          <c15:sqref>'Fig 5-18 Comparing Al,Fe to SSC'!$A$44</c15:sqref>
                        </c15:formulaRef>
                      </c:ext>
                    </c:extLst>
                    <c:strCache>
                      <c:ptCount val="1"/>
                      <c:pt idx="0">
                        <c:v>Utah DEQ</c:v>
                      </c:pt>
                    </c:strCache>
                  </c:strRef>
                </c:tx>
                <c:spPr>
                  <a:ln w="25400" cap="rnd">
                    <a:noFill/>
                    <a:round/>
                  </a:ln>
                  <a:effectLst/>
                </c:spPr>
                <c:marker>
                  <c:symbol val="triangle"/>
                  <c:size val="6"/>
                  <c:spPr>
                    <a:solidFill>
                      <a:schemeClr val="accent2">
                        <a:lumMod val="75000"/>
                      </a:schemeClr>
                    </a:solidFill>
                    <a:ln w="9525">
                      <a:solidFill>
                        <a:schemeClr val="accent3"/>
                      </a:solidFill>
                    </a:ln>
                    <a:effectLst/>
                  </c:spPr>
                </c:marker>
                <c:xVal>
                  <c:numRef>
                    <c:extLst>
                      <c:ext uri="{02D57815-91ED-43cb-92C2-25804820EDAC}">
                        <c15:formulaRef>
                          <c15:sqref>'Fig 5-18 Comparing Al,Fe to SSC'!$I$42:$I$47</c15:sqref>
                        </c15:formulaRef>
                      </c:ext>
                    </c:extLst>
                    <c:numCache>
                      <c:formatCode>General</c:formatCode>
                      <c:ptCount val="6"/>
                      <c:pt idx="0">
                        <c:v>2940</c:v>
                      </c:pt>
                      <c:pt idx="1">
                        <c:v>2690</c:v>
                      </c:pt>
                      <c:pt idx="2">
                        <c:v>2170</c:v>
                      </c:pt>
                      <c:pt idx="3">
                        <c:v>5540</c:v>
                      </c:pt>
                      <c:pt idx="4">
                        <c:v>7690</c:v>
                      </c:pt>
                      <c:pt idx="5">
                        <c:v>8050</c:v>
                      </c:pt>
                    </c:numCache>
                  </c:numRef>
                </c:xVal>
                <c:yVal>
                  <c:numRef>
                    <c:extLst>
                      <c:ext uri="{02D57815-91ED-43cb-92C2-25804820EDAC}">
                        <c15:formulaRef>
                          <c15:sqref>'Fig 5-18 Comparing Al,Fe to SSC'!$Q$42:$Q$47</c15:sqref>
                        </c15:formulaRef>
                      </c:ext>
                    </c:extLst>
                    <c:numCache>
                      <c:formatCode>General</c:formatCode>
                      <c:ptCount val="6"/>
                      <c:pt idx="0">
                        <c:v>33.9</c:v>
                      </c:pt>
                      <c:pt idx="1">
                        <c:v>26.7</c:v>
                      </c:pt>
                      <c:pt idx="2">
                        <c:v>24.6</c:v>
                      </c:pt>
                      <c:pt idx="3">
                        <c:v>55.7</c:v>
                      </c:pt>
                      <c:pt idx="4">
                        <c:v>67.3</c:v>
                      </c:pt>
                      <c:pt idx="5">
                        <c:v>63.4</c:v>
                      </c:pt>
                    </c:numCache>
                  </c:numRef>
                </c:yVal>
                <c:smooth val="0"/>
                <c:extLst>
                  <c:ext xmlns:c16="http://schemas.microsoft.com/office/drawing/2014/chart" uri="{C3380CC4-5D6E-409C-BE32-E72D297353CC}">
                    <c16:uniqueId val="{00000008-988B-4A47-A288-2F9979626667}"/>
                  </c:ext>
                </c:extLst>
              </c15:ser>
            </c15:filteredScatterSeries>
          </c:ext>
        </c:extLst>
      </c:scatterChart>
      <c:valAx>
        <c:axId val="94642085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Total</a:t>
                </a:r>
                <a:r>
                  <a:rPr lang="en-US" sz="1100" baseline="0"/>
                  <a:t> </a:t>
                </a:r>
                <a:r>
                  <a:rPr lang="en-US" sz="1100"/>
                  <a:t>Suspended Solids Concentration (mg/L)</a:t>
                </a:r>
              </a:p>
            </c:rich>
          </c:tx>
          <c:layout>
            <c:manualLayout>
              <c:xMode val="edge"/>
              <c:yMode val="edge"/>
              <c:x val="0.20591292117193485"/>
              <c:y val="0.90301952566006771"/>
            </c:manualLayout>
          </c:layout>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46420464"/>
        <c:crosses val="autoZero"/>
        <c:crossBetween val="midCat"/>
      </c:valAx>
      <c:valAx>
        <c:axId val="946420464"/>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Total</a:t>
                </a:r>
                <a:r>
                  <a:rPr lang="en-US" sz="1100" baseline="0"/>
                  <a:t> </a:t>
                </a:r>
                <a:r>
                  <a:rPr lang="en-US" sz="1100"/>
                  <a:t>Aluminum Concentration (mg/L)</a:t>
                </a:r>
              </a:p>
            </c:rich>
          </c:tx>
          <c:layout>
            <c:manualLayout>
              <c:xMode val="edge"/>
              <c:yMode val="edge"/>
              <c:x val="1.3984101269637946E-2"/>
              <c:y val="0.16601273677999553"/>
            </c:manualLayout>
          </c:layout>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46420856"/>
        <c:crosses val="autoZero"/>
        <c:crossBetween val="midCat"/>
      </c:valAx>
      <c:spPr>
        <a:ln>
          <a:solidFill>
            <a:schemeClr val="tx1">
              <a:lumMod val="50000"/>
              <a:lumOff val="50000"/>
            </a:schemeClr>
          </a:solidFill>
        </a:ln>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San Juan River--</a:t>
            </a:r>
            <a:r>
              <a:rPr lang="en-US" sz="1200" b="1" i="0" u="none" strike="noStrike" baseline="0">
                <a:effectLst/>
              </a:rPr>
              <a:t>August 8-11, 2015</a:t>
            </a:r>
            <a:br>
              <a:rPr lang="en-US" sz="1200" b="1" i="0" u="none" strike="noStrike" baseline="0">
                <a:effectLst/>
              </a:rPr>
            </a:br>
            <a:r>
              <a:rPr lang="en-US" sz="1200" b="1" i="0" u="none" strike="noStrike" baseline="0">
                <a:effectLst/>
              </a:rPr>
              <a:t>RK 196 to 421  </a:t>
            </a:r>
            <a:endParaRPr lang="en-US" sz="1200"/>
          </a:p>
        </c:rich>
      </c:tx>
      <c:layout>
        <c:manualLayout>
          <c:xMode val="edge"/>
          <c:yMode val="edge"/>
          <c:x val="0.28185208906302978"/>
          <c:y val="5.1894985994967682E-2"/>
        </c:manualLayout>
      </c:layout>
      <c:overlay val="0"/>
      <c:spPr>
        <a:noFill/>
        <a:ln>
          <a:noFill/>
        </a:ln>
        <a:effectLst/>
      </c:spPr>
    </c:title>
    <c:autoTitleDeleted val="0"/>
    <c:plotArea>
      <c:layout>
        <c:manualLayout>
          <c:layoutTarget val="inner"/>
          <c:xMode val="edge"/>
          <c:yMode val="edge"/>
          <c:x val="0.18282007811224552"/>
          <c:y val="0.18657407407407409"/>
          <c:w val="0.74513707317685762"/>
          <c:h val="0.60500801983085439"/>
        </c:manualLayout>
      </c:layout>
      <c:scatterChart>
        <c:scatterStyle val="lineMarker"/>
        <c:varyColors val="0"/>
        <c:ser>
          <c:idx val="0"/>
          <c:order val="0"/>
          <c:spPr>
            <a:ln w="19050">
              <a:noFill/>
            </a:ln>
          </c:spPr>
          <c:marker>
            <c:symbol val="circle"/>
            <c:size val="8"/>
            <c:spPr>
              <a:noFill/>
              <a:ln w="9525">
                <a:solidFill>
                  <a:schemeClr val="tx1">
                    <a:lumMod val="75000"/>
                    <a:lumOff val="25000"/>
                  </a:schemeClr>
                </a:solidFill>
              </a:ln>
              <a:effectLst/>
            </c:spPr>
          </c:marker>
          <c:xVal>
            <c:numRef>
              <c:f>'Fig 5-18 Comparing Al,Fe to SSC'!$I$3:$I$41</c:f>
              <c:numCache>
                <c:formatCode>General</c:formatCode>
                <c:ptCount val="39"/>
                <c:pt idx="0">
                  <c:v>2000</c:v>
                </c:pt>
                <c:pt idx="1">
                  <c:v>4000</c:v>
                </c:pt>
                <c:pt idx="2">
                  <c:v>6700</c:v>
                </c:pt>
                <c:pt idx="3">
                  <c:v>5200</c:v>
                </c:pt>
                <c:pt idx="4">
                  <c:v>430</c:v>
                </c:pt>
                <c:pt idx="5">
                  <c:v>2300</c:v>
                </c:pt>
                <c:pt idx="6">
                  <c:v>5100</c:v>
                </c:pt>
                <c:pt idx="7">
                  <c:v>2100</c:v>
                </c:pt>
                <c:pt idx="8">
                  <c:v>4300</c:v>
                </c:pt>
                <c:pt idx="9">
                  <c:v>2600</c:v>
                </c:pt>
                <c:pt idx="10">
                  <c:v>680</c:v>
                </c:pt>
                <c:pt idx="11">
                  <c:v>1100</c:v>
                </c:pt>
                <c:pt idx="12">
                  <c:v>840</c:v>
                </c:pt>
                <c:pt idx="13">
                  <c:v>640</c:v>
                </c:pt>
                <c:pt idx="14">
                  <c:v>1700</c:v>
                </c:pt>
                <c:pt idx="15">
                  <c:v>2900</c:v>
                </c:pt>
                <c:pt idx="16">
                  <c:v>2200</c:v>
                </c:pt>
                <c:pt idx="17">
                  <c:v>880</c:v>
                </c:pt>
                <c:pt idx="18">
                  <c:v>1000</c:v>
                </c:pt>
                <c:pt idx="19">
                  <c:v>6300</c:v>
                </c:pt>
                <c:pt idx="20">
                  <c:v>1300</c:v>
                </c:pt>
                <c:pt idx="21">
                  <c:v>1600</c:v>
                </c:pt>
                <c:pt idx="22">
                  <c:v>1400</c:v>
                </c:pt>
                <c:pt idx="23">
                  <c:v>3700</c:v>
                </c:pt>
                <c:pt idx="24">
                  <c:v>3300</c:v>
                </c:pt>
                <c:pt idx="25">
                  <c:v>3200</c:v>
                </c:pt>
                <c:pt idx="26">
                  <c:v>2800</c:v>
                </c:pt>
                <c:pt idx="27">
                  <c:v>550</c:v>
                </c:pt>
                <c:pt idx="28">
                  <c:v>3000</c:v>
                </c:pt>
                <c:pt idx="29">
                  <c:v>2900</c:v>
                </c:pt>
                <c:pt idx="30">
                  <c:v>3200</c:v>
                </c:pt>
                <c:pt idx="31">
                  <c:v>180</c:v>
                </c:pt>
                <c:pt idx="32">
                  <c:v>8200</c:v>
                </c:pt>
                <c:pt idx="33">
                  <c:v>7400</c:v>
                </c:pt>
                <c:pt idx="34">
                  <c:v>4600</c:v>
                </c:pt>
                <c:pt idx="35">
                  <c:v>2600</c:v>
                </c:pt>
                <c:pt idx="36">
                  <c:v>1600</c:v>
                </c:pt>
                <c:pt idx="37">
                  <c:v>3300</c:v>
                </c:pt>
                <c:pt idx="38">
                  <c:v>1400</c:v>
                </c:pt>
              </c:numCache>
            </c:numRef>
          </c:xVal>
          <c:yVal>
            <c:numRef>
              <c:f>'Fig 5-18 Comparing Al,Fe to SSC'!$T$3:$T$41</c:f>
              <c:numCache>
                <c:formatCode>0.00</c:formatCode>
                <c:ptCount val="39"/>
                <c:pt idx="0">
                  <c:v>35</c:v>
                </c:pt>
                <c:pt idx="1">
                  <c:v>70</c:v>
                </c:pt>
                <c:pt idx="2">
                  <c:v>86</c:v>
                </c:pt>
                <c:pt idx="3">
                  <c:v>91</c:v>
                </c:pt>
                <c:pt idx="4">
                  <c:v>43</c:v>
                </c:pt>
                <c:pt idx="5">
                  <c:v>39</c:v>
                </c:pt>
                <c:pt idx="6">
                  <c:v>85</c:v>
                </c:pt>
                <c:pt idx="7">
                  <c:v>31</c:v>
                </c:pt>
                <c:pt idx="8">
                  <c:v>67</c:v>
                </c:pt>
                <c:pt idx="9">
                  <c:v>53</c:v>
                </c:pt>
                <c:pt idx="10">
                  <c:v>25</c:v>
                </c:pt>
                <c:pt idx="11">
                  <c:v>22</c:v>
                </c:pt>
                <c:pt idx="12">
                  <c:v>8.6999999999999993</c:v>
                </c:pt>
                <c:pt idx="13">
                  <c:v>8.3000000000000007</c:v>
                </c:pt>
                <c:pt idx="14">
                  <c:v>16</c:v>
                </c:pt>
                <c:pt idx="15">
                  <c:v>36</c:v>
                </c:pt>
                <c:pt idx="16">
                  <c:v>31</c:v>
                </c:pt>
                <c:pt idx="17">
                  <c:v>11</c:v>
                </c:pt>
                <c:pt idx="18">
                  <c:v>11</c:v>
                </c:pt>
                <c:pt idx="19">
                  <c:v>140</c:v>
                </c:pt>
                <c:pt idx="20">
                  <c:v>29</c:v>
                </c:pt>
                <c:pt idx="21">
                  <c:v>24</c:v>
                </c:pt>
                <c:pt idx="22">
                  <c:v>11</c:v>
                </c:pt>
                <c:pt idx="23">
                  <c:v>75</c:v>
                </c:pt>
                <c:pt idx="24">
                  <c:v>38</c:v>
                </c:pt>
                <c:pt idx="25">
                  <c:v>58</c:v>
                </c:pt>
                <c:pt idx="26">
                  <c:v>58</c:v>
                </c:pt>
                <c:pt idx="27">
                  <c:v>8.4</c:v>
                </c:pt>
                <c:pt idx="28">
                  <c:v>47</c:v>
                </c:pt>
                <c:pt idx="29">
                  <c:v>46</c:v>
                </c:pt>
                <c:pt idx="30">
                  <c:v>66</c:v>
                </c:pt>
                <c:pt idx="31">
                  <c:v>4.8</c:v>
                </c:pt>
                <c:pt idx="32">
                  <c:v>85</c:v>
                </c:pt>
                <c:pt idx="33">
                  <c:v>110</c:v>
                </c:pt>
                <c:pt idx="34">
                  <c:v>86</c:v>
                </c:pt>
                <c:pt idx="35">
                  <c:v>36</c:v>
                </c:pt>
                <c:pt idx="36">
                  <c:v>40</c:v>
                </c:pt>
                <c:pt idx="37">
                  <c:v>65</c:v>
                </c:pt>
                <c:pt idx="38">
                  <c:v>1.5</c:v>
                </c:pt>
              </c:numCache>
            </c:numRef>
          </c:yVal>
          <c:smooth val="0"/>
          <c:extLst>
            <c:ext xmlns:c16="http://schemas.microsoft.com/office/drawing/2014/chart" uri="{C3380CC4-5D6E-409C-BE32-E72D297353CC}">
              <c16:uniqueId val="{00000000-1B5B-4E18-94E3-FFC85F68B757}"/>
            </c:ext>
          </c:extLst>
        </c:ser>
        <c:ser>
          <c:idx val="1"/>
          <c:order val="1"/>
          <c:tx>
            <c:strRef>
              <c:f>'Fig 5-18 Comparing Al,Fe to SSC'!$U$2</c:f>
              <c:strCache>
                <c:ptCount val="1"/>
                <c:pt idx="0">
                  <c:v>Fe in Plume (mg/L)</c:v>
                </c:pt>
              </c:strCache>
            </c:strRef>
          </c:tx>
          <c:spPr>
            <a:ln w="19050">
              <a:noFill/>
            </a:ln>
          </c:spPr>
          <c:marker>
            <c:symbol val="circle"/>
            <c:size val="8"/>
            <c:spPr>
              <a:solidFill>
                <a:schemeClr val="bg2">
                  <a:lumMod val="50000"/>
                </a:schemeClr>
              </a:solidFill>
              <a:ln w="9525">
                <a:solidFill>
                  <a:schemeClr val="tx1"/>
                </a:solidFill>
              </a:ln>
              <a:effectLst/>
            </c:spPr>
          </c:marker>
          <c:xVal>
            <c:numRef>
              <c:f>'Fig 5-18 Comparing Al,Fe to SSC'!$I$3:$I$41</c:f>
              <c:numCache>
                <c:formatCode>General</c:formatCode>
                <c:ptCount val="39"/>
                <c:pt idx="0">
                  <c:v>2000</c:v>
                </c:pt>
                <c:pt idx="1">
                  <c:v>4000</c:v>
                </c:pt>
                <c:pt idx="2">
                  <c:v>6700</c:v>
                </c:pt>
                <c:pt idx="3">
                  <c:v>5200</c:v>
                </c:pt>
                <c:pt idx="4">
                  <c:v>430</c:v>
                </c:pt>
                <c:pt idx="5">
                  <c:v>2300</c:v>
                </c:pt>
                <c:pt idx="6">
                  <c:v>5100</c:v>
                </c:pt>
                <c:pt idx="7">
                  <c:v>2100</c:v>
                </c:pt>
                <c:pt idx="8">
                  <c:v>4300</c:v>
                </c:pt>
                <c:pt idx="9">
                  <c:v>2600</c:v>
                </c:pt>
                <c:pt idx="10">
                  <c:v>680</c:v>
                </c:pt>
                <c:pt idx="11">
                  <c:v>1100</c:v>
                </c:pt>
                <c:pt idx="12">
                  <c:v>840</c:v>
                </c:pt>
                <c:pt idx="13">
                  <c:v>640</c:v>
                </c:pt>
                <c:pt idx="14">
                  <c:v>1700</c:v>
                </c:pt>
                <c:pt idx="15">
                  <c:v>2900</c:v>
                </c:pt>
                <c:pt idx="16">
                  <c:v>2200</c:v>
                </c:pt>
                <c:pt idx="17">
                  <c:v>880</c:v>
                </c:pt>
                <c:pt idx="18">
                  <c:v>1000</c:v>
                </c:pt>
                <c:pt idx="19">
                  <c:v>6300</c:v>
                </c:pt>
                <c:pt idx="20">
                  <c:v>1300</c:v>
                </c:pt>
                <c:pt idx="21">
                  <c:v>1600</c:v>
                </c:pt>
                <c:pt idx="22">
                  <c:v>1400</c:v>
                </c:pt>
                <c:pt idx="23">
                  <c:v>3700</c:v>
                </c:pt>
                <c:pt idx="24">
                  <c:v>3300</c:v>
                </c:pt>
                <c:pt idx="25">
                  <c:v>3200</c:v>
                </c:pt>
                <c:pt idx="26">
                  <c:v>2800</c:v>
                </c:pt>
                <c:pt idx="27">
                  <c:v>550</c:v>
                </c:pt>
                <c:pt idx="28">
                  <c:v>3000</c:v>
                </c:pt>
                <c:pt idx="29">
                  <c:v>2900</c:v>
                </c:pt>
                <c:pt idx="30">
                  <c:v>3200</c:v>
                </c:pt>
                <c:pt idx="31">
                  <c:v>180</c:v>
                </c:pt>
                <c:pt idx="32">
                  <c:v>8200</c:v>
                </c:pt>
                <c:pt idx="33">
                  <c:v>7400</c:v>
                </c:pt>
                <c:pt idx="34">
                  <c:v>4600</c:v>
                </c:pt>
                <c:pt idx="35">
                  <c:v>2600</c:v>
                </c:pt>
                <c:pt idx="36">
                  <c:v>1600</c:v>
                </c:pt>
                <c:pt idx="37">
                  <c:v>3300</c:v>
                </c:pt>
                <c:pt idx="38">
                  <c:v>1400</c:v>
                </c:pt>
              </c:numCache>
            </c:numRef>
          </c:xVal>
          <c:yVal>
            <c:numRef>
              <c:f>'Fig 5-18 Comparing Al,Fe to SSC'!$U$3:$U$41</c:f>
              <c:numCache>
                <c:formatCode>General</c:formatCode>
                <c:ptCount val="39"/>
                <c:pt idx="0" formatCode="0.000">
                  <c:v>35</c:v>
                </c:pt>
                <c:pt idx="5" formatCode="0.000">
                  <c:v>39</c:v>
                </c:pt>
                <c:pt idx="10" formatCode="0.000">
                  <c:v>25</c:v>
                </c:pt>
                <c:pt idx="15" formatCode="0.000">
                  <c:v>36</c:v>
                </c:pt>
                <c:pt idx="20" formatCode="0.000">
                  <c:v>29</c:v>
                </c:pt>
                <c:pt idx="25" formatCode="0.000">
                  <c:v>58</c:v>
                </c:pt>
                <c:pt idx="30" formatCode="0.000">
                  <c:v>66</c:v>
                </c:pt>
                <c:pt idx="34" formatCode="0.000">
                  <c:v>86</c:v>
                </c:pt>
                <c:pt idx="36" formatCode="0.000">
                  <c:v>40</c:v>
                </c:pt>
              </c:numCache>
            </c:numRef>
          </c:yVal>
          <c:smooth val="0"/>
          <c:extLst>
            <c:ext xmlns:c16="http://schemas.microsoft.com/office/drawing/2014/chart" uri="{C3380CC4-5D6E-409C-BE32-E72D297353CC}">
              <c16:uniqueId val="{00000001-1B5B-4E18-94E3-FFC85F68B757}"/>
            </c:ext>
          </c:extLst>
        </c:ser>
        <c:dLbls>
          <c:showLegendKey val="0"/>
          <c:showVal val="0"/>
          <c:showCatName val="0"/>
          <c:showSerName val="0"/>
          <c:showPercent val="0"/>
          <c:showBubbleSize val="0"/>
        </c:dLbls>
        <c:axId val="946420856"/>
        <c:axId val="946420464"/>
        <c:extLst>
          <c:ext xmlns:c15="http://schemas.microsoft.com/office/drawing/2012/chart" uri="{02D57815-91ED-43cb-92C2-25804820EDAC}">
            <c15:filteredScatterSeries>
              <c15:ser>
                <c:idx val="2"/>
                <c:order val="2"/>
                <c:tx>
                  <c:strRef>
                    <c:extLst>
                      <c:ext uri="{02D57815-91ED-43cb-92C2-25804820EDAC}">
                        <c15:formulaRef>
                          <c15:sqref>'Fig 5-18 Comparing Al,Fe to SSC'!$A$44</c15:sqref>
                        </c15:formulaRef>
                      </c:ext>
                    </c:extLst>
                    <c:strCache>
                      <c:ptCount val="1"/>
                      <c:pt idx="0">
                        <c:v>Utah DEQ</c:v>
                      </c:pt>
                    </c:strCache>
                  </c:strRef>
                </c:tx>
                <c:spPr>
                  <a:ln w="25400" cap="rnd">
                    <a:noFill/>
                    <a:round/>
                  </a:ln>
                  <a:effectLst/>
                </c:spPr>
                <c:marker>
                  <c:symbol val="triangle"/>
                  <c:size val="6"/>
                  <c:spPr>
                    <a:solidFill>
                      <a:schemeClr val="accent2">
                        <a:lumMod val="75000"/>
                      </a:schemeClr>
                    </a:solidFill>
                    <a:ln w="9525">
                      <a:solidFill>
                        <a:schemeClr val="accent3"/>
                      </a:solidFill>
                    </a:ln>
                    <a:effectLst/>
                  </c:spPr>
                </c:marker>
                <c:xVal>
                  <c:numRef>
                    <c:extLst>
                      <c:ext uri="{02D57815-91ED-43cb-92C2-25804820EDAC}">
                        <c15:formulaRef>
                          <c15:sqref>'Fig 5-18 Comparing Al,Fe to SSC'!$I$42:$I$47</c15:sqref>
                        </c15:formulaRef>
                      </c:ext>
                    </c:extLst>
                    <c:numCache>
                      <c:formatCode>General</c:formatCode>
                      <c:ptCount val="6"/>
                      <c:pt idx="0">
                        <c:v>2940</c:v>
                      </c:pt>
                      <c:pt idx="1">
                        <c:v>2690</c:v>
                      </c:pt>
                      <c:pt idx="2">
                        <c:v>2170</c:v>
                      </c:pt>
                      <c:pt idx="3">
                        <c:v>5540</c:v>
                      </c:pt>
                      <c:pt idx="4">
                        <c:v>7690</c:v>
                      </c:pt>
                      <c:pt idx="5">
                        <c:v>8050</c:v>
                      </c:pt>
                    </c:numCache>
                  </c:numRef>
                </c:xVal>
                <c:yVal>
                  <c:numRef>
                    <c:extLst>
                      <c:ext uri="{02D57815-91ED-43cb-92C2-25804820EDAC}">
                        <c15:formulaRef>
                          <c15:sqref>'Fig 5-18 Comparing Al,Fe to SSC'!$Q$42:$Q$47</c15:sqref>
                        </c15:formulaRef>
                      </c:ext>
                    </c:extLst>
                    <c:numCache>
                      <c:formatCode>General</c:formatCode>
                      <c:ptCount val="6"/>
                      <c:pt idx="0">
                        <c:v>33.9</c:v>
                      </c:pt>
                      <c:pt idx="1">
                        <c:v>26.7</c:v>
                      </c:pt>
                      <c:pt idx="2">
                        <c:v>24.6</c:v>
                      </c:pt>
                      <c:pt idx="3">
                        <c:v>55.7</c:v>
                      </c:pt>
                      <c:pt idx="4">
                        <c:v>67.3</c:v>
                      </c:pt>
                      <c:pt idx="5">
                        <c:v>63.4</c:v>
                      </c:pt>
                    </c:numCache>
                  </c:numRef>
                </c:yVal>
                <c:smooth val="0"/>
                <c:extLst>
                  <c:ext xmlns:c16="http://schemas.microsoft.com/office/drawing/2014/chart" uri="{C3380CC4-5D6E-409C-BE32-E72D297353CC}">
                    <c16:uniqueId val="{00000002-1B5B-4E18-94E3-FFC85F68B757}"/>
                  </c:ext>
                </c:extLst>
              </c15:ser>
            </c15:filteredScatterSeries>
          </c:ext>
        </c:extLst>
      </c:scatterChart>
      <c:valAx>
        <c:axId val="94642085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Total Suspended Solids Concentration (mg/L)</a:t>
                </a:r>
              </a:p>
            </c:rich>
          </c:tx>
          <c:layout>
            <c:manualLayout>
              <c:xMode val="edge"/>
              <c:yMode val="edge"/>
              <c:x val="0.21867209182584238"/>
              <c:y val="0.88234769103474464"/>
            </c:manualLayout>
          </c:layout>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46420464"/>
        <c:crosses val="autoZero"/>
        <c:crossBetween val="midCat"/>
      </c:valAx>
      <c:valAx>
        <c:axId val="946420464"/>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Total Iron Concentration (mg/L)</a:t>
                </a:r>
              </a:p>
            </c:rich>
          </c:tx>
          <c:layout>
            <c:manualLayout>
              <c:xMode val="edge"/>
              <c:yMode val="edge"/>
              <c:x val="2.0363686596591695E-2"/>
              <c:y val="0.21769232334330302"/>
            </c:manualLayout>
          </c:layout>
          <c:overlay val="0"/>
          <c:spPr>
            <a:noFill/>
            <a:ln>
              <a:noFill/>
            </a:ln>
            <a:effectLst/>
          </c:spPr>
        </c:title>
        <c:numFmt formatCode="#,##0" sourceLinked="0"/>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46420856"/>
        <c:crosses val="autoZero"/>
        <c:crossBetween val="midCat"/>
      </c:valAx>
      <c:spPr>
        <a:ln>
          <a:solidFill>
            <a:schemeClr val="tx1">
              <a:lumMod val="50000"/>
              <a:lumOff val="50000"/>
            </a:schemeClr>
          </a:solidFill>
        </a:ln>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latin typeface="+mn-lt"/>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9</xdr:col>
      <xdr:colOff>95249</xdr:colOff>
      <xdr:row>5</xdr:row>
      <xdr:rowOff>28575</xdr:rowOff>
    </xdr:from>
    <xdr:to>
      <xdr:col>16</xdr:col>
      <xdr:colOff>209550</xdr:colOff>
      <xdr:row>26</xdr:row>
      <xdr:rowOff>28575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323850</xdr:colOff>
      <xdr:row>41</xdr:row>
      <xdr:rowOff>57149</xdr:rowOff>
    </xdr:from>
    <xdr:to>
      <xdr:col>15</xdr:col>
      <xdr:colOff>552450</xdr:colOff>
      <xdr:row>61</xdr:row>
      <xdr:rowOff>9524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38100</xdr:colOff>
      <xdr:row>27</xdr:row>
      <xdr:rowOff>57150</xdr:rowOff>
    </xdr:from>
    <xdr:to>
      <xdr:col>16</xdr:col>
      <xdr:colOff>590550</xdr:colOff>
      <xdr:row>34</xdr:row>
      <xdr:rowOff>95250</xdr:rowOff>
    </xdr:to>
    <xdr:sp macro="" textlink="">
      <xdr:nvSpPr>
        <xdr:cNvPr id="2" name="TextBox 1"/>
        <xdr:cNvSpPr txBox="1"/>
      </xdr:nvSpPr>
      <xdr:spPr>
        <a:xfrm>
          <a:off x="9077325" y="4800600"/>
          <a:ext cx="481965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5-15. Total suspended solids measured at a number of locations in the Animas and San Juan Rivers as the Gold King Mine (GKM) plume passed. Total suspended solids increased 10-fold when the Animas River joined the San Juan River at Farmington (RK 192) and continued to increase as the San Juan River flowed westward.</a:t>
          </a:r>
        </a:p>
        <a:p>
          <a:endParaRPr 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0.30108</cdr:x>
      <cdr:y>0.56944</cdr:y>
    </cdr:from>
    <cdr:to>
      <cdr:x>0.49462</cdr:x>
      <cdr:y>0.75503</cdr:y>
    </cdr:to>
    <cdr:sp macro="" textlink="">
      <cdr:nvSpPr>
        <cdr:cNvPr id="2" name="TextBox 1"/>
        <cdr:cNvSpPr txBox="1"/>
      </cdr:nvSpPr>
      <cdr:spPr>
        <a:xfrm xmlns:a="http://schemas.openxmlformats.org/drawingml/2006/main">
          <a:off x="1215942" y="1616327"/>
          <a:ext cx="781631" cy="52679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a:t>Animas River</a:t>
          </a:r>
        </a:p>
      </cdr:txBody>
    </cdr:sp>
  </cdr:relSizeAnchor>
  <cdr:relSizeAnchor xmlns:cdr="http://schemas.openxmlformats.org/drawingml/2006/chartDrawing">
    <cdr:from>
      <cdr:x>0.54934</cdr:x>
      <cdr:y>0.4661</cdr:y>
    </cdr:from>
    <cdr:to>
      <cdr:x>0.74289</cdr:x>
      <cdr:y>0.62022</cdr:y>
    </cdr:to>
    <cdr:sp macro="" textlink="">
      <cdr:nvSpPr>
        <cdr:cNvPr id="3" name="TextBox 1"/>
        <cdr:cNvSpPr txBox="1"/>
      </cdr:nvSpPr>
      <cdr:spPr>
        <a:xfrm xmlns:a="http://schemas.openxmlformats.org/drawingml/2006/main">
          <a:off x="2406940" y="1491717"/>
          <a:ext cx="848039" cy="4932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50" b="1"/>
            <a:t>San Juan River</a:t>
          </a:r>
        </a:p>
      </cdr:txBody>
    </cdr:sp>
  </cdr:relSizeAnchor>
  <cdr:relSizeAnchor xmlns:cdr="http://schemas.openxmlformats.org/drawingml/2006/chartDrawing">
    <cdr:from>
      <cdr:x>0.7913</cdr:x>
      <cdr:y>0.00595</cdr:y>
    </cdr:from>
    <cdr:to>
      <cdr:x>1</cdr:x>
      <cdr:y>0.29167</cdr:y>
    </cdr:to>
    <cdr:sp macro="" textlink="">
      <cdr:nvSpPr>
        <cdr:cNvPr id="5" name="TextBox 4"/>
        <cdr:cNvSpPr txBox="1"/>
      </cdr:nvSpPr>
      <cdr:spPr>
        <a:xfrm xmlns:a="http://schemas.openxmlformats.org/drawingml/2006/main">
          <a:off x="3933826" y="190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0.65</cdr:x>
      <cdr:y>0.36309</cdr:y>
    </cdr:from>
    <cdr:to>
      <cdr:x>0.98913</cdr:x>
      <cdr:y>0.47321</cdr:y>
    </cdr:to>
    <cdr:sp macro="" textlink="">
      <cdr:nvSpPr>
        <cdr:cNvPr id="4" name="TextBox 3"/>
        <cdr:cNvSpPr txBox="1"/>
      </cdr:nvSpPr>
      <cdr:spPr>
        <a:xfrm xmlns:a="http://schemas.openxmlformats.org/drawingml/2006/main">
          <a:off x="2847977" y="1162049"/>
          <a:ext cx="1485900" cy="3524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i="1"/>
            <a:t>Observed Aug 9, 2015</a:t>
          </a:r>
        </a:p>
      </cdr:txBody>
    </cdr:sp>
  </cdr:relSizeAnchor>
</c:userShapes>
</file>

<file path=xl/drawings/drawing3.xml><?xml version="1.0" encoding="utf-8"?>
<c:userShapes xmlns:c="http://schemas.openxmlformats.org/drawingml/2006/chart">
  <cdr:relSizeAnchor xmlns:cdr="http://schemas.openxmlformats.org/drawingml/2006/chartDrawing">
    <cdr:from>
      <cdr:x>0.60215</cdr:x>
      <cdr:y>0.49769</cdr:y>
    </cdr:from>
    <cdr:to>
      <cdr:x>1</cdr:x>
      <cdr:y>0.62616</cdr:y>
    </cdr:to>
    <cdr:sp macro="" textlink="">
      <cdr:nvSpPr>
        <cdr:cNvPr id="2" name="TextBox 1"/>
        <cdr:cNvSpPr txBox="1"/>
      </cdr:nvSpPr>
      <cdr:spPr>
        <a:xfrm xmlns:a="http://schemas.openxmlformats.org/drawingml/2006/main">
          <a:off x="2489200" y="1365250"/>
          <a:ext cx="1644650" cy="3524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Observed Aug 10, 2015</a:t>
          </a:r>
        </a:p>
      </cdr:txBody>
    </cdr:sp>
  </cdr:relSizeAnchor>
</c:userShapes>
</file>

<file path=xl/drawings/drawing4.xml><?xml version="1.0" encoding="utf-8"?>
<xdr:wsDr xmlns:xdr="http://schemas.openxmlformats.org/drawingml/2006/spreadsheetDrawing" xmlns:a="http://schemas.openxmlformats.org/drawingml/2006/main">
  <xdr:twoCellAnchor>
    <xdr:from>
      <xdr:col>6</xdr:col>
      <xdr:colOff>147637</xdr:colOff>
      <xdr:row>50</xdr:row>
      <xdr:rowOff>100011</xdr:rowOff>
    </xdr:from>
    <xdr:to>
      <xdr:col>11</xdr:col>
      <xdr:colOff>1457324</xdr:colOff>
      <xdr:row>73</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552450</xdr:colOff>
      <xdr:row>1</xdr:row>
      <xdr:rowOff>352424</xdr:rowOff>
    </xdr:from>
    <xdr:to>
      <xdr:col>28</xdr:col>
      <xdr:colOff>266700</xdr:colOff>
      <xdr:row>23</xdr:row>
      <xdr:rowOff>95250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28</xdr:col>
      <xdr:colOff>323850</xdr:colOff>
      <xdr:row>1</xdr:row>
      <xdr:rowOff>19050</xdr:rowOff>
    </xdr:from>
    <xdr:to>
      <xdr:col>35</xdr:col>
      <xdr:colOff>38100</xdr:colOff>
      <xdr:row>22</xdr:row>
      <xdr:rowOff>123825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47625</xdr:colOff>
      <xdr:row>23</xdr:row>
      <xdr:rowOff>19050</xdr:rowOff>
    </xdr:from>
    <xdr:to>
      <xdr:col>35</xdr:col>
      <xdr:colOff>47625</xdr:colOff>
      <xdr:row>26</xdr:row>
      <xdr:rowOff>95250</xdr:rowOff>
    </xdr:to>
    <xdr:sp macro="" textlink="">
      <xdr:nvSpPr>
        <xdr:cNvPr id="3" name="TextBox 2"/>
        <xdr:cNvSpPr txBox="1"/>
      </xdr:nvSpPr>
      <xdr:spPr>
        <a:xfrm>
          <a:off x="17535525" y="4219575"/>
          <a:ext cx="7924800" cy="561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5-18. Relationship of A) total aluminum and B) total iron concentration to total suspended solids concentration in the San Juan River from August 8–11, 2015. Samples collected from RK 196–421, during the passage of the Gold King Mine (GKM) plume.  </a:t>
          </a:r>
          <a:endParaRPr lang="en-US" sz="1100" b="1"/>
        </a:p>
      </xdr:txBody>
    </xdr:sp>
    <xdr:clientData/>
  </xdr:twoCellAnchor>
</xdr:wsDr>
</file>

<file path=xl/drawings/drawing5.xml><?xml version="1.0" encoding="utf-8"?>
<c:userShapes xmlns:c="http://schemas.openxmlformats.org/drawingml/2006/chart">
  <cdr:relSizeAnchor xmlns:cdr="http://schemas.openxmlformats.org/drawingml/2006/chartDrawing">
    <cdr:from>
      <cdr:x>0.25234</cdr:x>
      <cdr:y>0.28072</cdr:y>
    </cdr:from>
    <cdr:to>
      <cdr:x>0.60287</cdr:x>
      <cdr:y>0.40052</cdr:y>
    </cdr:to>
    <cdr:sp macro="" textlink="">
      <cdr:nvSpPr>
        <cdr:cNvPr id="2" name="TextBox 1"/>
        <cdr:cNvSpPr txBox="1"/>
      </cdr:nvSpPr>
      <cdr:spPr>
        <a:xfrm xmlns:a="http://schemas.openxmlformats.org/drawingml/2006/main">
          <a:off x="1004681" y="1034783"/>
          <a:ext cx="1395618" cy="44159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i="1"/>
            <a:t>Dark circles</a:t>
          </a:r>
          <a:r>
            <a:rPr lang="en-US" sz="1100" b="1" i="1" baseline="0"/>
            <a:t> closest to GKM plume</a:t>
          </a:r>
          <a:endParaRPr lang="en-US" sz="1100" b="1" i="1"/>
        </a:p>
      </cdr:txBody>
    </cdr:sp>
  </cdr:relSizeAnchor>
  <cdr:relSizeAnchor xmlns:cdr="http://schemas.openxmlformats.org/drawingml/2006/chartDrawing">
    <cdr:from>
      <cdr:x>0.03589</cdr:x>
      <cdr:y>0.03675</cdr:y>
    </cdr:from>
    <cdr:to>
      <cdr:x>0.14354</cdr:x>
      <cdr:y>0.10236</cdr:y>
    </cdr:to>
    <cdr:sp macro="" textlink="">
      <cdr:nvSpPr>
        <cdr:cNvPr id="3" name="TextBox 2"/>
        <cdr:cNvSpPr txBox="1"/>
      </cdr:nvSpPr>
      <cdr:spPr>
        <a:xfrm xmlns:a="http://schemas.openxmlformats.org/drawingml/2006/main">
          <a:off x="142875" y="133351"/>
          <a:ext cx="428625"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6.xml><?xml version="1.0" encoding="utf-8"?>
<c:userShapes xmlns:c="http://schemas.openxmlformats.org/drawingml/2006/chart">
  <cdr:relSizeAnchor xmlns:cdr="http://schemas.openxmlformats.org/drawingml/2006/chartDrawing">
    <cdr:from>
      <cdr:x>0.22124</cdr:x>
      <cdr:y>0.2678</cdr:y>
    </cdr:from>
    <cdr:to>
      <cdr:x>0.57177</cdr:x>
      <cdr:y>0.44489</cdr:y>
    </cdr:to>
    <cdr:sp macro="" textlink="">
      <cdr:nvSpPr>
        <cdr:cNvPr id="2" name="TextBox 1"/>
        <cdr:cNvSpPr txBox="1"/>
      </cdr:nvSpPr>
      <cdr:spPr>
        <a:xfrm xmlns:a="http://schemas.openxmlformats.org/drawingml/2006/main">
          <a:off x="880847" y="987171"/>
          <a:ext cx="1395628" cy="6527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i="1"/>
            <a:t>Dark circles</a:t>
          </a:r>
          <a:r>
            <a:rPr lang="en-US" sz="1100" b="1" i="1" baseline="0"/>
            <a:t> closest to GKM plume</a:t>
          </a:r>
          <a:endParaRPr lang="en-US" sz="1100" b="1" i="1"/>
        </a:p>
      </cdr:txBody>
    </cdr:sp>
  </cdr:relSizeAnchor>
  <cdr:relSizeAnchor xmlns:cdr="http://schemas.openxmlformats.org/drawingml/2006/chartDrawing">
    <cdr:from>
      <cdr:x>0.01675</cdr:x>
      <cdr:y>0.03483</cdr:y>
    </cdr:from>
    <cdr:to>
      <cdr:x>0.12201</cdr:x>
      <cdr:y>0.10199</cdr:y>
    </cdr:to>
    <cdr:sp macro="" textlink="">
      <cdr:nvSpPr>
        <cdr:cNvPr id="3" name="TextBox 2"/>
        <cdr:cNvSpPr txBox="1"/>
      </cdr:nvSpPr>
      <cdr:spPr>
        <a:xfrm xmlns:a="http://schemas.openxmlformats.org/drawingml/2006/main">
          <a:off x="66675" y="133350"/>
          <a:ext cx="419100"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B)</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tabSelected="1" workbookViewId="0">
      <selection activeCell="A24" sqref="A24"/>
    </sheetView>
  </sheetViews>
  <sheetFormatPr defaultRowHeight="15.75" x14ac:dyDescent="0.25"/>
  <cols>
    <col min="1" max="1" width="87.5703125" style="79" customWidth="1"/>
    <col min="2" max="3" width="26.5703125" customWidth="1"/>
  </cols>
  <sheetData>
    <row r="1" spans="1:3" ht="17.25" x14ac:dyDescent="0.3">
      <c r="A1" s="80" t="s">
        <v>107</v>
      </c>
    </row>
    <row r="3" spans="1:3" ht="31.5" x14ac:dyDescent="0.25">
      <c r="A3" s="79" t="s">
        <v>108</v>
      </c>
    </row>
    <row r="5" spans="1:3" ht="31.5" x14ac:dyDescent="0.25">
      <c r="A5" s="79" t="s">
        <v>124</v>
      </c>
    </row>
    <row r="8" spans="1:3" ht="15" x14ac:dyDescent="0.25">
      <c r="A8" s="81" t="s">
        <v>109</v>
      </c>
      <c r="B8" s="89" t="s">
        <v>110</v>
      </c>
      <c r="C8" s="89"/>
    </row>
    <row r="9" spans="1:3" x14ac:dyDescent="0.25">
      <c r="A9" s="82"/>
      <c r="B9" s="84" t="s">
        <v>111</v>
      </c>
      <c r="C9" s="84" t="s">
        <v>112</v>
      </c>
    </row>
    <row r="10" spans="1:3" x14ac:dyDescent="0.25">
      <c r="A10" s="76" t="s">
        <v>113</v>
      </c>
      <c r="B10" s="87" t="s">
        <v>104</v>
      </c>
      <c r="C10" s="86" t="s">
        <v>114</v>
      </c>
    </row>
    <row r="11" spans="1:3" x14ac:dyDescent="0.25">
      <c r="B11" s="87" t="s">
        <v>116</v>
      </c>
      <c r="C11" s="86" t="s">
        <v>115</v>
      </c>
    </row>
  </sheetData>
  <sheetProtection algorithmName="SHA-512" hashValue="rKbO1nY7c5pbdpxao3CHXLkoaWnUaNiDwRi578rRfEbm/a8o1aJIY04Jj2IJcBFno+Qt1jmHTqLzWhoS9EYjhw==" saltValue="LF+z8HuXJUChdCmN0kZu0A==" spinCount="100000" sheet="1" scenarios="1"/>
  <mergeCells count="1">
    <mergeCell ref="B8:C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4"/>
  <sheetViews>
    <sheetView topLeftCell="E1" workbookViewId="0">
      <selection activeCell="E27" sqref="E27"/>
    </sheetView>
  </sheetViews>
  <sheetFormatPr defaultRowHeight="12" x14ac:dyDescent="0.2"/>
  <cols>
    <col min="1" max="3" width="14.7109375" style="3" customWidth="1"/>
    <col min="4" max="4" width="14.7109375" style="6" customWidth="1"/>
    <col min="5" max="7" width="14.7109375" style="3" customWidth="1"/>
    <col min="8" max="8" width="23.42578125" style="3" customWidth="1"/>
    <col min="9" max="17" width="9.140625" style="4"/>
    <col min="18" max="18" width="33.42578125" style="4" customWidth="1"/>
    <col min="19" max="16384" width="9.140625" style="4"/>
  </cols>
  <sheetData>
    <row r="1" spans="1:18" ht="33.75" customHeight="1" x14ac:dyDescent="0.3">
      <c r="A1" s="7" t="s">
        <v>120</v>
      </c>
    </row>
    <row r="2" spans="1:18" s="56" customFormat="1" ht="36" x14ac:dyDescent="0.2">
      <c r="A2" s="53" t="s">
        <v>101</v>
      </c>
      <c r="B2" s="53" t="s">
        <v>82</v>
      </c>
      <c r="C2" s="53" t="s">
        <v>102</v>
      </c>
      <c r="D2" s="54" t="s">
        <v>7</v>
      </c>
      <c r="E2" s="5" t="s">
        <v>106</v>
      </c>
      <c r="F2" s="55" t="s">
        <v>103</v>
      </c>
      <c r="G2" s="55" t="s">
        <v>9</v>
      </c>
      <c r="H2" s="55" t="s">
        <v>1</v>
      </c>
    </row>
    <row r="3" spans="1:18" x14ac:dyDescent="0.2">
      <c r="A3" s="57" t="s">
        <v>74</v>
      </c>
      <c r="B3" s="57" t="s">
        <v>83</v>
      </c>
      <c r="C3" s="57">
        <v>147.5</v>
      </c>
      <c r="D3" s="58">
        <v>42223</v>
      </c>
      <c r="E3" s="57" t="s">
        <v>62</v>
      </c>
      <c r="F3" s="57">
        <v>21</v>
      </c>
      <c r="G3" s="57" t="s">
        <v>13</v>
      </c>
      <c r="H3" s="59" t="s">
        <v>12</v>
      </c>
    </row>
    <row r="4" spans="1:18" ht="18.75" x14ac:dyDescent="0.3">
      <c r="A4" s="57" t="s">
        <v>73</v>
      </c>
      <c r="B4" s="57" t="s">
        <v>83</v>
      </c>
      <c r="C4" s="57">
        <v>157.6</v>
      </c>
      <c r="D4" s="58">
        <v>42223</v>
      </c>
      <c r="E4" s="57" t="s">
        <v>60</v>
      </c>
      <c r="F4" s="61">
        <v>23</v>
      </c>
      <c r="G4" s="57" t="s">
        <v>13</v>
      </c>
      <c r="H4" s="59" t="s">
        <v>12</v>
      </c>
      <c r="J4" s="88" t="s">
        <v>104</v>
      </c>
    </row>
    <row r="5" spans="1:18" x14ac:dyDescent="0.2">
      <c r="A5" s="57" t="s">
        <v>73</v>
      </c>
      <c r="B5" s="57" t="s">
        <v>83</v>
      </c>
      <c r="C5" s="57">
        <v>157.6</v>
      </c>
      <c r="D5" s="58">
        <v>42223</v>
      </c>
      <c r="E5" s="57" t="s">
        <v>60</v>
      </c>
      <c r="F5" s="57">
        <v>24</v>
      </c>
      <c r="G5" s="57" t="s">
        <v>13</v>
      </c>
      <c r="H5" s="59" t="s">
        <v>12</v>
      </c>
    </row>
    <row r="6" spans="1:18" x14ac:dyDescent="0.2">
      <c r="A6" s="57" t="s">
        <v>75</v>
      </c>
      <c r="B6" s="57" t="s">
        <v>83</v>
      </c>
      <c r="C6" s="57">
        <v>176.6</v>
      </c>
      <c r="D6" s="58">
        <v>42223</v>
      </c>
      <c r="E6" s="57" t="s">
        <v>64</v>
      </c>
      <c r="F6" s="57">
        <v>43</v>
      </c>
      <c r="G6" s="57" t="s">
        <v>13</v>
      </c>
      <c r="H6" s="59" t="s">
        <v>12</v>
      </c>
    </row>
    <row r="7" spans="1:18" x14ac:dyDescent="0.2">
      <c r="A7" s="57" t="s">
        <v>78</v>
      </c>
      <c r="B7" s="57" t="s">
        <v>84</v>
      </c>
      <c r="C7" s="57">
        <v>204.5</v>
      </c>
      <c r="D7" s="58">
        <v>42223</v>
      </c>
      <c r="E7" s="57" t="s">
        <v>67</v>
      </c>
      <c r="F7" s="61">
        <v>36</v>
      </c>
      <c r="G7" s="57" t="s">
        <v>13</v>
      </c>
      <c r="H7" s="59" t="s">
        <v>12</v>
      </c>
    </row>
    <row r="8" spans="1:18" x14ac:dyDescent="0.2">
      <c r="A8" s="60" t="s">
        <v>22</v>
      </c>
      <c r="B8" s="60" t="s">
        <v>84</v>
      </c>
      <c r="C8" s="60">
        <v>227.7</v>
      </c>
      <c r="D8" s="63">
        <v>42223</v>
      </c>
      <c r="E8" s="64">
        <v>0.47916666666666669</v>
      </c>
      <c r="F8" s="65">
        <v>1700</v>
      </c>
      <c r="G8" s="60" t="s">
        <v>13</v>
      </c>
      <c r="H8" s="66" t="s">
        <v>12</v>
      </c>
    </row>
    <row r="9" spans="1:18" x14ac:dyDescent="0.2">
      <c r="A9" s="57" t="s">
        <v>74</v>
      </c>
      <c r="B9" s="57" t="s">
        <v>83</v>
      </c>
      <c r="C9" s="57">
        <v>147.5</v>
      </c>
      <c r="D9" s="58">
        <v>42224</v>
      </c>
      <c r="E9" s="57" t="s">
        <v>63</v>
      </c>
      <c r="F9" s="57">
        <v>67</v>
      </c>
      <c r="G9" s="57" t="s">
        <v>13</v>
      </c>
      <c r="H9" s="59" t="s">
        <v>12</v>
      </c>
    </row>
    <row r="10" spans="1:18" x14ac:dyDescent="0.2">
      <c r="A10" s="57" t="s">
        <v>81</v>
      </c>
      <c r="B10" s="57" t="s">
        <v>83</v>
      </c>
      <c r="C10" s="60">
        <v>151.6</v>
      </c>
      <c r="D10" s="58">
        <v>42224</v>
      </c>
      <c r="E10" s="57" t="s">
        <v>71</v>
      </c>
      <c r="F10" s="61">
        <v>71</v>
      </c>
      <c r="G10" s="57" t="s">
        <v>13</v>
      </c>
      <c r="H10" s="59" t="s">
        <v>12</v>
      </c>
      <c r="R10" s="85" t="s">
        <v>122</v>
      </c>
    </row>
    <row r="11" spans="1:18" x14ac:dyDescent="0.2">
      <c r="A11" s="57" t="s">
        <v>73</v>
      </c>
      <c r="B11" s="57" t="s">
        <v>83</v>
      </c>
      <c r="C11" s="57">
        <v>157.6</v>
      </c>
      <c r="D11" s="58">
        <v>42224</v>
      </c>
      <c r="E11" s="57" t="s">
        <v>61</v>
      </c>
      <c r="F11" s="61">
        <v>93</v>
      </c>
      <c r="G11" s="57" t="s">
        <v>13</v>
      </c>
      <c r="H11" s="59" t="s">
        <v>12</v>
      </c>
      <c r="R11" s="85" t="s">
        <v>119</v>
      </c>
    </row>
    <row r="12" spans="1:18" x14ac:dyDescent="0.2">
      <c r="A12" s="57" t="s">
        <v>72</v>
      </c>
      <c r="B12" s="57" t="s">
        <v>83</v>
      </c>
      <c r="C12" s="57">
        <v>162.9</v>
      </c>
      <c r="D12" s="58">
        <v>42224</v>
      </c>
      <c r="E12" s="57" t="s">
        <v>59</v>
      </c>
      <c r="F12" s="61">
        <v>140</v>
      </c>
      <c r="G12" s="57" t="s">
        <v>13</v>
      </c>
      <c r="H12" s="59" t="s">
        <v>12</v>
      </c>
    </row>
    <row r="13" spans="1:18" x14ac:dyDescent="0.2">
      <c r="A13" s="57" t="s">
        <v>75</v>
      </c>
      <c r="B13" s="57" t="s">
        <v>83</v>
      </c>
      <c r="C13" s="57">
        <v>176.6</v>
      </c>
      <c r="D13" s="58">
        <v>42224</v>
      </c>
      <c r="E13" s="57" t="s">
        <v>65</v>
      </c>
      <c r="F13" s="57">
        <v>170</v>
      </c>
      <c r="G13" s="57" t="s">
        <v>13</v>
      </c>
      <c r="H13" s="59" t="s">
        <v>12</v>
      </c>
    </row>
    <row r="14" spans="1:18" x14ac:dyDescent="0.2">
      <c r="A14" s="57" t="s">
        <v>79</v>
      </c>
      <c r="B14" s="57" t="s">
        <v>83</v>
      </c>
      <c r="C14" s="57">
        <v>178.64</v>
      </c>
      <c r="D14" s="58">
        <v>42224</v>
      </c>
      <c r="E14" s="57" t="s">
        <v>70</v>
      </c>
      <c r="F14" s="57">
        <v>150</v>
      </c>
      <c r="G14" s="57" t="s">
        <v>13</v>
      </c>
      <c r="H14" s="59" t="s">
        <v>12</v>
      </c>
    </row>
    <row r="15" spans="1:18" x14ac:dyDescent="0.2">
      <c r="A15" s="57" t="s">
        <v>76</v>
      </c>
      <c r="B15" s="57" t="s">
        <v>83</v>
      </c>
      <c r="C15" s="57">
        <v>190.2</v>
      </c>
      <c r="D15" s="58">
        <v>42224</v>
      </c>
      <c r="E15" s="57" t="s">
        <v>66</v>
      </c>
      <c r="F15" s="57">
        <v>150</v>
      </c>
      <c r="G15" s="57" t="s">
        <v>13</v>
      </c>
      <c r="H15" s="59" t="s">
        <v>12</v>
      </c>
    </row>
    <row r="16" spans="1:18" x14ac:dyDescent="0.2">
      <c r="A16" s="57" t="s">
        <v>77</v>
      </c>
      <c r="B16" s="57" t="s">
        <v>84</v>
      </c>
      <c r="C16" s="62">
        <v>196.05</v>
      </c>
      <c r="D16" s="58">
        <v>42224</v>
      </c>
      <c r="E16" s="57" t="s">
        <v>69</v>
      </c>
      <c r="F16" s="57">
        <v>1100</v>
      </c>
      <c r="G16" s="57" t="s">
        <v>13</v>
      </c>
      <c r="H16" s="59" t="s">
        <v>12</v>
      </c>
    </row>
    <row r="17" spans="1:8" x14ac:dyDescent="0.2">
      <c r="A17" s="60" t="s">
        <v>24</v>
      </c>
      <c r="B17" s="60" t="s">
        <v>84</v>
      </c>
      <c r="C17" s="60">
        <v>196.9</v>
      </c>
      <c r="D17" s="63">
        <v>42224</v>
      </c>
      <c r="E17" s="64">
        <v>0.64722222222222225</v>
      </c>
      <c r="F17" s="65">
        <v>1300</v>
      </c>
      <c r="G17" s="60" t="s">
        <v>13</v>
      </c>
      <c r="H17" s="66" t="s">
        <v>12</v>
      </c>
    </row>
    <row r="18" spans="1:8" x14ac:dyDescent="0.2">
      <c r="A18" s="57" t="s">
        <v>78</v>
      </c>
      <c r="B18" s="57" t="s">
        <v>84</v>
      </c>
      <c r="C18" s="57">
        <v>204.5</v>
      </c>
      <c r="D18" s="58">
        <v>42224</v>
      </c>
      <c r="E18" s="57" t="s">
        <v>68</v>
      </c>
      <c r="F18" s="57">
        <v>910</v>
      </c>
      <c r="G18" s="57" t="s">
        <v>13</v>
      </c>
      <c r="H18" s="59" t="s">
        <v>12</v>
      </c>
    </row>
    <row r="19" spans="1:8" x14ac:dyDescent="0.2">
      <c r="A19" s="60" t="s">
        <v>20</v>
      </c>
      <c r="B19" s="60" t="s">
        <v>84</v>
      </c>
      <c r="C19" s="60">
        <v>214.4</v>
      </c>
      <c r="D19" s="63">
        <v>42224</v>
      </c>
      <c r="E19" s="64">
        <v>0.77777777777777779</v>
      </c>
      <c r="F19" s="65">
        <v>680</v>
      </c>
      <c r="G19" s="60" t="s">
        <v>13</v>
      </c>
      <c r="H19" s="66" t="s">
        <v>12</v>
      </c>
    </row>
    <row r="20" spans="1:8" x14ac:dyDescent="0.2">
      <c r="A20" s="60" t="s">
        <v>22</v>
      </c>
      <c r="B20" s="60" t="s">
        <v>84</v>
      </c>
      <c r="C20" s="60">
        <v>227.7</v>
      </c>
      <c r="D20" s="63">
        <v>42224</v>
      </c>
      <c r="E20" s="64">
        <v>0.79861111111111116</v>
      </c>
      <c r="F20" s="65">
        <v>2900</v>
      </c>
      <c r="G20" s="60" t="s">
        <v>13</v>
      </c>
      <c r="H20" s="66" t="s">
        <v>12</v>
      </c>
    </row>
    <row r="21" spans="1:8" x14ac:dyDescent="0.2">
      <c r="A21" s="60" t="s">
        <v>32</v>
      </c>
      <c r="B21" s="60" t="s">
        <v>84</v>
      </c>
      <c r="C21" s="60">
        <v>246.3</v>
      </c>
      <c r="D21" s="63">
        <v>42224</v>
      </c>
      <c r="E21" s="64">
        <v>0.81527777777777777</v>
      </c>
      <c r="F21" s="65">
        <v>2600</v>
      </c>
      <c r="G21" s="60" t="s">
        <v>13</v>
      </c>
      <c r="H21" s="66" t="s">
        <v>12</v>
      </c>
    </row>
    <row r="22" spans="1:8" x14ac:dyDescent="0.2">
      <c r="A22" s="61" t="s">
        <v>74</v>
      </c>
      <c r="B22" s="57" t="s">
        <v>83</v>
      </c>
      <c r="C22" s="57">
        <v>147.5</v>
      </c>
      <c r="D22" s="67">
        <v>42225</v>
      </c>
      <c r="E22" s="61"/>
      <c r="F22" s="61">
        <v>250</v>
      </c>
      <c r="G22" s="61" t="s">
        <v>13</v>
      </c>
      <c r="H22" s="68" t="s">
        <v>12</v>
      </c>
    </row>
    <row r="23" spans="1:8" x14ac:dyDescent="0.2">
      <c r="A23" s="60" t="s">
        <v>80</v>
      </c>
      <c r="B23" s="57" t="s">
        <v>83</v>
      </c>
      <c r="C23" s="60">
        <v>151.6</v>
      </c>
      <c r="D23" s="63">
        <v>42225</v>
      </c>
      <c r="E23" s="60"/>
      <c r="F23" s="60">
        <v>260</v>
      </c>
      <c r="G23" s="60" t="s">
        <v>13</v>
      </c>
      <c r="H23" s="66" t="s">
        <v>12</v>
      </c>
    </row>
    <row r="24" spans="1:8" x14ac:dyDescent="0.2">
      <c r="A24" s="61" t="s">
        <v>73</v>
      </c>
      <c r="B24" s="57" t="s">
        <v>83</v>
      </c>
      <c r="C24" s="57">
        <v>157.6</v>
      </c>
      <c r="D24" s="67">
        <v>42225</v>
      </c>
      <c r="E24" s="61"/>
      <c r="F24" s="61">
        <v>160</v>
      </c>
      <c r="G24" s="61" t="s">
        <v>13</v>
      </c>
      <c r="H24" s="68" t="s">
        <v>12</v>
      </c>
    </row>
    <row r="25" spans="1:8" x14ac:dyDescent="0.2">
      <c r="A25" s="61" t="s">
        <v>72</v>
      </c>
      <c r="B25" s="57" t="s">
        <v>83</v>
      </c>
      <c r="C25" s="57">
        <v>162.9</v>
      </c>
      <c r="D25" s="67">
        <v>42225</v>
      </c>
      <c r="E25" s="61"/>
      <c r="F25" s="61">
        <v>260</v>
      </c>
      <c r="G25" s="61" t="s">
        <v>13</v>
      </c>
      <c r="H25" s="68" t="s">
        <v>12</v>
      </c>
    </row>
    <row r="26" spans="1:8" x14ac:dyDescent="0.2">
      <c r="A26" s="60" t="s">
        <v>75</v>
      </c>
      <c r="B26" s="57" t="s">
        <v>83</v>
      </c>
      <c r="C26" s="57">
        <v>176.6</v>
      </c>
      <c r="D26" s="63">
        <v>42225</v>
      </c>
      <c r="E26" s="60"/>
      <c r="F26" s="60">
        <v>290</v>
      </c>
      <c r="G26" s="60" t="s">
        <v>13</v>
      </c>
      <c r="H26" s="66" t="s">
        <v>12</v>
      </c>
    </row>
    <row r="27" spans="1:8" x14ac:dyDescent="0.2">
      <c r="A27" s="60" t="s">
        <v>79</v>
      </c>
      <c r="B27" s="57" t="s">
        <v>83</v>
      </c>
      <c r="C27" s="57">
        <v>178.64</v>
      </c>
      <c r="D27" s="63">
        <v>42225</v>
      </c>
      <c r="E27" s="60"/>
      <c r="F27" s="60">
        <v>260</v>
      </c>
      <c r="G27" s="60" t="s">
        <v>13</v>
      </c>
      <c r="H27" s="66" t="s">
        <v>12</v>
      </c>
    </row>
    <row r="28" spans="1:8" x14ac:dyDescent="0.2">
      <c r="A28" s="60" t="s">
        <v>76</v>
      </c>
      <c r="B28" s="57" t="s">
        <v>83</v>
      </c>
      <c r="C28" s="57">
        <v>190.2</v>
      </c>
      <c r="D28" s="63">
        <v>42225</v>
      </c>
      <c r="E28" s="60"/>
      <c r="F28" s="60">
        <v>280</v>
      </c>
      <c r="G28" s="60" t="s">
        <v>13</v>
      </c>
      <c r="H28" s="66" t="s">
        <v>12</v>
      </c>
    </row>
    <row r="29" spans="1:8" x14ac:dyDescent="0.2">
      <c r="A29" s="60" t="s">
        <v>77</v>
      </c>
      <c r="B29" s="57" t="s">
        <v>84</v>
      </c>
      <c r="C29" s="62">
        <v>196.05</v>
      </c>
      <c r="D29" s="63">
        <v>42225</v>
      </c>
      <c r="E29" s="60"/>
      <c r="F29" s="60">
        <v>200</v>
      </c>
      <c r="G29" s="60" t="s">
        <v>13</v>
      </c>
      <c r="H29" s="66" t="s">
        <v>12</v>
      </c>
    </row>
    <row r="30" spans="1:8" x14ac:dyDescent="0.2">
      <c r="A30" s="60" t="s">
        <v>24</v>
      </c>
      <c r="B30" s="60" t="s">
        <v>84</v>
      </c>
      <c r="C30" s="60">
        <v>196.9</v>
      </c>
      <c r="D30" s="63">
        <v>42225</v>
      </c>
      <c r="E30" s="64">
        <v>0.41250000000000003</v>
      </c>
      <c r="F30" s="65">
        <v>1600</v>
      </c>
      <c r="G30" s="60" t="s">
        <v>13</v>
      </c>
      <c r="H30" s="66" t="s">
        <v>12</v>
      </c>
    </row>
    <row r="31" spans="1:8" x14ac:dyDescent="0.2">
      <c r="A31" s="60" t="s">
        <v>20</v>
      </c>
      <c r="B31" s="60" t="s">
        <v>84</v>
      </c>
      <c r="C31" s="60">
        <v>214.4</v>
      </c>
      <c r="D31" s="63">
        <v>42225</v>
      </c>
      <c r="E31" s="64">
        <v>0.42708333333333331</v>
      </c>
      <c r="F31" s="65">
        <v>1100</v>
      </c>
      <c r="G31" s="60" t="s">
        <v>13</v>
      </c>
      <c r="H31" s="66" t="s">
        <v>12</v>
      </c>
    </row>
    <row r="32" spans="1:8" x14ac:dyDescent="0.2">
      <c r="A32" s="60" t="s">
        <v>22</v>
      </c>
      <c r="B32" s="60" t="s">
        <v>84</v>
      </c>
      <c r="C32" s="60">
        <v>227.7</v>
      </c>
      <c r="D32" s="63">
        <v>42225</v>
      </c>
      <c r="E32" s="64">
        <v>0.47986111111111113</v>
      </c>
      <c r="F32" s="65">
        <v>2200</v>
      </c>
      <c r="G32" s="60" t="s">
        <v>13</v>
      </c>
      <c r="H32" s="66" t="s">
        <v>12</v>
      </c>
    </row>
    <row r="33" spans="1:8" x14ac:dyDescent="0.2">
      <c r="A33" s="60" t="s">
        <v>32</v>
      </c>
      <c r="B33" s="60" t="s">
        <v>84</v>
      </c>
      <c r="C33" s="60">
        <v>246.3</v>
      </c>
      <c r="D33" s="63">
        <v>42225</v>
      </c>
      <c r="E33" s="64">
        <v>0.52430555555555558</v>
      </c>
      <c r="F33" s="65">
        <v>1600</v>
      </c>
      <c r="G33" s="60" t="s">
        <v>13</v>
      </c>
      <c r="H33" s="66" t="s">
        <v>12</v>
      </c>
    </row>
    <row r="34" spans="1:8" x14ac:dyDescent="0.2">
      <c r="A34" s="60" t="s">
        <v>18</v>
      </c>
      <c r="B34" s="60" t="s">
        <v>84</v>
      </c>
      <c r="C34" s="60">
        <v>272.5</v>
      </c>
      <c r="D34" s="63">
        <v>42225</v>
      </c>
      <c r="E34" s="64">
        <v>0.55208333333333337</v>
      </c>
      <c r="F34" s="65">
        <v>2100</v>
      </c>
      <c r="G34" s="60" t="s">
        <v>13</v>
      </c>
      <c r="H34" s="66" t="s">
        <v>12</v>
      </c>
    </row>
    <row r="35" spans="1:8" x14ac:dyDescent="0.2">
      <c r="A35" s="60" t="s">
        <v>15</v>
      </c>
      <c r="B35" s="60" t="s">
        <v>84</v>
      </c>
      <c r="C35" s="60">
        <v>295.8</v>
      </c>
      <c r="D35" s="63">
        <v>42225</v>
      </c>
      <c r="E35" s="64">
        <v>0.63888888888888895</v>
      </c>
      <c r="F35" s="65">
        <v>2000</v>
      </c>
      <c r="G35" s="60" t="s">
        <v>13</v>
      </c>
      <c r="H35" s="66" t="s">
        <v>12</v>
      </c>
    </row>
    <row r="36" spans="1:8" x14ac:dyDescent="0.2">
      <c r="A36" s="60" t="s">
        <v>28</v>
      </c>
      <c r="B36" s="60" t="s">
        <v>84</v>
      </c>
      <c r="C36" s="60">
        <v>333.21</v>
      </c>
      <c r="D36" s="63">
        <v>42225</v>
      </c>
      <c r="E36" s="64">
        <v>0.69097222222222221</v>
      </c>
      <c r="F36" s="65">
        <v>3000</v>
      </c>
      <c r="G36" s="60" t="s">
        <v>13</v>
      </c>
      <c r="H36" s="66" t="s">
        <v>12</v>
      </c>
    </row>
    <row r="37" spans="1:8" x14ac:dyDescent="0.2">
      <c r="A37" s="60" t="s">
        <v>28</v>
      </c>
      <c r="B37" s="60" t="s">
        <v>84</v>
      </c>
      <c r="C37" s="60">
        <v>333.21</v>
      </c>
      <c r="D37" s="63">
        <v>42225</v>
      </c>
      <c r="E37" s="64">
        <v>0.69097222222222221</v>
      </c>
      <c r="F37" s="65">
        <v>2900</v>
      </c>
      <c r="G37" s="60" t="s">
        <v>13</v>
      </c>
      <c r="H37" s="66" t="s">
        <v>12</v>
      </c>
    </row>
    <row r="38" spans="1:8" x14ac:dyDescent="0.2">
      <c r="A38" s="60" t="s">
        <v>26</v>
      </c>
      <c r="B38" s="60" t="s">
        <v>84</v>
      </c>
      <c r="C38" s="60">
        <v>345.8</v>
      </c>
      <c r="D38" s="63">
        <v>42225</v>
      </c>
      <c r="E38" s="64">
        <v>0.74305555555555547</v>
      </c>
      <c r="F38" s="65">
        <v>3300</v>
      </c>
      <c r="G38" s="60" t="s">
        <v>13</v>
      </c>
      <c r="H38" s="66" t="s">
        <v>12</v>
      </c>
    </row>
    <row r="39" spans="1:8" x14ac:dyDescent="0.2">
      <c r="A39" s="60" t="s">
        <v>30</v>
      </c>
      <c r="B39" s="60" t="s">
        <v>84</v>
      </c>
      <c r="C39" s="60">
        <v>421.3</v>
      </c>
      <c r="D39" s="63">
        <v>42225</v>
      </c>
      <c r="E39" s="64">
        <v>0.79513888888888884</v>
      </c>
      <c r="F39" s="65">
        <v>8200</v>
      </c>
      <c r="G39" s="60" t="s">
        <v>13</v>
      </c>
      <c r="H39" s="66" t="s">
        <v>12</v>
      </c>
    </row>
    <row r="40" spans="1:8" x14ac:dyDescent="0.2">
      <c r="A40" s="61" t="s">
        <v>74</v>
      </c>
      <c r="B40" s="57" t="s">
        <v>83</v>
      </c>
      <c r="C40" s="57">
        <v>147.5</v>
      </c>
      <c r="D40" s="67">
        <v>42226</v>
      </c>
      <c r="E40" s="61"/>
      <c r="F40" s="61">
        <v>260</v>
      </c>
      <c r="G40" s="61" t="s">
        <v>13</v>
      </c>
      <c r="H40" s="68" t="s">
        <v>12</v>
      </c>
    </row>
    <row r="41" spans="1:8" x14ac:dyDescent="0.2">
      <c r="A41" s="60" t="s">
        <v>80</v>
      </c>
      <c r="B41" s="57" t="s">
        <v>83</v>
      </c>
      <c r="C41" s="60">
        <v>151.6</v>
      </c>
      <c r="D41" s="63">
        <v>42226</v>
      </c>
      <c r="E41" s="60"/>
      <c r="F41" s="60">
        <v>250</v>
      </c>
      <c r="G41" s="60" t="s">
        <v>13</v>
      </c>
      <c r="H41" s="66" t="s">
        <v>12</v>
      </c>
    </row>
    <row r="42" spans="1:8" x14ac:dyDescent="0.2">
      <c r="A42" s="69" t="s">
        <v>73</v>
      </c>
      <c r="B42" s="70" t="s">
        <v>83</v>
      </c>
      <c r="C42" s="70">
        <v>157.6</v>
      </c>
      <c r="D42" s="71">
        <v>42226</v>
      </c>
      <c r="E42" s="69"/>
      <c r="F42" s="69">
        <v>260</v>
      </c>
      <c r="G42" s="69" t="s">
        <v>13</v>
      </c>
      <c r="H42" s="72" t="s">
        <v>12</v>
      </c>
    </row>
    <row r="43" spans="1:8" x14ac:dyDescent="0.2">
      <c r="A43" s="69" t="s">
        <v>73</v>
      </c>
      <c r="B43" s="70" t="s">
        <v>83</v>
      </c>
      <c r="C43" s="70">
        <v>157.6</v>
      </c>
      <c r="D43" s="71">
        <v>42226</v>
      </c>
      <c r="E43" s="69"/>
      <c r="F43" s="69">
        <v>240</v>
      </c>
      <c r="G43" s="69" t="s">
        <v>13</v>
      </c>
      <c r="H43" s="72" t="s">
        <v>12</v>
      </c>
    </row>
    <row r="44" spans="1:8" x14ac:dyDescent="0.2">
      <c r="A44" s="69" t="s">
        <v>72</v>
      </c>
      <c r="B44" s="70" t="s">
        <v>83</v>
      </c>
      <c r="C44" s="70">
        <v>162.9</v>
      </c>
      <c r="D44" s="71">
        <v>42226</v>
      </c>
      <c r="E44" s="69"/>
      <c r="F44" s="60">
        <v>260</v>
      </c>
      <c r="G44" s="69" t="s">
        <v>13</v>
      </c>
      <c r="H44" s="72" t="s">
        <v>12</v>
      </c>
    </row>
    <row r="45" spans="1:8" x14ac:dyDescent="0.2">
      <c r="A45" s="69" t="s">
        <v>75</v>
      </c>
      <c r="B45" s="70" t="s">
        <v>83</v>
      </c>
      <c r="C45" s="70">
        <v>176.6</v>
      </c>
      <c r="D45" s="71">
        <v>42226</v>
      </c>
      <c r="E45" s="69"/>
      <c r="F45" s="69">
        <v>270</v>
      </c>
      <c r="G45" s="69" t="s">
        <v>13</v>
      </c>
      <c r="H45" s="72" t="s">
        <v>12</v>
      </c>
    </row>
    <row r="46" spans="1:8" x14ac:dyDescent="0.2">
      <c r="A46" s="69" t="s">
        <v>79</v>
      </c>
      <c r="B46" s="70" t="s">
        <v>83</v>
      </c>
      <c r="C46" s="70">
        <v>178.64</v>
      </c>
      <c r="D46" s="71">
        <v>42226</v>
      </c>
      <c r="E46" s="69"/>
      <c r="F46" s="69">
        <v>270</v>
      </c>
      <c r="G46" s="69" t="s">
        <v>13</v>
      </c>
      <c r="H46" s="72" t="s">
        <v>12</v>
      </c>
    </row>
    <row r="47" spans="1:8" x14ac:dyDescent="0.2">
      <c r="A47" s="69" t="s">
        <v>76</v>
      </c>
      <c r="B47" s="70" t="s">
        <v>83</v>
      </c>
      <c r="C47" s="70">
        <v>190.2</v>
      </c>
      <c r="D47" s="71">
        <v>42226</v>
      </c>
      <c r="E47" s="73">
        <v>0.51388888888888895</v>
      </c>
      <c r="F47" s="60">
        <v>290</v>
      </c>
      <c r="G47" s="69" t="s">
        <v>13</v>
      </c>
      <c r="H47" s="72" t="s">
        <v>12</v>
      </c>
    </row>
    <row r="48" spans="1:8" x14ac:dyDescent="0.2">
      <c r="A48" s="69" t="s">
        <v>77</v>
      </c>
      <c r="B48" s="70" t="s">
        <v>84</v>
      </c>
      <c r="C48" s="74">
        <v>196.05</v>
      </c>
      <c r="D48" s="71">
        <v>42226</v>
      </c>
      <c r="E48" s="73">
        <v>0.54861111111111105</v>
      </c>
      <c r="F48" s="69">
        <v>240</v>
      </c>
      <c r="G48" s="69" t="s">
        <v>13</v>
      </c>
      <c r="H48" s="72" t="s">
        <v>12</v>
      </c>
    </row>
    <row r="49" spans="1:8" x14ac:dyDescent="0.2">
      <c r="A49" s="69" t="s">
        <v>24</v>
      </c>
      <c r="B49" s="69" t="s">
        <v>84</v>
      </c>
      <c r="C49" s="69">
        <v>196.9</v>
      </c>
      <c r="D49" s="71">
        <v>42226</v>
      </c>
      <c r="E49" s="73">
        <v>0.40277777777777773</v>
      </c>
      <c r="F49" s="75">
        <v>1400</v>
      </c>
      <c r="G49" s="69" t="s">
        <v>13</v>
      </c>
      <c r="H49" s="72" t="s">
        <v>12</v>
      </c>
    </row>
    <row r="50" spans="1:8" x14ac:dyDescent="0.2">
      <c r="A50" s="69" t="s">
        <v>20</v>
      </c>
      <c r="B50" s="69" t="s">
        <v>84</v>
      </c>
      <c r="C50" s="69">
        <v>214.4</v>
      </c>
      <c r="D50" s="71">
        <v>42226</v>
      </c>
      <c r="E50" s="73">
        <v>0.44097222222222227</v>
      </c>
      <c r="F50" s="75">
        <v>840</v>
      </c>
      <c r="G50" s="69" t="s">
        <v>13</v>
      </c>
      <c r="H50" s="72" t="s">
        <v>12</v>
      </c>
    </row>
    <row r="51" spans="1:8" x14ac:dyDescent="0.2">
      <c r="A51" s="69" t="s">
        <v>22</v>
      </c>
      <c r="B51" s="69" t="s">
        <v>84</v>
      </c>
      <c r="C51" s="69">
        <v>227.7</v>
      </c>
      <c r="D51" s="71">
        <v>42226</v>
      </c>
      <c r="E51" s="73">
        <v>0.47569444444444442</v>
      </c>
      <c r="F51" s="75">
        <v>880</v>
      </c>
      <c r="G51" s="69" t="s">
        <v>13</v>
      </c>
      <c r="H51" s="72" t="s">
        <v>12</v>
      </c>
    </row>
    <row r="52" spans="1:8" x14ac:dyDescent="0.2">
      <c r="A52" s="69" t="s">
        <v>22</v>
      </c>
      <c r="B52" s="69" t="s">
        <v>84</v>
      </c>
      <c r="C52" s="69">
        <v>227.7</v>
      </c>
      <c r="D52" s="71">
        <v>42226</v>
      </c>
      <c r="E52" s="73">
        <v>0.47569444444444442</v>
      </c>
      <c r="F52" s="75">
        <v>1000</v>
      </c>
      <c r="G52" s="69" t="s">
        <v>13</v>
      </c>
      <c r="H52" s="72" t="s">
        <v>12</v>
      </c>
    </row>
    <row r="53" spans="1:8" x14ac:dyDescent="0.2">
      <c r="A53" s="69" t="s">
        <v>32</v>
      </c>
      <c r="B53" s="69" t="s">
        <v>84</v>
      </c>
      <c r="C53" s="69">
        <v>246.3</v>
      </c>
      <c r="D53" s="71">
        <v>42226</v>
      </c>
      <c r="E53" s="73">
        <v>0.50694444444444442</v>
      </c>
      <c r="F53" s="75">
        <v>3300</v>
      </c>
      <c r="G53" s="69" t="s">
        <v>13</v>
      </c>
      <c r="H53" s="72" t="s">
        <v>12</v>
      </c>
    </row>
    <row r="54" spans="1:8" x14ac:dyDescent="0.2">
      <c r="A54" s="69" t="s">
        <v>18</v>
      </c>
      <c r="B54" s="69" t="s">
        <v>84</v>
      </c>
      <c r="C54" s="69">
        <v>272.5</v>
      </c>
      <c r="D54" s="71">
        <v>42226</v>
      </c>
      <c r="E54" s="73">
        <v>0.55902777777777779</v>
      </c>
      <c r="F54" s="75">
        <v>4300</v>
      </c>
      <c r="G54" s="69" t="s">
        <v>13</v>
      </c>
      <c r="H54" s="72" t="s">
        <v>12</v>
      </c>
    </row>
    <row r="55" spans="1:8" x14ac:dyDescent="0.2">
      <c r="A55" s="60" t="s">
        <v>15</v>
      </c>
      <c r="B55" s="69" t="s">
        <v>84</v>
      </c>
      <c r="C55" s="69">
        <v>295.8</v>
      </c>
      <c r="D55" s="63">
        <v>42226</v>
      </c>
      <c r="E55" s="64">
        <v>0.62847222222222221</v>
      </c>
      <c r="F55" s="65">
        <v>4000</v>
      </c>
      <c r="G55" s="60" t="s">
        <v>13</v>
      </c>
      <c r="H55" s="66" t="s">
        <v>12</v>
      </c>
    </row>
    <row r="56" spans="1:8" x14ac:dyDescent="0.2">
      <c r="A56" s="60" t="s">
        <v>28</v>
      </c>
      <c r="B56" s="69" t="s">
        <v>84</v>
      </c>
      <c r="C56" s="69">
        <v>333.21</v>
      </c>
      <c r="D56" s="63">
        <v>42226</v>
      </c>
      <c r="E56" s="64">
        <v>0.61111111111111105</v>
      </c>
      <c r="F56" s="65">
        <v>3200</v>
      </c>
      <c r="G56" s="60" t="s">
        <v>13</v>
      </c>
      <c r="H56" s="66" t="s">
        <v>12</v>
      </c>
    </row>
    <row r="57" spans="1:8" x14ac:dyDescent="0.2">
      <c r="A57" s="60" t="s">
        <v>26</v>
      </c>
      <c r="B57" s="69" t="s">
        <v>84</v>
      </c>
      <c r="C57" s="60">
        <v>345.8</v>
      </c>
      <c r="D57" s="63">
        <v>42226</v>
      </c>
      <c r="E57" s="64">
        <v>0.56597222222222221</v>
      </c>
      <c r="F57" s="65">
        <v>3200</v>
      </c>
      <c r="G57" s="60" t="s">
        <v>13</v>
      </c>
      <c r="H57" s="66" t="s">
        <v>12</v>
      </c>
    </row>
    <row r="58" spans="1:8" x14ac:dyDescent="0.2">
      <c r="A58" s="60" t="s">
        <v>26</v>
      </c>
      <c r="B58" s="69" t="s">
        <v>84</v>
      </c>
      <c r="C58" s="60">
        <v>345.8</v>
      </c>
      <c r="D58" s="63">
        <v>42226</v>
      </c>
      <c r="E58" s="64">
        <v>0.56944444444444442</v>
      </c>
      <c r="F58" s="65">
        <v>2800</v>
      </c>
      <c r="G58" s="60" t="s">
        <v>13</v>
      </c>
      <c r="H58" s="66" t="s">
        <v>12</v>
      </c>
    </row>
    <row r="59" spans="1:8" x14ac:dyDescent="0.2">
      <c r="A59" s="60" t="s">
        <v>30</v>
      </c>
      <c r="B59" s="60" t="s">
        <v>84</v>
      </c>
      <c r="C59" s="60">
        <v>421.3</v>
      </c>
      <c r="D59" s="63">
        <v>42226</v>
      </c>
      <c r="E59" s="64">
        <v>0.4826388888888889</v>
      </c>
      <c r="F59" s="65">
        <v>7400</v>
      </c>
      <c r="G59" s="60" t="s">
        <v>13</v>
      </c>
      <c r="H59" s="66" t="s">
        <v>12</v>
      </c>
    </row>
    <row r="60" spans="1:8" x14ac:dyDescent="0.2">
      <c r="A60" s="60" t="s">
        <v>24</v>
      </c>
      <c r="B60" s="60" t="s">
        <v>84</v>
      </c>
      <c r="C60" s="60">
        <v>196.9</v>
      </c>
      <c r="D60" s="63">
        <v>42227</v>
      </c>
      <c r="E60" s="64">
        <v>0.60069444444444442</v>
      </c>
      <c r="F60" s="65">
        <v>3700</v>
      </c>
      <c r="G60" s="60" t="s">
        <v>13</v>
      </c>
      <c r="H60" s="66" t="s">
        <v>12</v>
      </c>
    </row>
    <row r="61" spans="1:8" x14ac:dyDescent="0.2">
      <c r="A61" s="60" t="s">
        <v>20</v>
      </c>
      <c r="B61" s="60" t="s">
        <v>84</v>
      </c>
      <c r="C61" s="60">
        <v>214.4</v>
      </c>
      <c r="D61" s="63">
        <v>42227</v>
      </c>
      <c r="E61" s="64">
        <v>0.57291666666666663</v>
      </c>
      <c r="F61" s="65">
        <v>640</v>
      </c>
      <c r="G61" s="60" t="s">
        <v>13</v>
      </c>
      <c r="H61" s="66" t="s">
        <v>12</v>
      </c>
    </row>
    <row r="62" spans="1:8" x14ac:dyDescent="0.2">
      <c r="A62" s="60" t="s">
        <v>22</v>
      </c>
      <c r="B62" s="60" t="s">
        <v>84</v>
      </c>
      <c r="C62" s="60">
        <v>227.7</v>
      </c>
      <c r="D62" s="63">
        <v>42227</v>
      </c>
      <c r="E62" s="64">
        <v>0.54513888888888895</v>
      </c>
      <c r="F62" s="65">
        <v>6300</v>
      </c>
      <c r="G62" s="60" t="s">
        <v>13</v>
      </c>
      <c r="H62" s="66" t="s">
        <v>12</v>
      </c>
    </row>
    <row r="63" spans="1:8" x14ac:dyDescent="0.2">
      <c r="A63" s="60" t="s">
        <v>32</v>
      </c>
      <c r="B63" s="60" t="s">
        <v>84</v>
      </c>
      <c r="C63" s="60">
        <v>246.3</v>
      </c>
      <c r="D63" s="63">
        <v>42227</v>
      </c>
      <c r="E63" s="64">
        <v>0.52430555555555558</v>
      </c>
      <c r="F63" s="65">
        <v>1400</v>
      </c>
      <c r="G63" s="60" t="s">
        <v>13</v>
      </c>
      <c r="H63" s="66" t="s">
        <v>12</v>
      </c>
    </row>
    <row r="64" spans="1:8" x14ac:dyDescent="0.2">
      <c r="A64" s="60" t="s">
        <v>18</v>
      </c>
      <c r="B64" s="60" t="s">
        <v>84</v>
      </c>
      <c r="C64" s="60">
        <v>272.5</v>
      </c>
      <c r="D64" s="63">
        <v>42227</v>
      </c>
      <c r="E64" s="64">
        <v>0.4861111111111111</v>
      </c>
      <c r="F64" s="65">
        <v>2600</v>
      </c>
      <c r="G64" s="60" t="s">
        <v>13</v>
      </c>
      <c r="H64" s="66" t="s">
        <v>12</v>
      </c>
    </row>
    <row r="65" spans="1:9" x14ac:dyDescent="0.2">
      <c r="A65" s="60" t="s">
        <v>15</v>
      </c>
      <c r="B65" s="60" t="s">
        <v>84</v>
      </c>
      <c r="C65" s="60">
        <v>295.8</v>
      </c>
      <c r="D65" s="63">
        <v>42227</v>
      </c>
      <c r="E65" s="64">
        <v>0.41111111111111115</v>
      </c>
      <c r="F65" s="65">
        <v>6700</v>
      </c>
      <c r="G65" s="60" t="s">
        <v>13</v>
      </c>
      <c r="H65" s="66" t="s">
        <v>12</v>
      </c>
    </row>
    <row r="66" spans="1:9" x14ac:dyDescent="0.2">
      <c r="A66" s="60" t="s">
        <v>15</v>
      </c>
      <c r="B66" s="60" t="s">
        <v>84</v>
      </c>
      <c r="C66" s="60">
        <v>295.8</v>
      </c>
      <c r="D66" s="63">
        <v>42227</v>
      </c>
      <c r="E66" s="64">
        <v>0.41111111111111115</v>
      </c>
      <c r="F66" s="65">
        <v>5200</v>
      </c>
      <c r="G66" s="60" t="s">
        <v>13</v>
      </c>
      <c r="H66" s="66" t="s">
        <v>12</v>
      </c>
    </row>
    <row r="67" spans="1:9" x14ac:dyDescent="0.2">
      <c r="A67" s="60" t="s">
        <v>10</v>
      </c>
      <c r="B67" s="60" t="s">
        <v>105</v>
      </c>
      <c r="C67" s="60">
        <v>332.8</v>
      </c>
      <c r="D67" s="63">
        <v>42227</v>
      </c>
      <c r="E67" s="64">
        <v>0.57291666666666663</v>
      </c>
      <c r="F67" s="65">
        <v>2700</v>
      </c>
      <c r="G67" s="60" t="s">
        <v>13</v>
      </c>
      <c r="H67" s="66" t="s">
        <v>12</v>
      </c>
    </row>
    <row r="68" spans="1:9" x14ac:dyDescent="0.2">
      <c r="A68" s="60" t="s">
        <v>28</v>
      </c>
      <c r="B68" s="60" t="s">
        <v>84</v>
      </c>
      <c r="C68" s="60">
        <v>333.21</v>
      </c>
      <c r="D68" s="63">
        <v>42227</v>
      </c>
      <c r="E68" s="64">
        <v>0.5625</v>
      </c>
      <c r="F68" s="60">
        <v>180</v>
      </c>
      <c r="G68" s="60" t="s">
        <v>13</v>
      </c>
      <c r="H68" s="66" t="s">
        <v>12</v>
      </c>
    </row>
    <row r="69" spans="1:9" x14ac:dyDescent="0.2">
      <c r="A69" s="60" t="s">
        <v>28</v>
      </c>
      <c r="B69" s="60" t="s">
        <v>84</v>
      </c>
      <c r="C69" s="60">
        <v>333.21</v>
      </c>
      <c r="D69" s="63">
        <v>42227</v>
      </c>
      <c r="E69" s="64">
        <v>0.56597222222222221</v>
      </c>
      <c r="F69" s="60">
        <v>660</v>
      </c>
      <c r="G69" s="60" t="s">
        <v>13</v>
      </c>
      <c r="H69" s="66" t="s">
        <v>12</v>
      </c>
    </row>
    <row r="70" spans="1:9" x14ac:dyDescent="0.2">
      <c r="A70" s="60" t="s">
        <v>26</v>
      </c>
      <c r="B70" s="60" t="s">
        <v>84</v>
      </c>
      <c r="C70" s="60">
        <v>345.8</v>
      </c>
      <c r="D70" s="63">
        <v>42227</v>
      </c>
      <c r="E70" s="64">
        <v>0.51388888888888895</v>
      </c>
      <c r="F70" s="65">
        <v>550</v>
      </c>
      <c r="G70" s="60" t="s">
        <v>13</v>
      </c>
      <c r="H70" s="66" t="s">
        <v>12</v>
      </c>
    </row>
    <row r="71" spans="1:9" x14ac:dyDescent="0.2">
      <c r="A71" s="60" t="s">
        <v>3</v>
      </c>
      <c r="B71" s="60" t="s">
        <v>84</v>
      </c>
      <c r="C71" s="60">
        <v>377.2</v>
      </c>
      <c r="D71" s="63">
        <v>42227</v>
      </c>
      <c r="E71" s="64">
        <v>0.47916666666666669</v>
      </c>
      <c r="F71" s="65">
        <v>5100</v>
      </c>
      <c r="G71" s="60" t="s">
        <v>13</v>
      </c>
      <c r="H71" s="66" t="s">
        <v>12</v>
      </c>
    </row>
    <row r="72" spans="1:9" x14ac:dyDescent="0.2">
      <c r="A72" s="60" t="s">
        <v>30</v>
      </c>
      <c r="B72" s="60" t="s">
        <v>84</v>
      </c>
      <c r="C72" s="60">
        <v>421.3</v>
      </c>
      <c r="D72" s="63">
        <v>42227</v>
      </c>
      <c r="E72" s="64">
        <v>0.44097222222222227</v>
      </c>
      <c r="F72" s="65">
        <v>4600</v>
      </c>
      <c r="G72" s="60" t="s">
        <v>13</v>
      </c>
      <c r="H72" s="66" t="s">
        <v>12</v>
      </c>
    </row>
    <row r="78" spans="1:9" ht="12.75" x14ac:dyDescent="0.2">
      <c r="A78"/>
      <c r="B78"/>
      <c r="C78"/>
      <c r="D78"/>
      <c r="E78"/>
      <c r="F78"/>
      <c r="G78"/>
      <c r="H78"/>
      <c r="I78"/>
    </row>
    <row r="79" spans="1:9" ht="12.75" x14ac:dyDescent="0.2">
      <c r="A79"/>
      <c r="B79"/>
      <c r="C79"/>
      <c r="D79"/>
      <c r="E79"/>
      <c r="F79"/>
      <c r="G79"/>
      <c r="H79"/>
      <c r="I79"/>
    </row>
    <row r="80" spans="1:9" ht="12.75" x14ac:dyDescent="0.2">
      <c r="A80"/>
      <c r="B80"/>
      <c r="C80"/>
      <c r="D80"/>
      <c r="E80"/>
      <c r="F80"/>
      <c r="G80"/>
      <c r="H80"/>
      <c r="I80"/>
    </row>
    <row r="81" spans="1:9" ht="12.75" x14ac:dyDescent="0.2">
      <c r="A81"/>
      <c r="B81"/>
      <c r="C81"/>
      <c r="D81"/>
      <c r="E81"/>
      <c r="F81"/>
      <c r="G81"/>
      <c r="H81"/>
      <c r="I81"/>
    </row>
    <row r="82" spans="1:9" ht="12.75" x14ac:dyDescent="0.2">
      <c r="A82"/>
      <c r="B82"/>
      <c r="C82"/>
      <c r="D82"/>
      <c r="E82"/>
      <c r="F82"/>
      <c r="G82"/>
      <c r="H82"/>
      <c r="I82"/>
    </row>
    <row r="83" spans="1:9" ht="12.75" x14ac:dyDescent="0.2">
      <c r="A83"/>
      <c r="B83"/>
      <c r="C83"/>
      <c r="D83"/>
      <c r="E83"/>
      <c r="F83"/>
      <c r="G83"/>
      <c r="H83"/>
      <c r="I83"/>
    </row>
    <row r="84" spans="1:9" ht="12.75" x14ac:dyDescent="0.2">
      <c r="A84"/>
      <c r="B84"/>
      <c r="C84"/>
      <c r="D84"/>
      <c r="E84"/>
      <c r="F84"/>
      <c r="G84"/>
      <c r="H84"/>
      <c r="I84"/>
    </row>
  </sheetData>
  <sheetProtection algorithmName="SHA-512" hashValue="K+HZFQikFnKbRoV1IiD+Q7VKX51IglZJaWF/tWCaT2qMBGkzQfNywfRdkXKFkVeWp6UWG8TQrtzs+R5Rcr2kKg==" saltValue="w7jIeBpOpU7BUA0jKG9zKg==" spinCount="100000" sheet="1" scenarios="1"/>
  <sortState ref="A2:H78">
    <sortCondition ref="D2:D78"/>
    <sortCondition ref="C2:C78"/>
  </sortState>
  <pageMargins left="0.7" right="0.7" top="0.75" bottom="0.75" header="0.3" footer="0.3"/>
  <pageSetup scale="50" orientation="portrait" r:id="rId1"/>
  <headerFooter>
    <oddFooter>&amp;L&amp;Z&amp;F&amp;R&amp;D &amp;T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0"/>
  <sheetViews>
    <sheetView workbookViewId="0">
      <selection activeCell="P65" sqref="P65"/>
    </sheetView>
  </sheetViews>
  <sheetFormatPr defaultRowHeight="12.75" x14ac:dyDescent="0.2"/>
  <cols>
    <col min="1" max="1" width="38" style="20" customWidth="1"/>
    <col min="2" max="2" width="13.140625" style="20" bestFit="1" customWidth="1"/>
    <col min="3" max="3" width="13" style="20" customWidth="1"/>
    <col min="4" max="4" width="7.5703125" style="20" bestFit="1" customWidth="1"/>
    <col min="5" max="5" width="8.42578125" style="20" bestFit="1" customWidth="1"/>
    <col min="6" max="6" width="19.42578125" style="20" bestFit="1" customWidth="1"/>
    <col min="7" max="7" width="10.85546875" style="20" bestFit="1" customWidth="1"/>
    <col min="8" max="8" width="6.7109375" style="20" bestFit="1" customWidth="1"/>
    <col min="9" max="9" width="9.28515625" style="20" customWidth="1"/>
    <col min="10" max="10" width="13.28515625" style="20" customWidth="1"/>
    <col min="11" max="11" width="7" style="20" bestFit="1" customWidth="1"/>
    <col min="12" max="12" width="22.28515625" style="20" customWidth="1"/>
    <col min="13" max="13" width="8.42578125" style="20" bestFit="1" customWidth="1"/>
    <col min="14" max="14" width="13.140625" style="20" customWidth="1"/>
    <col min="16" max="16" width="6" bestFit="1" customWidth="1"/>
    <col min="20" max="20" width="8.42578125" bestFit="1" customWidth="1"/>
    <col min="21" max="21" width="7.7109375" customWidth="1"/>
  </cols>
  <sheetData>
    <row r="1" spans="1:23" ht="24.75" customHeight="1" x14ac:dyDescent="0.25">
      <c r="A1" s="83" t="s">
        <v>121</v>
      </c>
      <c r="B1" s="19"/>
      <c r="C1" s="19"/>
      <c r="D1" s="19"/>
      <c r="E1" s="19"/>
      <c r="F1" s="19"/>
      <c r="G1" s="19"/>
      <c r="H1" s="19"/>
      <c r="N1"/>
      <c r="W1" s="77" t="s">
        <v>116</v>
      </c>
    </row>
    <row r="2" spans="1:23" s="13" customFormat="1" ht="57.75" customHeight="1" x14ac:dyDescent="0.2">
      <c r="A2" s="22" t="s">
        <v>95</v>
      </c>
      <c r="B2" s="23" t="s">
        <v>0</v>
      </c>
      <c r="C2" s="23" t="s">
        <v>82</v>
      </c>
      <c r="D2" s="23" t="s">
        <v>85</v>
      </c>
      <c r="E2" s="24" t="s">
        <v>6</v>
      </c>
      <c r="F2" s="22" t="s">
        <v>1</v>
      </c>
      <c r="G2" s="25" t="s">
        <v>7</v>
      </c>
      <c r="H2" s="26" t="s">
        <v>8</v>
      </c>
      <c r="I2" s="22" t="s">
        <v>123</v>
      </c>
      <c r="J2" s="22" t="s">
        <v>9</v>
      </c>
      <c r="K2" s="22" t="s">
        <v>91</v>
      </c>
      <c r="L2" s="22" t="s">
        <v>96</v>
      </c>
      <c r="M2" s="22" t="s">
        <v>97</v>
      </c>
      <c r="N2" s="22" t="s">
        <v>118</v>
      </c>
      <c r="O2" s="15"/>
      <c r="P2" s="2" t="s">
        <v>117</v>
      </c>
      <c r="Q2" s="2" t="s">
        <v>98</v>
      </c>
      <c r="R2" s="14" t="s">
        <v>92</v>
      </c>
      <c r="T2" s="13" t="s">
        <v>94</v>
      </c>
      <c r="U2" s="13" t="s">
        <v>93</v>
      </c>
    </row>
    <row r="3" spans="1:23" s="9" customFormat="1" x14ac:dyDescent="0.2">
      <c r="A3" s="21" t="s">
        <v>38</v>
      </c>
      <c r="B3" s="21" t="s">
        <v>15</v>
      </c>
      <c r="C3" s="21" t="s">
        <v>84</v>
      </c>
      <c r="D3" s="21">
        <v>295.8</v>
      </c>
      <c r="E3" s="21" t="s">
        <v>11</v>
      </c>
      <c r="F3" s="21" t="s">
        <v>12</v>
      </c>
      <c r="G3" s="30">
        <v>42225</v>
      </c>
      <c r="H3" s="31">
        <v>0.63888888888888895</v>
      </c>
      <c r="I3" s="32">
        <v>2000</v>
      </c>
      <c r="J3" s="21" t="s">
        <v>13</v>
      </c>
      <c r="K3" s="21">
        <v>33000</v>
      </c>
      <c r="L3" s="21">
        <v>33000</v>
      </c>
      <c r="M3" s="21">
        <v>35000</v>
      </c>
      <c r="N3" s="21">
        <v>35000</v>
      </c>
      <c r="O3" s="8"/>
      <c r="P3" s="10">
        <f t="shared" ref="P3:P43" si="0">K3/1000</f>
        <v>33</v>
      </c>
      <c r="Q3" s="10">
        <f t="shared" ref="Q3:Q47" si="1">L3/1000</f>
        <v>33</v>
      </c>
      <c r="R3" s="16">
        <f>Q3/I3</f>
        <v>1.6500000000000001E-2</v>
      </c>
      <c r="T3" s="17">
        <f>M3/1000</f>
        <v>35</v>
      </c>
      <c r="U3" s="18">
        <f>N3/1000</f>
        <v>35</v>
      </c>
    </row>
    <row r="4" spans="1:23" s="9" customFormat="1" x14ac:dyDescent="0.2">
      <c r="A4" s="33" t="s">
        <v>48</v>
      </c>
      <c r="B4" s="33" t="s">
        <v>15</v>
      </c>
      <c r="C4" s="33" t="s">
        <v>84</v>
      </c>
      <c r="D4" s="33">
        <v>295.8</v>
      </c>
      <c r="E4" s="33" t="s">
        <v>11</v>
      </c>
      <c r="F4" s="33" t="s">
        <v>12</v>
      </c>
      <c r="G4" s="34">
        <v>42226</v>
      </c>
      <c r="H4" s="35">
        <v>0.62847222222222221</v>
      </c>
      <c r="I4" s="36">
        <v>4000</v>
      </c>
      <c r="J4" s="33" t="s">
        <v>13</v>
      </c>
      <c r="K4" s="33"/>
      <c r="L4" s="33">
        <v>82000</v>
      </c>
      <c r="M4" s="33">
        <v>70000</v>
      </c>
      <c r="N4" s="33"/>
      <c r="O4" s="8"/>
      <c r="P4" s="1"/>
      <c r="Q4" s="1">
        <f t="shared" si="1"/>
        <v>82</v>
      </c>
      <c r="R4" s="16">
        <f t="shared" ref="R4:R47" si="2">Q4/I4</f>
        <v>2.0500000000000001E-2</v>
      </c>
      <c r="T4" s="17">
        <f t="shared" ref="T4:T47" si="3">M4/1000</f>
        <v>70</v>
      </c>
      <c r="U4"/>
    </row>
    <row r="5" spans="1:23" s="9" customFormat="1" x14ac:dyDescent="0.2">
      <c r="A5" s="33" t="s">
        <v>14</v>
      </c>
      <c r="B5" s="33" t="s">
        <v>15</v>
      </c>
      <c r="C5" s="33" t="s">
        <v>84</v>
      </c>
      <c r="D5" s="33">
        <v>295.8</v>
      </c>
      <c r="E5" s="33" t="s">
        <v>11</v>
      </c>
      <c r="F5" s="33" t="s">
        <v>12</v>
      </c>
      <c r="G5" s="34">
        <v>42227</v>
      </c>
      <c r="H5" s="35">
        <v>0.41111111111111115</v>
      </c>
      <c r="I5" s="36">
        <v>6700</v>
      </c>
      <c r="J5" s="33" t="s">
        <v>13</v>
      </c>
      <c r="K5" s="33"/>
      <c r="L5" s="33">
        <v>120000</v>
      </c>
      <c r="M5" s="33">
        <v>86000</v>
      </c>
      <c r="N5" s="33"/>
      <c r="O5" s="8"/>
      <c r="P5" s="1"/>
      <c r="Q5" s="1">
        <f t="shared" si="1"/>
        <v>120</v>
      </c>
      <c r="R5" s="16">
        <f t="shared" si="2"/>
        <v>1.7910447761194031E-2</v>
      </c>
      <c r="T5" s="17">
        <f t="shared" si="3"/>
        <v>86</v>
      </c>
      <c r="U5"/>
    </row>
    <row r="6" spans="1:23" s="9" customFormat="1" x14ac:dyDescent="0.2">
      <c r="A6" s="33" t="s">
        <v>16</v>
      </c>
      <c r="B6" s="33" t="s">
        <v>15</v>
      </c>
      <c r="C6" s="33" t="s">
        <v>84</v>
      </c>
      <c r="D6" s="33">
        <v>295.8</v>
      </c>
      <c r="E6" s="33" t="s">
        <v>11</v>
      </c>
      <c r="F6" s="33" t="s">
        <v>12</v>
      </c>
      <c r="G6" s="34">
        <v>42227</v>
      </c>
      <c r="H6" s="35">
        <v>0.41111111111111115</v>
      </c>
      <c r="I6" s="36">
        <v>5200</v>
      </c>
      <c r="J6" s="33" t="s">
        <v>13</v>
      </c>
      <c r="K6" s="33"/>
      <c r="L6" s="33">
        <v>110000</v>
      </c>
      <c r="M6" s="33">
        <v>91000</v>
      </c>
      <c r="N6" s="33"/>
      <c r="O6" s="8"/>
      <c r="P6" s="1"/>
      <c r="Q6" s="1">
        <f>L6/1000</f>
        <v>110</v>
      </c>
      <c r="R6" s="52">
        <f>Q6/I6</f>
        <v>2.1153846153846155E-2</v>
      </c>
      <c r="T6" s="17">
        <f t="shared" si="3"/>
        <v>91</v>
      </c>
      <c r="U6"/>
    </row>
    <row r="7" spans="1:23" s="9" customFormat="1" x14ac:dyDescent="0.2">
      <c r="A7" s="33" t="s">
        <v>2</v>
      </c>
      <c r="B7" s="33" t="s">
        <v>3</v>
      </c>
      <c r="C7" s="33" t="s">
        <v>84</v>
      </c>
      <c r="D7" s="33">
        <v>377.2</v>
      </c>
      <c r="E7" s="33" t="s">
        <v>11</v>
      </c>
      <c r="F7" s="33" t="s">
        <v>12</v>
      </c>
      <c r="G7" s="34">
        <v>42225</v>
      </c>
      <c r="H7" s="35">
        <v>0.76736111111111116</v>
      </c>
      <c r="I7" s="36">
        <v>430</v>
      </c>
      <c r="J7" s="33" t="s">
        <v>13</v>
      </c>
      <c r="K7" s="33"/>
      <c r="L7" s="33">
        <v>53000</v>
      </c>
      <c r="M7" s="33">
        <v>43000</v>
      </c>
      <c r="N7" s="33"/>
      <c r="O7" s="8"/>
      <c r="P7" s="1"/>
      <c r="Q7" s="1">
        <f t="shared" si="1"/>
        <v>53</v>
      </c>
      <c r="R7" s="52">
        <f>Q7/I7</f>
        <v>0.12325581395348838</v>
      </c>
      <c r="T7" s="17">
        <f t="shared" si="3"/>
        <v>43</v>
      </c>
      <c r="U7"/>
    </row>
    <row r="8" spans="1:23" s="9" customFormat="1" x14ac:dyDescent="0.2">
      <c r="A8" s="37" t="s">
        <v>4</v>
      </c>
      <c r="B8" s="37" t="s">
        <v>3</v>
      </c>
      <c r="C8" s="37" t="s">
        <v>84</v>
      </c>
      <c r="D8" s="37">
        <v>377.2</v>
      </c>
      <c r="E8" s="37" t="s">
        <v>11</v>
      </c>
      <c r="F8" s="37" t="s">
        <v>12</v>
      </c>
      <c r="G8" s="38">
        <v>42226</v>
      </c>
      <c r="H8" s="39">
        <v>0.52777777777777779</v>
      </c>
      <c r="I8" s="40">
        <v>2300</v>
      </c>
      <c r="J8" s="37" t="s">
        <v>13</v>
      </c>
      <c r="K8" s="37">
        <v>42000</v>
      </c>
      <c r="L8" s="37">
        <v>42000</v>
      </c>
      <c r="M8" s="37">
        <v>39000</v>
      </c>
      <c r="N8" s="37">
        <v>39000</v>
      </c>
      <c r="O8" s="8"/>
      <c r="P8" s="10">
        <f t="shared" si="0"/>
        <v>42</v>
      </c>
      <c r="Q8" s="10">
        <f t="shared" si="1"/>
        <v>42</v>
      </c>
      <c r="R8" s="52">
        <f t="shared" si="2"/>
        <v>1.8260869565217393E-2</v>
      </c>
      <c r="T8" s="17">
        <f t="shared" si="3"/>
        <v>39</v>
      </c>
      <c r="U8" s="18">
        <f t="shared" ref="U8:U43" si="4">N8/1000</f>
        <v>39</v>
      </c>
    </row>
    <row r="9" spans="1:23" s="9" customFormat="1" x14ac:dyDescent="0.2">
      <c r="A9" s="33" t="s">
        <v>5</v>
      </c>
      <c r="B9" s="33" t="s">
        <v>3</v>
      </c>
      <c r="C9" s="33" t="s">
        <v>84</v>
      </c>
      <c r="D9" s="33">
        <v>377.2</v>
      </c>
      <c r="E9" s="33" t="s">
        <v>11</v>
      </c>
      <c r="F9" s="33" t="s">
        <v>12</v>
      </c>
      <c r="G9" s="34">
        <v>42227</v>
      </c>
      <c r="H9" s="35">
        <v>0.47916666666666669</v>
      </c>
      <c r="I9" s="36">
        <v>5100</v>
      </c>
      <c r="J9" s="33" t="s">
        <v>13</v>
      </c>
      <c r="K9" s="33"/>
      <c r="L9" s="33">
        <v>110000</v>
      </c>
      <c r="M9" s="33">
        <v>85000</v>
      </c>
      <c r="N9" s="33"/>
      <c r="O9" s="8"/>
      <c r="P9" s="1"/>
      <c r="Q9" s="1">
        <f>L9/1000</f>
        <v>110</v>
      </c>
      <c r="R9" s="16">
        <f t="shared" si="2"/>
        <v>2.1568627450980392E-2</v>
      </c>
      <c r="T9" s="17">
        <f t="shared" si="3"/>
        <v>85</v>
      </c>
      <c r="U9"/>
    </row>
    <row r="10" spans="1:23" x14ac:dyDescent="0.2">
      <c r="A10" s="20" t="s">
        <v>39</v>
      </c>
      <c r="B10" s="20" t="s">
        <v>18</v>
      </c>
      <c r="C10" s="20" t="s">
        <v>84</v>
      </c>
      <c r="D10" s="20">
        <v>272.5</v>
      </c>
      <c r="E10" s="20" t="s">
        <v>11</v>
      </c>
      <c r="F10" s="20" t="s">
        <v>12</v>
      </c>
      <c r="G10" s="27">
        <v>42225</v>
      </c>
      <c r="H10" s="28">
        <v>0.55208333333333337</v>
      </c>
      <c r="I10" s="29">
        <v>2100</v>
      </c>
      <c r="J10" s="20" t="s">
        <v>13</v>
      </c>
      <c r="L10" s="20">
        <v>31000</v>
      </c>
      <c r="M10" s="20">
        <v>31000</v>
      </c>
      <c r="O10" s="1"/>
      <c r="P10" s="1"/>
      <c r="Q10" s="1">
        <f t="shared" si="1"/>
        <v>31</v>
      </c>
      <c r="R10" s="16">
        <f t="shared" si="2"/>
        <v>1.4761904761904763E-2</v>
      </c>
      <c r="T10" s="17">
        <f t="shared" si="3"/>
        <v>31</v>
      </c>
    </row>
    <row r="11" spans="1:23" x14ac:dyDescent="0.2">
      <c r="A11" s="20" t="s">
        <v>49</v>
      </c>
      <c r="B11" s="20" t="s">
        <v>18</v>
      </c>
      <c r="C11" s="20" t="s">
        <v>84</v>
      </c>
      <c r="D11" s="20">
        <v>272.5</v>
      </c>
      <c r="E11" s="20" t="s">
        <v>11</v>
      </c>
      <c r="F11" s="20" t="s">
        <v>12</v>
      </c>
      <c r="G11" s="27">
        <v>42226</v>
      </c>
      <c r="H11" s="28">
        <v>0.55902777777777779</v>
      </c>
      <c r="I11" s="29">
        <v>4300</v>
      </c>
      <c r="J11" s="20" t="s">
        <v>13</v>
      </c>
      <c r="L11" s="20">
        <v>79000</v>
      </c>
      <c r="M11" s="20">
        <v>67000</v>
      </c>
      <c r="O11" s="1"/>
      <c r="P11" s="1"/>
      <c r="Q11" s="1">
        <f t="shared" si="1"/>
        <v>79</v>
      </c>
      <c r="R11" s="16">
        <f t="shared" si="2"/>
        <v>1.8372093023255813E-2</v>
      </c>
      <c r="T11" s="17">
        <f t="shared" si="3"/>
        <v>67</v>
      </c>
    </row>
    <row r="12" spans="1:23" x14ac:dyDescent="0.2">
      <c r="A12" s="20" t="s">
        <v>17</v>
      </c>
      <c r="B12" s="20" t="s">
        <v>18</v>
      </c>
      <c r="C12" s="20" t="s">
        <v>84</v>
      </c>
      <c r="D12" s="20">
        <v>272.5</v>
      </c>
      <c r="E12" s="20" t="s">
        <v>11</v>
      </c>
      <c r="F12" s="20" t="s">
        <v>12</v>
      </c>
      <c r="G12" s="27">
        <v>42227</v>
      </c>
      <c r="H12" s="28">
        <v>0.4861111111111111</v>
      </c>
      <c r="I12" s="29">
        <v>2600</v>
      </c>
      <c r="J12" s="20" t="s">
        <v>13</v>
      </c>
      <c r="L12" s="20">
        <v>64000</v>
      </c>
      <c r="M12" s="20">
        <v>53000</v>
      </c>
      <c r="O12" s="1"/>
      <c r="P12" s="1"/>
      <c r="Q12" s="1">
        <f t="shared" si="1"/>
        <v>64</v>
      </c>
      <c r="R12" s="16">
        <f t="shared" si="2"/>
        <v>2.4615384615384615E-2</v>
      </c>
      <c r="T12" s="17">
        <f t="shared" si="3"/>
        <v>53</v>
      </c>
    </row>
    <row r="13" spans="1:23" s="9" customFormat="1" x14ac:dyDescent="0.2">
      <c r="A13" s="21" t="s">
        <v>34</v>
      </c>
      <c r="B13" s="21" t="s">
        <v>20</v>
      </c>
      <c r="C13" s="21" t="s">
        <v>84</v>
      </c>
      <c r="D13" s="21">
        <v>214.4</v>
      </c>
      <c r="E13" s="21" t="s">
        <v>11</v>
      </c>
      <c r="F13" s="21" t="s">
        <v>12</v>
      </c>
      <c r="G13" s="30">
        <v>42224</v>
      </c>
      <c r="H13" s="31">
        <v>0.77777777777777779</v>
      </c>
      <c r="I13" s="32">
        <v>680</v>
      </c>
      <c r="J13" s="21" t="s">
        <v>13</v>
      </c>
      <c r="K13" s="21">
        <v>22000</v>
      </c>
      <c r="L13" s="21">
        <v>22000</v>
      </c>
      <c r="M13" s="21">
        <v>25000</v>
      </c>
      <c r="N13" s="21">
        <v>25000</v>
      </c>
      <c r="O13" s="8"/>
      <c r="P13" s="10">
        <f>K13/1000</f>
        <v>22</v>
      </c>
      <c r="Q13" s="10">
        <f>K13/1000</f>
        <v>22</v>
      </c>
      <c r="R13" s="16">
        <f t="shared" si="2"/>
        <v>3.2352941176470591E-2</v>
      </c>
      <c r="T13" s="17">
        <f t="shared" si="3"/>
        <v>25</v>
      </c>
      <c r="U13" s="18">
        <f t="shared" si="4"/>
        <v>25</v>
      </c>
    </row>
    <row r="14" spans="1:23" s="9" customFormat="1" x14ac:dyDescent="0.2">
      <c r="A14" s="33" t="s">
        <v>40</v>
      </c>
      <c r="B14" s="33" t="s">
        <v>20</v>
      </c>
      <c r="C14" s="33" t="s">
        <v>84</v>
      </c>
      <c r="D14" s="33">
        <v>214.4</v>
      </c>
      <c r="E14" s="33" t="s">
        <v>11</v>
      </c>
      <c r="F14" s="33" t="s">
        <v>12</v>
      </c>
      <c r="G14" s="34">
        <v>42225</v>
      </c>
      <c r="H14" s="35">
        <v>0.42708333333333331</v>
      </c>
      <c r="I14" s="36">
        <v>1100</v>
      </c>
      <c r="J14" s="33" t="s">
        <v>13</v>
      </c>
      <c r="K14" s="33"/>
      <c r="L14" s="33">
        <v>25000</v>
      </c>
      <c r="M14" s="33">
        <v>22000</v>
      </c>
      <c r="N14" s="33"/>
      <c r="O14" s="8"/>
      <c r="P14" s="1"/>
      <c r="Q14" s="1">
        <f t="shared" si="1"/>
        <v>25</v>
      </c>
      <c r="R14" s="16">
        <f t="shared" si="2"/>
        <v>2.2727272727272728E-2</v>
      </c>
      <c r="T14" s="17">
        <f t="shared" si="3"/>
        <v>22</v>
      </c>
      <c r="U14"/>
    </row>
    <row r="15" spans="1:23" s="9" customFormat="1" x14ac:dyDescent="0.2">
      <c r="A15" s="33" t="s">
        <v>50</v>
      </c>
      <c r="B15" s="33" t="s">
        <v>20</v>
      </c>
      <c r="C15" s="33" t="s">
        <v>84</v>
      </c>
      <c r="D15" s="33">
        <v>214.4</v>
      </c>
      <c r="E15" s="33" t="s">
        <v>11</v>
      </c>
      <c r="F15" s="33" t="s">
        <v>12</v>
      </c>
      <c r="G15" s="34">
        <v>42226</v>
      </c>
      <c r="H15" s="35">
        <v>0.44097222222222227</v>
      </c>
      <c r="I15" s="36">
        <v>840</v>
      </c>
      <c r="J15" s="33" t="s">
        <v>13</v>
      </c>
      <c r="K15" s="33"/>
      <c r="L15" s="33">
        <v>10000</v>
      </c>
      <c r="M15" s="33">
        <v>8700</v>
      </c>
      <c r="N15" s="33"/>
      <c r="O15" s="8"/>
      <c r="P15" s="1"/>
      <c r="Q15" s="1">
        <f t="shared" si="1"/>
        <v>10</v>
      </c>
      <c r="R15" s="16">
        <f t="shared" si="2"/>
        <v>1.1904761904761904E-2</v>
      </c>
      <c r="T15" s="17">
        <f t="shared" si="3"/>
        <v>8.6999999999999993</v>
      </c>
      <c r="U15"/>
    </row>
    <row r="16" spans="1:23" s="9" customFormat="1" x14ac:dyDescent="0.2">
      <c r="A16" s="33" t="s">
        <v>19</v>
      </c>
      <c r="B16" s="33" t="s">
        <v>20</v>
      </c>
      <c r="C16" s="33" t="s">
        <v>84</v>
      </c>
      <c r="D16" s="33">
        <v>214.4</v>
      </c>
      <c r="E16" s="33" t="s">
        <v>11</v>
      </c>
      <c r="F16" s="33" t="s">
        <v>12</v>
      </c>
      <c r="G16" s="34">
        <v>42227</v>
      </c>
      <c r="H16" s="35">
        <v>0.57291666666666663</v>
      </c>
      <c r="I16" s="36">
        <v>640</v>
      </c>
      <c r="J16" s="33" t="s">
        <v>13</v>
      </c>
      <c r="K16" s="33"/>
      <c r="L16" s="33">
        <v>9200</v>
      </c>
      <c r="M16" s="33">
        <v>8300</v>
      </c>
      <c r="N16" s="33"/>
      <c r="O16" s="8"/>
      <c r="P16" s="1"/>
      <c r="Q16" s="1">
        <f t="shared" si="1"/>
        <v>9.1999999999999993</v>
      </c>
      <c r="R16" s="16">
        <f t="shared" si="2"/>
        <v>1.4374999999999999E-2</v>
      </c>
      <c r="T16" s="17">
        <f t="shared" si="3"/>
        <v>8.3000000000000007</v>
      </c>
      <c r="U16"/>
    </row>
    <row r="17" spans="1:21" s="12" customFormat="1" x14ac:dyDescent="0.2">
      <c r="A17" s="41" t="s">
        <v>33</v>
      </c>
      <c r="B17" s="41" t="s">
        <v>22</v>
      </c>
      <c r="C17" s="41" t="s">
        <v>84</v>
      </c>
      <c r="D17" s="41">
        <v>227.7</v>
      </c>
      <c r="E17" s="41" t="s">
        <v>11</v>
      </c>
      <c r="F17" s="41" t="s">
        <v>12</v>
      </c>
      <c r="G17" s="42">
        <v>42223</v>
      </c>
      <c r="H17" s="43">
        <v>0.47916666666666669</v>
      </c>
      <c r="I17" s="44">
        <v>1700</v>
      </c>
      <c r="J17" s="41" t="s">
        <v>13</v>
      </c>
      <c r="K17" s="41"/>
      <c r="L17" s="41">
        <v>21000</v>
      </c>
      <c r="M17" s="41">
        <v>16000</v>
      </c>
      <c r="N17" s="41"/>
      <c r="O17" s="11"/>
      <c r="P17" s="1"/>
      <c r="Q17" s="1">
        <f t="shared" si="1"/>
        <v>21</v>
      </c>
      <c r="R17" s="16">
        <f t="shared" si="2"/>
        <v>1.2352941176470587E-2</v>
      </c>
      <c r="T17" s="17">
        <f t="shared" si="3"/>
        <v>16</v>
      </c>
      <c r="U17"/>
    </row>
    <row r="18" spans="1:21" s="12" customFormat="1" x14ac:dyDescent="0.2">
      <c r="A18" s="45" t="s">
        <v>35</v>
      </c>
      <c r="B18" s="45" t="s">
        <v>22</v>
      </c>
      <c r="C18" s="45" t="s">
        <v>84</v>
      </c>
      <c r="D18" s="45">
        <v>227.7</v>
      </c>
      <c r="E18" s="45" t="s">
        <v>11</v>
      </c>
      <c r="F18" s="45" t="s">
        <v>12</v>
      </c>
      <c r="G18" s="46">
        <v>42224</v>
      </c>
      <c r="H18" s="47">
        <v>0.79861111111111116</v>
      </c>
      <c r="I18" s="48">
        <v>2900</v>
      </c>
      <c r="J18" s="45" t="s">
        <v>13</v>
      </c>
      <c r="K18" s="45">
        <v>30000</v>
      </c>
      <c r="L18" s="45">
        <v>30000</v>
      </c>
      <c r="M18" s="45">
        <v>36000</v>
      </c>
      <c r="N18" s="45">
        <v>36000</v>
      </c>
      <c r="O18" s="11"/>
      <c r="P18" s="10">
        <f t="shared" si="0"/>
        <v>30</v>
      </c>
      <c r="Q18" s="10">
        <f t="shared" si="1"/>
        <v>30</v>
      </c>
      <c r="R18" s="16">
        <f t="shared" si="2"/>
        <v>1.0344827586206896E-2</v>
      </c>
      <c r="T18" s="17">
        <f t="shared" si="3"/>
        <v>36</v>
      </c>
      <c r="U18" s="18">
        <f t="shared" si="4"/>
        <v>36</v>
      </c>
    </row>
    <row r="19" spans="1:21" s="12" customFormat="1" x14ac:dyDescent="0.2">
      <c r="A19" s="41" t="s">
        <v>41</v>
      </c>
      <c r="B19" s="41" t="s">
        <v>22</v>
      </c>
      <c r="C19" s="41" t="s">
        <v>84</v>
      </c>
      <c r="D19" s="41">
        <v>227.7</v>
      </c>
      <c r="E19" s="41" t="s">
        <v>11</v>
      </c>
      <c r="F19" s="41" t="s">
        <v>12</v>
      </c>
      <c r="G19" s="42">
        <v>42225</v>
      </c>
      <c r="H19" s="43">
        <v>0.47986111111111113</v>
      </c>
      <c r="I19" s="44">
        <v>2200</v>
      </c>
      <c r="J19" s="41" t="s">
        <v>13</v>
      </c>
      <c r="K19" s="41"/>
      <c r="L19" s="41">
        <v>35000</v>
      </c>
      <c r="M19" s="41">
        <v>31000</v>
      </c>
      <c r="N19" s="41"/>
      <c r="O19" s="11"/>
      <c r="P19" s="1"/>
      <c r="Q19" s="1">
        <f t="shared" si="1"/>
        <v>35</v>
      </c>
      <c r="R19" s="16">
        <f t="shared" si="2"/>
        <v>1.5909090909090907E-2</v>
      </c>
      <c r="T19" s="17">
        <f t="shared" si="3"/>
        <v>31</v>
      </c>
      <c r="U19"/>
    </row>
    <row r="20" spans="1:21" s="12" customFormat="1" x14ac:dyDescent="0.2">
      <c r="A20" s="41" t="s">
        <v>51</v>
      </c>
      <c r="B20" s="41" t="s">
        <v>22</v>
      </c>
      <c r="C20" s="41" t="s">
        <v>84</v>
      </c>
      <c r="D20" s="41">
        <v>227.7</v>
      </c>
      <c r="E20" s="41" t="s">
        <v>11</v>
      </c>
      <c r="F20" s="41" t="s">
        <v>12</v>
      </c>
      <c r="G20" s="42">
        <v>42226</v>
      </c>
      <c r="H20" s="43">
        <v>0.47569444444444442</v>
      </c>
      <c r="I20" s="44">
        <v>880</v>
      </c>
      <c r="J20" s="41" t="s">
        <v>13</v>
      </c>
      <c r="K20" s="41"/>
      <c r="L20" s="41">
        <v>13000</v>
      </c>
      <c r="M20" s="41">
        <v>11000</v>
      </c>
      <c r="N20" s="41"/>
      <c r="O20" s="11"/>
      <c r="P20" s="1"/>
      <c r="Q20" s="1">
        <f t="shared" si="1"/>
        <v>13</v>
      </c>
      <c r="R20" s="16">
        <f t="shared" si="2"/>
        <v>1.4772727272727272E-2</v>
      </c>
      <c r="T20" s="17">
        <f t="shared" si="3"/>
        <v>11</v>
      </c>
      <c r="U20"/>
    </row>
    <row r="21" spans="1:21" s="12" customFormat="1" x14ac:dyDescent="0.2">
      <c r="A21" s="41" t="s">
        <v>52</v>
      </c>
      <c r="B21" s="41" t="s">
        <v>22</v>
      </c>
      <c r="C21" s="41" t="s">
        <v>84</v>
      </c>
      <c r="D21" s="41">
        <v>227.7</v>
      </c>
      <c r="E21" s="41" t="s">
        <v>11</v>
      </c>
      <c r="F21" s="41" t="s">
        <v>12</v>
      </c>
      <c r="G21" s="42">
        <v>42226</v>
      </c>
      <c r="H21" s="43">
        <v>0.47569444444444442</v>
      </c>
      <c r="I21" s="44">
        <v>1000</v>
      </c>
      <c r="J21" s="41" t="s">
        <v>13</v>
      </c>
      <c r="K21" s="41"/>
      <c r="L21" s="41">
        <v>13000</v>
      </c>
      <c r="M21" s="41">
        <v>11000</v>
      </c>
      <c r="N21" s="41"/>
      <c r="O21" s="11"/>
      <c r="P21" s="1"/>
      <c r="Q21" s="1">
        <f t="shared" si="1"/>
        <v>13</v>
      </c>
      <c r="R21" s="16">
        <f t="shared" si="2"/>
        <v>1.2999999999999999E-2</v>
      </c>
      <c r="T21" s="17">
        <f t="shared" si="3"/>
        <v>11</v>
      </c>
      <c r="U21"/>
    </row>
    <row r="22" spans="1:21" s="12" customFormat="1" x14ac:dyDescent="0.2">
      <c r="A22" s="41" t="s">
        <v>21</v>
      </c>
      <c r="B22" s="41" t="s">
        <v>22</v>
      </c>
      <c r="C22" s="41" t="s">
        <v>84</v>
      </c>
      <c r="D22" s="41">
        <v>227.7</v>
      </c>
      <c r="E22" s="41" t="s">
        <v>11</v>
      </c>
      <c r="F22" s="41" t="s">
        <v>12</v>
      </c>
      <c r="G22" s="42">
        <v>42227</v>
      </c>
      <c r="H22" s="43">
        <v>0.54513888888888895</v>
      </c>
      <c r="I22" s="44">
        <v>6300</v>
      </c>
      <c r="J22" s="41" t="s">
        <v>13</v>
      </c>
      <c r="K22" s="41"/>
      <c r="L22" s="41">
        <v>270000</v>
      </c>
      <c r="M22" s="41">
        <v>140000</v>
      </c>
      <c r="N22" s="41"/>
      <c r="O22" s="11"/>
      <c r="P22" s="1"/>
      <c r="Q22" s="1">
        <f t="shared" si="1"/>
        <v>270</v>
      </c>
      <c r="R22" s="16">
        <f t="shared" si="2"/>
        <v>4.2857142857142858E-2</v>
      </c>
      <c r="T22" s="17">
        <f t="shared" si="3"/>
        <v>140</v>
      </c>
      <c r="U22"/>
    </row>
    <row r="23" spans="1:21" s="9" customFormat="1" x14ac:dyDescent="0.2">
      <c r="A23" s="21" t="s">
        <v>36</v>
      </c>
      <c r="B23" s="21" t="s">
        <v>24</v>
      </c>
      <c r="C23" s="21" t="s">
        <v>84</v>
      </c>
      <c r="D23" s="21">
        <v>196.9</v>
      </c>
      <c r="E23" s="21" t="s">
        <v>11</v>
      </c>
      <c r="F23" s="21" t="s">
        <v>12</v>
      </c>
      <c r="G23" s="30">
        <v>42224</v>
      </c>
      <c r="H23" s="31">
        <v>0.64722222222222225</v>
      </c>
      <c r="I23" s="32">
        <v>1300</v>
      </c>
      <c r="J23" s="21" t="s">
        <v>13</v>
      </c>
      <c r="K23" s="21">
        <v>28000</v>
      </c>
      <c r="L23" s="21">
        <v>28000</v>
      </c>
      <c r="M23" s="21">
        <v>29000</v>
      </c>
      <c r="N23" s="21">
        <v>29000</v>
      </c>
      <c r="O23" s="8"/>
      <c r="P23" s="10">
        <f t="shared" si="0"/>
        <v>28</v>
      </c>
      <c r="Q23" s="10">
        <f t="shared" si="1"/>
        <v>28</v>
      </c>
      <c r="R23" s="16">
        <f t="shared" si="2"/>
        <v>2.1538461538461538E-2</v>
      </c>
      <c r="T23" s="17">
        <f t="shared" si="3"/>
        <v>29</v>
      </c>
      <c r="U23" s="18">
        <f t="shared" si="4"/>
        <v>29</v>
      </c>
    </row>
    <row r="24" spans="1:21" s="9" customFormat="1" x14ac:dyDescent="0.2">
      <c r="A24" s="33" t="s">
        <v>42</v>
      </c>
      <c r="B24" s="33" t="s">
        <v>24</v>
      </c>
      <c r="C24" s="33" t="s">
        <v>84</v>
      </c>
      <c r="D24" s="33">
        <v>196.9</v>
      </c>
      <c r="E24" s="33" t="s">
        <v>11</v>
      </c>
      <c r="F24" s="33" t="s">
        <v>12</v>
      </c>
      <c r="G24" s="34">
        <v>42225</v>
      </c>
      <c r="H24" s="35">
        <v>0.41250000000000003</v>
      </c>
      <c r="I24" s="36">
        <v>1600</v>
      </c>
      <c r="J24" s="33" t="s">
        <v>13</v>
      </c>
      <c r="K24" s="33"/>
      <c r="L24" s="33">
        <v>25000</v>
      </c>
      <c r="M24" s="33">
        <v>24000</v>
      </c>
      <c r="N24" s="33"/>
      <c r="O24" s="8"/>
      <c r="P24" s="1"/>
      <c r="Q24" s="1">
        <f t="shared" si="1"/>
        <v>25</v>
      </c>
      <c r="R24" s="16">
        <f t="shared" si="2"/>
        <v>1.5625E-2</v>
      </c>
      <c r="T24" s="17">
        <f t="shared" si="3"/>
        <v>24</v>
      </c>
      <c r="U24"/>
    </row>
    <row r="25" spans="1:21" s="9" customFormat="1" x14ac:dyDescent="0.2">
      <c r="A25" s="33" t="s">
        <v>53</v>
      </c>
      <c r="B25" s="33" t="s">
        <v>24</v>
      </c>
      <c r="C25" s="33" t="s">
        <v>84</v>
      </c>
      <c r="D25" s="33">
        <v>196.9</v>
      </c>
      <c r="E25" s="33" t="s">
        <v>11</v>
      </c>
      <c r="F25" s="33" t="s">
        <v>12</v>
      </c>
      <c r="G25" s="34">
        <v>42226</v>
      </c>
      <c r="H25" s="35">
        <v>0.40277777777777773</v>
      </c>
      <c r="I25" s="36">
        <v>1400</v>
      </c>
      <c r="J25" s="33" t="s">
        <v>13</v>
      </c>
      <c r="K25" s="33"/>
      <c r="L25" s="33">
        <v>12000</v>
      </c>
      <c r="M25" s="33">
        <v>11000</v>
      </c>
      <c r="N25" s="33"/>
      <c r="O25" s="8"/>
      <c r="P25" s="1"/>
      <c r="Q25" s="1">
        <f t="shared" si="1"/>
        <v>12</v>
      </c>
      <c r="R25" s="16">
        <f t="shared" si="2"/>
        <v>8.5714285714285719E-3</v>
      </c>
      <c r="T25" s="17">
        <f t="shared" si="3"/>
        <v>11</v>
      </c>
      <c r="U25"/>
    </row>
    <row r="26" spans="1:21" s="9" customFormat="1" x14ac:dyDescent="0.2">
      <c r="A26" s="33" t="s">
        <v>23</v>
      </c>
      <c r="B26" s="33" t="s">
        <v>24</v>
      </c>
      <c r="C26" s="33" t="s">
        <v>84</v>
      </c>
      <c r="D26" s="33">
        <v>196.9</v>
      </c>
      <c r="E26" s="33" t="s">
        <v>11</v>
      </c>
      <c r="F26" s="33" t="s">
        <v>12</v>
      </c>
      <c r="G26" s="34">
        <v>42227</v>
      </c>
      <c r="H26" s="35">
        <v>0.60069444444444442</v>
      </c>
      <c r="I26" s="36">
        <v>3700</v>
      </c>
      <c r="J26" s="33" t="s">
        <v>13</v>
      </c>
      <c r="K26" s="33"/>
      <c r="L26" s="33">
        <v>97000</v>
      </c>
      <c r="M26" s="33">
        <v>75000</v>
      </c>
      <c r="N26" s="33"/>
      <c r="O26" s="8"/>
      <c r="P26" s="1"/>
      <c r="Q26" s="1">
        <f t="shared" si="1"/>
        <v>97</v>
      </c>
      <c r="R26" s="16">
        <f t="shared" si="2"/>
        <v>2.6216216216216216E-2</v>
      </c>
      <c r="T26" s="17">
        <f t="shared" si="3"/>
        <v>75</v>
      </c>
      <c r="U26"/>
    </row>
    <row r="27" spans="1:21" s="9" customFormat="1" x14ac:dyDescent="0.2">
      <c r="A27" s="33" t="s">
        <v>43</v>
      </c>
      <c r="B27" s="33" t="s">
        <v>26</v>
      </c>
      <c r="C27" s="33" t="s">
        <v>84</v>
      </c>
      <c r="D27" s="33">
        <v>345.8</v>
      </c>
      <c r="E27" s="33" t="s">
        <v>11</v>
      </c>
      <c r="F27" s="33" t="s">
        <v>12</v>
      </c>
      <c r="G27" s="34">
        <v>42225</v>
      </c>
      <c r="H27" s="35">
        <v>0.74305555555555547</v>
      </c>
      <c r="I27" s="36">
        <v>3300</v>
      </c>
      <c r="J27" s="33" t="s">
        <v>13</v>
      </c>
      <c r="K27" s="33"/>
      <c r="L27" s="33">
        <v>46000</v>
      </c>
      <c r="M27" s="33">
        <v>38000</v>
      </c>
      <c r="N27" s="33"/>
      <c r="O27" s="8"/>
      <c r="P27" s="1"/>
      <c r="Q27" s="1">
        <f t="shared" si="1"/>
        <v>46</v>
      </c>
      <c r="R27" s="16">
        <f t="shared" si="2"/>
        <v>1.3939393939393939E-2</v>
      </c>
      <c r="T27" s="17">
        <f t="shared" si="3"/>
        <v>38</v>
      </c>
      <c r="U27"/>
    </row>
    <row r="28" spans="1:21" s="9" customFormat="1" x14ac:dyDescent="0.2">
      <c r="A28" s="21" t="s">
        <v>54</v>
      </c>
      <c r="B28" s="21" t="s">
        <v>26</v>
      </c>
      <c r="C28" s="21" t="s">
        <v>84</v>
      </c>
      <c r="D28" s="21">
        <v>345.8</v>
      </c>
      <c r="E28" s="21" t="s">
        <v>11</v>
      </c>
      <c r="F28" s="21" t="s">
        <v>12</v>
      </c>
      <c r="G28" s="30">
        <v>42226</v>
      </c>
      <c r="H28" s="31">
        <v>0.56597222222222221</v>
      </c>
      <c r="I28" s="32">
        <v>3200</v>
      </c>
      <c r="J28" s="21" t="s">
        <v>13</v>
      </c>
      <c r="K28" s="21">
        <v>69000</v>
      </c>
      <c r="L28" s="21">
        <v>69000</v>
      </c>
      <c r="M28" s="21">
        <v>58000</v>
      </c>
      <c r="N28" s="21">
        <v>58000</v>
      </c>
      <c r="O28" s="8"/>
      <c r="P28" s="10">
        <f t="shared" si="0"/>
        <v>69</v>
      </c>
      <c r="Q28" s="10">
        <f t="shared" si="1"/>
        <v>69</v>
      </c>
      <c r="R28" s="16">
        <f t="shared" si="2"/>
        <v>2.1562499999999998E-2</v>
      </c>
      <c r="T28" s="17">
        <f t="shared" si="3"/>
        <v>58</v>
      </c>
      <c r="U28" s="18">
        <f t="shared" si="4"/>
        <v>58</v>
      </c>
    </row>
    <row r="29" spans="1:21" s="9" customFormat="1" x14ac:dyDescent="0.2">
      <c r="A29" s="33" t="s">
        <v>55</v>
      </c>
      <c r="B29" s="33" t="s">
        <v>26</v>
      </c>
      <c r="C29" s="33" t="s">
        <v>84</v>
      </c>
      <c r="D29" s="33">
        <v>345.8</v>
      </c>
      <c r="E29" s="33" t="s">
        <v>11</v>
      </c>
      <c r="F29" s="33" t="s">
        <v>12</v>
      </c>
      <c r="G29" s="34">
        <v>42226</v>
      </c>
      <c r="H29" s="35">
        <v>0.56944444444444442</v>
      </c>
      <c r="I29" s="36">
        <v>2800</v>
      </c>
      <c r="J29" s="33" t="s">
        <v>13</v>
      </c>
      <c r="K29" s="33"/>
      <c r="L29" s="33">
        <v>59000</v>
      </c>
      <c r="M29" s="33">
        <v>58000</v>
      </c>
      <c r="N29" s="33"/>
      <c r="O29" s="8"/>
      <c r="P29"/>
      <c r="Q29" s="1">
        <f t="shared" si="1"/>
        <v>59</v>
      </c>
      <c r="R29" s="16">
        <f t="shared" si="2"/>
        <v>2.1071428571428571E-2</v>
      </c>
      <c r="T29" s="17">
        <f t="shared" si="3"/>
        <v>58</v>
      </c>
      <c r="U29"/>
    </row>
    <row r="30" spans="1:21" s="9" customFormat="1" x14ac:dyDescent="0.2">
      <c r="A30" s="33" t="s">
        <v>25</v>
      </c>
      <c r="B30" s="33" t="s">
        <v>26</v>
      </c>
      <c r="C30" s="33" t="s">
        <v>84</v>
      </c>
      <c r="D30" s="33">
        <v>345.8</v>
      </c>
      <c r="E30" s="33" t="s">
        <v>11</v>
      </c>
      <c r="F30" s="33" t="s">
        <v>12</v>
      </c>
      <c r="G30" s="34">
        <v>42227</v>
      </c>
      <c r="H30" s="35">
        <v>0.51388888888888895</v>
      </c>
      <c r="I30" s="36">
        <v>550</v>
      </c>
      <c r="J30" s="33" t="s">
        <v>13</v>
      </c>
      <c r="K30" s="33"/>
      <c r="L30" s="33">
        <v>10000</v>
      </c>
      <c r="M30" s="33">
        <v>8400</v>
      </c>
      <c r="N30" s="33"/>
      <c r="O30" s="8"/>
      <c r="P30"/>
      <c r="Q30" s="1">
        <f t="shared" si="1"/>
        <v>10</v>
      </c>
      <c r="R30" s="16">
        <f t="shared" si="2"/>
        <v>1.8181818181818181E-2</v>
      </c>
      <c r="T30" s="17">
        <f t="shared" si="3"/>
        <v>8.4</v>
      </c>
      <c r="U30"/>
    </row>
    <row r="31" spans="1:21" s="9" customFormat="1" x14ac:dyDescent="0.2">
      <c r="A31" s="33" t="s">
        <v>44</v>
      </c>
      <c r="B31" s="33" t="s">
        <v>28</v>
      </c>
      <c r="C31" s="33" t="s">
        <v>84</v>
      </c>
      <c r="D31" s="33">
        <v>333.21</v>
      </c>
      <c r="E31" s="33" t="s">
        <v>11</v>
      </c>
      <c r="F31" s="33" t="s">
        <v>12</v>
      </c>
      <c r="G31" s="34">
        <v>42225</v>
      </c>
      <c r="H31" s="35">
        <v>0.69097222222222221</v>
      </c>
      <c r="I31" s="36">
        <v>3000</v>
      </c>
      <c r="J31" s="33" t="s">
        <v>13</v>
      </c>
      <c r="K31" s="33"/>
      <c r="L31" s="33">
        <v>59000</v>
      </c>
      <c r="M31" s="33">
        <v>47000</v>
      </c>
      <c r="N31" s="33"/>
      <c r="O31" s="8"/>
      <c r="P31"/>
      <c r="Q31" s="1">
        <f t="shared" si="1"/>
        <v>59</v>
      </c>
      <c r="R31" s="16">
        <f t="shared" si="2"/>
        <v>1.9666666666666666E-2</v>
      </c>
      <c r="T31" s="17">
        <f t="shared" si="3"/>
        <v>47</v>
      </c>
      <c r="U31"/>
    </row>
    <row r="32" spans="1:21" s="9" customFormat="1" x14ac:dyDescent="0.2">
      <c r="A32" s="33" t="s">
        <v>45</v>
      </c>
      <c r="B32" s="33" t="s">
        <v>28</v>
      </c>
      <c r="C32" s="33" t="s">
        <v>84</v>
      </c>
      <c r="D32" s="33">
        <v>333.21</v>
      </c>
      <c r="E32" s="33" t="s">
        <v>11</v>
      </c>
      <c r="F32" s="33" t="s">
        <v>12</v>
      </c>
      <c r="G32" s="34">
        <v>42225</v>
      </c>
      <c r="H32" s="35">
        <v>0.69097222222222221</v>
      </c>
      <c r="I32" s="36">
        <v>2900</v>
      </c>
      <c r="J32" s="33" t="s">
        <v>13</v>
      </c>
      <c r="K32" s="33"/>
      <c r="L32" s="33">
        <v>58000</v>
      </c>
      <c r="M32" s="33">
        <v>46000</v>
      </c>
      <c r="N32" s="33"/>
      <c r="O32" s="8"/>
      <c r="P32" s="1"/>
      <c r="Q32" s="1">
        <f t="shared" si="1"/>
        <v>58</v>
      </c>
      <c r="R32" s="16">
        <f t="shared" si="2"/>
        <v>0.02</v>
      </c>
      <c r="T32" s="17">
        <f t="shared" si="3"/>
        <v>46</v>
      </c>
      <c r="U32"/>
    </row>
    <row r="33" spans="1:21" s="9" customFormat="1" x14ac:dyDescent="0.2">
      <c r="A33" s="21" t="s">
        <v>56</v>
      </c>
      <c r="B33" s="21" t="s">
        <v>28</v>
      </c>
      <c r="C33" s="21" t="s">
        <v>84</v>
      </c>
      <c r="D33" s="21">
        <v>333.21</v>
      </c>
      <c r="E33" s="21" t="s">
        <v>11</v>
      </c>
      <c r="F33" s="21" t="s">
        <v>12</v>
      </c>
      <c r="G33" s="30">
        <v>42226</v>
      </c>
      <c r="H33" s="31">
        <v>0.61111111111111105</v>
      </c>
      <c r="I33" s="32">
        <v>3200</v>
      </c>
      <c r="J33" s="21" t="s">
        <v>13</v>
      </c>
      <c r="K33" s="21">
        <v>78000</v>
      </c>
      <c r="L33" s="21">
        <v>78000</v>
      </c>
      <c r="M33" s="21">
        <v>66000</v>
      </c>
      <c r="N33" s="21">
        <v>66000</v>
      </c>
      <c r="O33" s="8"/>
      <c r="P33" s="10">
        <f t="shared" si="0"/>
        <v>78</v>
      </c>
      <c r="Q33" s="10">
        <f t="shared" si="1"/>
        <v>78</v>
      </c>
      <c r="R33" s="16">
        <f t="shared" si="2"/>
        <v>2.4375000000000001E-2</v>
      </c>
      <c r="T33" s="17">
        <f t="shared" si="3"/>
        <v>66</v>
      </c>
      <c r="U33" s="18">
        <f t="shared" si="4"/>
        <v>66</v>
      </c>
    </row>
    <row r="34" spans="1:21" s="9" customFormat="1" x14ac:dyDescent="0.2">
      <c r="A34" s="33" t="s">
        <v>27</v>
      </c>
      <c r="B34" s="33" t="s">
        <v>28</v>
      </c>
      <c r="C34" s="33" t="s">
        <v>84</v>
      </c>
      <c r="D34" s="33">
        <v>333.21</v>
      </c>
      <c r="E34" s="33" t="s">
        <v>11</v>
      </c>
      <c r="F34" s="33" t="s">
        <v>12</v>
      </c>
      <c r="G34" s="34">
        <v>42227</v>
      </c>
      <c r="H34" s="35">
        <v>0.5625</v>
      </c>
      <c r="I34" s="33">
        <v>180</v>
      </c>
      <c r="J34" s="33" t="s">
        <v>13</v>
      </c>
      <c r="K34" s="33"/>
      <c r="L34" s="33">
        <v>5600</v>
      </c>
      <c r="M34" s="33">
        <v>4800</v>
      </c>
      <c r="N34" s="33"/>
      <c r="O34" s="8"/>
      <c r="P34"/>
      <c r="Q34" s="1">
        <f t="shared" si="1"/>
        <v>5.6</v>
      </c>
      <c r="R34" s="16">
        <f t="shared" si="2"/>
        <v>3.111111111111111E-2</v>
      </c>
      <c r="T34" s="17">
        <f t="shared" si="3"/>
        <v>4.8</v>
      </c>
      <c r="U34"/>
    </row>
    <row r="35" spans="1:21" s="9" customFormat="1" x14ac:dyDescent="0.2">
      <c r="A35" s="33" t="s">
        <v>46</v>
      </c>
      <c r="B35" s="33" t="s">
        <v>30</v>
      </c>
      <c r="C35" s="33" t="s">
        <v>84</v>
      </c>
      <c r="D35" s="33">
        <v>421.3</v>
      </c>
      <c r="E35" s="33" t="s">
        <v>11</v>
      </c>
      <c r="F35" s="33" t="s">
        <v>12</v>
      </c>
      <c r="G35" s="34">
        <v>42225</v>
      </c>
      <c r="H35" s="35">
        <v>0.79513888888888884</v>
      </c>
      <c r="I35" s="36">
        <v>8200</v>
      </c>
      <c r="J35" s="33" t="s">
        <v>13</v>
      </c>
      <c r="K35" s="33"/>
      <c r="L35" s="33">
        <v>180000</v>
      </c>
      <c r="M35" s="33">
        <v>85000</v>
      </c>
      <c r="N35" s="33"/>
      <c r="O35" s="8"/>
      <c r="P35"/>
      <c r="Q35" s="1">
        <f t="shared" si="1"/>
        <v>180</v>
      </c>
      <c r="R35" s="16">
        <f t="shared" si="2"/>
        <v>2.1951219512195121E-2</v>
      </c>
      <c r="T35" s="17">
        <f t="shared" si="3"/>
        <v>85</v>
      </c>
      <c r="U35"/>
    </row>
    <row r="36" spans="1:21" s="9" customFormat="1" x14ac:dyDescent="0.2">
      <c r="A36" s="33" t="s">
        <v>57</v>
      </c>
      <c r="B36" s="33" t="s">
        <v>30</v>
      </c>
      <c r="C36" s="33" t="s">
        <v>84</v>
      </c>
      <c r="D36" s="33">
        <v>421.3</v>
      </c>
      <c r="E36" s="33" t="s">
        <v>11</v>
      </c>
      <c r="F36" s="33" t="s">
        <v>12</v>
      </c>
      <c r="G36" s="34">
        <v>42226</v>
      </c>
      <c r="H36" s="35">
        <v>0.4826388888888889</v>
      </c>
      <c r="I36" s="36">
        <v>7400</v>
      </c>
      <c r="J36" s="33" t="s">
        <v>13</v>
      </c>
      <c r="K36" s="33"/>
      <c r="L36" s="33">
        <v>210000</v>
      </c>
      <c r="M36" s="33">
        <v>110000</v>
      </c>
      <c r="N36" s="33"/>
      <c r="O36" s="8"/>
      <c r="P36"/>
      <c r="Q36" s="1">
        <f t="shared" si="1"/>
        <v>210</v>
      </c>
      <c r="R36" s="16">
        <f t="shared" si="2"/>
        <v>2.837837837837838E-2</v>
      </c>
      <c r="T36" s="17">
        <f t="shared" si="3"/>
        <v>110</v>
      </c>
      <c r="U36"/>
    </row>
    <row r="37" spans="1:21" s="9" customFormat="1" x14ac:dyDescent="0.2">
      <c r="A37" s="21" t="s">
        <v>29</v>
      </c>
      <c r="B37" s="21" t="s">
        <v>30</v>
      </c>
      <c r="C37" s="21" t="s">
        <v>84</v>
      </c>
      <c r="D37" s="21">
        <v>421.3</v>
      </c>
      <c r="E37" s="21" t="s">
        <v>11</v>
      </c>
      <c r="F37" s="21" t="s">
        <v>12</v>
      </c>
      <c r="G37" s="30">
        <v>42227</v>
      </c>
      <c r="H37" s="31">
        <v>0.44097222222222227</v>
      </c>
      <c r="I37" s="32">
        <v>4600</v>
      </c>
      <c r="J37" s="21" t="s">
        <v>13</v>
      </c>
      <c r="K37" s="21">
        <v>110000</v>
      </c>
      <c r="L37" s="21">
        <v>110000</v>
      </c>
      <c r="M37" s="21">
        <v>86000</v>
      </c>
      <c r="N37" s="21">
        <v>86000</v>
      </c>
      <c r="O37" s="8"/>
      <c r="P37" s="10">
        <f t="shared" si="0"/>
        <v>110</v>
      </c>
      <c r="Q37" s="10">
        <f t="shared" si="1"/>
        <v>110</v>
      </c>
      <c r="R37" s="16">
        <f t="shared" si="2"/>
        <v>2.391304347826087E-2</v>
      </c>
      <c r="T37" s="17">
        <f t="shared" si="3"/>
        <v>86</v>
      </c>
      <c r="U37" s="18">
        <f t="shared" si="4"/>
        <v>86</v>
      </c>
    </row>
    <row r="38" spans="1:21" s="9" customFormat="1" x14ac:dyDescent="0.2">
      <c r="A38" s="33" t="s">
        <v>37</v>
      </c>
      <c r="B38" s="33" t="s">
        <v>32</v>
      </c>
      <c r="C38" s="33" t="s">
        <v>84</v>
      </c>
      <c r="D38" s="33">
        <v>246.3</v>
      </c>
      <c r="E38" s="33" t="s">
        <v>11</v>
      </c>
      <c r="F38" s="33" t="s">
        <v>12</v>
      </c>
      <c r="G38" s="34">
        <v>42224</v>
      </c>
      <c r="H38" s="35">
        <v>0.81527777777777777</v>
      </c>
      <c r="I38" s="36">
        <v>2600</v>
      </c>
      <c r="J38" s="33" t="s">
        <v>13</v>
      </c>
      <c r="K38" s="33"/>
      <c r="L38" s="33">
        <v>42000</v>
      </c>
      <c r="M38" s="33">
        <v>36000</v>
      </c>
      <c r="N38" s="33"/>
      <c r="O38" s="8"/>
      <c r="P38" s="1"/>
      <c r="Q38" s="1">
        <f t="shared" si="1"/>
        <v>42</v>
      </c>
      <c r="R38" s="16">
        <f t="shared" si="2"/>
        <v>1.6153846153846154E-2</v>
      </c>
      <c r="T38" s="17">
        <f t="shared" si="3"/>
        <v>36</v>
      </c>
      <c r="U38" s="18"/>
    </row>
    <row r="39" spans="1:21" s="9" customFormat="1" x14ac:dyDescent="0.2">
      <c r="A39" s="21" t="s">
        <v>47</v>
      </c>
      <c r="B39" s="21" t="s">
        <v>32</v>
      </c>
      <c r="C39" s="21" t="s">
        <v>84</v>
      </c>
      <c r="D39" s="21">
        <v>246.3</v>
      </c>
      <c r="E39" s="21" t="s">
        <v>11</v>
      </c>
      <c r="F39" s="21" t="s">
        <v>12</v>
      </c>
      <c r="G39" s="30">
        <v>42225</v>
      </c>
      <c r="H39" s="31">
        <v>0.52430555555555558</v>
      </c>
      <c r="I39" s="32">
        <v>1600</v>
      </c>
      <c r="J39" s="21" t="s">
        <v>13</v>
      </c>
      <c r="K39" s="21">
        <v>43000</v>
      </c>
      <c r="L39" s="21">
        <v>43000</v>
      </c>
      <c r="M39" s="21">
        <v>40000</v>
      </c>
      <c r="N39" s="21">
        <v>40000</v>
      </c>
      <c r="O39" s="8"/>
      <c r="P39" s="10">
        <f t="shared" si="0"/>
        <v>43</v>
      </c>
      <c r="Q39" s="10">
        <f t="shared" si="1"/>
        <v>43</v>
      </c>
      <c r="R39" s="16">
        <f t="shared" si="2"/>
        <v>2.6875E-2</v>
      </c>
      <c r="T39" s="17">
        <f t="shared" si="3"/>
        <v>40</v>
      </c>
      <c r="U39" s="18">
        <f t="shared" si="4"/>
        <v>40</v>
      </c>
    </row>
    <row r="40" spans="1:21" s="9" customFormat="1" x14ac:dyDescent="0.2">
      <c r="A40" s="33" t="s">
        <v>58</v>
      </c>
      <c r="B40" s="33" t="s">
        <v>32</v>
      </c>
      <c r="C40" s="33" t="s">
        <v>84</v>
      </c>
      <c r="D40" s="33">
        <v>246.3</v>
      </c>
      <c r="E40" s="33" t="s">
        <v>11</v>
      </c>
      <c r="F40" s="33" t="s">
        <v>12</v>
      </c>
      <c r="G40" s="34">
        <v>42226</v>
      </c>
      <c r="H40" s="35">
        <v>0.50694444444444442</v>
      </c>
      <c r="I40" s="36">
        <v>3300</v>
      </c>
      <c r="J40" s="33" t="s">
        <v>13</v>
      </c>
      <c r="K40" s="33"/>
      <c r="L40" s="33">
        <v>81000</v>
      </c>
      <c r="M40" s="33">
        <v>65000</v>
      </c>
      <c r="N40" s="33"/>
      <c r="O40" s="8"/>
      <c r="P40"/>
      <c r="Q40" s="1">
        <f t="shared" si="1"/>
        <v>81</v>
      </c>
      <c r="R40" s="16">
        <f t="shared" si="2"/>
        <v>2.4545454545454544E-2</v>
      </c>
      <c r="T40" s="17">
        <f t="shared" si="3"/>
        <v>65</v>
      </c>
      <c r="U40"/>
    </row>
    <row r="41" spans="1:21" s="9" customFormat="1" x14ac:dyDescent="0.2">
      <c r="A41" s="33" t="s">
        <v>31</v>
      </c>
      <c r="B41" s="33" t="s">
        <v>32</v>
      </c>
      <c r="C41" s="33" t="s">
        <v>84</v>
      </c>
      <c r="D41" s="33">
        <v>246.3</v>
      </c>
      <c r="E41" s="33" t="s">
        <v>11</v>
      </c>
      <c r="F41" s="33" t="s">
        <v>12</v>
      </c>
      <c r="G41" s="34">
        <v>42227</v>
      </c>
      <c r="H41" s="35">
        <v>0.52430555555555558</v>
      </c>
      <c r="I41" s="36">
        <v>1400</v>
      </c>
      <c r="J41" s="33" t="s">
        <v>13</v>
      </c>
      <c r="K41" s="33"/>
      <c r="L41" s="33">
        <v>3100</v>
      </c>
      <c r="M41" s="33">
        <v>1500</v>
      </c>
      <c r="N41" s="33"/>
      <c r="O41" s="8"/>
      <c r="P41"/>
      <c r="Q41" s="1">
        <f t="shared" si="1"/>
        <v>3.1</v>
      </c>
      <c r="R41" s="16">
        <f t="shared" si="2"/>
        <v>2.2142857142857142E-3</v>
      </c>
      <c r="T41" s="17">
        <f t="shared" si="3"/>
        <v>1.5</v>
      </c>
      <c r="U41"/>
    </row>
    <row r="42" spans="1:21" s="9" customFormat="1" x14ac:dyDescent="0.2">
      <c r="A42" s="49" t="s">
        <v>90</v>
      </c>
      <c r="B42" s="49" t="s">
        <v>86</v>
      </c>
      <c r="C42" s="49" t="s">
        <v>84</v>
      </c>
      <c r="D42" s="49">
        <v>296</v>
      </c>
      <c r="E42" s="49"/>
      <c r="F42" s="49"/>
      <c r="G42" s="50">
        <v>42225</v>
      </c>
      <c r="H42" s="51">
        <v>0.50138888888888888</v>
      </c>
      <c r="I42" s="49">
        <v>2940</v>
      </c>
      <c r="J42" s="49" t="s">
        <v>13</v>
      </c>
      <c r="K42" s="49"/>
      <c r="L42" s="49">
        <v>33900</v>
      </c>
      <c r="M42" s="49">
        <v>29400</v>
      </c>
      <c r="N42" s="20"/>
      <c r="O42" s="1"/>
      <c r="P42"/>
      <c r="Q42" s="1">
        <f t="shared" si="1"/>
        <v>33.9</v>
      </c>
      <c r="R42" s="16">
        <f t="shared" si="2"/>
        <v>1.1530612244897959E-2</v>
      </c>
      <c r="T42" s="17">
        <f t="shared" si="3"/>
        <v>29.4</v>
      </c>
      <c r="U42"/>
    </row>
    <row r="43" spans="1:21" s="1" customFormat="1" x14ac:dyDescent="0.2">
      <c r="A43" s="49" t="s">
        <v>90</v>
      </c>
      <c r="B43" s="49" t="s">
        <v>86</v>
      </c>
      <c r="C43" s="49" t="s">
        <v>84</v>
      </c>
      <c r="D43" s="49">
        <v>296</v>
      </c>
      <c r="E43" s="49"/>
      <c r="F43" s="49" t="s">
        <v>12</v>
      </c>
      <c r="G43" s="50">
        <v>42225</v>
      </c>
      <c r="H43" s="51">
        <v>0.62847222222222221</v>
      </c>
      <c r="I43" s="49">
        <v>2690</v>
      </c>
      <c r="J43" s="49" t="s">
        <v>13</v>
      </c>
      <c r="K43" s="49">
        <v>26700</v>
      </c>
      <c r="L43" s="49">
        <v>26700</v>
      </c>
      <c r="M43" s="49">
        <v>28600</v>
      </c>
      <c r="N43" s="21">
        <v>28600</v>
      </c>
      <c r="O43"/>
      <c r="P43" s="10">
        <f t="shared" si="0"/>
        <v>26.7</v>
      </c>
      <c r="Q43" s="10">
        <f t="shared" si="1"/>
        <v>26.7</v>
      </c>
      <c r="R43" s="16">
        <f t="shared" si="2"/>
        <v>9.925650557620817E-3</v>
      </c>
      <c r="T43" s="17">
        <f t="shared" si="3"/>
        <v>28.6</v>
      </c>
      <c r="U43" s="18">
        <f t="shared" si="4"/>
        <v>28.6</v>
      </c>
    </row>
    <row r="44" spans="1:21" x14ac:dyDescent="0.2">
      <c r="A44" s="49" t="s">
        <v>90</v>
      </c>
      <c r="B44" s="49" t="s">
        <v>86</v>
      </c>
      <c r="C44" s="49" t="s">
        <v>84</v>
      </c>
      <c r="D44" s="49">
        <v>296</v>
      </c>
      <c r="E44" s="49"/>
      <c r="F44" s="49" t="s">
        <v>12</v>
      </c>
      <c r="G44" s="50">
        <v>42225</v>
      </c>
      <c r="H44" s="51">
        <v>0.75</v>
      </c>
      <c r="I44" s="49">
        <v>2170</v>
      </c>
      <c r="J44" s="49" t="s">
        <v>13</v>
      </c>
      <c r="K44" s="49"/>
      <c r="L44" s="49">
        <v>24600</v>
      </c>
      <c r="M44" s="49">
        <v>24100</v>
      </c>
      <c r="Q44" s="1">
        <f t="shared" si="1"/>
        <v>24.6</v>
      </c>
      <c r="R44" s="16">
        <f t="shared" si="2"/>
        <v>1.1336405529953918E-2</v>
      </c>
      <c r="T44" s="17">
        <f t="shared" si="3"/>
        <v>24.1</v>
      </c>
    </row>
    <row r="45" spans="1:21" x14ac:dyDescent="0.2">
      <c r="A45" s="49" t="s">
        <v>90</v>
      </c>
      <c r="B45" s="49" t="s">
        <v>87</v>
      </c>
      <c r="C45" s="49" t="s">
        <v>84</v>
      </c>
      <c r="D45" s="49"/>
      <c r="E45" s="49"/>
      <c r="F45" s="49" t="s">
        <v>12</v>
      </c>
      <c r="G45" s="50">
        <v>42224</v>
      </c>
      <c r="H45" s="51">
        <v>0.67986111111111114</v>
      </c>
      <c r="I45" s="49">
        <v>5540</v>
      </c>
      <c r="J45" s="49" t="s">
        <v>13</v>
      </c>
      <c r="K45" s="49"/>
      <c r="L45" s="49">
        <v>55700</v>
      </c>
      <c r="M45" s="49">
        <v>47800</v>
      </c>
      <c r="Q45" s="1">
        <f t="shared" si="1"/>
        <v>55.7</v>
      </c>
      <c r="R45" s="16">
        <f t="shared" si="2"/>
        <v>1.0054151624548736E-2</v>
      </c>
      <c r="T45" s="17">
        <f t="shared" si="3"/>
        <v>47.8</v>
      </c>
    </row>
    <row r="46" spans="1:21" x14ac:dyDescent="0.2">
      <c r="A46" s="49" t="s">
        <v>90</v>
      </c>
      <c r="B46" s="49" t="s">
        <v>88</v>
      </c>
      <c r="C46" s="49" t="s">
        <v>84</v>
      </c>
      <c r="D46" s="49"/>
      <c r="E46" s="49"/>
      <c r="F46" s="49" t="s">
        <v>12</v>
      </c>
      <c r="G46" s="50">
        <v>42224</v>
      </c>
      <c r="H46" s="51">
        <v>0.62083333333333335</v>
      </c>
      <c r="I46" s="49">
        <v>7690</v>
      </c>
      <c r="J46" s="49" t="s">
        <v>13</v>
      </c>
      <c r="K46" s="49"/>
      <c r="L46" s="49">
        <v>67300</v>
      </c>
      <c r="M46" s="49">
        <v>50400</v>
      </c>
      <c r="O46" s="1"/>
      <c r="Q46" s="1">
        <f t="shared" si="1"/>
        <v>67.3</v>
      </c>
      <c r="R46" s="16">
        <f t="shared" si="2"/>
        <v>8.7516254876462939E-3</v>
      </c>
      <c r="T46" s="17">
        <f t="shared" si="3"/>
        <v>50.4</v>
      </c>
    </row>
    <row r="47" spans="1:21" s="1" customFormat="1" x14ac:dyDescent="0.2">
      <c r="A47" s="49" t="s">
        <v>90</v>
      </c>
      <c r="B47" s="49" t="s">
        <v>89</v>
      </c>
      <c r="C47" s="49" t="s">
        <v>84</v>
      </c>
      <c r="D47" s="49">
        <v>421</v>
      </c>
      <c r="E47" s="49"/>
      <c r="F47" s="49" t="s">
        <v>12</v>
      </c>
      <c r="G47" s="50">
        <v>42224</v>
      </c>
      <c r="H47" s="51">
        <v>0.73611111111111116</v>
      </c>
      <c r="I47" s="49">
        <v>8050</v>
      </c>
      <c r="J47" s="49" t="s">
        <v>13</v>
      </c>
      <c r="K47" s="49"/>
      <c r="L47" s="49">
        <v>63400</v>
      </c>
      <c r="M47" s="49">
        <v>51900</v>
      </c>
      <c r="N47" s="20"/>
      <c r="P47"/>
      <c r="Q47" s="1">
        <f t="shared" si="1"/>
        <v>63.4</v>
      </c>
      <c r="R47" s="16">
        <f t="shared" si="2"/>
        <v>7.8757763975155284E-3</v>
      </c>
      <c r="T47" s="17">
        <f t="shared" si="3"/>
        <v>51.9</v>
      </c>
      <c r="U47"/>
    </row>
    <row r="48" spans="1:21" s="1" customFormat="1" x14ac:dyDescent="0.2">
      <c r="A48" s="20"/>
      <c r="B48" s="20"/>
      <c r="C48" s="20"/>
      <c r="D48" s="20"/>
      <c r="E48" s="20"/>
      <c r="F48" s="20"/>
      <c r="G48" s="20"/>
      <c r="H48" s="20"/>
      <c r="I48" s="20"/>
      <c r="J48" s="20"/>
      <c r="K48" s="20"/>
      <c r="L48" s="20"/>
      <c r="M48" s="20"/>
      <c r="N48" s="20"/>
    </row>
    <row r="49" spans="1:18" s="1" customFormat="1" x14ac:dyDescent="0.2">
      <c r="A49" s="20"/>
      <c r="B49" s="20"/>
      <c r="C49" s="20"/>
      <c r="D49" s="20"/>
      <c r="E49" s="20"/>
      <c r="F49" s="20"/>
      <c r="G49" s="20"/>
      <c r="H49" s="20"/>
      <c r="I49" s="20"/>
      <c r="J49" s="20"/>
      <c r="K49" s="20"/>
      <c r="L49" s="20"/>
      <c r="M49" s="20"/>
      <c r="N49" s="20"/>
      <c r="O49"/>
      <c r="P49"/>
      <c r="Q49"/>
      <c r="R49"/>
    </row>
    <row r="50" spans="1:18" ht="18.75" x14ac:dyDescent="0.2">
      <c r="A50" s="21" t="s">
        <v>100</v>
      </c>
      <c r="F50" s="33"/>
      <c r="G50" s="33"/>
      <c r="H50" s="33"/>
      <c r="I50" s="33"/>
      <c r="J50" s="78" t="s">
        <v>99</v>
      </c>
      <c r="K50" s="33"/>
      <c r="L50" s="33"/>
      <c r="M50" s="33"/>
      <c r="N50" s="33"/>
    </row>
  </sheetData>
  <sheetProtection algorithmName="SHA-512" hashValue="BZ2/+MWFIIAckF9WckVL3qBoZBpteuT/VorqulUs0IYihTDooOzsHP76ln0vlWVyBWg84sUt/7GobRQX1sMBlg==" saltValue="EWJHfbBUtYqv1u5pqSfxhA==" spinCount="100000" sheet="1" scenarios="1"/>
  <sortState ref="A2:P44">
    <sortCondition ref="B2:B44"/>
    <sortCondition ref="G2:G44"/>
  </sortState>
  <pageMargins left="0.7" right="0.7" top="0.75" bottom="0.75" header="0.3" footer="0.3"/>
  <pageSetup paperSize="3" scale="83" orientation="landscape" r:id="rId1"/>
  <headerFooter>
    <oddFooter>&amp;L&amp;Z&amp;F&amp;R&amp;D &amp;T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README</vt:lpstr>
      <vt:lpstr>Fig 5-15 Sediment in SJ</vt:lpstr>
      <vt:lpstr>Fig 5-18 Comparing Al,Fe to SSC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K Sullivan</dc:creator>
  <cp:keywords>Plume Analysis</cp:keywords>
  <cp:lastModifiedBy>K Sullivan</cp:lastModifiedBy>
  <cp:lastPrinted>2016-03-21T16:28:15Z</cp:lastPrinted>
  <dcterms:created xsi:type="dcterms:W3CDTF">2015-10-27T22:43:20Z</dcterms:created>
  <dcterms:modified xsi:type="dcterms:W3CDTF">2017-06-30T15:17:21Z</dcterms:modified>
  <cp:category>Suspended Sediment </cp:category>
</cp:coreProperties>
</file>