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xml" ContentType="application/vnd.openxmlformats-officedocument.drawingml.chartshapes+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xml" ContentType="application/vnd.openxmlformats-officedocument.drawingml.chartshapes+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xml" ContentType="application/vnd.openxmlformats-officedocument.drawing+xml"/>
  <Override PartName="/xl/comments1.xml" ContentType="application/vnd.openxmlformats-officedocument.spreadsheetml.comments+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5.xml" ContentType="application/vnd.openxmlformats-officedocument.drawingml.chartshapes+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6.xml" ContentType="application/vnd.openxmlformats-officedocument.drawingml.chartshapes+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comments2.xml" ContentType="application/vnd.openxmlformats-officedocument.spreadsheetml.comments+xml"/>
  <Override PartName="/xl/drawings/drawing7.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8.xml" ContentType="application/vnd.openxmlformats-officedocument.drawingml.chartshapes+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9.xml" ContentType="application/vnd.openxmlformats-officedocument.drawingml.chartshapes+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10.xml" ContentType="application/vnd.openxmlformats-officedocument.drawingml.chartshapes+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drawings/drawing11.xml" ContentType="application/vnd.openxmlformats-officedocument.drawingml.chartshapes+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drawings/drawing12.xml" ContentType="application/vnd.openxmlformats-officedocument.drawingml.chartshapes+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drawings/drawing13.xml" ContentType="application/vnd.openxmlformats-officedocument.drawingml.chartshapes+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drawings/drawing14.xml" ContentType="application/vnd.openxmlformats-officedocument.drawingml.chartshapes+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drawings/drawing15.xml" ContentType="application/vnd.openxmlformats-officedocument.drawingml.chartshapes+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drawings/drawing16.xml" ContentType="application/vnd.openxmlformats-officedocument.drawingml.chartshapes+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drawings/drawing17.xml" ContentType="application/vnd.openxmlformats-officedocument.drawingml.chartshapes+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drawings/drawing18.xml" ContentType="application/vnd.openxmlformats-officedocument.drawingml.chartshapes+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drawings/drawing19.xml" ContentType="application/vnd.openxmlformats-officedocument.drawingml.chartshapes+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drawings/drawing20.xml" ContentType="application/vnd.openxmlformats-officedocument.drawingml.chartshapes+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drawings/drawing21.xml" ContentType="application/vnd.openxmlformats-officedocument.drawingml.chartshapes+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omments3.xml" ContentType="application/vnd.openxmlformats-officedocument.spreadsheetml.comments+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20730" windowHeight="10620"/>
  </bookViews>
  <sheets>
    <sheet name="README" sheetId="4" r:id="rId1"/>
    <sheet name="Durango Dissolved" sheetId="12" r:id="rId2"/>
    <sheet name="DURANGO DATA" sheetId="23" r:id="rId3"/>
    <sheet name="Durango Colloidal LogQ" sheetId="19" r:id="rId4"/>
    <sheet name="REGRESS DURAN COLLOIDA" sheetId="20" r:id="rId5"/>
    <sheet name="REGRESS DURAN DISSOLVED" sheetId="21" r:id="rId6"/>
    <sheet name="Durango Colloidal Data mgl " sheetId="11" r:id="rId7"/>
    <sheet name="USGS 1997 Data" sheetId="2" r:id="rId8"/>
    <sheet name="USGS 1997 Sediment" sheetId="1" r:id="rId9"/>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68" i="23" l="1"/>
  <c r="P167" i="23"/>
  <c r="P166" i="23"/>
  <c r="P165" i="23"/>
  <c r="P164" i="23"/>
  <c r="P163" i="23"/>
  <c r="P162" i="23"/>
  <c r="P161" i="23"/>
  <c r="P160" i="23"/>
  <c r="P159" i="23"/>
  <c r="P158" i="23"/>
  <c r="P157" i="23"/>
  <c r="P156" i="23"/>
  <c r="P155" i="23"/>
  <c r="P154" i="23"/>
  <c r="P153" i="23"/>
  <c r="P152" i="23"/>
  <c r="P151" i="23"/>
  <c r="P150" i="23"/>
  <c r="P149" i="23"/>
  <c r="P148" i="23"/>
  <c r="P147" i="23"/>
  <c r="P146" i="23"/>
  <c r="P145" i="23"/>
  <c r="P144" i="23"/>
  <c r="P143" i="23"/>
  <c r="P142" i="23"/>
  <c r="P141" i="23"/>
  <c r="P140" i="23"/>
  <c r="P139" i="23"/>
  <c r="P138" i="23"/>
  <c r="P137" i="23"/>
  <c r="P136" i="23"/>
  <c r="P135" i="23"/>
  <c r="P134" i="23"/>
  <c r="P133" i="23"/>
  <c r="P132" i="23"/>
  <c r="P131" i="23"/>
  <c r="P130" i="23"/>
  <c r="P129" i="23"/>
  <c r="P128" i="23"/>
  <c r="P127" i="23"/>
  <c r="P126" i="23"/>
  <c r="P125" i="23"/>
  <c r="P124" i="23"/>
  <c r="P123" i="23"/>
  <c r="P122" i="23"/>
  <c r="P121" i="23"/>
  <c r="P120" i="23"/>
  <c r="P119" i="23"/>
  <c r="P118" i="23"/>
  <c r="P117" i="23"/>
  <c r="P116" i="23"/>
  <c r="P115" i="23"/>
  <c r="P114" i="23"/>
  <c r="P113" i="23"/>
  <c r="P112" i="23"/>
  <c r="P111" i="23"/>
  <c r="P110" i="23"/>
  <c r="P109" i="23"/>
  <c r="P108" i="23"/>
  <c r="P107" i="23"/>
  <c r="P106" i="23"/>
  <c r="P105" i="23"/>
  <c r="P104" i="23"/>
  <c r="P103" i="23"/>
  <c r="P102" i="23"/>
  <c r="P101" i="23"/>
  <c r="P100" i="23"/>
  <c r="P99" i="23"/>
  <c r="P98" i="23"/>
  <c r="P97" i="23"/>
  <c r="P96" i="23"/>
  <c r="P95" i="23"/>
  <c r="P94" i="23"/>
  <c r="P93" i="23"/>
  <c r="P92" i="23"/>
  <c r="P91" i="23"/>
  <c r="P90" i="23"/>
  <c r="P89" i="23"/>
  <c r="P88" i="23"/>
  <c r="P87" i="23"/>
  <c r="P86" i="23"/>
  <c r="P85" i="23"/>
  <c r="P84" i="23"/>
  <c r="P83" i="23"/>
  <c r="P82" i="23"/>
  <c r="P81" i="23"/>
  <c r="P80" i="23"/>
  <c r="P79" i="23"/>
  <c r="P78" i="23"/>
  <c r="P77" i="23"/>
  <c r="P76" i="23"/>
  <c r="P75" i="23"/>
  <c r="P74" i="23"/>
  <c r="P73" i="23"/>
  <c r="P72" i="23"/>
  <c r="P71" i="23"/>
  <c r="P70" i="23"/>
  <c r="P69" i="23"/>
  <c r="P68" i="23"/>
  <c r="P67" i="23"/>
  <c r="P66" i="23"/>
  <c r="P65" i="23"/>
  <c r="P64" i="23"/>
  <c r="P63" i="23"/>
  <c r="P62" i="23"/>
  <c r="P61" i="23"/>
  <c r="P60" i="23"/>
  <c r="P59" i="23"/>
  <c r="P58" i="23"/>
  <c r="P57" i="23"/>
  <c r="P56" i="23"/>
  <c r="P55" i="23"/>
  <c r="P54" i="23"/>
  <c r="P53" i="23"/>
  <c r="P52" i="23"/>
  <c r="P51" i="23"/>
  <c r="P50" i="23"/>
  <c r="P49" i="23"/>
  <c r="P48" i="23"/>
  <c r="P47" i="23"/>
  <c r="P46" i="23"/>
  <c r="P45" i="23"/>
  <c r="P44" i="23"/>
  <c r="P43" i="23"/>
  <c r="P42" i="23"/>
  <c r="P41" i="23"/>
  <c r="P40" i="23"/>
  <c r="P39" i="23"/>
  <c r="P38" i="23"/>
  <c r="P37" i="23"/>
  <c r="P36" i="23"/>
  <c r="P35" i="23"/>
  <c r="P34" i="23"/>
  <c r="P33" i="23"/>
  <c r="P32" i="23"/>
  <c r="P31" i="23"/>
  <c r="P30" i="23"/>
  <c r="P29" i="23"/>
  <c r="P28" i="23"/>
  <c r="P27" i="23"/>
  <c r="P26" i="23"/>
  <c r="P25" i="23"/>
  <c r="P24" i="23"/>
  <c r="P23" i="23"/>
  <c r="P22" i="23"/>
  <c r="P21" i="23"/>
  <c r="P20" i="23"/>
  <c r="P19" i="23"/>
  <c r="P18" i="23"/>
  <c r="P17" i="23"/>
  <c r="P16" i="23"/>
  <c r="P15" i="23"/>
  <c r="P14" i="23"/>
  <c r="P13" i="23"/>
  <c r="P12" i="23"/>
  <c r="P11" i="23"/>
  <c r="P10" i="23"/>
  <c r="P9" i="23"/>
  <c r="P8" i="23"/>
  <c r="P7" i="23"/>
  <c r="P6" i="23"/>
  <c r="P5" i="23"/>
  <c r="P4" i="23"/>
  <c r="F25" i="21" l="1"/>
  <c r="F24" i="21"/>
  <c r="E16" i="1" l="1"/>
  <c r="E14" i="1"/>
  <c r="E13" i="1"/>
  <c r="E12" i="1"/>
  <c r="E11" i="1"/>
  <c r="E10" i="1"/>
  <c r="E9" i="1"/>
  <c r="E8" i="1"/>
  <c r="E7" i="1"/>
  <c r="E6" i="1"/>
  <c r="E3" i="1"/>
  <c r="F22" i="21"/>
  <c r="F21" i="21"/>
  <c r="F19" i="21"/>
  <c r="F18" i="21"/>
  <c r="F16" i="21"/>
  <c r="F15" i="21"/>
  <c r="F13" i="21"/>
  <c r="F12" i="21"/>
  <c r="F10" i="21"/>
  <c r="F9" i="21"/>
  <c r="F7" i="21"/>
  <c r="F6" i="21"/>
  <c r="C44" i="20"/>
  <c r="G44" i="20" s="1"/>
  <c r="C43" i="20"/>
  <c r="G43" i="20" s="1"/>
  <c r="C39" i="20"/>
  <c r="G39" i="20" s="1"/>
  <c r="C38" i="20"/>
  <c r="G38" i="20" s="1"/>
  <c r="C34" i="20"/>
  <c r="G34" i="20" s="1"/>
  <c r="C33" i="20"/>
  <c r="G33" i="20" s="1"/>
  <c r="C29" i="20"/>
  <c r="G29" i="20" s="1"/>
  <c r="C28" i="20"/>
  <c r="G28" i="20" s="1"/>
  <c r="C23" i="20"/>
  <c r="G23" i="20" s="1"/>
  <c r="C22" i="20"/>
  <c r="G22" i="20" s="1"/>
  <c r="C18" i="20"/>
  <c r="G18" i="20" s="1"/>
  <c r="C17" i="20"/>
  <c r="G17" i="20" s="1"/>
  <c r="C12" i="20"/>
  <c r="G12" i="20" s="1"/>
  <c r="C11" i="20"/>
  <c r="G11" i="20" s="1"/>
  <c r="F171" i="11"/>
  <c r="E171" i="11"/>
  <c r="F170" i="11"/>
  <c r="E170" i="11"/>
  <c r="F169" i="11"/>
  <c r="E169" i="11"/>
  <c r="F168" i="11"/>
  <c r="E168" i="11"/>
  <c r="F167" i="11"/>
  <c r="E167" i="11"/>
  <c r="F166" i="11"/>
  <c r="E166" i="11"/>
  <c r="F165" i="11"/>
  <c r="E165" i="11"/>
  <c r="F164" i="11"/>
  <c r="E164" i="11"/>
  <c r="F163" i="11"/>
  <c r="E163" i="11"/>
  <c r="F162" i="11"/>
  <c r="E162" i="11"/>
  <c r="F161" i="11"/>
  <c r="E161" i="11"/>
  <c r="F160" i="11"/>
  <c r="E160" i="11"/>
  <c r="F159" i="11"/>
  <c r="F158" i="11"/>
  <c r="F157" i="11"/>
  <c r="F156" i="11"/>
  <c r="F155" i="11"/>
  <c r="E155" i="11"/>
  <c r="F154" i="11"/>
  <c r="E154" i="11"/>
  <c r="F153" i="11"/>
  <c r="E153" i="11"/>
  <c r="F152" i="11"/>
  <c r="E152" i="11"/>
  <c r="F151" i="11"/>
  <c r="E151" i="11"/>
  <c r="F150" i="11"/>
  <c r="E150" i="11"/>
  <c r="F149" i="11"/>
  <c r="E149" i="11"/>
  <c r="F148" i="11"/>
  <c r="E148" i="11"/>
  <c r="F147" i="11"/>
  <c r="E147" i="11"/>
  <c r="F146" i="11"/>
  <c r="E146" i="11"/>
  <c r="F145" i="11"/>
  <c r="E145" i="11"/>
  <c r="F144" i="11"/>
  <c r="E144" i="11"/>
  <c r="F143" i="11"/>
  <c r="E143" i="11"/>
  <c r="F142" i="11"/>
  <c r="E142" i="11"/>
  <c r="F141" i="11"/>
  <c r="E141" i="11"/>
  <c r="F140" i="11"/>
  <c r="E140" i="11"/>
  <c r="F139" i="11"/>
  <c r="E139" i="11"/>
  <c r="F138" i="11"/>
  <c r="E138" i="11"/>
  <c r="F137" i="11"/>
  <c r="E137" i="11"/>
  <c r="F136" i="11"/>
  <c r="E136" i="11"/>
  <c r="F135" i="11"/>
  <c r="E135" i="11"/>
  <c r="F134" i="11"/>
  <c r="E134" i="11"/>
  <c r="F133" i="11"/>
  <c r="E133" i="11"/>
  <c r="F132" i="11"/>
  <c r="E132" i="11"/>
  <c r="F131" i="11"/>
  <c r="E131" i="11"/>
  <c r="F130" i="11"/>
  <c r="E130" i="11"/>
  <c r="F129" i="11"/>
  <c r="E129" i="11"/>
  <c r="F128" i="11"/>
  <c r="E128" i="11"/>
  <c r="F127" i="11"/>
  <c r="E127" i="11"/>
  <c r="F126" i="11"/>
  <c r="E126" i="11"/>
  <c r="F125" i="11"/>
  <c r="E125" i="11"/>
  <c r="F124" i="11"/>
  <c r="E124" i="11"/>
  <c r="F123" i="11"/>
  <c r="E123" i="11"/>
  <c r="F122" i="11"/>
  <c r="E122" i="11"/>
  <c r="F121" i="11"/>
  <c r="E121" i="11"/>
  <c r="F120" i="11"/>
  <c r="E120" i="11"/>
  <c r="F119" i="11"/>
  <c r="E119" i="11"/>
  <c r="F118" i="11"/>
  <c r="E118" i="11"/>
  <c r="F117" i="11"/>
  <c r="E117" i="11"/>
  <c r="F116" i="11"/>
  <c r="E116" i="11"/>
  <c r="F115" i="11"/>
  <c r="E115" i="11"/>
  <c r="F114" i="11"/>
  <c r="E114" i="11"/>
  <c r="F113" i="11"/>
  <c r="E113" i="11"/>
  <c r="F112" i="11"/>
  <c r="E112" i="11"/>
  <c r="F111" i="11"/>
  <c r="E111" i="11"/>
  <c r="F110" i="11"/>
  <c r="E110" i="11"/>
  <c r="F109" i="11"/>
  <c r="E109" i="11"/>
  <c r="F108" i="11"/>
  <c r="E108" i="11"/>
  <c r="F107" i="11"/>
  <c r="E107" i="11"/>
  <c r="F106" i="11"/>
  <c r="E106" i="11"/>
  <c r="F105" i="11"/>
  <c r="E105" i="11"/>
  <c r="F104" i="11"/>
  <c r="E104" i="11"/>
  <c r="F103" i="11"/>
  <c r="E103" i="11"/>
  <c r="F102" i="11"/>
  <c r="E102" i="11"/>
  <c r="F101" i="11"/>
  <c r="E101" i="11"/>
  <c r="F100" i="11"/>
  <c r="E100" i="11"/>
  <c r="F99" i="11"/>
  <c r="E99" i="11"/>
  <c r="F98" i="11"/>
  <c r="E98" i="11"/>
  <c r="F97" i="11"/>
  <c r="E97" i="11"/>
  <c r="F96" i="11"/>
  <c r="E96" i="11"/>
  <c r="F95" i="11"/>
  <c r="E95" i="11"/>
  <c r="F94" i="11"/>
  <c r="E94" i="11"/>
  <c r="F93" i="11"/>
  <c r="E93" i="11"/>
  <c r="F92" i="11"/>
  <c r="E92" i="11"/>
  <c r="F91" i="11"/>
  <c r="E91" i="11"/>
  <c r="F90" i="11"/>
  <c r="E90" i="11"/>
  <c r="F89" i="11"/>
  <c r="E89" i="11"/>
  <c r="F88" i="11"/>
  <c r="E88" i="11"/>
  <c r="F87" i="11"/>
  <c r="E87" i="11"/>
  <c r="F86" i="11"/>
  <c r="E86" i="11"/>
  <c r="F85" i="11"/>
  <c r="E85" i="11"/>
  <c r="F84" i="11"/>
  <c r="E84" i="11"/>
  <c r="F83" i="11"/>
  <c r="E83" i="11"/>
  <c r="F82" i="11"/>
  <c r="E82" i="11"/>
  <c r="F81" i="11"/>
  <c r="E81" i="11"/>
  <c r="F80" i="11"/>
  <c r="E80" i="11"/>
  <c r="F79" i="11"/>
  <c r="E79" i="11"/>
  <c r="F78" i="11"/>
  <c r="E78" i="11"/>
  <c r="F77" i="11"/>
  <c r="E77" i="11"/>
  <c r="F76" i="11"/>
  <c r="E76" i="11"/>
  <c r="F75" i="11"/>
  <c r="E75" i="11"/>
  <c r="F74" i="11"/>
  <c r="E74" i="11"/>
  <c r="F73" i="11"/>
  <c r="E73" i="11"/>
  <c r="F72" i="11"/>
  <c r="E72" i="11"/>
  <c r="F71" i="11"/>
  <c r="E71" i="11"/>
  <c r="F70" i="11"/>
  <c r="E70" i="11"/>
  <c r="F69" i="11"/>
  <c r="E69" i="11"/>
  <c r="F68" i="11"/>
  <c r="E68" i="11"/>
  <c r="F67" i="11"/>
  <c r="E67" i="11"/>
  <c r="F66" i="11"/>
  <c r="E66" i="11"/>
  <c r="F65" i="11"/>
  <c r="E65" i="11"/>
  <c r="F64" i="11"/>
  <c r="E64" i="11"/>
  <c r="F63" i="11"/>
  <c r="E63" i="11"/>
  <c r="F62" i="11"/>
  <c r="E62" i="11"/>
  <c r="F61" i="11"/>
  <c r="E61" i="11"/>
  <c r="F60" i="11"/>
  <c r="E60" i="11"/>
  <c r="F59" i="11"/>
  <c r="E59" i="11"/>
  <c r="F58" i="11"/>
  <c r="E58" i="11"/>
  <c r="F57" i="11"/>
  <c r="E57" i="11"/>
  <c r="F56" i="11"/>
  <c r="E56" i="11"/>
  <c r="F55" i="11"/>
  <c r="E55" i="11"/>
  <c r="F54" i="11"/>
  <c r="E54" i="11"/>
  <c r="F53" i="11"/>
  <c r="E53" i="11"/>
  <c r="F52" i="11"/>
  <c r="E52" i="11"/>
  <c r="F51" i="11"/>
  <c r="E51" i="11"/>
  <c r="F50" i="11"/>
  <c r="E50" i="11"/>
  <c r="F49" i="11"/>
  <c r="E49" i="11"/>
  <c r="F48" i="11"/>
  <c r="E48" i="11"/>
  <c r="F47" i="11"/>
  <c r="E47" i="11"/>
  <c r="F46" i="11"/>
  <c r="E46" i="11"/>
  <c r="F45" i="11"/>
  <c r="E45" i="11"/>
  <c r="F44" i="11"/>
  <c r="E44" i="11"/>
  <c r="F43" i="11"/>
  <c r="E43" i="11"/>
  <c r="F42" i="11"/>
  <c r="E42" i="11"/>
  <c r="F41" i="11"/>
  <c r="E41" i="11"/>
  <c r="F40" i="11"/>
  <c r="E40" i="11"/>
  <c r="F39" i="11"/>
  <c r="E39" i="11"/>
  <c r="F38" i="11"/>
  <c r="E38" i="11"/>
  <c r="F37" i="11"/>
  <c r="E37" i="11"/>
  <c r="F36" i="11"/>
  <c r="E36" i="11"/>
  <c r="F35" i="11"/>
  <c r="E35" i="11"/>
  <c r="F34" i="11"/>
  <c r="E34" i="11"/>
  <c r="F33" i="11"/>
  <c r="E33" i="11"/>
  <c r="F32" i="11"/>
  <c r="E32" i="11"/>
  <c r="F31" i="11"/>
  <c r="E31" i="11"/>
  <c r="F30" i="11"/>
  <c r="E30" i="11"/>
  <c r="F29" i="11"/>
  <c r="E29" i="11"/>
  <c r="F28" i="11"/>
  <c r="E28" i="11"/>
  <c r="F27" i="11"/>
  <c r="E27" i="11"/>
  <c r="F26" i="11"/>
  <c r="E26" i="11"/>
  <c r="F25" i="11"/>
  <c r="E25" i="11"/>
  <c r="F24" i="11"/>
  <c r="E24" i="11"/>
  <c r="F23" i="11"/>
  <c r="E23" i="11"/>
  <c r="F22" i="11"/>
  <c r="E22" i="11"/>
  <c r="F21" i="11"/>
  <c r="E21" i="11"/>
  <c r="F20" i="11"/>
  <c r="E20" i="11"/>
  <c r="F19" i="11"/>
  <c r="E19" i="11"/>
  <c r="F18" i="11"/>
  <c r="E18" i="11"/>
  <c r="F17" i="11"/>
  <c r="E17" i="11"/>
  <c r="F16" i="11"/>
  <c r="E16" i="11"/>
  <c r="F15" i="11"/>
  <c r="E15" i="11"/>
  <c r="F14" i="11"/>
  <c r="E14" i="11"/>
  <c r="F13" i="11"/>
  <c r="E13" i="11"/>
  <c r="F12" i="11"/>
  <c r="E12" i="11"/>
  <c r="F11" i="11"/>
  <c r="E11" i="11"/>
  <c r="F10" i="11"/>
  <c r="E10" i="11"/>
  <c r="F9" i="11"/>
  <c r="E9" i="11"/>
  <c r="F8" i="11"/>
  <c r="E8" i="11"/>
  <c r="F7" i="11"/>
  <c r="E7" i="11"/>
  <c r="F6" i="11"/>
  <c r="E6" i="11"/>
  <c r="F5" i="11"/>
  <c r="E5" i="11"/>
  <c r="F4" i="11"/>
  <c r="E4" i="11"/>
  <c r="F3" i="11"/>
  <c r="E3" i="11"/>
  <c r="E172" i="12"/>
  <c r="E171" i="12"/>
  <c r="E170" i="12"/>
  <c r="E169" i="12"/>
  <c r="E168" i="12"/>
  <c r="E167" i="12"/>
  <c r="E166" i="12"/>
  <c r="E165" i="12"/>
  <c r="E164" i="12"/>
  <c r="E163" i="12"/>
  <c r="E162" i="12"/>
  <c r="E161" i="12"/>
  <c r="E160" i="12"/>
  <c r="E159" i="12"/>
  <c r="E158" i="12"/>
  <c r="E157" i="12"/>
  <c r="E156" i="12"/>
  <c r="E155" i="12"/>
  <c r="E154" i="12"/>
  <c r="M153" i="12"/>
  <c r="E153" i="12"/>
  <c r="M152" i="12"/>
  <c r="E152" i="12"/>
  <c r="M151" i="12"/>
  <c r="E151" i="12"/>
  <c r="E150" i="12"/>
  <c r="E149" i="12"/>
  <c r="E148" i="12"/>
  <c r="E147" i="12"/>
  <c r="E146" i="12"/>
  <c r="E145" i="12"/>
  <c r="M144" i="12"/>
  <c r="E144" i="12"/>
  <c r="M143" i="12"/>
  <c r="E143" i="12"/>
  <c r="E142" i="12"/>
  <c r="E141" i="12"/>
  <c r="E140" i="12"/>
  <c r="E139" i="12"/>
  <c r="E138" i="12"/>
  <c r="E137" i="12"/>
  <c r="E136" i="12"/>
  <c r="E135" i="12"/>
  <c r="E134" i="12"/>
  <c r="E133" i="12"/>
  <c r="E132" i="12"/>
  <c r="E131" i="12"/>
  <c r="E130" i="12"/>
  <c r="E129" i="12"/>
  <c r="E128" i="12"/>
  <c r="E127" i="12"/>
  <c r="E126" i="12"/>
  <c r="E125" i="12"/>
  <c r="E124" i="12"/>
  <c r="E123" i="12"/>
  <c r="E122" i="12"/>
  <c r="E121" i="12"/>
  <c r="E120" i="12"/>
  <c r="E119" i="12"/>
  <c r="E118" i="12"/>
  <c r="E117" i="12"/>
  <c r="E116" i="12"/>
  <c r="E115" i="12"/>
  <c r="E114" i="12"/>
  <c r="E113" i="12"/>
  <c r="E112" i="12"/>
  <c r="E111" i="12"/>
  <c r="E110" i="12"/>
  <c r="E109" i="12"/>
  <c r="E108" i="12"/>
  <c r="E107" i="12"/>
  <c r="E106" i="12"/>
  <c r="E105" i="12"/>
  <c r="E104" i="12"/>
  <c r="E103" i="12"/>
  <c r="E102" i="12"/>
  <c r="E101" i="12"/>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E16" i="12"/>
  <c r="E15" i="12"/>
  <c r="E14" i="12"/>
  <c r="E13" i="12"/>
  <c r="E12" i="12"/>
  <c r="E11" i="12"/>
  <c r="E10" i="12"/>
  <c r="E9" i="12"/>
  <c r="E8" i="12"/>
  <c r="E7" i="12"/>
  <c r="E6" i="12"/>
  <c r="E5" i="12"/>
  <c r="E4" i="12"/>
</calcChain>
</file>

<file path=xl/comments1.xml><?xml version="1.0" encoding="utf-8"?>
<comments xmlns="http://schemas.openxmlformats.org/spreadsheetml/2006/main">
  <authors>
    <author>K Sullivan</author>
  </authors>
  <commentList>
    <comment ref="G2" authorId="0" shapeId="0">
      <text>
        <r>
          <rPr>
            <b/>
            <sz val="9"/>
            <color indexed="81"/>
            <rFont val="Tahoma"/>
            <family val="2"/>
          </rPr>
          <t>Note:</t>
        </r>
        <r>
          <rPr>
            <sz val="9"/>
            <color indexed="81"/>
            <rFont val="Tahoma"/>
            <family val="2"/>
          </rPr>
          <t xml:space="preserve">
There appears to be no data for arsenic historically.</t>
        </r>
      </text>
    </comment>
  </commentList>
</comments>
</file>

<file path=xl/comments2.xml><?xml version="1.0" encoding="utf-8"?>
<comments xmlns="http://schemas.openxmlformats.org/spreadsheetml/2006/main">
  <authors>
    <author>K Sullivan</author>
  </authors>
  <commentList>
    <comment ref="H2" authorId="0" shapeId="0">
      <text>
        <r>
          <rPr>
            <b/>
            <sz val="9"/>
            <color indexed="81"/>
            <rFont val="Tahoma"/>
            <family val="2"/>
          </rPr>
          <t>Note:</t>
        </r>
        <r>
          <rPr>
            <sz val="9"/>
            <color indexed="81"/>
            <rFont val="Tahoma"/>
            <family val="2"/>
          </rPr>
          <t xml:space="preserve">
There appears to be no data for arsenic historically.</t>
        </r>
      </text>
    </comment>
  </commentList>
</comments>
</file>

<file path=xl/comments3.xml><?xml version="1.0" encoding="utf-8"?>
<comments xmlns="http://schemas.openxmlformats.org/spreadsheetml/2006/main">
  <authors>
    <author>K Sullivan</author>
  </authors>
  <commentList>
    <comment ref="I11" authorId="0" shapeId="0">
      <text>
        <r>
          <rPr>
            <b/>
            <sz val="9"/>
            <color indexed="81"/>
            <rFont val="Tahoma"/>
            <family val="2"/>
          </rPr>
          <t>K Sullivan:</t>
        </r>
        <r>
          <rPr>
            <sz val="9"/>
            <color indexed="81"/>
            <rFont val="Tahoma"/>
            <family val="2"/>
          </rPr>
          <t xml:space="preserve">
original data = less than 4</t>
        </r>
      </text>
    </comment>
  </commentList>
</comments>
</file>

<file path=xl/sharedStrings.xml><?xml version="1.0" encoding="utf-8"?>
<sst xmlns="http://schemas.openxmlformats.org/spreadsheetml/2006/main" count="1719" uniqueCount="204">
  <si>
    <t>Site Number</t>
  </si>
  <si>
    <t>Site Name</t>
  </si>
  <si>
    <t>Aluminum</t>
  </si>
  <si>
    <t>Iron</t>
  </si>
  <si>
    <t>Mg</t>
  </si>
  <si>
    <t>As</t>
  </si>
  <si>
    <t>Ba</t>
  </si>
  <si>
    <t>Cd</t>
  </si>
  <si>
    <t>Co</t>
  </si>
  <si>
    <t>Cu</t>
  </si>
  <si>
    <t>Cement Above GKM</t>
  </si>
  <si>
    <t>ppm</t>
  </si>
  <si>
    <t>131A</t>
  </si>
  <si>
    <t>149A</t>
  </si>
  <si>
    <t>Cement Cr at Memorial park</t>
  </si>
  <si>
    <t>A72</t>
  </si>
  <si>
    <t>above Trimble Bridge</t>
  </si>
  <si>
    <t>Above 32 nd St</t>
  </si>
  <si>
    <t>at Red Lion, Durango</t>
  </si>
  <si>
    <t>sout of Weaselskin</t>
  </si>
  <si>
    <t>above Bondad Bridge</t>
  </si>
  <si>
    <t>at Cedar Hill gage</t>
  </si>
  <si>
    <t>above bridge at Aztec</t>
  </si>
  <si>
    <t>BoR Durango</t>
  </si>
  <si>
    <t>KOA Bakers Bridge</t>
  </si>
  <si>
    <t>&lt;6</t>
  </si>
  <si>
    <t>&lt;.9</t>
  </si>
  <si>
    <t>Mn</t>
  </si>
  <si>
    <t>Lead</t>
  </si>
  <si>
    <t>V</t>
  </si>
  <si>
    <t>Zn</t>
  </si>
  <si>
    <t>USGS Distance (km)</t>
  </si>
  <si>
    <t>Date</t>
  </si>
  <si>
    <t>River</t>
  </si>
  <si>
    <t>Condition?</t>
  </si>
  <si>
    <t>ALD
dissolved alumunim</t>
  </si>
  <si>
    <t>ALC
colloidal aluminum</t>
  </si>
  <si>
    <t>CDD
dissolved cadmium</t>
  </si>
  <si>
    <t>CDC
colloidal cadmium</t>
  </si>
  <si>
    <t>CUD
dissolved copper</t>
  </si>
  <si>
    <t>CUC
colloidal copper</t>
  </si>
  <si>
    <t>FED
dissolved iron</t>
  </si>
  <si>
    <t>FEC
colloidal iron</t>
  </si>
  <si>
    <t>MND
dissolved manganese</t>
  </si>
  <si>
    <t>MNC
colloidal manganese</t>
  </si>
  <si>
    <t>PBD
dissolved lead</t>
  </si>
  <si>
    <t>PBC
colloidal lead</t>
  </si>
  <si>
    <t>SRD
dissolved strontium</t>
  </si>
  <si>
    <t>SRC
colloidal strontium</t>
  </si>
  <si>
    <t>ZND
dissolved zinc</t>
  </si>
  <si>
    <t>ZNC
colloidal zinc</t>
  </si>
  <si>
    <t>Animas</t>
  </si>
  <si>
    <t>1 Low Flow</t>
  </si>
  <si>
    <t>2 Early Runoff</t>
  </si>
  <si>
    <t>3 Middle Runoff</t>
  </si>
  <si>
    <t>4 Late Runoff</t>
  </si>
  <si>
    <t>discharge cfs</t>
  </si>
  <si>
    <t>ANIMAS RIVER AT EUREKA</t>
  </si>
  <si>
    <t>ANIMAS RIVER AT SILVERTON</t>
  </si>
  <si>
    <t>ANIMAS RIVER BLW CEMENT CREEK</t>
  </si>
  <si>
    <t>ANIMAS RIVER BLW SILVERTON</t>
  </si>
  <si>
    <t xml:space="preserve"> ANIMAS RIVER AT KOA CAMP</t>
  </si>
  <si>
    <t>ANIMAS RIVER AT DALTON</t>
  </si>
  <si>
    <t>ANIMAS RIVER AT 32nd ST BRIDGE</t>
  </si>
  <si>
    <t>ANIMAS RIVER AT DURANGO</t>
  </si>
  <si>
    <t>ANIMAS RIVER BLW DURANGO</t>
  </si>
  <si>
    <t>ANIMAS RIVER AT WEASELSKIN BRIDG</t>
  </si>
  <si>
    <t>ANIMAS RIVER NR BONDAD HILL</t>
  </si>
  <si>
    <t>ANIMAS RIVER NR CEDAR HILL</t>
  </si>
  <si>
    <t>ANIMAS RIVER AT AZTEC</t>
  </si>
  <si>
    <t>Dist (km)</t>
  </si>
  <si>
    <t>Church et al. 1997</t>
  </si>
  <si>
    <t>Calcium</t>
  </si>
  <si>
    <t>Calcium mg/L</t>
  </si>
  <si>
    <t>table says units for all but Calcium are ug/l</t>
  </si>
  <si>
    <t>Flow (cfs)</t>
  </si>
  <si>
    <t>Arsenic</t>
  </si>
  <si>
    <t>Cadmium</t>
  </si>
  <si>
    <t>Copper</t>
  </si>
  <si>
    <t>Magnesium</t>
  </si>
  <si>
    <t>Manganese</t>
  </si>
  <si>
    <t>Nickel</t>
  </si>
  <si>
    <t>Potassium</t>
  </si>
  <si>
    <t>Sodium</t>
  </si>
  <si>
    <t>Zinc</t>
  </si>
  <si>
    <t>EPA</t>
  </si>
  <si>
    <t>USGS</t>
  </si>
  <si>
    <t>Durango</t>
  </si>
  <si>
    <t>Durango Dissolved</t>
  </si>
  <si>
    <t>mg/l</t>
  </si>
  <si>
    <t xml:space="preserve"> </t>
  </si>
  <si>
    <t>Pre-2016</t>
  </si>
  <si>
    <t>2016 Snowmelt</t>
  </si>
  <si>
    <t>These equations are polynomials fit to the logQ vs concentration plots</t>
  </si>
  <si>
    <t>x</t>
  </si>
  <si>
    <t>a</t>
  </si>
  <si>
    <t>With 2016</t>
  </si>
  <si>
    <t>DISSOLVED REGRESSION EQUATIONS</t>
  </si>
  <si>
    <t>exponent</t>
  </si>
  <si>
    <t>multiplier</t>
  </si>
  <si>
    <t>Include 2016</t>
  </si>
  <si>
    <t>Power relationships</t>
  </si>
  <si>
    <t>Snowmelt 2016</t>
  </si>
  <si>
    <t>EPA Pre</t>
  </si>
  <si>
    <t>EPA Pre-Event</t>
  </si>
  <si>
    <t>USGS Historic</t>
  </si>
  <si>
    <t>Durango RK 94.2</t>
  </si>
  <si>
    <t>Table V.1  Sediment,  partial digestion, 2M HCL   sand and silt collection site    October 1997</t>
  </si>
  <si>
    <r>
      <t>Log</t>
    </r>
    <r>
      <rPr>
        <vertAlign val="subscript"/>
        <sz val="8"/>
        <color rgb="FF000000"/>
        <rFont val="Calibri"/>
        <family val="2"/>
      </rPr>
      <t>10</t>
    </r>
    <r>
      <rPr>
        <sz val="8"/>
        <color rgb="FF000000"/>
        <rFont val="Calibri"/>
        <family val="2"/>
      </rPr>
      <t xml:space="preserve"> Flow (cfs)</t>
    </r>
  </si>
  <si>
    <t>TOTAL</t>
  </si>
  <si>
    <t>Low Flow</t>
  </si>
  <si>
    <t>Early Runoff</t>
  </si>
  <si>
    <t>Middle Runoff</t>
  </si>
  <si>
    <t>Late Runoff</t>
  </si>
  <si>
    <t>Church 1997</t>
  </si>
  <si>
    <t>Guide to This File</t>
  </si>
  <si>
    <t>This file contains regressions between flow and dissolved and colloidal/particulate concentrations of metals at Durango, Colorado including pre and post Gold King event.</t>
  </si>
  <si>
    <t>Worksheets that contain Figure or Table from Final Report are identified by this tab color</t>
  </si>
  <si>
    <t>Guide to Location of Final Report Figures and Tables Found in this File</t>
  </si>
  <si>
    <t>Report Figure Or Table</t>
  </si>
  <si>
    <t>Worksheet</t>
  </si>
  <si>
    <t>Figure 6-23 A</t>
  </si>
  <si>
    <t>Figure 6-23-B</t>
  </si>
  <si>
    <t>Figure 6-23 C</t>
  </si>
  <si>
    <t>Figure 6-23 D</t>
  </si>
  <si>
    <t>COLLOIDAL/Particulate</t>
  </si>
  <si>
    <t>Colloidal/Particulate = Total - Dissolved</t>
  </si>
  <si>
    <t>Locations</t>
  </si>
  <si>
    <t>Data Source</t>
  </si>
  <si>
    <t>USGS Gage</t>
  </si>
  <si>
    <t xml:space="preserve">EPA </t>
  </si>
  <si>
    <t>CDPHE</t>
  </si>
  <si>
    <t>USGS Church et al 1997)</t>
  </si>
  <si>
    <t>Labels for Graphing</t>
  </si>
  <si>
    <t>Table IV</t>
  </si>
  <si>
    <t>All Data Plotted: Regression Lines for Colloidal/Particulate in Relation to Flow Fit to Pre-GKM Event Data only</t>
  </si>
  <si>
    <t>Regression Lines of Colloidal/Particulate in Relation to Flow Fit to  ALL DATA INCLUDING 2016</t>
  </si>
  <si>
    <t>Pre-Event</t>
  </si>
  <si>
    <t xml:space="preserve">Note: The colloidal/particulate fraction generally begins to increase with flows exceeding 1,000 cfs at the Durango gage. </t>
  </si>
  <si>
    <t>Labels for graphing</t>
  </si>
  <si>
    <t>Figure 6-23</t>
  </si>
  <si>
    <t>from Church et al 1997  appendices</t>
  </si>
  <si>
    <t>1995-1996</t>
  </si>
  <si>
    <t>Distance from GKM (km)</t>
  </si>
  <si>
    <t xml:space="preserve">River </t>
  </si>
  <si>
    <t>Cement Creek</t>
  </si>
  <si>
    <t>Metal Concentrations in Sediment (mg/kg)</t>
  </si>
  <si>
    <t xml:space="preserve">This file also contains data and graphing of water and sediment data collected in the Animas River and Cement Creek reported in Church et al. 1997. </t>
  </si>
  <si>
    <t xml:space="preserve">Church, S.E., Kimball, B.A., Fey, D.L., Ferderer, D.A., Yager, T.J. and Vaughn, R.B. (1997). Source, transport, and partitioning of metals between water, colloids, and bed sediments of the Animas River, Colorado. U.S. Geological Survey Report 97-151. Denver, CO. </t>
  </si>
  <si>
    <r>
      <t>x</t>
    </r>
    <r>
      <rPr>
        <vertAlign val="superscript"/>
        <sz val="10"/>
        <color theme="1"/>
        <rFont val="Calibri"/>
        <family val="2"/>
        <scheme val="minor"/>
      </rPr>
      <t>2</t>
    </r>
  </si>
  <si>
    <t>Streamflow, Q (cfs)</t>
  </si>
  <si>
    <t>This would be peak spring snowmelt in an above average year</t>
  </si>
  <si>
    <t>Notes:</t>
  </si>
  <si>
    <t xml:space="preserve">Computing Concentrations Using Discharge Regression Equations Using Pre-2016 Data and Integrating 2016 Data.  </t>
  </si>
  <si>
    <t>Equations computed on worksheet:  Durango Colloidal LogQonly</t>
  </si>
  <si>
    <t>2016 was high runoff year; samples collected at higher values of Q than in pre-GKM event data</t>
  </si>
  <si>
    <t>Pre-GKM Event</t>
  </si>
  <si>
    <t>Estimated Conc at 5,000 cfs (mg/L)</t>
  </si>
  <si>
    <t>These relationships used in computing pre- and post GKM event daily concentrations for estimating Annual Load.</t>
  </si>
  <si>
    <t>Metal as a function of Flow for Animas River at Durango</t>
  </si>
  <si>
    <t>Supporting Graphics for Other Metals--Dissolved Fraction</t>
  </si>
  <si>
    <t>All Data Plotted: Regression Lines for Dissolved in Relation to Flow Fit to Pre-GKM Event Data only</t>
  </si>
  <si>
    <t>Equations computed on worksheet:  Durango Dissolved</t>
  </si>
  <si>
    <r>
      <t>log</t>
    </r>
    <r>
      <rPr>
        <vertAlign val="subscript"/>
        <sz val="10"/>
        <color theme="1"/>
        <rFont val="Calibri"/>
        <family val="2"/>
        <scheme val="minor"/>
      </rPr>
      <t>10</t>
    </r>
    <r>
      <rPr>
        <sz val="10"/>
        <color theme="1"/>
        <rFont val="Calibri"/>
        <family val="2"/>
        <scheme val="minor"/>
      </rPr>
      <t xml:space="preserve"> Q</t>
    </r>
  </si>
  <si>
    <t>Streamflow (cfs)</t>
  </si>
  <si>
    <t>Estimate</t>
  </si>
  <si>
    <r>
      <t>conc=mQ</t>
    </r>
    <r>
      <rPr>
        <vertAlign val="superscript"/>
        <sz val="11"/>
        <color theme="1"/>
        <rFont val="Calibri"/>
        <family val="2"/>
        <scheme val="minor"/>
      </rPr>
      <t>exp</t>
    </r>
  </si>
  <si>
    <t>USGS  Spring Snowmelt Sampling 1995-96</t>
  </si>
  <si>
    <t>Location</t>
  </si>
  <si>
    <t>Dissolved Metals Concentrations Historic and Post GKM Event at Sampling Locations in the Durango, CO Area</t>
  </si>
  <si>
    <t>Dissolved Concentrations (mg/L)</t>
  </si>
  <si>
    <r>
      <t>Streamflow (m</t>
    </r>
    <r>
      <rPr>
        <vertAlign val="superscript"/>
        <sz val="10"/>
        <color rgb="FF000000"/>
        <rFont val="Calibri"/>
        <family val="2"/>
      </rPr>
      <t>3</t>
    </r>
    <r>
      <rPr>
        <sz val="10"/>
        <color rgb="FF000000"/>
        <rFont val="Calibri"/>
        <family val="2"/>
      </rPr>
      <t>/s)</t>
    </r>
  </si>
  <si>
    <t>Period</t>
  </si>
  <si>
    <t>Church-Pre</t>
  </si>
  <si>
    <t>These numbers seem like mg/l when related to GKM sampling</t>
  </si>
  <si>
    <t>5000 cfs at this site is a high spring snowmelt event</t>
  </si>
  <si>
    <t>DURANGO--Summary of Regression Relationships of Metals Colloid/Particulate Concentrations to Streamflow</t>
  </si>
  <si>
    <t>Durango Colloidal/Particulate  Historic and Post Event Data</t>
  </si>
  <si>
    <t>Figure 6-23 C,D</t>
  </si>
  <si>
    <t>Figure 6-23 A,B</t>
  </si>
  <si>
    <t>Appendix Table IV</t>
  </si>
  <si>
    <r>
      <t>log</t>
    </r>
    <r>
      <rPr>
        <vertAlign val="subscript"/>
        <sz val="8"/>
        <color rgb="FF000000"/>
        <rFont val="Calibri"/>
        <family val="2"/>
      </rPr>
      <t>10</t>
    </r>
    <r>
      <rPr>
        <sz val="8"/>
        <color rgb="FF000000"/>
        <rFont val="Calibri"/>
        <family val="2"/>
      </rPr>
      <t xml:space="preserve"> flow (cfs)</t>
    </r>
  </si>
  <si>
    <r>
      <t>Flow (m</t>
    </r>
    <r>
      <rPr>
        <vertAlign val="superscript"/>
        <sz val="8"/>
        <color rgb="FF000000"/>
        <rFont val="Calibri"/>
        <family val="2"/>
      </rPr>
      <t>3</t>
    </r>
    <r>
      <rPr>
        <sz val="8"/>
        <color rgb="FF000000"/>
        <rFont val="Calibri"/>
        <family val="2"/>
      </rPr>
      <t>/s)</t>
    </r>
  </si>
  <si>
    <t>Durango Colloidal   Historic and Post GKM Data</t>
  </si>
  <si>
    <t>Figure 9-21C</t>
  </si>
  <si>
    <t>This worksheet contains Figure 9-21C and 6-23A,B</t>
  </si>
  <si>
    <t>Figure 9-21 C</t>
  </si>
  <si>
    <t>AluminumT</t>
  </si>
  <si>
    <t>CadmiumT</t>
  </si>
  <si>
    <t>CopperT</t>
  </si>
  <si>
    <t>IronT</t>
  </si>
  <si>
    <t>LeadT</t>
  </si>
  <si>
    <t>ManganeseT</t>
  </si>
  <si>
    <t>ZincT</t>
  </si>
  <si>
    <t>Flow cfs</t>
  </si>
  <si>
    <t>Total Water Metal Concentration (mg/L)</t>
  </si>
  <si>
    <r>
      <t xml:space="preserve">Metal Concentrations Pre and Post Event at Durango (RK </t>
    </r>
    <r>
      <rPr>
        <b/>
        <sz val="12"/>
        <color theme="1"/>
        <rFont val="Calibri"/>
        <family val="2"/>
      </rPr>
      <t>~94)</t>
    </r>
  </si>
  <si>
    <t>Date:Time</t>
  </si>
  <si>
    <t>EPA Pre Event</t>
  </si>
  <si>
    <t>Dissolved Water Metal Concentration (mg/L)</t>
  </si>
  <si>
    <r>
      <t>Streamflow m</t>
    </r>
    <r>
      <rPr>
        <vertAlign val="superscript"/>
        <sz val="8"/>
        <color rgb="FF000000"/>
        <rFont val="Calibri"/>
        <family val="2"/>
      </rPr>
      <t>3</t>
    </r>
    <r>
      <rPr>
        <sz val="8"/>
        <color rgb="FF000000"/>
        <rFont val="Calibri"/>
        <family val="2"/>
      </rPr>
      <t>/s</t>
    </r>
  </si>
  <si>
    <t>The file may also contain other worksheets with data or additional figures that did not make it into the report, for informational purposes.</t>
  </si>
  <si>
    <t>Durango Colloidal LogQ</t>
  </si>
  <si>
    <t>9-23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</si>
</sst>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m/d/yy\ h:mm;@"/>
    <numFmt numFmtId="165" formatCode="[$-409]m/d/yy\ h:mm\ AM/PM;@"/>
    <numFmt numFmtId="166" formatCode="0.0000"/>
    <numFmt numFmtId="167" formatCode="0.00000"/>
    <numFmt numFmtId="168" formatCode="0.000"/>
    <numFmt numFmtId="169" formatCode="0.0000000"/>
  </numFmts>
  <fonts count="44" x14ac:knownFonts="1">
    <font>
      <sz val="10"/>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4"/>
      <color theme="1"/>
      <name val="Calibri"/>
      <family val="2"/>
      <scheme val="minor"/>
    </font>
    <font>
      <b/>
      <sz val="18"/>
      <color theme="1"/>
      <name val="Calibri"/>
      <family val="2"/>
      <scheme val="minor"/>
    </font>
    <font>
      <b/>
      <sz val="12"/>
      <color theme="1"/>
      <name val="Calibri"/>
      <family val="2"/>
      <scheme val="minor"/>
    </font>
    <font>
      <b/>
      <sz val="11"/>
      <color theme="1"/>
      <name val="Calibri"/>
      <family val="2"/>
      <scheme val="minor"/>
    </font>
    <font>
      <b/>
      <sz val="12"/>
      <color rgb="FFFF0000"/>
      <name val="Calibri"/>
      <family val="2"/>
      <scheme val="minor"/>
    </font>
    <font>
      <sz val="10"/>
      <color rgb="FF000000"/>
      <name val="Calibri"/>
      <family val="2"/>
    </font>
    <font>
      <sz val="9"/>
      <color indexed="81"/>
      <name val="Tahoma"/>
      <family val="2"/>
    </font>
    <font>
      <b/>
      <sz val="9"/>
      <color indexed="81"/>
      <name val="Tahoma"/>
      <family val="2"/>
    </font>
    <font>
      <sz val="8"/>
      <color rgb="FF000000"/>
      <name val="Calibri"/>
      <family val="2"/>
    </font>
    <font>
      <sz val="10"/>
      <color theme="1"/>
      <name val="Calibri"/>
      <family val="2"/>
    </font>
    <font>
      <b/>
      <sz val="16"/>
      <color theme="1"/>
      <name val="Calibri"/>
      <family val="2"/>
      <scheme val="minor"/>
    </font>
    <font>
      <sz val="9"/>
      <color theme="1"/>
      <name val="Calibri"/>
      <family val="2"/>
      <scheme val="minor"/>
    </font>
    <font>
      <b/>
      <sz val="12"/>
      <color rgb="FF0033CC"/>
      <name val="Calibri"/>
      <family val="2"/>
      <scheme val="minor"/>
    </font>
    <font>
      <i/>
      <sz val="11"/>
      <color rgb="FF0033CC"/>
      <name val="Calibri"/>
      <family val="2"/>
      <scheme val="minor"/>
    </font>
    <font>
      <b/>
      <i/>
      <sz val="12"/>
      <color theme="1"/>
      <name val="Calibri"/>
      <family val="2"/>
      <scheme val="minor"/>
    </font>
    <font>
      <i/>
      <sz val="12"/>
      <color theme="1"/>
      <name val="Calibri"/>
      <family val="2"/>
      <scheme val="minor"/>
    </font>
    <font>
      <sz val="16"/>
      <color theme="1"/>
      <name val="Calibri"/>
      <family val="2"/>
      <scheme val="minor"/>
    </font>
    <font>
      <b/>
      <i/>
      <sz val="11"/>
      <color rgb="FFFF3300"/>
      <name val="Calibri"/>
      <family val="2"/>
      <scheme val="minor"/>
    </font>
    <font>
      <b/>
      <sz val="10"/>
      <color rgb="FFFF3300"/>
      <name val="Calibri"/>
      <family val="2"/>
      <scheme val="minor"/>
    </font>
    <font>
      <sz val="10"/>
      <color rgb="FFFF3300"/>
      <name val="Calibri"/>
      <family val="2"/>
      <scheme val="minor"/>
    </font>
    <font>
      <b/>
      <i/>
      <sz val="10"/>
      <color rgb="FFFF3300"/>
      <name val="Calibri"/>
      <family val="2"/>
      <scheme val="minor"/>
    </font>
    <font>
      <sz val="14"/>
      <color theme="1"/>
      <name val="Calibri"/>
      <family val="2"/>
      <scheme val="minor"/>
    </font>
    <font>
      <b/>
      <sz val="14"/>
      <color theme="0" tint="-4.9989318521683403E-2"/>
      <name val="Calibri"/>
      <family val="2"/>
      <scheme val="minor"/>
    </font>
    <font>
      <vertAlign val="superscript"/>
      <sz val="10"/>
      <color theme="1"/>
      <name val="Calibri"/>
      <family val="2"/>
      <scheme val="minor"/>
    </font>
    <font>
      <vertAlign val="subscript"/>
      <sz val="8"/>
      <color rgb="FF000000"/>
      <name val="Calibri"/>
      <family val="2"/>
    </font>
    <font>
      <vertAlign val="superscript"/>
      <sz val="10"/>
      <color rgb="FF000000"/>
      <name val="Calibri"/>
      <family val="2"/>
    </font>
    <font>
      <sz val="11"/>
      <color theme="0"/>
      <name val="Calibri"/>
      <family val="2"/>
      <scheme val="minor"/>
    </font>
    <font>
      <sz val="14"/>
      <color theme="0" tint="-4.9989318521683403E-2"/>
      <name val="Calibri"/>
      <family val="2"/>
      <scheme val="minor"/>
    </font>
    <font>
      <sz val="14"/>
      <color theme="0" tint="-4.9989318521683403E-2"/>
      <name val="Calibri"/>
      <family val="2"/>
    </font>
    <font>
      <b/>
      <sz val="14"/>
      <color rgb="FF0033CC"/>
      <name val="Calibri"/>
      <family val="2"/>
      <scheme val="minor"/>
    </font>
    <font>
      <b/>
      <sz val="10"/>
      <color rgb="FF0033CC"/>
      <name val="Calibri"/>
      <family val="2"/>
      <scheme val="minor"/>
    </font>
    <font>
      <sz val="10"/>
      <name val="Calibri"/>
      <family val="2"/>
      <scheme val="minor"/>
    </font>
    <font>
      <vertAlign val="subscript"/>
      <sz val="10"/>
      <color theme="1"/>
      <name val="Calibri"/>
      <family val="2"/>
      <scheme val="minor"/>
    </font>
    <font>
      <vertAlign val="superscript"/>
      <sz val="11"/>
      <color theme="1"/>
      <name val="Calibri"/>
      <family val="2"/>
      <scheme val="minor"/>
    </font>
    <font>
      <b/>
      <sz val="11"/>
      <color rgb="FF000000"/>
      <name val="Calibri"/>
      <family val="2"/>
    </font>
    <font>
      <sz val="9"/>
      <color theme="1"/>
      <name val="Calibri"/>
      <family val="2"/>
    </font>
    <font>
      <b/>
      <sz val="13"/>
      <color theme="1"/>
      <name val="Calibri"/>
      <family val="2"/>
      <scheme val="minor"/>
    </font>
    <font>
      <vertAlign val="superscript"/>
      <sz val="8"/>
      <color rgb="FF000000"/>
      <name val="Calibri"/>
      <family val="2"/>
    </font>
    <font>
      <b/>
      <sz val="12"/>
      <color rgb="FF0033CC"/>
      <name val="Calibri"/>
      <family val="2"/>
    </font>
    <font>
      <b/>
      <sz val="12"/>
      <color theme="1"/>
      <name val="Calibri"/>
      <family val="2"/>
    </font>
  </fonts>
  <fills count="10">
    <fill>
      <patternFill patternType="none"/>
    </fill>
    <fill>
      <patternFill patternType="gray125"/>
    </fill>
    <fill>
      <patternFill patternType="solid">
        <fgColor theme="7" tint="0.39997558519241921"/>
        <bgColor indexed="64"/>
      </patternFill>
    </fill>
    <fill>
      <patternFill patternType="solid">
        <fgColor theme="4" tint="0.79998168889431442"/>
        <bgColor indexed="64"/>
      </patternFill>
    </fill>
    <fill>
      <patternFill patternType="solid">
        <fgColor theme="5" tint="-0.249977111117893"/>
        <bgColor indexed="64"/>
      </patternFill>
    </fill>
    <fill>
      <patternFill patternType="solid">
        <fgColor theme="9" tint="0.39997558519241921"/>
        <bgColor indexed="64"/>
      </patternFill>
    </fill>
    <fill>
      <patternFill patternType="solid">
        <fgColor theme="3" tint="0.39997558519241921"/>
        <bgColor indexed="64"/>
      </patternFill>
    </fill>
    <fill>
      <patternFill patternType="solid">
        <fgColor theme="1"/>
        <bgColor indexed="64"/>
      </patternFill>
    </fill>
    <fill>
      <patternFill patternType="solid">
        <fgColor theme="7" tint="0.79998168889431442"/>
        <bgColor rgb="FF000000"/>
      </patternFill>
    </fill>
    <fill>
      <patternFill patternType="solid">
        <fgColor theme="7"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1">
    <xf numFmtId="0" fontId="0" fillId="0" borderId="0"/>
  </cellStyleXfs>
  <cellXfs count="114">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1" fontId="0" fillId="0" borderId="0" xfId="0" applyNumberFormat="1" applyAlignment="1">
      <alignment horizontal="center"/>
    </xf>
    <xf numFmtId="0" fontId="0" fillId="0" borderId="0" xfId="0" applyAlignment="1">
      <alignment wrapText="1"/>
    </xf>
    <xf numFmtId="3" fontId="0" fillId="0" borderId="0" xfId="0" applyNumberFormat="1"/>
    <xf numFmtId="3" fontId="0" fillId="0" borderId="0" xfId="0" applyNumberFormat="1" applyAlignment="1">
      <alignment horizontal="center"/>
    </xf>
    <xf numFmtId="0" fontId="4" fillId="0" borderId="0" xfId="0" applyFont="1"/>
    <xf numFmtId="0" fontId="5" fillId="0" borderId="0" xfId="0" applyFont="1"/>
    <xf numFmtId="0" fontId="6" fillId="0" borderId="0" xfId="0" applyFont="1"/>
    <xf numFmtId="0" fontId="7" fillId="0" borderId="1" xfId="0" applyFont="1" applyBorder="1" applyAlignment="1">
      <alignment horizontal="center"/>
    </xf>
    <xf numFmtId="0" fontId="7" fillId="0" borderId="2" xfId="0" applyFont="1" applyBorder="1" applyAlignment="1">
      <alignment horizontal="center"/>
    </xf>
    <xf numFmtId="0" fontId="7" fillId="0" borderId="2" xfId="0" applyFont="1" applyBorder="1" applyAlignment="1">
      <alignment horizontal="center" wrapText="1"/>
    </xf>
    <xf numFmtId="0" fontId="7" fillId="0" borderId="3" xfId="0" applyFont="1" applyBorder="1" applyAlignment="1">
      <alignment horizontal="center" wrapText="1"/>
    </xf>
    <xf numFmtId="0" fontId="6" fillId="0" borderId="0" xfId="0" applyFont="1" applyAlignment="1">
      <alignment horizontal="left"/>
    </xf>
    <xf numFmtId="0" fontId="8" fillId="0" borderId="0" xfId="0" applyFont="1"/>
    <xf numFmtId="0" fontId="3" fillId="0" borderId="0" xfId="0" applyFont="1" applyAlignment="1">
      <alignment horizontal="center"/>
    </xf>
    <xf numFmtId="164" fontId="3" fillId="0" borderId="0" xfId="0" applyNumberFormat="1" applyFont="1" applyAlignment="1">
      <alignment horizontal="center"/>
    </xf>
    <xf numFmtId="0" fontId="3" fillId="0" borderId="0" xfId="0" applyFont="1" applyFill="1" applyAlignment="1">
      <alignment horizontal="center"/>
    </xf>
    <xf numFmtId="164" fontId="3" fillId="0" borderId="0" xfId="0" applyNumberFormat="1" applyFont="1" applyFill="1" applyAlignment="1">
      <alignment horizontal="center"/>
    </xf>
    <xf numFmtId="2" fontId="3" fillId="0" borderId="0" xfId="0" applyNumberFormat="1" applyFont="1" applyFill="1" applyAlignment="1">
      <alignment horizontal="center"/>
    </xf>
    <xf numFmtId="165" fontId="9" fillId="0" borderId="0" xfId="0" applyNumberFormat="1" applyFont="1" applyFill="1" applyBorder="1" applyAlignment="1">
      <alignment horizontal="center"/>
    </xf>
    <xf numFmtId="2" fontId="9" fillId="0" borderId="0" xfId="0" applyNumberFormat="1" applyFont="1" applyFill="1" applyBorder="1" applyAlignment="1">
      <alignment horizontal="center"/>
    </xf>
    <xf numFmtId="0" fontId="0" fillId="0" borderId="0" xfId="0" applyFont="1" applyAlignment="1">
      <alignment horizontal="center"/>
    </xf>
    <xf numFmtId="0" fontId="6" fillId="0" borderId="0" xfId="0" applyFont="1" applyAlignment="1">
      <alignment horizontal="center"/>
    </xf>
    <xf numFmtId="0" fontId="0" fillId="2" borderId="0" xfId="0" applyFill="1"/>
    <xf numFmtId="0" fontId="0" fillId="0" borderId="0" xfId="0" applyFont="1" applyFill="1" applyAlignment="1">
      <alignment horizontal="center"/>
    </xf>
    <xf numFmtId="0" fontId="0" fillId="0" borderId="0" xfId="0" applyFill="1"/>
    <xf numFmtId="0" fontId="12" fillId="0" borderId="0" xfId="0" applyFont="1" applyFill="1" applyBorder="1" applyAlignment="1">
      <alignment horizontal="center" vertical="center"/>
    </xf>
    <xf numFmtId="14" fontId="12" fillId="0" borderId="0" xfId="0" applyNumberFormat="1" applyFont="1" applyFill="1" applyBorder="1" applyAlignment="1">
      <alignment horizontal="center" vertical="center"/>
    </xf>
    <xf numFmtId="1" fontId="12" fillId="0" borderId="0" xfId="0" applyNumberFormat="1" applyFont="1" applyFill="1" applyBorder="1" applyAlignment="1">
      <alignment horizontal="center" vertical="center"/>
    </xf>
    <xf numFmtId="167" fontId="13" fillId="0" borderId="0" xfId="0" applyNumberFormat="1" applyFont="1" applyFill="1" applyBorder="1" applyAlignment="1">
      <alignment horizontal="center"/>
    </xf>
    <xf numFmtId="0" fontId="14" fillId="0" borderId="0" xfId="0" applyFont="1" applyAlignment="1">
      <alignment horizontal="left"/>
    </xf>
    <xf numFmtId="0" fontId="13" fillId="0" borderId="0" xfId="0" applyNumberFormat="1" applyFont="1" applyFill="1" applyBorder="1" applyAlignment="1">
      <alignment horizontal="center"/>
    </xf>
    <xf numFmtId="0" fontId="14" fillId="0" borderId="0" xfId="0" applyFont="1" applyAlignment="1">
      <alignment horizontal="center"/>
    </xf>
    <xf numFmtId="166" fontId="13" fillId="0" borderId="0" xfId="0" applyNumberFormat="1" applyFont="1" applyFill="1" applyBorder="1" applyAlignment="1">
      <alignment horizontal="center"/>
    </xf>
    <xf numFmtId="0" fontId="15" fillId="0" borderId="0" xfId="0" applyFont="1" applyAlignment="1">
      <alignment horizontal="center" vertical="center"/>
    </xf>
    <xf numFmtId="168" fontId="13" fillId="0" borderId="0" xfId="0" applyNumberFormat="1" applyFont="1" applyFill="1" applyBorder="1" applyAlignment="1">
      <alignment horizontal="center"/>
    </xf>
    <xf numFmtId="0" fontId="0" fillId="0" borderId="0" xfId="0" applyFill="1" applyAlignment="1">
      <alignment horizontal="center"/>
    </xf>
    <xf numFmtId="168" fontId="12" fillId="0" borderId="0" xfId="0" applyNumberFormat="1" applyFont="1" applyFill="1" applyBorder="1" applyAlignment="1">
      <alignment horizontal="center" vertical="center"/>
    </xf>
    <xf numFmtId="168" fontId="13" fillId="0" borderId="0" xfId="0" applyNumberFormat="1" applyFont="1" applyFill="1" applyBorder="1"/>
    <xf numFmtId="168" fontId="13" fillId="3" borderId="0" xfId="0" applyNumberFormat="1" applyFont="1" applyFill="1" applyBorder="1"/>
    <xf numFmtId="168" fontId="15" fillId="0" borderId="0" xfId="0" applyNumberFormat="1" applyFont="1" applyAlignment="1">
      <alignment horizontal="center"/>
    </xf>
    <xf numFmtId="167" fontId="13" fillId="0" borderId="0" xfId="0" applyNumberFormat="1" applyFont="1" applyFill="1" applyBorder="1"/>
    <xf numFmtId="0" fontId="4" fillId="2" borderId="0" xfId="0" applyFont="1" applyFill="1"/>
    <xf numFmtId="0" fontId="3" fillId="5" borderId="0" xfId="0" applyFont="1" applyFill="1" applyAlignment="1">
      <alignment horizontal="center"/>
    </xf>
    <xf numFmtId="0" fontId="0" fillId="5" borderId="0" xfId="0" applyFill="1"/>
    <xf numFmtId="0" fontId="4" fillId="5" borderId="0" xfId="0" applyFont="1" applyFill="1"/>
    <xf numFmtId="169" fontId="13" fillId="0" borderId="0" xfId="0" applyNumberFormat="1" applyFont="1" applyFill="1" applyBorder="1" applyAlignment="1">
      <alignment horizontal="center"/>
    </xf>
    <xf numFmtId="167" fontId="0" fillId="0" borderId="0" xfId="0" applyNumberFormat="1"/>
    <xf numFmtId="166" fontId="0" fillId="0" borderId="0" xfId="0" applyNumberFormat="1" applyAlignment="1">
      <alignment horizontal="center"/>
    </xf>
    <xf numFmtId="2" fontId="0" fillId="0" borderId="0" xfId="0" applyNumberFormat="1"/>
    <xf numFmtId="168" fontId="0" fillId="0" borderId="0" xfId="0" applyNumberFormat="1" applyAlignment="1">
      <alignment horizontal="center"/>
    </xf>
    <xf numFmtId="0" fontId="16" fillId="0" borderId="0" xfId="0" applyFont="1"/>
    <xf numFmtId="0" fontId="14" fillId="0" borderId="0" xfId="0" applyFont="1"/>
    <xf numFmtId="0" fontId="17" fillId="0" borderId="0" xfId="0" applyFont="1"/>
    <xf numFmtId="0" fontId="18" fillId="0" borderId="0" xfId="0" applyFont="1"/>
    <xf numFmtId="0" fontId="19" fillId="0" borderId="0" xfId="0" applyFont="1"/>
    <xf numFmtId="0" fontId="20" fillId="0" borderId="0" xfId="0" applyFont="1"/>
    <xf numFmtId="0" fontId="21" fillId="0" borderId="0" xfId="0" applyFont="1"/>
    <xf numFmtId="0" fontId="22" fillId="0" borderId="0" xfId="0" applyFont="1"/>
    <xf numFmtId="0" fontId="23" fillId="0" borderId="0" xfId="0" applyFont="1"/>
    <xf numFmtId="0" fontId="24" fillId="0" borderId="0" xfId="0" applyFont="1"/>
    <xf numFmtId="0" fontId="25" fillId="0" borderId="0" xfId="0" applyFont="1"/>
    <xf numFmtId="166" fontId="6" fillId="0" borderId="0" xfId="0" applyNumberFormat="1" applyFont="1" applyAlignment="1">
      <alignment horizontal="center"/>
    </xf>
    <xf numFmtId="164" fontId="15" fillId="0" borderId="0" xfId="0" applyNumberFormat="1" applyFont="1" applyFill="1" applyAlignment="1">
      <alignment horizontal="center" vertical="center"/>
    </xf>
    <xf numFmtId="0" fontId="15" fillId="0" borderId="0" xfId="0" applyFont="1" applyFill="1" applyAlignment="1">
      <alignment horizontal="center" vertical="center"/>
    </xf>
    <xf numFmtId="3" fontId="0" fillId="0" borderId="0" xfId="0" applyNumberFormat="1" applyFill="1" applyAlignment="1">
      <alignment horizontal="center"/>
    </xf>
    <xf numFmtId="0" fontId="26" fillId="6" borderId="0" xfId="0" applyFont="1" applyFill="1" applyAlignment="1">
      <alignment horizontal="left"/>
    </xf>
    <xf numFmtId="0" fontId="31" fillId="6" borderId="0" xfId="0" applyFont="1" applyFill="1" applyAlignment="1">
      <alignment horizontal="center"/>
    </xf>
    <xf numFmtId="164" fontId="31" fillId="6" borderId="0" xfId="0" applyNumberFormat="1" applyFont="1" applyFill="1" applyAlignment="1">
      <alignment horizontal="center"/>
    </xf>
    <xf numFmtId="165" fontId="32" fillId="6" borderId="0" xfId="0" applyNumberFormat="1" applyFont="1" applyFill="1" applyBorder="1" applyAlignment="1">
      <alignment horizontal="center"/>
    </xf>
    <xf numFmtId="0" fontId="26" fillId="6" borderId="0" xfId="0" applyFont="1" applyFill="1" applyAlignment="1">
      <alignment horizontal="center"/>
    </xf>
    <xf numFmtId="0" fontId="4" fillId="0" borderId="0" xfId="0" applyFont="1" applyAlignment="1">
      <alignment wrapText="1"/>
    </xf>
    <xf numFmtId="0" fontId="30" fillId="4" borderId="0" xfId="0" applyFont="1" applyFill="1" applyAlignment="1">
      <alignment wrapText="1"/>
    </xf>
    <xf numFmtId="0" fontId="0" fillId="0" borderId="0" xfId="0" applyAlignment="1"/>
    <xf numFmtId="0" fontId="7" fillId="0" borderId="0" xfId="0" applyFont="1" applyAlignment="1">
      <alignment horizontal="center"/>
    </xf>
    <xf numFmtId="0" fontId="6" fillId="0" borderId="4" xfId="0" applyFont="1" applyBorder="1" applyAlignment="1">
      <alignment horizontal="center"/>
    </xf>
    <xf numFmtId="0" fontId="7" fillId="0" borderId="0" xfId="0" applyFont="1"/>
    <xf numFmtId="0" fontId="33" fillId="0" borderId="0" xfId="0" applyFont="1"/>
    <xf numFmtId="0" fontId="0" fillId="0" borderId="0" xfId="0" applyFill="1" applyAlignment="1">
      <alignment horizontal="right"/>
    </xf>
    <xf numFmtId="0" fontId="2" fillId="0" borderId="0" xfId="0" applyFont="1" applyAlignment="1">
      <alignment horizontal="center" wrapText="1"/>
    </xf>
    <xf numFmtId="1" fontId="0" fillId="0" borderId="0" xfId="0" applyNumberFormat="1" applyFill="1" applyAlignment="1">
      <alignment horizontal="center"/>
    </xf>
    <xf numFmtId="1" fontId="0" fillId="0" borderId="0" xfId="0" applyNumberFormat="1" applyFill="1"/>
    <xf numFmtId="0" fontId="1" fillId="0" borderId="0" xfId="0" applyFont="1" applyAlignment="1">
      <alignment wrapText="1"/>
    </xf>
    <xf numFmtId="0" fontId="34" fillId="0" borderId="0" xfId="0" applyFont="1"/>
    <xf numFmtId="0" fontId="31" fillId="0" borderId="0" xfId="0" applyFont="1" applyFill="1" applyAlignment="1">
      <alignment horizontal="center"/>
    </xf>
    <xf numFmtId="0" fontId="35" fillId="0" borderId="0" xfId="0" applyFont="1"/>
    <xf numFmtId="0" fontId="0" fillId="0" borderId="0" xfId="0" applyAlignment="1">
      <alignment horizontal="left"/>
    </xf>
    <xf numFmtId="0" fontId="4" fillId="0" borderId="0" xfId="0" applyFont="1" applyAlignment="1">
      <alignment horizontal="center"/>
    </xf>
    <xf numFmtId="0" fontId="4" fillId="0" borderId="0" xfId="0" applyFont="1" applyAlignment="1">
      <alignment horizontal="left"/>
    </xf>
    <xf numFmtId="0" fontId="0" fillId="7" borderId="0" xfId="0" applyFill="1"/>
    <xf numFmtId="0" fontId="1" fillId="0" borderId="0" xfId="0" applyFont="1"/>
    <xf numFmtId="164" fontId="12" fillId="0" borderId="0" xfId="0" applyNumberFormat="1" applyFont="1" applyFill="1" applyBorder="1" applyAlignment="1">
      <alignment horizontal="center" vertical="center"/>
    </xf>
    <xf numFmtId="166" fontId="39" fillId="0" borderId="0" xfId="0" applyNumberFormat="1" applyFont="1" applyFill="1" applyBorder="1" applyAlignment="1">
      <alignment horizontal="center"/>
    </xf>
    <xf numFmtId="0" fontId="39" fillId="0" borderId="0" xfId="0" applyNumberFormat="1" applyFont="1" applyFill="1" applyBorder="1" applyAlignment="1">
      <alignment horizontal="center"/>
    </xf>
    <xf numFmtId="0" fontId="15" fillId="0" borderId="0" xfId="0" applyFont="1" applyFill="1"/>
    <xf numFmtId="166" fontId="15" fillId="0" borderId="0" xfId="0" applyNumberFormat="1" applyFont="1" applyFill="1" applyAlignment="1">
      <alignment horizontal="center" vertical="center"/>
    </xf>
    <xf numFmtId="0" fontId="15" fillId="0" borderId="0" xfId="0" applyFont="1" applyFill="1" applyAlignment="1">
      <alignment horizontal="center"/>
    </xf>
    <xf numFmtId="0" fontId="15" fillId="0" borderId="0" xfId="0" applyFont="1" applyAlignment="1">
      <alignment horizontal="center"/>
    </xf>
    <xf numFmtId="168" fontId="12" fillId="0" borderId="0" xfId="0" applyNumberFormat="1" applyFont="1" applyFill="1" applyBorder="1" applyAlignment="1">
      <alignment horizontal="center" vertical="center" wrapText="1"/>
    </xf>
    <xf numFmtId="0" fontId="40" fillId="0" borderId="0" xfId="0" applyFont="1"/>
    <xf numFmtId="0" fontId="42" fillId="0" borderId="0" xfId="0" applyFont="1" applyFill="1" applyBorder="1" applyAlignment="1">
      <alignment horizontal="left" vertical="center"/>
    </xf>
    <xf numFmtId="4" fontId="12" fillId="0" borderId="0" xfId="0" applyNumberFormat="1" applyFont="1" applyFill="1" applyBorder="1" applyAlignment="1">
      <alignment horizontal="center" vertical="center"/>
    </xf>
    <xf numFmtId="168" fontId="15" fillId="0" borderId="0" xfId="0" applyNumberFormat="1" applyFont="1" applyFill="1" applyAlignment="1">
      <alignment horizontal="center"/>
    </xf>
    <xf numFmtId="164" fontId="12" fillId="9" borderId="0" xfId="0" applyNumberFormat="1" applyFont="1" applyFill="1" applyBorder="1" applyAlignment="1">
      <alignment horizontal="center" vertical="center"/>
    </xf>
    <xf numFmtId="164" fontId="12" fillId="8" borderId="0" xfId="0" applyNumberFormat="1" applyFont="1" applyFill="1" applyBorder="1" applyAlignment="1">
      <alignment horizontal="center" vertical="center"/>
    </xf>
    <xf numFmtId="49" fontId="33" fillId="0" borderId="0" xfId="0" applyNumberFormat="1" applyFont="1"/>
    <xf numFmtId="0" fontId="16" fillId="0" borderId="0" xfId="0" applyFont="1" applyAlignment="1">
      <alignment horizontal="center"/>
    </xf>
    <xf numFmtId="0" fontId="7" fillId="0" borderId="0" xfId="0" applyFont="1" applyAlignment="1">
      <alignment horizontal="center" vertical="center" wrapText="1"/>
    </xf>
    <xf numFmtId="0" fontId="38" fillId="0" borderId="0" xfId="0" applyFont="1" applyFill="1" applyBorder="1" applyAlignment="1">
      <alignment horizontal="center" vertical="center"/>
    </xf>
    <xf numFmtId="0" fontId="6" fillId="0" borderId="0" xfId="0" applyFont="1" applyAlignment="1">
      <alignment horizontal="center"/>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colors>
    <mruColors>
      <color rgb="FF0033CC"/>
      <color rgb="FFFFB9FF"/>
      <color rgb="FFFF99FF"/>
      <color rgb="FFEC7524"/>
      <color rgb="FFEC8014"/>
      <color rgb="FFFF330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2" Type="http://schemas.microsoft.com/office/2011/relationships/chartColorStyle" Target="colors53.xml"/><Relationship Id="rId1" Type="http://schemas.microsoft.com/office/2011/relationships/chartStyle" Target="style53.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r>
              <a:rPr lang="en-US" sz="1000"/>
              <a:t>Dissolved Aluminum--Collectes</a:t>
            </a:r>
            <a:r>
              <a:rPr lang="en-US" sz="1000" baseline="0"/>
              <a:t>d at Sites Between</a:t>
            </a:r>
            <a:br>
              <a:rPr lang="en-US" sz="1000" baseline="0"/>
            </a:br>
            <a:r>
              <a:rPr lang="en-US" sz="1000" baseline="0"/>
              <a:t>RK 90 and 100</a:t>
            </a:r>
            <a:endParaRPr lang="en-US" sz="1000"/>
          </a:p>
        </c:rich>
      </c:tx>
      <c:layout>
        <c:manualLayout>
          <c:xMode val="edge"/>
          <c:yMode val="edge"/>
          <c:x val="0.25143245155852201"/>
          <c:y val="4.1789794205665524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03226842290275"/>
          <c:y val="0.16527429723458481"/>
          <c:w val="0.74938058867778712"/>
          <c:h val="0.67218988930731471"/>
        </c:manualLayout>
      </c:layout>
      <c:scatterChart>
        <c:scatterStyle val="lineMarker"/>
        <c:varyColors val="0"/>
        <c:ser>
          <c:idx val="0"/>
          <c:order val="0"/>
          <c:tx>
            <c:strRef>
              <c:f>'Durango Dissolved'!$A$177</c:f>
              <c:strCache>
                <c:ptCount val="1"/>
                <c:pt idx="0">
                  <c:v>EPA Pre-Event</c:v>
                </c:pt>
              </c:strCache>
            </c:strRef>
          </c:tx>
          <c:spPr>
            <a:ln w="1905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19050" cap="rnd">
                <a:solidFill>
                  <a:schemeClr val="tx1">
                    <a:lumMod val="65000"/>
                    <a:lumOff val="35000"/>
                  </a:schemeClr>
                </a:solidFill>
                <a:prstDash val="sysDot"/>
              </a:ln>
              <a:effectLst/>
            </c:spPr>
            <c:trendlineType val="power"/>
            <c:forward val="3000"/>
            <c:dispRSqr val="1"/>
            <c:dispEq val="1"/>
            <c:trendlineLbl>
              <c:layout>
                <c:manualLayout>
                  <c:x val="8.7235897921674618E-2"/>
                  <c:y val="-0.17913472059077068"/>
                </c:manualLayout>
              </c:layout>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Dissolved'!$F$4:$F$172</c:f>
              <c:numCache>
                <c:formatCode>0.0000</c:formatCode>
                <c:ptCount val="169"/>
                <c:pt idx="0">
                  <c:v>1.4999999999999999E-2</c:v>
                </c:pt>
                <c:pt idx="1">
                  <c:v>1.4999999999999999E-2</c:v>
                </c:pt>
                <c:pt idx="2">
                  <c:v>0.02</c:v>
                </c:pt>
                <c:pt idx="3">
                  <c:v>3.5000000000000003E-2</c:v>
                </c:pt>
                <c:pt idx="4">
                  <c:v>4.2000000000000003E-2</c:v>
                </c:pt>
                <c:pt idx="5">
                  <c:v>2.3E-2</c:v>
                </c:pt>
                <c:pt idx="6">
                  <c:v>0.02</c:v>
                </c:pt>
                <c:pt idx="7">
                  <c:v>1.7999999999999999E-2</c:v>
                </c:pt>
                <c:pt idx="8">
                  <c:v>3.5999999999999997E-2</c:v>
                </c:pt>
                <c:pt idx="9">
                  <c:v>2.1999999999999999E-2</c:v>
                </c:pt>
                <c:pt idx="10">
                  <c:v>1.7999999999999999E-2</c:v>
                </c:pt>
                <c:pt idx="11">
                  <c:v>2.5999999999999999E-2</c:v>
                </c:pt>
                <c:pt idx="12">
                  <c:v>2.1999999999999999E-2</c:v>
                </c:pt>
                <c:pt idx="13">
                  <c:v>0.02</c:v>
                </c:pt>
                <c:pt idx="14">
                  <c:v>3.3000000000000002E-2</c:v>
                </c:pt>
                <c:pt idx="15">
                  <c:v>2.1000000000000001E-2</c:v>
                </c:pt>
                <c:pt idx="16">
                  <c:v>2.5999999999999999E-2</c:v>
                </c:pt>
                <c:pt idx="17">
                  <c:v>1.9E-2</c:v>
                </c:pt>
                <c:pt idx="18">
                  <c:v>1.4999999999999999E-2</c:v>
                </c:pt>
                <c:pt idx="19">
                  <c:v>1.4999999999999999E-2</c:v>
                </c:pt>
                <c:pt idx="20">
                  <c:v>1.4999999999999999E-2</c:v>
                </c:pt>
                <c:pt idx="21">
                  <c:v>1.7000000000000001E-2</c:v>
                </c:pt>
                <c:pt idx="22">
                  <c:v>1.4999999999999999E-2</c:v>
                </c:pt>
                <c:pt idx="23">
                  <c:v>1.4999999999999999E-2</c:v>
                </c:pt>
                <c:pt idx="24">
                  <c:v>1.4999999999999999E-2</c:v>
                </c:pt>
                <c:pt idx="25">
                  <c:v>1.9E-2</c:v>
                </c:pt>
                <c:pt idx="26">
                  <c:v>1.4999999999999999E-2</c:v>
                </c:pt>
                <c:pt idx="27">
                  <c:v>1.4999999999999999E-2</c:v>
                </c:pt>
                <c:pt idx="28">
                  <c:v>2.1999999999999999E-2</c:v>
                </c:pt>
                <c:pt idx="29">
                  <c:v>7.0000000000000007E-2</c:v>
                </c:pt>
                <c:pt idx="30">
                  <c:v>0.03</c:v>
                </c:pt>
                <c:pt idx="31">
                  <c:v>3.1E-2</c:v>
                </c:pt>
                <c:pt idx="32">
                  <c:v>3.5999999999999997E-2</c:v>
                </c:pt>
                <c:pt idx="33">
                  <c:v>2.5999999999999999E-2</c:v>
                </c:pt>
                <c:pt idx="34">
                  <c:v>5.7000000000000002E-2</c:v>
                </c:pt>
                <c:pt idx="35">
                  <c:v>7.0999999999999994E-2</c:v>
                </c:pt>
                <c:pt idx="36">
                  <c:v>2.8000000000000001E-2</c:v>
                </c:pt>
                <c:pt idx="37">
                  <c:v>2.7E-2</c:v>
                </c:pt>
                <c:pt idx="38">
                  <c:v>1.7000000000000001E-2</c:v>
                </c:pt>
                <c:pt idx="39">
                  <c:v>2.3E-2</c:v>
                </c:pt>
                <c:pt idx="40">
                  <c:v>1.4999999999999999E-2</c:v>
                </c:pt>
                <c:pt idx="41">
                  <c:v>1.4999999999999999E-2</c:v>
                </c:pt>
                <c:pt idx="42">
                  <c:v>1.4999999999999999E-2</c:v>
                </c:pt>
                <c:pt idx="43">
                  <c:v>1.4999999999999999E-2</c:v>
                </c:pt>
                <c:pt idx="44">
                  <c:v>3.2000000000000001E-2</c:v>
                </c:pt>
                <c:pt idx="45">
                  <c:v>1.4999999999999999E-2</c:v>
                </c:pt>
                <c:pt idx="46">
                  <c:v>1.4999999999999999E-2</c:v>
                </c:pt>
                <c:pt idx="47">
                  <c:v>1.9E-2</c:v>
                </c:pt>
                <c:pt idx="48">
                  <c:v>1.7999999999999999E-2</c:v>
                </c:pt>
                <c:pt idx="49">
                  <c:v>1.4999999999999999E-2</c:v>
                </c:pt>
                <c:pt idx="50">
                  <c:v>1.4999999999999999E-2</c:v>
                </c:pt>
                <c:pt idx="51">
                  <c:v>1.6E-2</c:v>
                </c:pt>
                <c:pt idx="52">
                  <c:v>0.03</c:v>
                </c:pt>
                <c:pt idx="53">
                  <c:v>0.02</c:v>
                </c:pt>
                <c:pt idx="54">
                  <c:v>1.7999999999999999E-2</c:v>
                </c:pt>
                <c:pt idx="55">
                  <c:v>2.4E-2</c:v>
                </c:pt>
                <c:pt idx="56">
                  <c:v>2.1999999999999999E-2</c:v>
                </c:pt>
                <c:pt idx="57">
                  <c:v>3.7999999999999999E-2</c:v>
                </c:pt>
                <c:pt idx="58">
                  <c:v>1.4999999999999999E-2</c:v>
                </c:pt>
                <c:pt idx="59">
                  <c:v>1.7000000000000001E-2</c:v>
                </c:pt>
                <c:pt idx="60">
                  <c:v>1.4999999999999999E-2</c:v>
                </c:pt>
                <c:pt idx="61">
                  <c:v>2.1000000000000001E-2</c:v>
                </c:pt>
                <c:pt idx="62">
                  <c:v>1.9E-2</c:v>
                </c:pt>
                <c:pt idx="63">
                  <c:v>2.1999999999999999E-2</c:v>
                </c:pt>
                <c:pt idx="64">
                  <c:v>1.4999999999999999E-2</c:v>
                </c:pt>
                <c:pt idx="65">
                  <c:v>0.02</c:v>
                </c:pt>
                <c:pt idx="66">
                  <c:v>2.1999999999999999E-2</c:v>
                </c:pt>
                <c:pt idx="67">
                  <c:v>0.02</c:v>
                </c:pt>
                <c:pt idx="68">
                  <c:v>1.4999999999999999E-2</c:v>
                </c:pt>
                <c:pt idx="69">
                  <c:v>2.1000000000000001E-2</c:v>
                </c:pt>
                <c:pt idx="70">
                  <c:v>1.4999999999999999E-2</c:v>
                </c:pt>
                <c:pt idx="71">
                  <c:v>1.4999999999999999E-2</c:v>
                </c:pt>
                <c:pt idx="72">
                  <c:v>1.7999999999999999E-2</c:v>
                </c:pt>
                <c:pt idx="73">
                  <c:v>1.4999999999999999E-2</c:v>
                </c:pt>
                <c:pt idx="74">
                  <c:v>1.4999999999999999E-2</c:v>
                </c:pt>
                <c:pt idx="75">
                  <c:v>2.7E-2</c:v>
                </c:pt>
                <c:pt idx="76">
                  <c:v>1.4999999999999999E-2</c:v>
                </c:pt>
                <c:pt idx="77">
                  <c:v>3.4000000000000002E-2</c:v>
                </c:pt>
                <c:pt idx="78">
                  <c:v>1.4999999999999999E-2</c:v>
                </c:pt>
                <c:pt idx="79">
                  <c:v>4.7E-2</c:v>
                </c:pt>
                <c:pt idx="80">
                  <c:v>2.1999999999999999E-2</c:v>
                </c:pt>
                <c:pt idx="81">
                  <c:v>0.03</c:v>
                </c:pt>
                <c:pt idx="82">
                  <c:v>1.4999999999999999E-2</c:v>
                </c:pt>
                <c:pt idx="83">
                  <c:v>3.3000000000000002E-2</c:v>
                </c:pt>
                <c:pt idx="84">
                  <c:v>4.8000000000000001E-2</c:v>
                </c:pt>
                <c:pt idx="85">
                  <c:v>0.02</c:v>
                </c:pt>
                <c:pt idx="86">
                  <c:v>2.9000000000000001E-2</c:v>
                </c:pt>
                <c:pt idx="87">
                  <c:v>2.7E-2</c:v>
                </c:pt>
                <c:pt idx="88">
                  <c:v>4.2000000000000003E-2</c:v>
                </c:pt>
                <c:pt idx="89">
                  <c:v>1.4999999999999999E-2</c:v>
                </c:pt>
                <c:pt idx="90">
                  <c:v>1.4999999999999999E-2</c:v>
                </c:pt>
                <c:pt idx="91">
                  <c:v>1.4999999999999999E-2</c:v>
                </c:pt>
                <c:pt idx="92">
                  <c:v>3.5999999999999997E-2</c:v>
                </c:pt>
                <c:pt idx="93">
                  <c:v>1.4999999999999999E-2</c:v>
                </c:pt>
                <c:pt idx="94">
                  <c:v>2.5999999999999999E-2</c:v>
                </c:pt>
                <c:pt idx="95">
                  <c:v>1.4999999999999999E-2</c:v>
                </c:pt>
                <c:pt idx="96">
                  <c:v>1.4999999999999999E-2</c:v>
                </c:pt>
                <c:pt idx="97">
                  <c:v>0.02</c:v>
                </c:pt>
                <c:pt idx="98">
                  <c:v>2.8000000000000001E-2</c:v>
                </c:pt>
                <c:pt idx="99">
                  <c:v>1.4999999999999999E-2</c:v>
                </c:pt>
                <c:pt idx="100">
                  <c:v>1.4999999999999999E-2</c:v>
                </c:pt>
                <c:pt idx="101">
                  <c:v>2.3E-2</c:v>
                </c:pt>
                <c:pt idx="102">
                  <c:v>1.4999999999999999E-2</c:v>
                </c:pt>
                <c:pt idx="103">
                  <c:v>1.7999999999999999E-2</c:v>
                </c:pt>
                <c:pt idx="104">
                  <c:v>1.7999999999999999E-2</c:v>
                </c:pt>
                <c:pt idx="105">
                  <c:v>1.6E-2</c:v>
                </c:pt>
                <c:pt idx="106">
                  <c:v>1.7999999999999999E-2</c:v>
                </c:pt>
                <c:pt idx="107">
                  <c:v>1.7999999999999999E-2</c:v>
                </c:pt>
                <c:pt idx="108">
                  <c:v>3.6999999999999998E-2</c:v>
                </c:pt>
                <c:pt idx="109">
                  <c:v>0.03</c:v>
                </c:pt>
                <c:pt idx="110">
                  <c:v>3.6999999999999998E-2</c:v>
                </c:pt>
                <c:pt idx="111">
                  <c:v>0.02</c:v>
                </c:pt>
                <c:pt idx="112">
                  <c:v>0.04</c:v>
                </c:pt>
                <c:pt idx="113">
                  <c:v>0.03</c:v>
                </c:pt>
                <c:pt idx="114">
                  <c:v>2.5000000000000001E-2</c:v>
                </c:pt>
                <c:pt idx="115">
                  <c:v>2.4E-2</c:v>
                </c:pt>
                <c:pt idx="116">
                  <c:v>1.4999999999999999E-2</c:v>
                </c:pt>
                <c:pt idx="117">
                  <c:v>3.3000000000000002E-2</c:v>
                </c:pt>
                <c:pt idx="118">
                  <c:v>3.1E-2</c:v>
                </c:pt>
                <c:pt idx="119">
                  <c:v>5.6000000000000001E-2</c:v>
                </c:pt>
                <c:pt idx="120">
                  <c:v>3.1E-2</c:v>
                </c:pt>
                <c:pt idx="121">
                  <c:v>2.4E-2</c:v>
                </c:pt>
                <c:pt idx="122">
                  <c:v>1.4999999999999999E-2</c:v>
                </c:pt>
                <c:pt idx="123">
                  <c:v>1.4999999999999999E-2</c:v>
                </c:pt>
                <c:pt idx="124">
                  <c:v>1.4999999999999999E-2</c:v>
                </c:pt>
                <c:pt idx="125">
                  <c:v>1.4999999999999999E-2</c:v>
                </c:pt>
                <c:pt idx="126">
                  <c:v>1.4999999999999999E-2</c:v>
                </c:pt>
                <c:pt idx="127">
                  <c:v>2.1000000000000001E-2</c:v>
                </c:pt>
                <c:pt idx="128">
                  <c:v>1.7000000000000001E-2</c:v>
                </c:pt>
                <c:pt idx="129">
                  <c:v>2.8000000000000001E-2</c:v>
                </c:pt>
                <c:pt idx="130">
                  <c:v>0.04</c:v>
                </c:pt>
                <c:pt idx="131">
                  <c:v>3.1E-2</c:v>
                </c:pt>
                <c:pt idx="132">
                  <c:v>2.7E-2</c:v>
                </c:pt>
                <c:pt idx="133">
                  <c:v>3.5000000000000003E-2</c:v>
                </c:pt>
                <c:pt idx="134">
                  <c:v>2.4E-2</c:v>
                </c:pt>
                <c:pt idx="135">
                  <c:v>7.8E-2</c:v>
                </c:pt>
                <c:pt idx="136">
                  <c:v>5.0999999999999997E-2</c:v>
                </c:pt>
                <c:pt idx="137">
                  <c:v>3.3000000000000002E-2</c:v>
                </c:pt>
                <c:pt idx="138">
                  <c:v>4.4499999999999998E-2</c:v>
                </c:pt>
                <c:pt idx="139">
                  <c:v>2.9000000000000001E-2</c:v>
                </c:pt>
                <c:pt idx="140">
                  <c:v>4.8000000000000001E-2</c:v>
                </c:pt>
                <c:pt idx="141">
                  <c:v>0.04</c:v>
                </c:pt>
                <c:pt idx="142">
                  <c:v>3.3000000000000002E-2</c:v>
                </c:pt>
                <c:pt idx="143">
                  <c:v>4.3999999999999997E-2</c:v>
                </c:pt>
                <c:pt idx="144">
                  <c:v>0.05</c:v>
                </c:pt>
                <c:pt idx="145">
                  <c:v>0.05</c:v>
                </c:pt>
                <c:pt idx="146">
                  <c:v>4.2999999999999997E-2</c:v>
                </c:pt>
                <c:pt idx="147">
                  <c:v>8.5000000000000006E-2</c:v>
                </c:pt>
                <c:pt idx="148">
                  <c:v>3.9E-2</c:v>
                </c:pt>
                <c:pt idx="149">
                  <c:v>3.6999999999999998E-2</c:v>
                </c:pt>
                <c:pt idx="150">
                  <c:v>0.02</c:v>
                </c:pt>
                <c:pt idx="151">
                  <c:v>6.6000000000000003E-2</c:v>
                </c:pt>
                <c:pt idx="152">
                  <c:v>6.0999999999999999E-2</c:v>
                </c:pt>
                <c:pt idx="153">
                  <c:v>9.7000000000000003E-2</c:v>
                </c:pt>
                <c:pt idx="154">
                  <c:v>0.02</c:v>
                </c:pt>
                <c:pt idx="155">
                  <c:v>0.04</c:v>
                </c:pt>
                <c:pt idx="156">
                  <c:v>3.1E-2</c:v>
                </c:pt>
                <c:pt idx="157">
                  <c:v>2.1999999999999999E-2</c:v>
                </c:pt>
                <c:pt idx="158">
                  <c:v>2.1999999999999999E-2</c:v>
                </c:pt>
                <c:pt idx="159">
                  <c:v>6.7000000000000004E-2</c:v>
                </c:pt>
                <c:pt idx="160">
                  <c:v>0.17</c:v>
                </c:pt>
                <c:pt idx="161">
                  <c:v>0.15</c:v>
                </c:pt>
                <c:pt idx="162">
                  <c:v>0.11</c:v>
                </c:pt>
                <c:pt idx="163">
                  <c:v>4.7E-2</c:v>
                </c:pt>
                <c:pt idx="164">
                  <c:v>6.7000000000000004E-2</c:v>
                </c:pt>
                <c:pt idx="165">
                  <c:v>5.8000000000000003E-2</c:v>
                </c:pt>
                <c:pt idx="166">
                  <c:v>4.5999999999999999E-2</c:v>
                </c:pt>
                <c:pt idx="167">
                  <c:v>5.0999999999999997E-2</c:v>
                </c:pt>
                <c:pt idx="168">
                  <c:v>9.4E-2</c:v>
                </c:pt>
              </c:numCache>
            </c:numRef>
          </c:yVal>
          <c:smooth val="0"/>
          <c:extLst>
            <c:ext xmlns:c16="http://schemas.microsoft.com/office/drawing/2014/chart" uri="{C3380CC4-5D6E-409C-BE32-E72D297353CC}">
              <c16:uniqueId val="{00000000-6AF3-42D0-824C-45784C20EB34}"/>
            </c:ext>
          </c:extLst>
        </c:ser>
        <c:dLbls>
          <c:showLegendKey val="0"/>
          <c:showVal val="0"/>
          <c:showCatName val="0"/>
          <c:showSerName val="0"/>
          <c:showPercent val="0"/>
          <c:showBubbleSize val="0"/>
        </c:dLbls>
        <c:axId val="323224032"/>
        <c:axId val="795016592"/>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Dissolved'!$D$157:$D$160</c15:sqref>
                        </c15:formulaRef>
                      </c:ext>
                    </c:extLst>
                    <c:numCache>
                      <c:formatCode>#,##0</c:formatCode>
                      <c:ptCount val="4"/>
                      <c:pt idx="0" formatCode="General">
                        <c:v>327</c:v>
                      </c:pt>
                      <c:pt idx="1">
                        <c:v>2250</c:v>
                      </c:pt>
                      <c:pt idx="2">
                        <c:v>2920</c:v>
                      </c:pt>
                      <c:pt idx="3">
                        <c:v>1110</c:v>
                      </c:pt>
                    </c:numCache>
                  </c:numRef>
                </c:xVal>
                <c:yVal>
                  <c:numRef>
                    <c:extLst>
                      <c:ext uri="{02D57815-91ED-43cb-92C2-25804820EDAC}">
                        <c15:formulaRef>
                          <c15:sqref>'Durango Dissolved'!$F$157:$F$160</c15:sqref>
                        </c15:formulaRef>
                      </c:ext>
                    </c:extLst>
                    <c:numCache>
                      <c:formatCode>0.0000</c:formatCode>
                      <c:ptCount val="4"/>
                      <c:pt idx="0">
                        <c:v>9.7000000000000003E-2</c:v>
                      </c:pt>
                      <c:pt idx="1">
                        <c:v>0.02</c:v>
                      </c:pt>
                      <c:pt idx="2">
                        <c:v>0.04</c:v>
                      </c:pt>
                      <c:pt idx="3">
                        <c:v>3.1E-2</c:v>
                      </c:pt>
                    </c:numCache>
                  </c:numRef>
                </c:yVal>
                <c:smooth val="0"/>
                <c:extLst>
                  <c:ext xmlns:c16="http://schemas.microsoft.com/office/drawing/2014/chart" uri="{C3380CC4-5D6E-409C-BE32-E72D297353CC}">
                    <c16:uniqueId val="{00000001-6AF3-42D0-824C-45784C20EB34}"/>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7"/>
                  <c:spPr>
                    <a:solidFill>
                      <a:srgbClr val="FF0000"/>
                    </a:solidFill>
                    <a:ln w="9525">
                      <a:solidFill>
                        <a:schemeClr val="tx1">
                          <a:lumMod val="50000"/>
                          <a:lumOff val="50000"/>
                        </a:schemeClr>
                      </a:solidFill>
                    </a:ln>
                    <a:effectLst/>
                  </c:spPr>
                </c:marker>
                <c:xVal>
                  <c:numRef>
                    <c:extLst xmlns:c15="http://schemas.microsoft.com/office/drawing/2012/chart">
                      <c:ext xmlns:c15="http://schemas.microsoft.com/office/drawing/2012/char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xmlns:c15="http://schemas.microsoft.com/office/drawing/2012/chart">
                      <c:ext xmlns:c15="http://schemas.microsoft.com/office/drawing/2012/chart" uri="{02D57815-91ED-43cb-92C2-25804820EDAC}">
                        <c15:formulaRef>
                          <c15:sqref>'Durango Dissolved'!$F$161:$F$172</c15:sqref>
                        </c15:formulaRef>
                      </c:ext>
                    </c:extLst>
                    <c:numCache>
                      <c:formatCode>0.0000</c:formatCode>
                      <c:ptCount val="12"/>
                      <c:pt idx="0">
                        <c:v>2.1999999999999999E-2</c:v>
                      </c:pt>
                      <c:pt idx="1">
                        <c:v>2.1999999999999999E-2</c:v>
                      </c:pt>
                      <c:pt idx="2">
                        <c:v>6.7000000000000004E-2</c:v>
                      </c:pt>
                      <c:pt idx="3">
                        <c:v>0.17</c:v>
                      </c:pt>
                      <c:pt idx="4">
                        <c:v>0.15</c:v>
                      </c:pt>
                      <c:pt idx="5">
                        <c:v>0.11</c:v>
                      </c:pt>
                      <c:pt idx="6">
                        <c:v>4.7E-2</c:v>
                      </c:pt>
                      <c:pt idx="7">
                        <c:v>6.7000000000000004E-2</c:v>
                      </c:pt>
                      <c:pt idx="8">
                        <c:v>5.8000000000000003E-2</c:v>
                      </c:pt>
                      <c:pt idx="9">
                        <c:v>4.5999999999999999E-2</c:v>
                      </c:pt>
                      <c:pt idx="10">
                        <c:v>5.0999999999999997E-2</c:v>
                      </c:pt>
                      <c:pt idx="11">
                        <c:v>9.4E-2</c:v>
                      </c:pt>
                    </c:numCache>
                  </c:numRef>
                </c:yVal>
                <c:smooth val="0"/>
                <c:extLst xmlns:c15="http://schemas.microsoft.com/office/drawing/2012/chart">
                  <c:ext xmlns:c16="http://schemas.microsoft.com/office/drawing/2014/chart" uri="{C3380CC4-5D6E-409C-BE32-E72D297353CC}">
                    <c16:uniqueId val="{00000002-6AF3-42D0-824C-45784C20EB34}"/>
                  </c:ext>
                </c:extLst>
              </c15:ser>
            </c15:filteredScatterSeries>
          </c:ext>
        </c:extLst>
      </c:scatterChart>
      <c:valAx>
        <c:axId val="32322403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795016592"/>
        <c:crosses val="autoZero"/>
        <c:crossBetween val="midCat"/>
      </c:valAx>
      <c:valAx>
        <c:axId val="7950165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3.3768203313604597E-2"/>
              <c:y val="0.239840258998848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323224032"/>
        <c:crosses val="autoZero"/>
        <c:crossBetween val="midCat"/>
        <c:minorUnit val="1.0000000000000002E-2"/>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r>
              <a:rPr lang="en-US" sz="1000"/>
              <a:t>Dissolved Lead Collected</a:t>
            </a:r>
            <a:r>
              <a:rPr lang="en-US" sz="1000" baseline="0"/>
              <a:t> at Sites Between </a:t>
            </a:r>
            <a:br>
              <a:rPr lang="en-US" sz="1000" baseline="0"/>
            </a:br>
            <a:r>
              <a:rPr lang="en-US" sz="1000" baseline="0"/>
              <a:t>RK 90 and 100</a:t>
            </a:r>
            <a:endParaRPr lang="en-US" sz="1000"/>
          </a:p>
        </c:rich>
      </c:tx>
      <c:layout>
        <c:manualLayout>
          <c:xMode val="edge"/>
          <c:yMode val="edge"/>
          <c:x val="0.27297143910046268"/>
          <c:y val="1.7972138098122353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635246785098708"/>
          <c:y val="0.20725120129214616"/>
          <c:w val="0.75790028953566069"/>
          <c:h val="0.6358415505754088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3000"/>
            <c:dispRSqr val="1"/>
            <c:dispEq val="1"/>
            <c:trendlineLbl>
              <c:layout>
                <c:manualLayout>
                  <c:x val="-0.14014907911201907"/>
                  <c:y val="-0.44447890167575205"/>
                </c:manualLayout>
              </c:layout>
              <c:tx>
                <c:rich>
                  <a:bodyPr rot="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r>
                      <a:rPr lang="en-US" b="0" baseline="0"/>
                      <a:t>y = 0.00771x</a:t>
                    </a:r>
                    <a:r>
                      <a:rPr lang="en-US" b="0" baseline="30000"/>
                      <a:t>-0.274033</a:t>
                    </a:r>
                    <a:br>
                      <a:rPr lang="en-US" b="0" baseline="0"/>
                    </a:br>
                    <a:r>
                      <a:rPr lang="en-US" b="0" baseline="0"/>
                      <a:t>R² = 0.214</a:t>
                    </a:r>
                    <a:endParaRPr lang="en-US" b="0"/>
                  </a:p>
                </c:rich>
              </c:tx>
              <c:numFmt formatCode="#,##0.00000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Dissolved'!$M$4:$M$172</c:f>
              <c:numCache>
                <c:formatCode>0.0000</c:formatCode>
                <c:ptCount val="169"/>
                <c:pt idx="0">
                  <c:v>6.9999999999999999E-4</c:v>
                </c:pt>
                <c:pt idx="1">
                  <c:v>6.9999999999999999E-4</c:v>
                </c:pt>
                <c:pt idx="2">
                  <c:v>4.4999999999999997E-3</c:v>
                </c:pt>
                <c:pt idx="3">
                  <c:v>4.7000000000000002E-3</c:v>
                </c:pt>
                <c:pt idx="4">
                  <c:v>3.8999999999999998E-3</c:v>
                </c:pt>
                <c:pt idx="5">
                  <c:v>4.0000000000000001E-3</c:v>
                </c:pt>
                <c:pt idx="6">
                  <c:v>4.2000000000000006E-3</c:v>
                </c:pt>
                <c:pt idx="7">
                  <c:v>3.2000000000000002E-3</c:v>
                </c:pt>
                <c:pt idx="8">
                  <c:v>3.3E-3</c:v>
                </c:pt>
                <c:pt idx="9">
                  <c:v>3.7000000000000002E-3</c:v>
                </c:pt>
                <c:pt idx="10">
                  <c:v>4.0000000000000001E-3</c:v>
                </c:pt>
                <c:pt idx="11">
                  <c:v>3.3999999999999998E-3</c:v>
                </c:pt>
                <c:pt idx="36">
                  <c:v>5.0000000000000001E-3</c:v>
                </c:pt>
                <c:pt idx="37">
                  <c:v>4.5999999999999999E-3</c:v>
                </c:pt>
                <c:pt idx="131">
                  <c:v>3.2000000000000002E-3</c:v>
                </c:pt>
                <c:pt idx="132">
                  <c:v>3.7000000000000002E-3</c:v>
                </c:pt>
                <c:pt idx="133">
                  <c:v>6.9999999999999999E-4</c:v>
                </c:pt>
                <c:pt idx="134">
                  <c:v>6.9999999999999999E-4</c:v>
                </c:pt>
                <c:pt idx="135">
                  <c:v>6.9999999999999999E-4</c:v>
                </c:pt>
                <c:pt idx="136">
                  <c:v>6.9999999999999999E-4</c:v>
                </c:pt>
                <c:pt idx="137">
                  <c:v>6.9999999999999999E-4</c:v>
                </c:pt>
                <c:pt idx="138">
                  <c:v>6.9999999999999999E-4</c:v>
                </c:pt>
                <c:pt idx="139">
                  <c:v>4.0000000000000001E-3</c:v>
                </c:pt>
                <c:pt idx="140">
                  <c:v>3.3999999999999998E-3</c:v>
                </c:pt>
                <c:pt idx="142">
                  <c:v>6.9999999999999999E-4</c:v>
                </c:pt>
                <c:pt idx="143">
                  <c:v>6.9999999999999999E-4</c:v>
                </c:pt>
                <c:pt idx="144">
                  <c:v>6.9999999999999999E-4</c:v>
                </c:pt>
                <c:pt idx="145">
                  <c:v>6.9999999999999999E-4</c:v>
                </c:pt>
                <c:pt idx="147">
                  <c:v>3.7000000000000002E-3</c:v>
                </c:pt>
                <c:pt idx="148">
                  <c:v>3.5000000000000001E-3</c:v>
                </c:pt>
                <c:pt idx="149">
                  <c:v>3.3999999999999998E-3</c:v>
                </c:pt>
                <c:pt idx="150">
                  <c:v>6.9999999999999999E-4</c:v>
                </c:pt>
                <c:pt idx="157" formatCode="General">
                  <c:v>2.8000000000000003E-4</c:v>
                </c:pt>
                <c:pt idx="158" formatCode="General">
                  <c:v>1.1999999999999999E-3</c:v>
                </c:pt>
                <c:pt idx="159" formatCode="General">
                  <c:v>4.0999999999999999E-4</c:v>
                </c:pt>
                <c:pt idx="160" formatCode="General">
                  <c:v>2.5000000000000001E-3</c:v>
                </c:pt>
                <c:pt idx="161" formatCode="General">
                  <c:v>6.4999999999999997E-4</c:v>
                </c:pt>
                <c:pt idx="162" formatCode="General">
                  <c:v>8.9000000000000006E-4</c:v>
                </c:pt>
                <c:pt idx="163" formatCode="General">
                  <c:v>9.3999999999999997E-4</c:v>
                </c:pt>
                <c:pt idx="164" formatCode="General">
                  <c:v>1.1999999999999999E-3</c:v>
                </c:pt>
                <c:pt idx="165" formatCode="General">
                  <c:v>8.9999999999999998E-4</c:v>
                </c:pt>
                <c:pt idx="166" formatCode="General">
                  <c:v>6.4000000000000005E-4</c:v>
                </c:pt>
                <c:pt idx="167" formatCode="General">
                  <c:v>7.2999999999999996E-4</c:v>
                </c:pt>
                <c:pt idx="168" formatCode="General">
                  <c:v>2E-3</c:v>
                </c:pt>
              </c:numCache>
            </c:numRef>
          </c:yVal>
          <c:smooth val="0"/>
          <c:extLst>
            <c:ext xmlns:c16="http://schemas.microsoft.com/office/drawing/2014/chart" uri="{C3380CC4-5D6E-409C-BE32-E72D297353CC}">
              <c16:uniqueId val="{00000000-E3C1-4630-A99A-7C179817E219}"/>
            </c:ext>
          </c:extLst>
        </c:ser>
        <c:dLbls>
          <c:showLegendKey val="0"/>
          <c:showVal val="0"/>
          <c:showCatName val="0"/>
          <c:showSerName val="0"/>
          <c:showPercent val="0"/>
          <c:showBubbleSize val="0"/>
        </c:dLbls>
        <c:axId val="323229784"/>
        <c:axId val="323230176"/>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Dissolved'!$D$158:$D$160</c15:sqref>
                        </c15:formulaRef>
                      </c:ext>
                    </c:extLst>
                    <c:numCache>
                      <c:formatCode>#,##0</c:formatCode>
                      <c:ptCount val="3"/>
                      <c:pt idx="0">
                        <c:v>2250</c:v>
                      </c:pt>
                      <c:pt idx="1">
                        <c:v>2920</c:v>
                      </c:pt>
                      <c:pt idx="2">
                        <c:v>1110</c:v>
                      </c:pt>
                    </c:numCache>
                  </c:numRef>
                </c:xVal>
                <c:yVal>
                  <c:numRef>
                    <c:extLst>
                      <c:ext uri="{02D57815-91ED-43cb-92C2-25804820EDAC}">
                        <c15:formulaRef>
                          <c15:sqref>'Durango Dissolved'!$L$158:$L$160</c15:sqref>
                        </c15:formulaRef>
                      </c:ext>
                    </c:extLst>
                    <c:numCache>
                      <c:formatCode>0.0000</c:formatCode>
                      <c:ptCount val="3"/>
                    </c:numCache>
                  </c:numRef>
                </c:yVal>
                <c:smooth val="0"/>
                <c:extLst>
                  <c:ext xmlns:c16="http://schemas.microsoft.com/office/drawing/2014/chart" uri="{C3380CC4-5D6E-409C-BE32-E72D297353CC}">
                    <c16:uniqueId val="{00000002-E3C1-4630-A99A-7C179817E219}"/>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5"/>
                  <c:spPr>
                    <a:solidFill>
                      <a:srgbClr val="EC7524"/>
                    </a:solidFill>
                    <a:ln w="9525">
                      <a:solidFill>
                        <a:schemeClr val="accent2">
                          <a:lumMod val="75000"/>
                        </a:schemeClr>
                      </a:solidFill>
                    </a:ln>
                    <a:effectLst/>
                  </c:spPr>
                </c:marker>
                <c:xVal>
                  <c:numRef>
                    <c:extLst xmlns:c15="http://schemas.microsoft.com/office/drawing/2012/chart">
                      <c:ext xmlns:c15="http://schemas.microsoft.com/office/drawing/2012/char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xmlns:c15="http://schemas.microsoft.com/office/drawing/2012/chart">
                      <c:ext xmlns:c15="http://schemas.microsoft.com/office/drawing/2012/chart" uri="{02D57815-91ED-43cb-92C2-25804820EDAC}">
                        <c15:formulaRef>
                          <c15:sqref>'Durango Dissolved'!$M$161:$M$172</c15:sqref>
                        </c15:formulaRef>
                      </c:ext>
                    </c:extLst>
                    <c:numCache>
                      <c:formatCode>General</c:formatCode>
                      <c:ptCount val="12"/>
                      <c:pt idx="0">
                        <c:v>2.8000000000000003E-4</c:v>
                      </c:pt>
                      <c:pt idx="1">
                        <c:v>1.1999999999999999E-3</c:v>
                      </c:pt>
                      <c:pt idx="2">
                        <c:v>4.0999999999999999E-4</c:v>
                      </c:pt>
                      <c:pt idx="3">
                        <c:v>2.5000000000000001E-3</c:v>
                      </c:pt>
                      <c:pt idx="4">
                        <c:v>6.4999999999999997E-4</c:v>
                      </c:pt>
                      <c:pt idx="5">
                        <c:v>8.9000000000000006E-4</c:v>
                      </c:pt>
                      <c:pt idx="6">
                        <c:v>9.3999999999999997E-4</c:v>
                      </c:pt>
                      <c:pt idx="7">
                        <c:v>1.1999999999999999E-3</c:v>
                      </c:pt>
                      <c:pt idx="8">
                        <c:v>8.9999999999999998E-4</c:v>
                      </c:pt>
                      <c:pt idx="9">
                        <c:v>6.4000000000000005E-4</c:v>
                      </c:pt>
                      <c:pt idx="10">
                        <c:v>7.2999999999999996E-4</c:v>
                      </c:pt>
                      <c:pt idx="11">
                        <c:v>2E-3</c:v>
                      </c:pt>
                    </c:numCache>
                  </c:numRef>
                </c:yVal>
                <c:smooth val="0"/>
                <c:extLst xmlns:c15="http://schemas.microsoft.com/office/drawing/2012/chart">
                  <c:ext xmlns:c16="http://schemas.microsoft.com/office/drawing/2014/chart" uri="{C3380CC4-5D6E-409C-BE32-E72D297353CC}">
                    <c16:uniqueId val="{00000001-E3C1-4630-A99A-7C179817E219}"/>
                  </c:ext>
                </c:extLst>
              </c15:ser>
            </c15:filteredScatterSeries>
          </c:ext>
        </c:extLst>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30176"/>
        <c:crosses val="autoZero"/>
        <c:crossBetween val="midCat"/>
      </c:valAx>
      <c:valAx>
        <c:axId val="323230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1.6728801597857598E-2"/>
              <c:y val="0.253881849384211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9784"/>
        <c:crosses val="autoZero"/>
        <c:crossBetween val="midCat"/>
      </c:valAx>
      <c:spPr>
        <a:noFill/>
        <a:ln>
          <a:solidFill>
            <a:schemeClr val="tx1">
              <a:lumMod val="50000"/>
              <a:lumOff val="50000"/>
            </a:schemeClr>
          </a:solidFill>
        </a:ln>
        <a:effectLst/>
      </c:spPr>
    </c:plotArea>
    <c:legend>
      <c:legendPos val="t"/>
      <c:legendEntry>
        <c:idx val="1"/>
        <c:delete val="1"/>
      </c:legendEntry>
      <c:layout>
        <c:manualLayout>
          <c:xMode val="edge"/>
          <c:yMode val="edge"/>
          <c:x val="0.240317505324254"/>
          <c:y val="0.13014625479507369"/>
          <c:w val="0.75742600382648617"/>
          <c:h val="7.1990262086804382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100"/>
              <a:t>Dissolved Lead Collected at Sites Between </a:t>
            </a:r>
            <a:br>
              <a:rPr lang="en-US" sz="1100"/>
            </a:br>
            <a:r>
              <a:rPr lang="en-US" sz="1100"/>
              <a:t>RK 90 and 100</a:t>
            </a:r>
          </a:p>
        </c:rich>
      </c:tx>
      <c:layout>
        <c:manualLayout>
          <c:xMode val="edge"/>
          <c:yMode val="edge"/>
          <c:x val="0.29285074110216752"/>
          <c:y val="1.5618816878659404E-3"/>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8635246785098708"/>
          <c:y val="0.20725120129214616"/>
          <c:w val="0.75790028953566069"/>
          <c:h val="0.6358415505754088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3000"/>
            <c:dispRSqr val="1"/>
            <c:dispEq val="1"/>
            <c:trendlineLbl>
              <c:layout>
                <c:manualLayout>
                  <c:x val="7.3554088248895116E-2"/>
                  <c:y val="-0.46379725945628036"/>
                </c:manualLayout>
              </c:layout>
              <c:tx>
                <c:rich>
                  <a:bodyPr rot="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000"/>
                      <a:t>Pre Event = 0.0118x-0.349</a:t>
                    </a:r>
                    <a:br>
                      <a:rPr lang="en-US" sz="1000"/>
                    </a:br>
                    <a:r>
                      <a:rPr lang="en-US" sz="1000"/>
                      <a:t>R² = 0.165</a:t>
                    </a:r>
                  </a:p>
                </c:rich>
              </c:tx>
              <c:numFmt formatCode="#,##0.00000000"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Dissolved'!$M$4:$M$156</c:f>
              <c:numCache>
                <c:formatCode>0.0000</c:formatCode>
                <c:ptCount val="153"/>
                <c:pt idx="0">
                  <c:v>6.9999999999999999E-4</c:v>
                </c:pt>
                <c:pt idx="1">
                  <c:v>6.9999999999999999E-4</c:v>
                </c:pt>
                <c:pt idx="2">
                  <c:v>4.4999999999999997E-3</c:v>
                </c:pt>
                <c:pt idx="3">
                  <c:v>4.7000000000000002E-3</c:v>
                </c:pt>
                <c:pt idx="4">
                  <c:v>3.8999999999999998E-3</c:v>
                </c:pt>
                <c:pt idx="5">
                  <c:v>4.0000000000000001E-3</c:v>
                </c:pt>
                <c:pt idx="6">
                  <c:v>4.2000000000000006E-3</c:v>
                </c:pt>
                <c:pt idx="7">
                  <c:v>3.2000000000000002E-3</c:v>
                </c:pt>
                <c:pt idx="8">
                  <c:v>3.3E-3</c:v>
                </c:pt>
                <c:pt idx="9">
                  <c:v>3.7000000000000002E-3</c:v>
                </c:pt>
                <c:pt idx="10">
                  <c:v>4.0000000000000001E-3</c:v>
                </c:pt>
                <c:pt idx="11">
                  <c:v>3.3999999999999998E-3</c:v>
                </c:pt>
                <c:pt idx="36">
                  <c:v>5.0000000000000001E-3</c:v>
                </c:pt>
                <c:pt idx="37">
                  <c:v>4.5999999999999999E-3</c:v>
                </c:pt>
                <c:pt idx="131">
                  <c:v>3.2000000000000002E-3</c:v>
                </c:pt>
                <c:pt idx="132">
                  <c:v>3.7000000000000002E-3</c:v>
                </c:pt>
                <c:pt idx="133">
                  <c:v>6.9999999999999999E-4</c:v>
                </c:pt>
                <c:pt idx="134">
                  <c:v>6.9999999999999999E-4</c:v>
                </c:pt>
                <c:pt idx="135">
                  <c:v>6.9999999999999999E-4</c:v>
                </c:pt>
                <c:pt idx="136">
                  <c:v>6.9999999999999999E-4</c:v>
                </c:pt>
                <c:pt idx="137">
                  <c:v>6.9999999999999999E-4</c:v>
                </c:pt>
                <c:pt idx="138">
                  <c:v>6.9999999999999999E-4</c:v>
                </c:pt>
                <c:pt idx="139">
                  <c:v>4.0000000000000001E-3</c:v>
                </c:pt>
                <c:pt idx="140">
                  <c:v>3.3999999999999998E-3</c:v>
                </c:pt>
                <c:pt idx="142">
                  <c:v>6.9999999999999999E-4</c:v>
                </c:pt>
                <c:pt idx="143">
                  <c:v>6.9999999999999999E-4</c:v>
                </c:pt>
                <c:pt idx="144">
                  <c:v>6.9999999999999999E-4</c:v>
                </c:pt>
                <c:pt idx="145">
                  <c:v>6.9999999999999999E-4</c:v>
                </c:pt>
                <c:pt idx="147">
                  <c:v>3.7000000000000002E-3</c:v>
                </c:pt>
                <c:pt idx="148">
                  <c:v>3.5000000000000001E-3</c:v>
                </c:pt>
                <c:pt idx="149">
                  <c:v>3.3999999999999998E-3</c:v>
                </c:pt>
                <c:pt idx="150">
                  <c:v>6.9999999999999999E-4</c:v>
                </c:pt>
              </c:numCache>
            </c:numRef>
          </c:yVal>
          <c:smooth val="0"/>
          <c:extLst>
            <c:ext xmlns:c16="http://schemas.microsoft.com/office/drawing/2014/chart" uri="{C3380CC4-5D6E-409C-BE32-E72D297353CC}">
              <c16:uniqueId val="{00000000-6D08-48B3-BA1E-AE27B9D5812F}"/>
            </c:ext>
          </c:extLst>
        </c:ser>
        <c:ser>
          <c:idx val="2"/>
          <c:order val="2"/>
          <c:tx>
            <c:strRef>
              <c:f>'Durango Dissolved'!$B$161</c:f>
              <c:strCache>
                <c:ptCount val="1"/>
                <c:pt idx="0">
                  <c:v>Snowmelt 2016</c:v>
                </c:pt>
              </c:strCache>
            </c:strRef>
          </c:tx>
          <c:spPr>
            <a:ln w="25400" cap="rnd">
              <a:noFill/>
              <a:round/>
            </a:ln>
            <a:effectLst/>
          </c:spPr>
          <c:marker>
            <c:symbol val="circle"/>
            <c:size val="5"/>
            <c:spPr>
              <a:solidFill>
                <a:srgbClr val="EC7524"/>
              </a:solidFill>
              <a:ln w="9525">
                <a:solidFill>
                  <a:schemeClr val="accent2">
                    <a:lumMod val="75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Dissolved'!$M$161:$M$172</c:f>
              <c:numCache>
                <c:formatCode>General</c:formatCode>
                <c:ptCount val="12"/>
                <c:pt idx="0">
                  <c:v>2.8000000000000003E-4</c:v>
                </c:pt>
                <c:pt idx="1">
                  <c:v>1.1999999999999999E-3</c:v>
                </c:pt>
                <c:pt idx="2">
                  <c:v>4.0999999999999999E-4</c:v>
                </c:pt>
                <c:pt idx="3">
                  <c:v>2.5000000000000001E-3</c:v>
                </c:pt>
                <c:pt idx="4">
                  <c:v>6.4999999999999997E-4</c:v>
                </c:pt>
                <c:pt idx="5">
                  <c:v>8.9000000000000006E-4</c:v>
                </c:pt>
                <c:pt idx="6">
                  <c:v>9.3999999999999997E-4</c:v>
                </c:pt>
                <c:pt idx="7">
                  <c:v>1.1999999999999999E-3</c:v>
                </c:pt>
                <c:pt idx="8">
                  <c:v>8.9999999999999998E-4</c:v>
                </c:pt>
                <c:pt idx="9">
                  <c:v>6.4000000000000005E-4</c:v>
                </c:pt>
                <c:pt idx="10">
                  <c:v>7.2999999999999996E-4</c:v>
                </c:pt>
                <c:pt idx="11">
                  <c:v>2E-3</c:v>
                </c:pt>
              </c:numCache>
            </c:numRef>
          </c:yVal>
          <c:smooth val="0"/>
          <c:extLst>
            <c:ext xmlns:c16="http://schemas.microsoft.com/office/drawing/2014/chart" uri="{C3380CC4-5D6E-409C-BE32-E72D297353CC}">
              <c16:uniqueId val="{00000001-6D08-48B3-BA1E-AE27B9D5812F}"/>
            </c:ext>
          </c:extLst>
        </c:ser>
        <c:dLbls>
          <c:showLegendKey val="0"/>
          <c:showVal val="0"/>
          <c:showCatName val="0"/>
          <c:showSerName val="0"/>
          <c:showPercent val="0"/>
          <c:showBubbleSize val="0"/>
        </c:dLbls>
        <c:axId val="323229784"/>
        <c:axId val="323230176"/>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Dissolved'!$D$158:$D$160</c15:sqref>
                        </c15:formulaRef>
                      </c:ext>
                    </c:extLst>
                    <c:numCache>
                      <c:formatCode>#,##0</c:formatCode>
                      <c:ptCount val="3"/>
                      <c:pt idx="0">
                        <c:v>2250</c:v>
                      </c:pt>
                      <c:pt idx="1">
                        <c:v>2920</c:v>
                      </c:pt>
                      <c:pt idx="2">
                        <c:v>1110</c:v>
                      </c:pt>
                    </c:numCache>
                  </c:numRef>
                </c:xVal>
                <c:yVal>
                  <c:numRef>
                    <c:extLst>
                      <c:ext uri="{02D57815-91ED-43cb-92C2-25804820EDAC}">
                        <c15:formulaRef>
                          <c15:sqref>'Durango Dissolved'!$L$158:$L$160</c15:sqref>
                        </c15:formulaRef>
                      </c:ext>
                    </c:extLst>
                    <c:numCache>
                      <c:formatCode>0.0000</c:formatCode>
                      <c:ptCount val="3"/>
                    </c:numCache>
                  </c:numRef>
                </c:yVal>
                <c:smooth val="0"/>
                <c:extLst>
                  <c:ext xmlns:c16="http://schemas.microsoft.com/office/drawing/2014/chart" uri="{C3380CC4-5D6E-409C-BE32-E72D297353CC}">
                    <c16:uniqueId val="{00000002-6D08-48B3-BA1E-AE27B9D5812F}"/>
                  </c:ext>
                </c:extLst>
              </c15:ser>
            </c15:filteredScatterSeries>
          </c:ext>
        </c:extLst>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323230176"/>
        <c:crosses val="autoZero"/>
        <c:crossBetween val="midCat"/>
      </c:valAx>
      <c:valAx>
        <c:axId val="323230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r>
                  <a:rPr lang="en-US"/>
                  <a:t>Concentration (mg/L)</a:t>
                </a:r>
              </a:p>
            </c:rich>
          </c:tx>
          <c:layout>
            <c:manualLayout>
              <c:xMode val="edge"/>
              <c:yMode val="edge"/>
              <c:x val="1.6728801597857598E-2"/>
              <c:y val="0.3072151827175449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323229784"/>
        <c:crosses val="autoZero"/>
        <c:crossBetween val="midCat"/>
      </c:valAx>
      <c:spPr>
        <a:noFill/>
        <a:ln>
          <a:solidFill>
            <a:schemeClr val="tx1">
              <a:lumMod val="50000"/>
              <a:lumOff val="50000"/>
            </a:schemeClr>
          </a:solidFill>
        </a:ln>
        <a:effectLst/>
      </c:spPr>
    </c:plotArea>
    <c:legend>
      <c:legendPos val="t"/>
      <c:legendEntry>
        <c:idx val="2"/>
        <c:delete val="1"/>
      </c:legendEntry>
      <c:layout>
        <c:manualLayout>
          <c:xMode val="edge"/>
          <c:yMode val="edge"/>
          <c:x val="0.240317505324254"/>
          <c:y val="0.13014625479507369"/>
          <c:w val="0.75742600382648617"/>
          <c:h val="7.1990262086804382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r>
              <a:rPr lang="en-US">
                <a:solidFill>
                  <a:schemeClr val="tx1"/>
                </a:solidFill>
              </a:rPr>
              <a:t>Dissolved Cadmium at Durango</a:t>
            </a:r>
          </a:p>
        </c:rich>
      </c:tx>
      <c:layout>
        <c:manualLayout>
          <c:xMode val="edge"/>
          <c:yMode val="edge"/>
          <c:x val="0.26062202401690937"/>
          <c:y val="2.088569363612157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017118435416812"/>
          <c:y val="0.12276221993989882"/>
          <c:w val="0.71988200589970497"/>
          <c:h val="0.7069724980029669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1000"/>
            <c:dispRSqr val="1"/>
            <c:dispEq val="1"/>
            <c:trendlineLbl>
              <c:layout>
                <c:manualLayout>
                  <c:x val="0.20645297656377024"/>
                  <c:y val="-0.19168351782114193"/>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Dissolved'!$H$4:$H$156</c:f>
              <c:numCache>
                <c:formatCode>0.0000</c:formatCode>
                <c:ptCount val="153"/>
                <c:pt idx="0">
                  <c:v>2.9999999999999997E-4</c:v>
                </c:pt>
                <c:pt idx="1">
                  <c:v>2.6000000000000003E-4</c:v>
                </c:pt>
                <c:pt idx="2">
                  <c:v>3.5E-4</c:v>
                </c:pt>
                <c:pt idx="3">
                  <c:v>1.9000000000000001E-4</c:v>
                </c:pt>
                <c:pt idx="4">
                  <c:v>2.3000000000000001E-4</c:v>
                </c:pt>
                <c:pt idx="5">
                  <c:v>2.6000000000000003E-4</c:v>
                </c:pt>
                <c:pt idx="6">
                  <c:v>2.0000000000000001E-4</c:v>
                </c:pt>
                <c:pt idx="7">
                  <c:v>2.3999999999999998E-4</c:v>
                </c:pt>
                <c:pt idx="8">
                  <c:v>2.5000000000000001E-4</c:v>
                </c:pt>
                <c:pt idx="9">
                  <c:v>1.6000000000000001E-4</c:v>
                </c:pt>
                <c:pt idx="10">
                  <c:v>1.4999999999999999E-4</c:v>
                </c:pt>
                <c:pt idx="11">
                  <c:v>1.4999999999999999E-4</c:v>
                </c:pt>
                <c:pt idx="12">
                  <c:v>2.0000000000000001E-4</c:v>
                </c:pt>
                <c:pt idx="13">
                  <c:v>1.4999999999999999E-4</c:v>
                </c:pt>
                <c:pt idx="14">
                  <c:v>1.4999999999999999E-4</c:v>
                </c:pt>
                <c:pt idx="15">
                  <c:v>2.3999999999999998E-4</c:v>
                </c:pt>
                <c:pt idx="16">
                  <c:v>2.6000000000000003E-4</c:v>
                </c:pt>
                <c:pt idx="17">
                  <c:v>1.4999999999999999E-4</c:v>
                </c:pt>
                <c:pt idx="18">
                  <c:v>1.9000000000000001E-4</c:v>
                </c:pt>
                <c:pt idx="19">
                  <c:v>1.4999999999999999E-4</c:v>
                </c:pt>
                <c:pt idx="20">
                  <c:v>2.2000000000000001E-4</c:v>
                </c:pt>
                <c:pt idx="21">
                  <c:v>2.6000000000000003E-4</c:v>
                </c:pt>
                <c:pt idx="22">
                  <c:v>3.3E-4</c:v>
                </c:pt>
                <c:pt idx="23">
                  <c:v>2.7E-4</c:v>
                </c:pt>
                <c:pt idx="24">
                  <c:v>3.3E-4</c:v>
                </c:pt>
                <c:pt idx="25">
                  <c:v>3.4000000000000002E-4</c:v>
                </c:pt>
                <c:pt idx="26">
                  <c:v>2.7E-4</c:v>
                </c:pt>
                <c:pt idx="27">
                  <c:v>2.2000000000000001E-4</c:v>
                </c:pt>
                <c:pt idx="28">
                  <c:v>4.0000000000000002E-4</c:v>
                </c:pt>
                <c:pt idx="29">
                  <c:v>1.6000000000000001E-4</c:v>
                </c:pt>
                <c:pt idx="30">
                  <c:v>3.4000000000000002E-4</c:v>
                </c:pt>
                <c:pt idx="31">
                  <c:v>3.6999999999999999E-4</c:v>
                </c:pt>
                <c:pt idx="32">
                  <c:v>2.5000000000000001E-4</c:v>
                </c:pt>
                <c:pt idx="33">
                  <c:v>2.2000000000000001E-4</c:v>
                </c:pt>
                <c:pt idx="34">
                  <c:v>1.7000000000000001E-4</c:v>
                </c:pt>
                <c:pt idx="35">
                  <c:v>1.4999999999999999E-4</c:v>
                </c:pt>
                <c:pt idx="36">
                  <c:v>2.8000000000000003E-4</c:v>
                </c:pt>
                <c:pt idx="37">
                  <c:v>2.5000000000000001E-4</c:v>
                </c:pt>
                <c:pt idx="38">
                  <c:v>1.4999999999999999E-4</c:v>
                </c:pt>
                <c:pt idx="39">
                  <c:v>1.4999999999999999E-4</c:v>
                </c:pt>
                <c:pt idx="40">
                  <c:v>1.4999999999999999E-4</c:v>
                </c:pt>
                <c:pt idx="41">
                  <c:v>1.4999999999999999E-4</c:v>
                </c:pt>
                <c:pt idx="42">
                  <c:v>2.2000000000000001E-4</c:v>
                </c:pt>
                <c:pt idx="43">
                  <c:v>2.9999999999999997E-4</c:v>
                </c:pt>
                <c:pt idx="44">
                  <c:v>2.9999999999999997E-4</c:v>
                </c:pt>
                <c:pt idx="45">
                  <c:v>2.0999999999999998E-4</c:v>
                </c:pt>
                <c:pt idx="46">
                  <c:v>2.2000000000000001E-4</c:v>
                </c:pt>
                <c:pt idx="47">
                  <c:v>2.5000000000000001E-4</c:v>
                </c:pt>
                <c:pt idx="48">
                  <c:v>2.3999999999999998E-4</c:v>
                </c:pt>
                <c:pt idx="49">
                  <c:v>2.5000000000000001E-4</c:v>
                </c:pt>
                <c:pt idx="50">
                  <c:v>2.2000000000000001E-4</c:v>
                </c:pt>
                <c:pt idx="51">
                  <c:v>1.4999999999999999E-4</c:v>
                </c:pt>
                <c:pt idx="52">
                  <c:v>2.0000000000000001E-4</c:v>
                </c:pt>
                <c:pt idx="53">
                  <c:v>2.2000000000000001E-4</c:v>
                </c:pt>
                <c:pt idx="54">
                  <c:v>1.4999999999999999E-4</c:v>
                </c:pt>
                <c:pt idx="55">
                  <c:v>1.4999999999999999E-4</c:v>
                </c:pt>
                <c:pt idx="56">
                  <c:v>1.4999999999999999E-4</c:v>
                </c:pt>
                <c:pt idx="57">
                  <c:v>1.4999999999999999E-4</c:v>
                </c:pt>
                <c:pt idx="58">
                  <c:v>1.4999999999999999E-4</c:v>
                </c:pt>
                <c:pt idx="59">
                  <c:v>1.4999999999999999E-4</c:v>
                </c:pt>
                <c:pt idx="60">
                  <c:v>2.0999999999999998E-4</c:v>
                </c:pt>
                <c:pt idx="61">
                  <c:v>1.4999999999999999E-4</c:v>
                </c:pt>
                <c:pt idx="62">
                  <c:v>2.0000000000000001E-4</c:v>
                </c:pt>
                <c:pt idx="63">
                  <c:v>5.6000000000000006E-4</c:v>
                </c:pt>
                <c:pt idx="64">
                  <c:v>1.4999999999999999E-4</c:v>
                </c:pt>
                <c:pt idx="65">
                  <c:v>1.4999999999999999E-4</c:v>
                </c:pt>
                <c:pt idx="66">
                  <c:v>1.4999999999999999E-4</c:v>
                </c:pt>
                <c:pt idx="67">
                  <c:v>1.4999999999999999E-4</c:v>
                </c:pt>
                <c:pt idx="68">
                  <c:v>1.4999999999999999E-4</c:v>
                </c:pt>
                <c:pt idx="69">
                  <c:v>1.4999999999999999E-4</c:v>
                </c:pt>
                <c:pt idx="70">
                  <c:v>2.9999999999999997E-4</c:v>
                </c:pt>
                <c:pt idx="71">
                  <c:v>1.4999999999999999E-4</c:v>
                </c:pt>
                <c:pt idx="72">
                  <c:v>2.5000000000000001E-4</c:v>
                </c:pt>
                <c:pt idx="73">
                  <c:v>2.9999999999999997E-4</c:v>
                </c:pt>
                <c:pt idx="74">
                  <c:v>3.2000000000000003E-4</c:v>
                </c:pt>
                <c:pt idx="75">
                  <c:v>3.2000000000000003E-4</c:v>
                </c:pt>
                <c:pt idx="76">
                  <c:v>2.6000000000000003E-4</c:v>
                </c:pt>
                <c:pt idx="77">
                  <c:v>2.9E-4</c:v>
                </c:pt>
                <c:pt idx="78">
                  <c:v>2.7E-4</c:v>
                </c:pt>
                <c:pt idx="79">
                  <c:v>1.4999999999999999E-4</c:v>
                </c:pt>
                <c:pt idx="80">
                  <c:v>2.2000000000000001E-4</c:v>
                </c:pt>
                <c:pt idx="81">
                  <c:v>1.4999999999999999E-4</c:v>
                </c:pt>
                <c:pt idx="82">
                  <c:v>1.4999999999999999E-4</c:v>
                </c:pt>
                <c:pt idx="83">
                  <c:v>1.4999999999999999E-4</c:v>
                </c:pt>
                <c:pt idx="84">
                  <c:v>1.4999999999999999E-4</c:v>
                </c:pt>
                <c:pt idx="85">
                  <c:v>1.4999999999999999E-4</c:v>
                </c:pt>
                <c:pt idx="86">
                  <c:v>1.4999999999999999E-4</c:v>
                </c:pt>
                <c:pt idx="87">
                  <c:v>2.0999999999999998E-4</c:v>
                </c:pt>
                <c:pt idx="88">
                  <c:v>1.4999999999999999E-4</c:v>
                </c:pt>
                <c:pt idx="89">
                  <c:v>1.4999999999999999E-4</c:v>
                </c:pt>
                <c:pt idx="90">
                  <c:v>1.4999999999999999E-4</c:v>
                </c:pt>
                <c:pt idx="91">
                  <c:v>1.4999999999999999E-4</c:v>
                </c:pt>
                <c:pt idx="92">
                  <c:v>2.0000000000000001E-4</c:v>
                </c:pt>
                <c:pt idx="93">
                  <c:v>1.4999999999999999E-4</c:v>
                </c:pt>
                <c:pt idx="94">
                  <c:v>1.4999999999999999E-4</c:v>
                </c:pt>
                <c:pt idx="95">
                  <c:v>1.4999999999999999E-4</c:v>
                </c:pt>
                <c:pt idx="96">
                  <c:v>2.3999999999999998E-4</c:v>
                </c:pt>
                <c:pt idx="97">
                  <c:v>1.4999999999999999E-4</c:v>
                </c:pt>
                <c:pt idx="98">
                  <c:v>2.2000000000000001E-4</c:v>
                </c:pt>
                <c:pt idx="99">
                  <c:v>2.3000000000000001E-4</c:v>
                </c:pt>
                <c:pt idx="100">
                  <c:v>1.4999999999999999E-4</c:v>
                </c:pt>
                <c:pt idx="101">
                  <c:v>2.8000000000000003E-4</c:v>
                </c:pt>
                <c:pt idx="102">
                  <c:v>2.5000000000000001E-4</c:v>
                </c:pt>
                <c:pt idx="103">
                  <c:v>2.5000000000000001E-4</c:v>
                </c:pt>
                <c:pt idx="104">
                  <c:v>2.8000000000000003E-4</c:v>
                </c:pt>
                <c:pt idx="105">
                  <c:v>3.3E-4</c:v>
                </c:pt>
                <c:pt idx="106">
                  <c:v>3.2000000000000003E-4</c:v>
                </c:pt>
                <c:pt idx="107">
                  <c:v>2.6000000000000003E-4</c:v>
                </c:pt>
                <c:pt idx="108">
                  <c:v>3.1E-4</c:v>
                </c:pt>
                <c:pt idx="109">
                  <c:v>2.7E-4</c:v>
                </c:pt>
                <c:pt idx="110">
                  <c:v>2.0999999999999998E-4</c:v>
                </c:pt>
                <c:pt idx="111">
                  <c:v>2.5000000000000001E-4</c:v>
                </c:pt>
                <c:pt idx="112">
                  <c:v>1.4999999999999999E-4</c:v>
                </c:pt>
                <c:pt idx="113">
                  <c:v>1.4999999999999999E-4</c:v>
                </c:pt>
                <c:pt idx="114">
                  <c:v>1.4999999999999999E-4</c:v>
                </c:pt>
                <c:pt idx="115">
                  <c:v>1.4999999999999999E-4</c:v>
                </c:pt>
                <c:pt idx="116">
                  <c:v>1.4999999999999999E-4</c:v>
                </c:pt>
                <c:pt idx="117">
                  <c:v>2.2000000000000001E-4</c:v>
                </c:pt>
                <c:pt idx="118">
                  <c:v>2.6000000000000003E-4</c:v>
                </c:pt>
                <c:pt idx="119">
                  <c:v>2.7E-4</c:v>
                </c:pt>
                <c:pt idx="120">
                  <c:v>2.9E-4</c:v>
                </c:pt>
                <c:pt idx="121">
                  <c:v>3.2000000000000003E-4</c:v>
                </c:pt>
                <c:pt idx="122">
                  <c:v>1.4999999999999999E-4</c:v>
                </c:pt>
                <c:pt idx="123">
                  <c:v>2.8000000000000003E-4</c:v>
                </c:pt>
                <c:pt idx="124">
                  <c:v>1.4999999999999999E-4</c:v>
                </c:pt>
                <c:pt idx="125">
                  <c:v>1.4999999999999999E-4</c:v>
                </c:pt>
                <c:pt idx="126">
                  <c:v>2.7E-4</c:v>
                </c:pt>
                <c:pt idx="127">
                  <c:v>2.6000000000000003E-4</c:v>
                </c:pt>
                <c:pt idx="128">
                  <c:v>1.4999999999999999E-4</c:v>
                </c:pt>
                <c:pt idx="129">
                  <c:v>2.5000000000000001E-4</c:v>
                </c:pt>
                <c:pt idx="130">
                  <c:v>1.3000000000000002E-4</c:v>
                </c:pt>
                <c:pt idx="131">
                  <c:v>1.4999999999999999E-4</c:v>
                </c:pt>
                <c:pt idx="132">
                  <c:v>1.4999999999999999E-4</c:v>
                </c:pt>
                <c:pt idx="133">
                  <c:v>2.2000000000000001E-4</c:v>
                </c:pt>
                <c:pt idx="134">
                  <c:v>1.4999999999999999E-4</c:v>
                </c:pt>
                <c:pt idx="135">
                  <c:v>1.4999999999999999E-4</c:v>
                </c:pt>
                <c:pt idx="136">
                  <c:v>2.0000000000000001E-4</c:v>
                </c:pt>
                <c:pt idx="137">
                  <c:v>2.0000000000000001E-4</c:v>
                </c:pt>
                <c:pt idx="138">
                  <c:v>2.0999999999999998E-4</c:v>
                </c:pt>
                <c:pt idx="139">
                  <c:v>1.4999999999999999E-4</c:v>
                </c:pt>
                <c:pt idx="140">
                  <c:v>1.4999999999999999E-4</c:v>
                </c:pt>
                <c:pt idx="141">
                  <c:v>1.1999999999999999E-4</c:v>
                </c:pt>
                <c:pt idx="142">
                  <c:v>2.3000000000000001E-4</c:v>
                </c:pt>
                <c:pt idx="143">
                  <c:v>1.4999999999999999E-4</c:v>
                </c:pt>
                <c:pt idx="144">
                  <c:v>2.0000000000000001E-4</c:v>
                </c:pt>
                <c:pt idx="145">
                  <c:v>1.4999999999999999E-4</c:v>
                </c:pt>
                <c:pt idx="146">
                  <c:v>1.7999999999999998E-4</c:v>
                </c:pt>
                <c:pt idx="147">
                  <c:v>3.4000000000000002E-4</c:v>
                </c:pt>
                <c:pt idx="148">
                  <c:v>2.9E-4</c:v>
                </c:pt>
                <c:pt idx="149">
                  <c:v>3.8000000000000002E-4</c:v>
                </c:pt>
                <c:pt idx="150">
                  <c:v>2.9999999999999997E-4</c:v>
                </c:pt>
                <c:pt idx="151">
                  <c:v>2.0000000000000001E-4</c:v>
                </c:pt>
                <c:pt idx="152">
                  <c:v>2.0000000000000001E-4</c:v>
                </c:pt>
              </c:numCache>
            </c:numRef>
          </c:yVal>
          <c:smooth val="0"/>
          <c:extLst>
            <c:ext xmlns:c16="http://schemas.microsoft.com/office/drawing/2014/chart" uri="{C3380CC4-5D6E-409C-BE32-E72D297353CC}">
              <c16:uniqueId val="{00000000-9880-43CC-83FD-649CA16492D7}"/>
            </c:ext>
          </c:extLst>
        </c:ser>
        <c:ser>
          <c:idx val="2"/>
          <c:order val="2"/>
          <c:tx>
            <c:strRef>
              <c:f>'Durango Dissolved'!$B$161</c:f>
              <c:strCache>
                <c:ptCount val="1"/>
                <c:pt idx="0">
                  <c:v>Snowmelt 2016</c:v>
                </c:pt>
              </c:strCache>
            </c:strRef>
          </c:tx>
          <c:spPr>
            <a:ln w="25400" cap="rnd">
              <a:noFill/>
              <a:round/>
            </a:ln>
            <a:effectLst/>
          </c:spPr>
          <c:marker>
            <c:symbol val="circle"/>
            <c:size val="5"/>
            <c:spPr>
              <a:solidFill>
                <a:schemeClr val="tx1">
                  <a:lumMod val="75000"/>
                  <a:lumOff val="25000"/>
                </a:schemeClr>
              </a:solidFill>
              <a:ln w="9525">
                <a:solidFill>
                  <a:schemeClr val="tx1">
                    <a:lumMod val="85000"/>
                    <a:lumOff val="15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Dissolved'!$H$161:$H$172</c:f>
              <c:numCache>
                <c:formatCode>0.0000</c:formatCode>
                <c:ptCount val="12"/>
                <c:pt idx="0">
                  <c:v>1.1999999999999999E-4</c:v>
                </c:pt>
                <c:pt idx="1">
                  <c:v>1.1999999999999999E-4</c:v>
                </c:pt>
                <c:pt idx="2">
                  <c:v>1.1999999999999999E-4</c:v>
                </c:pt>
                <c:pt idx="3">
                  <c:v>1.1999999999999999E-4</c:v>
                </c:pt>
                <c:pt idx="4">
                  <c:v>1.1999999999999999E-4</c:v>
                </c:pt>
                <c:pt idx="5">
                  <c:v>1.1999999999999999E-4</c:v>
                </c:pt>
                <c:pt idx="6">
                  <c:v>1.1E-4</c:v>
                </c:pt>
                <c:pt idx="7">
                  <c:v>1.1999999999999999E-4</c:v>
                </c:pt>
                <c:pt idx="8">
                  <c:v>1.3000000000000002E-4</c:v>
                </c:pt>
                <c:pt idx="9">
                  <c:v>1.3000000000000002E-4</c:v>
                </c:pt>
                <c:pt idx="10">
                  <c:v>1.3000000000000002E-4</c:v>
                </c:pt>
                <c:pt idx="11">
                  <c:v>1.4999999999999999E-4</c:v>
                </c:pt>
              </c:numCache>
            </c:numRef>
          </c:yVal>
          <c:smooth val="0"/>
          <c:extLst>
            <c:ext xmlns:c16="http://schemas.microsoft.com/office/drawing/2014/chart" uri="{C3380CC4-5D6E-409C-BE32-E72D297353CC}">
              <c16:uniqueId val="{00000001-9880-43CC-83FD-649CA16492D7}"/>
            </c:ext>
          </c:extLst>
        </c:ser>
        <c:dLbls>
          <c:showLegendKey val="0"/>
          <c:showVal val="0"/>
          <c:showCatName val="0"/>
          <c:showSerName val="0"/>
          <c:showPercent val="0"/>
          <c:showBubbleSize val="0"/>
        </c:dLbls>
        <c:axId val="795017376"/>
        <c:axId val="795017768"/>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Dissolved'!$D$156:$D$172</c15:sqref>
                        </c15:formulaRef>
                      </c:ext>
                    </c:extLst>
                    <c:numCache>
                      <c:formatCode>General</c:formatCode>
                      <c:ptCount val="17"/>
                      <c:pt idx="0" formatCode="0">
                        <c:v>955</c:v>
                      </c:pt>
                      <c:pt idx="1">
                        <c:v>327</c:v>
                      </c:pt>
                      <c:pt idx="2" formatCode="#,##0">
                        <c:v>2250</c:v>
                      </c:pt>
                      <c:pt idx="3" formatCode="#,##0">
                        <c:v>2920</c:v>
                      </c:pt>
                      <c:pt idx="4" formatCode="#,##0">
                        <c:v>1110</c:v>
                      </c:pt>
                      <c:pt idx="5" formatCode="0">
                        <c:v>355</c:v>
                      </c:pt>
                      <c:pt idx="6" formatCode="0">
                        <c:v>701</c:v>
                      </c:pt>
                      <c:pt idx="7" formatCode="0">
                        <c:v>673</c:v>
                      </c:pt>
                      <c:pt idx="8" formatCode="0">
                        <c:v>1440</c:v>
                      </c:pt>
                      <c:pt idx="9" formatCode="0">
                        <c:v>1730</c:v>
                      </c:pt>
                      <c:pt idx="10" formatCode="0">
                        <c:v>2560</c:v>
                      </c:pt>
                      <c:pt idx="11" formatCode="0">
                        <c:v>5110</c:v>
                      </c:pt>
                      <c:pt idx="12" formatCode="0">
                        <c:v>5110</c:v>
                      </c:pt>
                      <c:pt idx="13" formatCode="0">
                        <c:v>4300</c:v>
                      </c:pt>
                      <c:pt idx="14" formatCode="0">
                        <c:v>4300</c:v>
                      </c:pt>
                      <c:pt idx="15" formatCode="0">
                        <c:v>4300</c:v>
                      </c:pt>
                      <c:pt idx="16" formatCode="0">
                        <c:v>2750</c:v>
                      </c:pt>
                    </c:numCache>
                  </c:numRef>
                </c:xVal>
                <c:yVal>
                  <c:numRef>
                    <c:extLst>
                      <c:ext uri="{02D57815-91ED-43cb-92C2-25804820EDAC}">
                        <c15:formulaRef>
                          <c15:sqref>'Durango Dissolved'!$H$156:$H$172</c15:sqref>
                        </c15:formulaRef>
                      </c:ext>
                    </c:extLst>
                    <c:numCache>
                      <c:formatCode>0.0000</c:formatCode>
                      <c:ptCount val="17"/>
                      <c:pt idx="0">
                        <c:v>2.0000000000000001E-4</c:v>
                      </c:pt>
                      <c:pt idx="1">
                        <c:v>1E-3</c:v>
                      </c:pt>
                      <c:pt idx="5">
                        <c:v>1.1999999999999999E-4</c:v>
                      </c:pt>
                      <c:pt idx="6">
                        <c:v>1.1999999999999999E-4</c:v>
                      </c:pt>
                      <c:pt idx="7">
                        <c:v>1.1999999999999999E-4</c:v>
                      </c:pt>
                      <c:pt idx="8">
                        <c:v>1.1999999999999999E-4</c:v>
                      </c:pt>
                      <c:pt idx="9">
                        <c:v>1.1999999999999999E-4</c:v>
                      </c:pt>
                      <c:pt idx="10">
                        <c:v>1.1999999999999999E-4</c:v>
                      </c:pt>
                      <c:pt idx="11">
                        <c:v>1.1E-4</c:v>
                      </c:pt>
                      <c:pt idx="12">
                        <c:v>1.1999999999999999E-4</c:v>
                      </c:pt>
                      <c:pt idx="13">
                        <c:v>1.3000000000000002E-4</c:v>
                      </c:pt>
                      <c:pt idx="14">
                        <c:v>1.3000000000000002E-4</c:v>
                      </c:pt>
                      <c:pt idx="15">
                        <c:v>1.3000000000000002E-4</c:v>
                      </c:pt>
                      <c:pt idx="16">
                        <c:v>1.4999999999999999E-4</c:v>
                      </c:pt>
                    </c:numCache>
                  </c:numRef>
                </c:yVal>
                <c:smooth val="0"/>
                <c:extLst>
                  <c:ext xmlns:c16="http://schemas.microsoft.com/office/drawing/2014/chart" uri="{C3380CC4-5D6E-409C-BE32-E72D297353CC}">
                    <c16:uniqueId val="{00000002-9880-43CC-83FD-649CA16492D7}"/>
                  </c:ext>
                </c:extLst>
              </c15:ser>
            </c15:filteredScatterSeries>
          </c:ext>
        </c:extLst>
      </c:scatterChart>
      <c:valAx>
        <c:axId val="795017376"/>
        <c:scaling>
          <c:orientation val="minMax"/>
          <c:max val="5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solidFill>
                      <a:schemeClr val="tx1"/>
                    </a:solidFill>
                  </a:rPr>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795017768"/>
        <c:crosses val="autoZero"/>
        <c:crossBetween val="midCat"/>
      </c:valAx>
      <c:valAx>
        <c:axId val="795017768"/>
        <c:scaling>
          <c:orientation val="minMax"/>
          <c:min val="1.0000000000000003E-4"/>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sz="1100">
                    <a:solidFill>
                      <a:schemeClr val="tx1"/>
                    </a:solidFill>
                  </a:rPr>
                  <a:t>Concentration (mg/L)</a:t>
                </a:r>
              </a:p>
            </c:rich>
          </c:tx>
          <c:layout>
            <c:manualLayout>
              <c:xMode val="edge"/>
              <c:yMode val="edge"/>
              <c:x val="2.5293001680684289E-3"/>
              <c:y val="0.2700542432195975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795017376"/>
        <c:crosses val="autoZero"/>
        <c:crossBetween val="midCat"/>
      </c:valAx>
      <c:spPr>
        <a:noFill/>
        <a:ln>
          <a:solidFill>
            <a:schemeClr val="tx1">
              <a:lumMod val="50000"/>
              <a:lumOff val="50000"/>
            </a:schemeClr>
          </a:solidFill>
        </a:ln>
        <a:effectLst/>
      </c:spPr>
    </c:plotArea>
    <c:legend>
      <c:legendPos val="t"/>
      <c:legendEntry>
        <c:idx val="2"/>
        <c:delete val="1"/>
      </c:legendEntry>
      <c:layout>
        <c:manualLayout>
          <c:xMode val="edge"/>
          <c:yMode val="edge"/>
          <c:x val="0.49128725059810002"/>
          <c:y val="0.22533348548822701"/>
          <c:w val="0.3714077996887557"/>
          <c:h val="0.1338260108790748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r>
              <a:rPr lang="en-US">
                <a:solidFill>
                  <a:schemeClr val="tx1"/>
                </a:solidFill>
              </a:rPr>
              <a:t>Dissolved Cadmium at Durango</a:t>
            </a:r>
          </a:p>
        </c:rich>
      </c:tx>
      <c:layout>
        <c:manualLayout>
          <c:xMode val="edge"/>
          <c:yMode val="edge"/>
          <c:x val="0.26062202401690937"/>
          <c:y val="2.088569363612157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017118435416812"/>
          <c:y val="0.12276221993989882"/>
          <c:w val="0.71988200589970497"/>
          <c:h val="0.66446042070828093"/>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1000"/>
            <c:dispRSqr val="1"/>
            <c:dispEq val="1"/>
            <c:trendlineLbl>
              <c:layout>
                <c:manualLayout>
                  <c:x val="-0.10790266841644794"/>
                  <c:y val="-0.24418882422305907"/>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Dissolved'!$H$4:$H$172</c:f>
              <c:numCache>
                <c:formatCode>0.0000</c:formatCode>
                <c:ptCount val="169"/>
                <c:pt idx="0">
                  <c:v>2.9999999999999997E-4</c:v>
                </c:pt>
                <c:pt idx="1">
                  <c:v>2.6000000000000003E-4</c:v>
                </c:pt>
                <c:pt idx="2">
                  <c:v>3.5E-4</c:v>
                </c:pt>
                <c:pt idx="3">
                  <c:v>1.9000000000000001E-4</c:v>
                </c:pt>
                <c:pt idx="4">
                  <c:v>2.3000000000000001E-4</c:v>
                </c:pt>
                <c:pt idx="5">
                  <c:v>2.6000000000000003E-4</c:v>
                </c:pt>
                <c:pt idx="6">
                  <c:v>2.0000000000000001E-4</c:v>
                </c:pt>
                <c:pt idx="7">
                  <c:v>2.3999999999999998E-4</c:v>
                </c:pt>
                <c:pt idx="8">
                  <c:v>2.5000000000000001E-4</c:v>
                </c:pt>
                <c:pt idx="9">
                  <c:v>1.6000000000000001E-4</c:v>
                </c:pt>
                <c:pt idx="10">
                  <c:v>1.4999999999999999E-4</c:v>
                </c:pt>
                <c:pt idx="11">
                  <c:v>1.4999999999999999E-4</c:v>
                </c:pt>
                <c:pt idx="12">
                  <c:v>2.0000000000000001E-4</c:v>
                </c:pt>
                <c:pt idx="13">
                  <c:v>1.4999999999999999E-4</c:v>
                </c:pt>
                <c:pt idx="14">
                  <c:v>1.4999999999999999E-4</c:v>
                </c:pt>
                <c:pt idx="15">
                  <c:v>2.3999999999999998E-4</c:v>
                </c:pt>
                <c:pt idx="16">
                  <c:v>2.6000000000000003E-4</c:v>
                </c:pt>
                <c:pt idx="17">
                  <c:v>1.4999999999999999E-4</c:v>
                </c:pt>
                <c:pt idx="18">
                  <c:v>1.9000000000000001E-4</c:v>
                </c:pt>
                <c:pt idx="19">
                  <c:v>1.4999999999999999E-4</c:v>
                </c:pt>
                <c:pt idx="20">
                  <c:v>2.2000000000000001E-4</c:v>
                </c:pt>
                <c:pt idx="21">
                  <c:v>2.6000000000000003E-4</c:v>
                </c:pt>
                <c:pt idx="22">
                  <c:v>3.3E-4</c:v>
                </c:pt>
                <c:pt idx="23">
                  <c:v>2.7E-4</c:v>
                </c:pt>
                <c:pt idx="24">
                  <c:v>3.3E-4</c:v>
                </c:pt>
                <c:pt idx="25">
                  <c:v>3.4000000000000002E-4</c:v>
                </c:pt>
                <c:pt idx="26">
                  <c:v>2.7E-4</c:v>
                </c:pt>
                <c:pt idx="27">
                  <c:v>2.2000000000000001E-4</c:v>
                </c:pt>
                <c:pt idx="28">
                  <c:v>4.0000000000000002E-4</c:v>
                </c:pt>
                <c:pt idx="29">
                  <c:v>1.6000000000000001E-4</c:v>
                </c:pt>
                <c:pt idx="30">
                  <c:v>3.4000000000000002E-4</c:v>
                </c:pt>
                <c:pt idx="31">
                  <c:v>3.6999999999999999E-4</c:v>
                </c:pt>
                <c:pt idx="32">
                  <c:v>2.5000000000000001E-4</c:v>
                </c:pt>
                <c:pt idx="33">
                  <c:v>2.2000000000000001E-4</c:v>
                </c:pt>
                <c:pt idx="34">
                  <c:v>1.7000000000000001E-4</c:v>
                </c:pt>
                <c:pt idx="35">
                  <c:v>1.4999999999999999E-4</c:v>
                </c:pt>
                <c:pt idx="36">
                  <c:v>2.8000000000000003E-4</c:v>
                </c:pt>
                <c:pt idx="37">
                  <c:v>2.5000000000000001E-4</c:v>
                </c:pt>
                <c:pt idx="38">
                  <c:v>1.4999999999999999E-4</c:v>
                </c:pt>
                <c:pt idx="39">
                  <c:v>1.4999999999999999E-4</c:v>
                </c:pt>
                <c:pt idx="40">
                  <c:v>1.4999999999999999E-4</c:v>
                </c:pt>
                <c:pt idx="41">
                  <c:v>1.4999999999999999E-4</c:v>
                </c:pt>
                <c:pt idx="42">
                  <c:v>2.2000000000000001E-4</c:v>
                </c:pt>
                <c:pt idx="43">
                  <c:v>2.9999999999999997E-4</c:v>
                </c:pt>
                <c:pt idx="44">
                  <c:v>2.9999999999999997E-4</c:v>
                </c:pt>
                <c:pt idx="45">
                  <c:v>2.0999999999999998E-4</c:v>
                </c:pt>
                <c:pt idx="46">
                  <c:v>2.2000000000000001E-4</c:v>
                </c:pt>
                <c:pt idx="47">
                  <c:v>2.5000000000000001E-4</c:v>
                </c:pt>
                <c:pt idx="48">
                  <c:v>2.3999999999999998E-4</c:v>
                </c:pt>
                <c:pt idx="49">
                  <c:v>2.5000000000000001E-4</c:v>
                </c:pt>
                <c:pt idx="50">
                  <c:v>2.2000000000000001E-4</c:v>
                </c:pt>
                <c:pt idx="51">
                  <c:v>1.4999999999999999E-4</c:v>
                </c:pt>
                <c:pt idx="52">
                  <c:v>2.0000000000000001E-4</c:v>
                </c:pt>
                <c:pt idx="53">
                  <c:v>2.2000000000000001E-4</c:v>
                </c:pt>
                <c:pt idx="54">
                  <c:v>1.4999999999999999E-4</c:v>
                </c:pt>
                <c:pt idx="55">
                  <c:v>1.4999999999999999E-4</c:v>
                </c:pt>
                <c:pt idx="56">
                  <c:v>1.4999999999999999E-4</c:v>
                </c:pt>
                <c:pt idx="57">
                  <c:v>1.4999999999999999E-4</c:v>
                </c:pt>
                <c:pt idx="58">
                  <c:v>1.4999999999999999E-4</c:v>
                </c:pt>
                <c:pt idx="59">
                  <c:v>1.4999999999999999E-4</c:v>
                </c:pt>
                <c:pt idx="60">
                  <c:v>2.0999999999999998E-4</c:v>
                </c:pt>
                <c:pt idx="61">
                  <c:v>1.4999999999999999E-4</c:v>
                </c:pt>
                <c:pt idx="62">
                  <c:v>2.0000000000000001E-4</c:v>
                </c:pt>
                <c:pt idx="63">
                  <c:v>5.6000000000000006E-4</c:v>
                </c:pt>
                <c:pt idx="64">
                  <c:v>1.4999999999999999E-4</c:v>
                </c:pt>
                <c:pt idx="65">
                  <c:v>1.4999999999999999E-4</c:v>
                </c:pt>
                <c:pt idx="66">
                  <c:v>1.4999999999999999E-4</c:v>
                </c:pt>
                <c:pt idx="67">
                  <c:v>1.4999999999999999E-4</c:v>
                </c:pt>
                <c:pt idx="68">
                  <c:v>1.4999999999999999E-4</c:v>
                </c:pt>
                <c:pt idx="69">
                  <c:v>1.4999999999999999E-4</c:v>
                </c:pt>
                <c:pt idx="70">
                  <c:v>2.9999999999999997E-4</c:v>
                </c:pt>
                <c:pt idx="71">
                  <c:v>1.4999999999999999E-4</c:v>
                </c:pt>
                <c:pt idx="72">
                  <c:v>2.5000000000000001E-4</c:v>
                </c:pt>
                <c:pt idx="73">
                  <c:v>2.9999999999999997E-4</c:v>
                </c:pt>
                <c:pt idx="74">
                  <c:v>3.2000000000000003E-4</c:v>
                </c:pt>
                <c:pt idx="75">
                  <c:v>3.2000000000000003E-4</c:v>
                </c:pt>
                <c:pt idx="76">
                  <c:v>2.6000000000000003E-4</c:v>
                </c:pt>
                <c:pt idx="77">
                  <c:v>2.9E-4</c:v>
                </c:pt>
                <c:pt idx="78">
                  <c:v>2.7E-4</c:v>
                </c:pt>
                <c:pt idx="79">
                  <c:v>1.4999999999999999E-4</c:v>
                </c:pt>
                <c:pt idx="80">
                  <c:v>2.2000000000000001E-4</c:v>
                </c:pt>
                <c:pt idx="81">
                  <c:v>1.4999999999999999E-4</c:v>
                </c:pt>
                <c:pt idx="82">
                  <c:v>1.4999999999999999E-4</c:v>
                </c:pt>
                <c:pt idx="83">
                  <c:v>1.4999999999999999E-4</c:v>
                </c:pt>
                <c:pt idx="84">
                  <c:v>1.4999999999999999E-4</c:v>
                </c:pt>
                <c:pt idx="85">
                  <c:v>1.4999999999999999E-4</c:v>
                </c:pt>
                <c:pt idx="86">
                  <c:v>1.4999999999999999E-4</c:v>
                </c:pt>
                <c:pt idx="87">
                  <c:v>2.0999999999999998E-4</c:v>
                </c:pt>
                <c:pt idx="88">
                  <c:v>1.4999999999999999E-4</c:v>
                </c:pt>
                <c:pt idx="89">
                  <c:v>1.4999999999999999E-4</c:v>
                </c:pt>
                <c:pt idx="90">
                  <c:v>1.4999999999999999E-4</c:v>
                </c:pt>
                <c:pt idx="91">
                  <c:v>1.4999999999999999E-4</c:v>
                </c:pt>
                <c:pt idx="92">
                  <c:v>2.0000000000000001E-4</c:v>
                </c:pt>
                <c:pt idx="93">
                  <c:v>1.4999999999999999E-4</c:v>
                </c:pt>
                <c:pt idx="94">
                  <c:v>1.4999999999999999E-4</c:v>
                </c:pt>
                <c:pt idx="95">
                  <c:v>1.4999999999999999E-4</c:v>
                </c:pt>
                <c:pt idx="96">
                  <c:v>2.3999999999999998E-4</c:v>
                </c:pt>
                <c:pt idx="97">
                  <c:v>1.4999999999999999E-4</c:v>
                </c:pt>
                <c:pt idx="98">
                  <c:v>2.2000000000000001E-4</c:v>
                </c:pt>
                <c:pt idx="99">
                  <c:v>2.3000000000000001E-4</c:v>
                </c:pt>
                <c:pt idx="100">
                  <c:v>1.4999999999999999E-4</c:v>
                </c:pt>
                <c:pt idx="101">
                  <c:v>2.8000000000000003E-4</c:v>
                </c:pt>
                <c:pt idx="102">
                  <c:v>2.5000000000000001E-4</c:v>
                </c:pt>
                <c:pt idx="103">
                  <c:v>2.5000000000000001E-4</c:v>
                </c:pt>
                <c:pt idx="104">
                  <c:v>2.8000000000000003E-4</c:v>
                </c:pt>
                <c:pt idx="105">
                  <c:v>3.3E-4</c:v>
                </c:pt>
                <c:pt idx="106">
                  <c:v>3.2000000000000003E-4</c:v>
                </c:pt>
                <c:pt idx="107">
                  <c:v>2.6000000000000003E-4</c:v>
                </c:pt>
                <c:pt idx="108">
                  <c:v>3.1E-4</c:v>
                </c:pt>
                <c:pt idx="109">
                  <c:v>2.7E-4</c:v>
                </c:pt>
                <c:pt idx="110">
                  <c:v>2.0999999999999998E-4</c:v>
                </c:pt>
                <c:pt idx="111">
                  <c:v>2.5000000000000001E-4</c:v>
                </c:pt>
                <c:pt idx="112">
                  <c:v>1.4999999999999999E-4</c:v>
                </c:pt>
                <c:pt idx="113">
                  <c:v>1.4999999999999999E-4</c:v>
                </c:pt>
                <c:pt idx="114">
                  <c:v>1.4999999999999999E-4</c:v>
                </c:pt>
                <c:pt idx="115">
                  <c:v>1.4999999999999999E-4</c:v>
                </c:pt>
                <c:pt idx="116">
                  <c:v>1.4999999999999999E-4</c:v>
                </c:pt>
                <c:pt idx="117">
                  <c:v>2.2000000000000001E-4</c:v>
                </c:pt>
                <c:pt idx="118">
                  <c:v>2.6000000000000003E-4</c:v>
                </c:pt>
                <c:pt idx="119">
                  <c:v>2.7E-4</c:v>
                </c:pt>
                <c:pt idx="120">
                  <c:v>2.9E-4</c:v>
                </c:pt>
                <c:pt idx="121">
                  <c:v>3.2000000000000003E-4</c:v>
                </c:pt>
                <c:pt idx="122">
                  <c:v>1.4999999999999999E-4</c:v>
                </c:pt>
                <c:pt idx="123">
                  <c:v>2.8000000000000003E-4</c:v>
                </c:pt>
                <c:pt idx="124">
                  <c:v>1.4999999999999999E-4</c:v>
                </c:pt>
                <c:pt idx="125">
                  <c:v>1.4999999999999999E-4</c:v>
                </c:pt>
                <c:pt idx="126">
                  <c:v>2.7E-4</c:v>
                </c:pt>
                <c:pt idx="127">
                  <c:v>2.6000000000000003E-4</c:v>
                </c:pt>
                <c:pt idx="128">
                  <c:v>1.4999999999999999E-4</c:v>
                </c:pt>
                <c:pt idx="129">
                  <c:v>2.5000000000000001E-4</c:v>
                </c:pt>
                <c:pt idx="130">
                  <c:v>1.3000000000000002E-4</c:v>
                </c:pt>
                <c:pt idx="131">
                  <c:v>1.4999999999999999E-4</c:v>
                </c:pt>
                <c:pt idx="132">
                  <c:v>1.4999999999999999E-4</c:v>
                </c:pt>
                <c:pt idx="133">
                  <c:v>2.2000000000000001E-4</c:v>
                </c:pt>
                <c:pt idx="134">
                  <c:v>1.4999999999999999E-4</c:v>
                </c:pt>
                <c:pt idx="135">
                  <c:v>1.4999999999999999E-4</c:v>
                </c:pt>
                <c:pt idx="136">
                  <c:v>2.0000000000000001E-4</c:v>
                </c:pt>
                <c:pt idx="137">
                  <c:v>2.0000000000000001E-4</c:v>
                </c:pt>
                <c:pt idx="138">
                  <c:v>2.0999999999999998E-4</c:v>
                </c:pt>
                <c:pt idx="139">
                  <c:v>1.4999999999999999E-4</c:v>
                </c:pt>
                <c:pt idx="140">
                  <c:v>1.4999999999999999E-4</c:v>
                </c:pt>
                <c:pt idx="141">
                  <c:v>1.1999999999999999E-4</c:v>
                </c:pt>
                <c:pt idx="142">
                  <c:v>2.3000000000000001E-4</c:v>
                </c:pt>
                <c:pt idx="143">
                  <c:v>1.4999999999999999E-4</c:v>
                </c:pt>
                <c:pt idx="144">
                  <c:v>2.0000000000000001E-4</c:v>
                </c:pt>
                <c:pt idx="145">
                  <c:v>1.4999999999999999E-4</c:v>
                </c:pt>
                <c:pt idx="146">
                  <c:v>1.7999999999999998E-4</c:v>
                </c:pt>
                <c:pt idx="147">
                  <c:v>3.4000000000000002E-4</c:v>
                </c:pt>
                <c:pt idx="148">
                  <c:v>2.9E-4</c:v>
                </c:pt>
                <c:pt idx="149">
                  <c:v>3.8000000000000002E-4</c:v>
                </c:pt>
                <c:pt idx="150">
                  <c:v>2.9999999999999997E-4</c:v>
                </c:pt>
                <c:pt idx="151">
                  <c:v>2.0000000000000001E-4</c:v>
                </c:pt>
                <c:pt idx="152">
                  <c:v>2.0000000000000001E-4</c:v>
                </c:pt>
                <c:pt idx="153">
                  <c:v>1E-3</c:v>
                </c:pt>
                <c:pt idx="157">
                  <c:v>1.1999999999999999E-4</c:v>
                </c:pt>
                <c:pt idx="158">
                  <c:v>1.1999999999999999E-4</c:v>
                </c:pt>
                <c:pt idx="159">
                  <c:v>1.1999999999999999E-4</c:v>
                </c:pt>
                <c:pt idx="160">
                  <c:v>1.1999999999999999E-4</c:v>
                </c:pt>
                <c:pt idx="161">
                  <c:v>1.1999999999999999E-4</c:v>
                </c:pt>
                <c:pt idx="162">
                  <c:v>1.1999999999999999E-4</c:v>
                </c:pt>
                <c:pt idx="163">
                  <c:v>1.1E-4</c:v>
                </c:pt>
                <c:pt idx="164">
                  <c:v>1.1999999999999999E-4</c:v>
                </c:pt>
                <c:pt idx="165">
                  <c:v>1.3000000000000002E-4</c:v>
                </c:pt>
                <c:pt idx="166">
                  <c:v>1.3000000000000002E-4</c:v>
                </c:pt>
                <c:pt idx="167">
                  <c:v>1.3000000000000002E-4</c:v>
                </c:pt>
                <c:pt idx="168">
                  <c:v>1.4999999999999999E-4</c:v>
                </c:pt>
              </c:numCache>
            </c:numRef>
          </c:yVal>
          <c:smooth val="0"/>
          <c:extLst>
            <c:ext xmlns:c16="http://schemas.microsoft.com/office/drawing/2014/chart" uri="{C3380CC4-5D6E-409C-BE32-E72D297353CC}">
              <c16:uniqueId val="{00000000-1B7A-42DA-9C95-3F706899564D}"/>
            </c:ext>
          </c:extLst>
        </c:ser>
        <c:dLbls>
          <c:showLegendKey val="0"/>
          <c:showVal val="0"/>
          <c:showCatName val="0"/>
          <c:showSerName val="0"/>
          <c:showPercent val="0"/>
          <c:showBubbleSize val="0"/>
        </c:dLbls>
        <c:axId val="795017376"/>
        <c:axId val="795017768"/>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Dissolved'!$D$156:$D$172</c15:sqref>
                        </c15:formulaRef>
                      </c:ext>
                    </c:extLst>
                    <c:numCache>
                      <c:formatCode>General</c:formatCode>
                      <c:ptCount val="17"/>
                      <c:pt idx="0" formatCode="0">
                        <c:v>955</c:v>
                      </c:pt>
                      <c:pt idx="1">
                        <c:v>327</c:v>
                      </c:pt>
                      <c:pt idx="2" formatCode="#,##0">
                        <c:v>2250</c:v>
                      </c:pt>
                      <c:pt idx="3" formatCode="#,##0">
                        <c:v>2920</c:v>
                      </c:pt>
                      <c:pt idx="4" formatCode="#,##0">
                        <c:v>1110</c:v>
                      </c:pt>
                      <c:pt idx="5" formatCode="0">
                        <c:v>355</c:v>
                      </c:pt>
                      <c:pt idx="6" formatCode="0">
                        <c:v>701</c:v>
                      </c:pt>
                      <c:pt idx="7" formatCode="0">
                        <c:v>673</c:v>
                      </c:pt>
                      <c:pt idx="8" formatCode="0">
                        <c:v>1440</c:v>
                      </c:pt>
                      <c:pt idx="9" formatCode="0">
                        <c:v>1730</c:v>
                      </c:pt>
                      <c:pt idx="10" formatCode="0">
                        <c:v>2560</c:v>
                      </c:pt>
                      <c:pt idx="11" formatCode="0">
                        <c:v>5110</c:v>
                      </c:pt>
                      <c:pt idx="12" formatCode="0">
                        <c:v>5110</c:v>
                      </c:pt>
                      <c:pt idx="13" formatCode="0">
                        <c:v>4300</c:v>
                      </c:pt>
                      <c:pt idx="14" formatCode="0">
                        <c:v>4300</c:v>
                      </c:pt>
                      <c:pt idx="15" formatCode="0">
                        <c:v>4300</c:v>
                      </c:pt>
                      <c:pt idx="16" formatCode="0">
                        <c:v>2750</c:v>
                      </c:pt>
                    </c:numCache>
                  </c:numRef>
                </c:xVal>
                <c:yVal>
                  <c:numRef>
                    <c:extLst>
                      <c:ext uri="{02D57815-91ED-43cb-92C2-25804820EDAC}">
                        <c15:formulaRef>
                          <c15:sqref>'Durango Dissolved'!$H$156:$H$172</c15:sqref>
                        </c15:formulaRef>
                      </c:ext>
                    </c:extLst>
                    <c:numCache>
                      <c:formatCode>0.0000</c:formatCode>
                      <c:ptCount val="17"/>
                      <c:pt idx="0">
                        <c:v>2.0000000000000001E-4</c:v>
                      </c:pt>
                      <c:pt idx="1">
                        <c:v>1E-3</c:v>
                      </c:pt>
                      <c:pt idx="5">
                        <c:v>1.1999999999999999E-4</c:v>
                      </c:pt>
                      <c:pt idx="6">
                        <c:v>1.1999999999999999E-4</c:v>
                      </c:pt>
                      <c:pt idx="7">
                        <c:v>1.1999999999999999E-4</c:v>
                      </c:pt>
                      <c:pt idx="8">
                        <c:v>1.1999999999999999E-4</c:v>
                      </c:pt>
                      <c:pt idx="9">
                        <c:v>1.1999999999999999E-4</c:v>
                      </c:pt>
                      <c:pt idx="10">
                        <c:v>1.1999999999999999E-4</c:v>
                      </c:pt>
                      <c:pt idx="11">
                        <c:v>1.1E-4</c:v>
                      </c:pt>
                      <c:pt idx="12">
                        <c:v>1.1999999999999999E-4</c:v>
                      </c:pt>
                      <c:pt idx="13">
                        <c:v>1.3000000000000002E-4</c:v>
                      </c:pt>
                      <c:pt idx="14">
                        <c:v>1.3000000000000002E-4</c:v>
                      </c:pt>
                      <c:pt idx="15">
                        <c:v>1.3000000000000002E-4</c:v>
                      </c:pt>
                      <c:pt idx="16">
                        <c:v>1.4999999999999999E-4</c:v>
                      </c:pt>
                    </c:numCache>
                  </c:numRef>
                </c:yVal>
                <c:smooth val="0"/>
                <c:extLst>
                  <c:ext xmlns:c16="http://schemas.microsoft.com/office/drawing/2014/chart" uri="{C3380CC4-5D6E-409C-BE32-E72D297353CC}">
                    <c16:uniqueId val="{00000002-1B7A-42DA-9C95-3F706899564D}"/>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5"/>
                  <c:spPr>
                    <a:solidFill>
                      <a:schemeClr val="tx1">
                        <a:lumMod val="75000"/>
                        <a:lumOff val="25000"/>
                      </a:schemeClr>
                    </a:solidFill>
                    <a:ln w="9525">
                      <a:solidFill>
                        <a:schemeClr val="tx1">
                          <a:lumMod val="85000"/>
                          <a:lumOff val="15000"/>
                        </a:schemeClr>
                      </a:solidFill>
                    </a:ln>
                    <a:effectLst/>
                  </c:spPr>
                </c:marker>
                <c:xVal>
                  <c:numRef>
                    <c:extLst xmlns:c15="http://schemas.microsoft.com/office/drawing/2012/chart">
                      <c:ext xmlns:c15="http://schemas.microsoft.com/office/drawing/2012/char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xmlns:c15="http://schemas.microsoft.com/office/drawing/2012/chart">
                      <c:ext xmlns:c15="http://schemas.microsoft.com/office/drawing/2012/chart" uri="{02D57815-91ED-43cb-92C2-25804820EDAC}">
                        <c15:formulaRef>
                          <c15:sqref>'Durango Dissolved'!$H$161:$H$172</c15:sqref>
                        </c15:formulaRef>
                      </c:ext>
                    </c:extLst>
                    <c:numCache>
                      <c:formatCode>0.0000</c:formatCode>
                      <c:ptCount val="12"/>
                      <c:pt idx="0">
                        <c:v>1.1999999999999999E-4</c:v>
                      </c:pt>
                      <c:pt idx="1">
                        <c:v>1.1999999999999999E-4</c:v>
                      </c:pt>
                      <c:pt idx="2">
                        <c:v>1.1999999999999999E-4</c:v>
                      </c:pt>
                      <c:pt idx="3">
                        <c:v>1.1999999999999999E-4</c:v>
                      </c:pt>
                      <c:pt idx="4">
                        <c:v>1.1999999999999999E-4</c:v>
                      </c:pt>
                      <c:pt idx="5">
                        <c:v>1.1999999999999999E-4</c:v>
                      </c:pt>
                      <c:pt idx="6">
                        <c:v>1.1E-4</c:v>
                      </c:pt>
                      <c:pt idx="7">
                        <c:v>1.1999999999999999E-4</c:v>
                      </c:pt>
                      <c:pt idx="8">
                        <c:v>1.3000000000000002E-4</c:v>
                      </c:pt>
                      <c:pt idx="9">
                        <c:v>1.3000000000000002E-4</c:v>
                      </c:pt>
                      <c:pt idx="10">
                        <c:v>1.3000000000000002E-4</c:v>
                      </c:pt>
                      <c:pt idx="11">
                        <c:v>1.4999999999999999E-4</c:v>
                      </c:pt>
                    </c:numCache>
                  </c:numRef>
                </c:yVal>
                <c:smooth val="0"/>
                <c:extLst xmlns:c15="http://schemas.microsoft.com/office/drawing/2012/chart">
                  <c:ext xmlns:c16="http://schemas.microsoft.com/office/drawing/2014/chart" uri="{C3380CC4-5D6E-409C-BE32-E72D297353CC}">
                    <c16:uniqueId val="{00000001-1B7A-42DA-9C95-3F706899564D}"/>
                  </c:ext>
                </c:extLst>
              </c15:ser>
            </c15:filteredScatterSeries>
          </c:ext>
        </c:extLst>
      </c:scatterChart>
      <c:valAx>
        <c:axId val="795017376"/>
        <c:scaling>
          <c:orientation val="minMax"/>
          <c:max val="5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solidFill>
                      <a:schemeClr val="tx1"/>
                    </a:solidFill>
                  </a:rPr>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795017768"/>
        <c:crosses val="autoZero"/>
        <c:crossBetween val="midCat"/>
      </c:valAx>
      <c:valAx>
        <c:axId val="795017768"/>
        <c:scaling>
          <c:orientation val="minMax"/>
          <c:min val="1.0000000000000003E-4"/>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sz="1100">
                    <a:solidFill>
                      <a:schemeClr val="tx1"/>
                    </a:solidFill>
                  </a:rPr>
                  <a:t>Concentration (mg/L)</a:t>
                </a:r>
              </a:p>
            </c:rich>
          </c:tx>
          <c:layout>
            <c:manualLayout>
              <c:xMode val="edge"/>
              <c:yMode val="edge"/>
              <c:x val="2.5293001680684289E-3"/>
              <c:y val="0.2700542432195975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795017376"/>
        <c:crosses val="autoZero"/>
        <c:crossBetween val="midCat"/>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r>
              <a:rPr lang="en-US"/>
              <a:t>Dissolved Zinc at Durango</a:t>
            </a:r>
          </a:p>
        </c:rich>
      </c:tx>
      <c:layout>
        <c:manualLayout>
          <c:xMode val="edge"/>
          <c:yMode val="edge"/>
          <c:x val="0.29470092495775929"/>
          <c:y val="1.562022138537037E-3"/>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635246785098708"/>
          <c:y val="0.1200912783991173"/>
          <c:w val="0.75790028953566069"/>
          <c:h val="0.70191383720347056"/>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5400" cap="rnd">
                <a:solidFill>
                  <a:schemeClr val="tx1"/>
                </a:solidFill>
                <a:prstDash val="sysDot"/>
              </a:ln>
              <a:effectLst/>
            </c:spPr>
            <c:trendlineType val="power"/>
            <c:forward val="3000"/>
            <c:dispRSqr val="1"/>
            <c:dispEq val="1"/>
            <c:trendlineLbl>
              <c:layout>
                <c:manualLayout>
                  <c:x val="0.10961469816272966"/>
                  <c:y val="-0.15097545675888621"/>
                </c:manualLayout>
              </c:layout>
              <c:numFmt formatCode="#,##0.000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Dissolved'!$D$4:$D$156</c:f>
              <c:numCache>
                <c:formatCode>0</c:formatCode>
                <c:ptCount val="153"/>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numCache>
            </c:numRef>
          </c:xVal>
          <c:yVal>
            <c:numRef>
              <c:f>'Durango Dissolved'!$S$4:$S$156</c:f>
              <c:numCache>
                <c:formatCode>0.0000</c:formatCode>
                <c:ptCount val="153"/>
                <c:pt idx="0">
                  <c:v>8.6699999999999999E-2</c:v>
                </c:pt>
                <c:pt idx="1">
                  <c:v>8.6599999999999996E-2</c:v>
                </c:pt>
                <c:pt idx="2">
                  <c:v>9.3900000000000011E-2</c:v>
                </c:pt>
                <c:pt idx="3">
                  <c:v>8.2799999999999999E-2</c:v>
                </c:pt>
                <c:pt idx="4">
                  <c:v>6.1700000000000005E-2</c:v>
                </c:pt>
                <c:pt idx="5">
                  <c:v>7.0099999999999996E-2</c:v>
                </c:pt>
                <c:pt idx="6">
                  <c:v>4.9700000000000001E-2</c:v>
                </c:pt>
                <c:pt idx="7">
                  <c:v>7.1099999999999997E-2</c:v>
                </c:pt>
                <c:pt idx="8">
                  <c:v>5.8799999999999998E-2</c:v>
                </c:pt>
                <c:pt idx="9">
                  <c:v>3.8399999999999997E-2</c:v>
                </c:pt>
                <c:pt idx="10">
                  <c:v>2.7100000000000003E-2</c:v>
                </c:pt>
                <c:pt idx="11">
                  <c:v>4.7399999999999998E-2</c:v>
                </c:pt>
                <c:pt idx="12">
                  <c:v>4.3200000000000002E-2</c:v>
                </c:pt>
                <c:pt idx="13">
                  <c:v>3.0899999999999997E-2</c:v>
                </c:pt>
                <c:pt idx="14">
                  <c:v>3.3500000000000002E-2</c:v>
                </c:pt>
                <c:pt idx="15">
                  <c:v>4.3999999999999997E-2</c:v>
                </c:pt>
                <c:pt idx="16">
                  <c:v>2.93E-2</c:v>
                </c:pt>
                <c:pt idx="17">
                  <c:v>2.5899999999999999E-2</c:v>
                </c:pt>
                <c:pt idx="18">
                  <c:v>2.6600000000000002E-2</c:v>
                </c:pt>
                <c:pt idx="19">
                  <c:v>6.6E-3</c:v>
                </c:pt>
                <c:pt idx="20">
                  <c:v>4.1200000000000001E-2</c:v>
                </c:pt>
                <c:pt idx="21">
                  <c:v>3.9799999999999995E-2</c:v>
                </c:pt>
                <c:pt idx="22">
                  <c:v>7.5700000000000003E-2</c:v>
                </c:pt>
                <c:pt idx="23">
                  <c:v>7.9299999999999995E-2</c:v>
                </c:pt>
                <c:pt idx="24">
                  <c:v>0.10529999999999999</c:v>
                </c:pt>
                <c:pt idx="25">
                  <c:v>8.8800000000000004E-2</c:v>
                </c:pt>
                <c:pt idx="26">
                  <c:v>0.1021</c:v>
                </c:pt>
                <c:pt idx="27">
                  <c:v>9.4099999999999989E-2</c:v>
                </c:pt>
                <c:pt idx="28">
                  <c:v>9.7000000000000003E-2</c:v>
                </c:pt>
                <c:pt idx="29">
                  <c:v>7.17E-2</c:v>
                </c:pt>
                <c:pt idx="30">
                  <c:v>5.0500000000000003E-2</c:v>
                </c:pt>
                <c:pt idx="31">
                  <c:v>5.8000000000000003E-2</c:v>
                </c:pt>
                <c:pt idx="32">
                  <c:v>5.6600000000000004E-2</c:v>
                </c:pt>
                <c:pt idx="33">
                  <c:v>4.9000000000000002E-2</c:v>
                </c:pt>
                <c:pt idx="34">
                  <c:v>3.2500000000000001E-2</c:v>
                </c:pt>
                <c:pt idx="35">
                  <c:v>3.2799999999999996E-2</c:v>
                </c:pt>
                <c:pt idx="36">
                  <c:v>3.8399999999999997E-2</c:v>
                </c:pt>
                <c:pt idx="37">
                  <c:v>4.02E-2</c:v>
                </c:pt>
                <c:pt idx="38">
                  <c:v>3.15E-2</c:v>
                </c:pt>
                <c:pt idx="39">
                  <c:v>1.9199999999999998E-2</c:v>
                </c:pt>
                <c:pt idx="40">
                  <c:v>1.84E-2</c:v>
                </c:pt>
                <c:pt idx="41">
                  <c:v>2.1700000000000001E-2</c:v>
                </c:pt>
                <c:pt idx="42">
                  <c:v>6.1399999999999996E-2</c:v>
                </c:pt>
                <c:pt idx="43">
                  <c:v>9.4500000000000001E-2</c:v>
                </c:pt>
                <c:pt idx="44">
                  <c:v>7.9700000000000007E-2</c:v>
                </c:pt>
                <c:pt idx="45">
                  <c:v>7.1099999999999997E-2</c:v>
                </c:pt>
                <c:pt idx="46">
                  <c:v>7.2300000000000003E-2</c:v>
                </c:pt>
                <c:pt idx="47">
                  <c:v>8.77E-2</c:v>
                </c:pt>
                <c:pt idx="48">
                  <c:v>6.8000000000000005E-2</c:v>
                </c:pt>
                <c:pt idx="49">
                  <c:v>7.3999999999999996E-2</c:v>
                </c:pt>
                <c:pt idx="50">
                  <c:v>5.62E-2</c:v>
                </c:pt>
                <c:pt idx="51">
                  <c:v>4.7600000000000003E-2</c:v>
                </c:pt>
                <c:pt idx="52">
                  <c:v>4.2500000000000003E-2</c:v>
                </c:pt>
                <c:pt idx="53">
                  <c:v>5.9299999999999999E-2</c:v>
                </c:pt>
                <c:pt idx="54">
                  <c:v>5.9499999999999997E-2</c:v>
                </c:pt>
                <c:pt idx="55">
                  <c:v>2.3E-2</c:v>
                </c:pt>
                <c:pt idx="56">
                  <c:v>2.29E-2</c:v>
                </c:pt>
                <c:pt idx="57">
                  <c:v>3.3700000000000001E-2</c:v>
                </c:pt>
                <c:pt idx="58">
                  <c:v>4.2000000000000003E-2</c:v>
                </c:pt>
                <c:pt idx="59">
                  <c:v>4.24E-2</c:v>
                </c:pt>
                <c:pt idx="60">
                  <c:v>6.409999999999999E-2</c:v>
                </c:pt>
                <c:pt idx="61">
                  <c:v>3.4200000000000001E-2</c:v>
                </c:pt>
                <c:pt idx="62">
                  <c:v>3.8899999999999997E-2</c:v>
                </c:pt>
                <c:pt idx="63">
                  <c:v>3.3000000000000002E-2</c:v>
                </c:pt>
                <c:pt idx="64">
                  <c:v>2.9399999999999999E-2</c:v>
                </c:pt>
                <c:pt idx="65">
                  <c:v>3.1399999999999997E-2</c:v>
                </c:pt>
                <c:pt idx="66">
                  <c:v>4.2099999999999999E-2</c:v>
                </c:pt>
                <c:pt idx="67">
                  <c:v>3.95E-2</c:v>
                </c:pt>
                <c:pt idx="68">
                  <c:v>6.7099999999999993E-2</c:v>
                </c:pt>
                <c:pt idx="69">
                  <c:v>5.9799999999999999E-2</c:v>
                </c:pt>
                <c:pt idx="70">
                  <c:v>8.4500000000000006E-2</c:v>
                </c:pt>
                <c:pt idx="71">
                  <c:v>9.1299999999999992E-2</c:v>
                </c:pt>
                <c:pt idx="72">
                  <c:v>8.3699999999999997E-2</c:v>
                </c:pt>
                <c:pt idx="73">
                  <c:v>0.10779999999999999</c:v>
                </c:pt>
                <c:pt idx="74">
                  <c:v>0.1205</c:v>
                </c:pt>
                <c:pt idx="75">
                  <c:v>8.5699999999999998E-2</c:v>
                </c:pt>
                <c:pt idx="76">
                  <c:v>8.0299999999999996E-2</c:v>
                </c:pt>
                <c:pt idx="77">
                  <c:v>8.2000000000000003E-2</c:v>
                </c:pt>
                <c:pt idx="78">
                  <c:v>8.0299999999999996E-2</c:v>
                </c:pt>
                <c:pt idx="79">
                  <c:v>6.2700000000000006E-2</c:v>
                </c:pt>
                <c:pt idx="80">
                  <c:v>5.8700000000000002E-2</c:v>
                </c:pt>
                <c:pt idx="81">
                  <c:v>4.3200000000000002E-2</c:v>
                </c:pt>
                <c:pt idx="82">
                  <c:v>4.0100000000000004E-2</c:v>
                </c:pt>
                <c:pt idx="83">
                  <c:v>2.7300000000000001E-2</c:v>
                </c:pt>
                <c:pt idx="84">
                  <c:v>5.8500000000000003E-2</c:v>
                </c:pt>
                <c:pt idx="85">
                  <c:v>3.6600000000000001E-2</c:v>
                </c:pt>
                <c:pt idx="86">
                  <c:v>3.9799999999999995E-2</c:v>
                </c:pt>
                <c:pt idx="87">
                  <c:v>4.9399999999999999E-2</c:v>
                </c:pt>
                <c:pt idx="88">
                  <c:v>4.3700000000000003E-2</c:v>
                </c:pt>
                <c:pt idx="89">
                  <c:v>2.3399999999999997E-2</c:v>
                </c:pt>
                <c:pt idx="90">
                  <c:v>2.0399999999999998E-2</c:v>
                </c:pt>
                <c:pt idx="91">
                  <c:v>1.9399999999999997E-2</c:v>
                </c:pt>
                <c:pt idx="92">
                  <c:v>1.5300000000000001E-2</c:v>
                </c:pt>
                <c:pt idx="93">
                  <c:v>2.23E-2</c:v>
                </c:pt>
                <c:pt idx="94">
                  <c:v>1.7000000000000001E-2</c:v>
                </c:pt>
                <c:pt idx="95">
                  <c:v>3.73E-2</c:v>
                </c:pt>
                <c:pt idx="96">
                  <c:v>3.7200000000000004E-2</c:v>
                </c:pt>
                <c:pt idx="97">
                  <c:v>6.6099999999999992E-2</c:v>
                </c:pt>
                <c:pt idx="98">
                  <c:v>6.4000000000000001E-2</c:v>
                </c:pt>
                <c:pt idx="99">
                  <c:v>8.1000000000000003E-2</c:v>
                </c:pt>
                <c:pt idx="100">
                  <c:v>7.2099999999999997E-2</c:v>
                </c:pt>
                <c:pt idx="101">
                  <c:v>8.2799999999999999E-2</c:v>
                </c:pt>
                <c:pt idx="102">
                  <c:v>6.25E-2</c:v>
                </c:pt>
                <c:pt idx="103">
                  <c:v>8.5999999999999993E-2</c:v>
                </c:pt>
                <c:pt idx="104">
                  <c:v>6.9000000000000006E-2</c:v>
                </c:pt>
                <c:pt idx="105">
                  <c:v>9.1600000000000001E-2</c:v>
                </c:pt>
                <c:pt idx="106">
                  <c:v>8.3299999999999999E-2</c:v>
                </c:pt>
                <c:pt idx="107">
                  <c:v>5.79E-2</c:v>
                </c:pt>
                <c:pt idx="108">
                  <c:v>6.13E-2</c:v>
                </c:pt>
                <c:pt idx="109">
                  <c:v>5.8900000000000001E-2</c:v>
                </c:pt>
                <c:pt idx="110">
                  <c:v>5.3499999999999999E-2</c:v>
                </c:pt>
                <c:pt idx="111">
                  <c:v>2.3100000000000002E-2</c:v>
                </c:pt>
                <c:pt idx="112">
                  <c:v>1.84E-2</c:v>
                </c:pt>
                <c:pt idx="113">
                  <c:v>2.35E-2</c:v>
                </c:pt>
                <c:pt idx="114">
                  <c:v>2.8899999999999999E-2</c:v>
                </c:pt>
                <c:pt idx="115">
                  <c:v>2.1999999999999999E-2</c:v>
                </c:pt>
                <c:pt idx="116">
                  <c:v>2.41E-2</c:v>
                </c:pt>
                <c:pt idx="117">
                  <c:v>2.5399999999999999E-2</c:v>
                </c:pt>
                <c:pt idx="118">
                  <c:v>6.1899999999999997E-2</c:v>
                </c:pt>
                <c:pt idx="119">
                  <c:v>6.0499999999999998E-2</c:v>
                </c:pt>
                <c:pt idx="120">
                  <c:v>8.8900000000000007E-2</c:v>
                </c:pt>
                <c:pt idx="121">
                  <c:v>8.1700000000000009E-2</c:v>
                </c:pt>
                <c:pt idx="122">
                  <c:v>8.9099999999999999E-2</c:v>
                </c:pt>
                <c:pt idx="123">
                  <c:v>8.3000000000000004E-2</c:v>
                </c:pt>
                <c:pt idx="124">
                  <c:v>7.4900000000000008E-2</c:v>
                </c:pt>
                <c:pt idx="125">
                  <c:v>7.0699999999999999E-2</c:v>
                </c:pt>
                <c:pt idx="126">
                  <c:v>9.5400000000000013E-2</c:v>
                </c:pt>
                <c:pt idx="127">
                  <c:v>7.5299999999999992E-2</c:v>
                </c:pt>
                <c:pt idx="128">
                  <c:v>4.07E-2</c:v>
                </c:pt>
                <c:pt idx="129">
                  <c:v>5.0799999999999998E-2</c:v>
                </c:pt>
                <c:pt idx="130">
                  <c:v>4.1000000000000002E-2</c:v>
                </c:pt>
                <c:pt idx="131">
                  <c:v>4.4700000000000004E-2</c:v>
                </c:pt>
                <c:pt idx="132">
                  <c:v>5.5899999999999998E-2</c:v>
                </c:pt>
                <c:pt idx="133">
                  <c:v>6.0899999999999996E-2</c:v>
                </c:pt>
                <c:pt idx="134">
                  <c:v>6.7400000000000002E-2</c:v>
                </c:pt>
                <c:pt idx="135">
                  <c:v>5.5100000000000003E-2</c:v>
                </c:pt>
                <c:pt idx="136">
                  <c:v>4.7600000000000003E-2</c:v>
                </c:pt>
                <c:pt idx="137">
                  <c:v>6.1899999999999997E-2</c:v>
                </c:pt>
                <c:pt idx="138">
                  <c:v>6.9800000000000001E-2</c:v>
                </c:pt>
                <c:pt idx="139">
                  <c:v>4.9399999999999999E-2</c:v>
                </c:pt>
                <c:pt idx="140">
                  <c:v>4.3099999999999999E-2</c:v>
                </c:pt>
                <c:pt idx="141">
                  <c:v>2.1999999999999999E-2</c:v>
                </c:pt>
                <c:pt idx="142">
                  <c:v>2.93E-2</c:v>
                </c:pt>
                <c:pt idx="143">
                  <c:v>2.5399999999999999E-2</c:v>
                </c:pt>
                <c:pt idx="144">
                  <c:v>5.2700000000000004E-2</c:v>
                </c:pt>
                <c:pt idx="145">
                  <c:v>5.2600000000000001E-2</c:v>
                </c:pt>
                <c:pt idx="146">
                  <c:v>4.9000000000000002E-2</c:v>
                </c:pt>
                <c:pt idx="147">
                  <c:v>7.640000000000001E-2</c:v>
                </c:pt>
                <c:pt idx="148">
                  <c:v>6.5200000000000008E-2</c:v>
                </c:pt>
                <c:pt idx="149">
                  <c:v>9.1499999999999998E-2</c:v>
                </c:pt>
                <c:pt idx="150">
                  <c:v>7.3499999999999996E-2</c:v>
                </c:pt>
                <c:pt idx="151">
                  <c:v>3.9E-2</c:v>
                </c:pt>
              </c:numCache>
            </c:numRef>
          </c:yVal>
          <c:smooth val="0"/>
          <c:extLst>
            <c:ext xmlns:c16="http://schemas.microsoft.com/office/drawing/2014/chart" uri="{C3380CC4-5D6E-409C-BE32-E72D297353CC}">
              <c16:uniqueId val="{00000000-976C-49D6-8842-744184DA7AE3}"/>
            </c:ext>
          </c:extLst>
        </c:ser>
        <c:ser>
          <c:idx val="1"/>
          <c:order val="1"/>
          <c:tx>
            <c:strRef>
              <c:f>'Durango Dissolved'!$A$178</c:f>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f>'Durango Dissolved'!$D$157:$D$160</c:f>
              <c:numCache>
                <c:formatCode>#,##0</c:formatCode>
                <c:ptCount val="4"/>
                <c:pt idx="0" formatCode="General">
                  <c:v>327</c:v>
                </c:pt>
                <c:pt idx="1">
                  <c:v>2250</c:v>
                </c:pt>
                <c:pt idx="2">
                  <c:v>2920</c:v>
                </c:pt>
                <c:pt idx="3">
                  <c:v>1110</c:v>
                </c:pt>
              </c:numCache>
            </c:numRef>
          </c:xVal>
          <c:yVal>
            <c:numRef>
              <c:f>'Durango Dissolved'!$S$157:$S$160</c:f>
              <c:numCache>
                <c:formatCode>General</c:formatCode>
                <c:ptCount val="4"/>
                <c:pt idx="0">
                  <c:v>3.2000000000000001E-2</c:v>
                </c:pt>
                <c:pt idx="1">
                  <c:v>0.03</c:v>
                </c:pt>
                <c:pt idx="2">
                  <c:v>1.9E-2</c:v>
                </c:pt>
              </c:numCache>
            </c:numRef>
          </c:yVal>
          <c:smooth val="0"/>
          <c:extLst>
            <c:ext xmlns:c16="http://schemas.microsoft.com/office/drawing/2014/chart" uri="{C3380CC4-5D6E-409C-BE32-E72D297353CC}">
              <c16:uniqueId val="{00000001-976C-49D6-8842-744184DA7AE3}"/>
            </c:ext>
          </c:extLst>
        </c:ser>
        <c:ser>
          <c:idx val="2"/>
          <c:order val="2"/>
          <c:tx>
            <c:strRef>
              <c:f>'Durango Dissolved'!$B$161</c:f>
              <c:strCache>
                <c:ptCount val="1"/>
                <c:pt idx="0">
                  <c:v>Snowmelt 2016</c:v>
                </c:pt>
              </c:strCache>
            </c:strRef>
          </c:tx>
          <c:spPr>
            <a:ln w="25400" cap="rnd">
              <a:noFill/>
              <a:round/>
            </a:ln>
            <a:effectLst/>
          </c:spPr>
          <c:marker>
            <c:symbol val="circle"/>
            <c:size val="6"/>
            <c:spPr>
              <a:solidFill>
                <a:schemeClr val="tx1"/>
              </a:solidFill>
              <a:ln w="9525">
                <a:no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Dissolved'!$S$161:$S$172</c:f>
              <c:numCache>
                <c:formatCode>0.0000</c:formatCode>
                <c:ptCount val="12"/>
                <c:pt idx="0">
                  <c:v>1.2999999999999999E-2</c:v>
                </c:pt>
                <c:pt idx="1">
                  <c:v>2.5999999999999999E-2</c:v>
                </c:pt>
                <c:pt idx="2">
                  <c:v>4.2999999999999997E-2</c:v>
                </c:pt>
                <c:pt idx="3">
                  <c:v>4.4999999999999998E-2</c:v>
                </c:pt>
                <c:pt idx="4">
                  <c:v>4.4999999999999998E-2</c:v>
                </c:pt>
                <c:pt idx="5">
                  <c:v>3.5999999999999997E-2</c:v>
                </c:pt>
                <c:pt idx="6">
                  <c:v>2.1999999999999999E-2</c:v>
                </c:pt>
                <c:pt idx="7">
                  <c:v>8.6999999999999994E-3</c:v>
                </c:pt>
                <c:pt idx="8">
                  <c:v>2.7E-2</c:v>
                </c:pt>
                <c:pt idx="9">
                  <c:v>0.03</c:v>
                </c:pt>
                <c:pt idx="10">
                  <c:v>0.03</c:v>
                </c:pt>
                <c:pt idx="11">
                  <c:v>4.4999999999999998E-2</c:v>
                </c:pt>
              </c:numCache>
            </c:numRef>
          </c:yVal>
          <c:smooth val="0"/>
          <c:extLst>
            <c:ext xmlns:c16="http://schemas.microsoft.com/office/drawing/2014/chart" uri="{C3380CC4-5D6E-409C-BE32-E72D297353CC}">
              <c16:uniqueId val="{00000002-976C-49D6-8842-744184DA7AE3}"/>
            </c:ext>
          </c:extLst>
        </c:ser>
        <c:dLbls>
          <c:showLegendKey val="0"/>
          <c:showVal val="0"/>
          <c:showCatName val="0"/>
          <c:showSerName val="0"/>
          <c:showPercent val="0"/>
          <c:showBubbleSize val="0"/>
        </c:dLbls>
        <c:axId val="323229784"/>
        <c:axId val="323230176"/>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30176"/>
        <c:crosses val="autoZero"/>
        <c:crossBetween val="midCat"/>
      </c:valAx>
      <c:valAx>
        <c:axId val="32323017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5.369200454026263E-3"/>
              <c:y val="0.2661895089200806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9784"/>
        <c:crosses val="autoZero"/>
        <c:crossBetween val="midCat"/>
      </c:valAx>
      <c:spPr>
        <a:noFill/>
        <a:ln>
          <a:solidFill>
            <a:schemeClr val="tx1">
              <a:lumMod val="50000"/>
              <a:lumOff val="50000"/>
            </a:schemeClr>
          </a:solidFill>
        </a:ln>
        <a:effectLst/>
      </c:spPr>
    </c:plotArea>
    <c:legend>
      <c:legendPos val="t"/>
      <c:legendEntry>
        <c:idx val="3"/>
        <c:delete val="1"/>
      </c:legendEntry>
      <c:layout>
        <c:manualLayout>
          <c:xMode val="edge"/>
          <c:yMode val="edge"/>
          <c:x val="0.52664041994750654"/>
          <c:y val="0.14430335754066023"/>
          <c:w val="0.41379806922558826"/>
          <c:h val="0.28165552840011138"/>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r>
              <a:rPr lang="en-US"/>
              <a:t>Dissolved Zinc at Durango</a:t>
            </a:r>
          </a:p>
        </c:rich>
      </c:tx>
      <c:layout>
        <c:manualLayout>
          <c:xMode val="edge"/>
          <c:yMode val="edge"/>
          <c:x val="0.34536755905511807"/>
          <c:y val="1.561968277497191E-3"/>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635246785098708"/>
          <c:y val="0.1200912783991173"/>
          <c:w val="0.75790028953566069"/>
          <c:h val="0.70191383720347056"/>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5400" cap="rnd">
                <a:solidFill>
                  <a:schemeClr val="tx1"/>
                </a:solidFill>
                <a:prstDash val="sysDot"/>
              </a:ln>
              <a:effectLst/>
            </c:spPr>
            <c:trendlineType val="power"/>
            <c:forward val="3000"/>
            <c:dispRSqr val="1"/>
            <c:dispEq val="1"/>
            <c:trendlineLbl>
              <c:layout>
                <c:manualLayout>
                  <c:x val="-8.7466666666666665E-2"/>
                  <c:y val="-0.17825954739122335"/>
                </c:manualLayout>
              </c:layout>
              <c:numFmt formatCode="#,##0.000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Dissolved'!$S$4:$S$172</c:f>
              <c:numCache>
                <c:formatCode>0.0000</c:formatCode>
                <c:ptCount val="169"/>
                <c:pt idx="0">
                  <c:v>8.6699999999999999E-2</c:v>
                </c:pt>
                <c:pt idx="1">
                  <c:v>8.6599999999999996E-2</c:v>
                </c:pt>
                <c:pt idx="2">
                  <c:v>9.3900000000000011E-2</c:v>
                </c:pt>
                <c:pt idx="3">
                  <c:v>8.2799999999999999E-2</c:v>
                </c:pt>
                <c:pt idx="4">
                  <c:v>6.1700000000000005E-2</c:v>
                </c:pt>
                <c:pt idx="5">
                  <c:v>7.0099999999999996E-2</c:v>
                </c:pt>
                <c:pt idx="6">
                  <c:v>4.9700000000000001E-2</c:v>
                </c:pt>
                <c:pt idx="7">
                  <c:v>7.1099999999999997E-2</c:v>
                </c:pt>
                <c:pt idx="8">
                  <c:v>5.8799999999999998E-2</c:v>
                </c:pt>
                <c:pt idx="9">
                  <c:v>3.8399999999999997E-2</c:v>
                </c:pt>
                <c:pt idx="10">
                  <c:v>2.7100000000000003E-2</c:v>
                </c:pt>
                <c:pt idx="11">
                  <c:v>4.7399999999999998E-2</c:v>
                </c:pt>
                <c:pt idx="12">
                  <c:v>4.3200000000000002E-2</c:v>
                </c:pt>
                <c:pt idx="13">
                  <c:v>3.0899999999999997E-2</c:v>
                </c:pt>
                <c:pt idx="14">
                  <c:v>3.3500000000000002E-2</c:v>
                </c:pt>
                <c:pt idx="15">
                  <c:v>4.3999999999999997E-2</c:v>
                </c:pt>
                <c:pt idx="16">
                  <c:v>2.93E-2</c:v>
                </c:pt>
                <c:pt idx="17">
                  <c:v>2.5899999999999999E-2</c:v>
                </c:pt>
                <c:pt idx="18">
                  <c:v>2.6600000000000002E-2</c:v>
                </c:pt>
                <c:pt idx="19">
                  <c:v>6.6E-3</c:v>
                </c:pt>
                <c:pt idx="20">
                  <c:v>4.1200000000000001E-2</c:v>
                </c:pt>
                <c:pt idx="21">
                  <c:v>3.9799999999999995E-2</c:v>
                </c:pt>
                <c:pt idx="22">
                  <c:v>7.5700000000000003E-2</c:v>
                </c:pt>
                <c:pt idx="23">
                  <c:v>7.9299999999999995E-2</c:v>
                </c:pt>
                <c:pt idx="24">
                  <c:v>0.10529999999999999</c:v>
                </c:pt>
                <c:pt idx="25">
                  <c:v>8.8800000000000004E-2</c:v>
                </c:pt>
                <c:pt idx="26">
                  <c:v>0.1021</c:v>
                </c:pt>
                <c:pt idx="27">
                  <c:v>9.4099999999999989E-2</c:v>
                </c:pt>
                <c:pt idx="28">
                  <c:v>9.7000000000000003E-2</c:v>
                </c:pt>
                <c:pt idx="29">
                  <c:v>7.17E-2</c:v>
                </c:pt>
                <c:pt idx="30">
                  <c:v>5.0500000000000003E-2</c:v>
                </c:pt>
                <c:pt idx="31">
                  <c:v>5.8000000000000003E-2</c:v>
                </c:pt>
                <c:pt idx="32">
                  <c:v>5.6600000000000004E-2</c:v>
                </c:pt>
                <c:pt idx="33">
                  <c:v>4.9000000000000002E-2</c:v>
                </c:pt>
                <c:pt idx="34">
                  <c:v>3.2500000000000001E-2</c:v>
                </c:pt>
                <c:pt idx="35">
                  <c:v>3.2799999999999996E-2</c:v>
                </c:pt>
                <c:pt idx="36">
                  <c:v>3.8399999999999997E-2</c:v>
                </c:pt>
                <c:pt idx="37">
                  <c:v>4.02E-2</c:v>
                </c:pt>
                <c:pt idx="38">
                  <c:v>3.15E-2</c:v>
                </c:pt>
                <c:pt idx="39">
                  <c:v>1.9199999999999998E-2</c:v>
                </c:pt>
                <c:pt idx="40">
                  <c:v>1.84E-2</c:v>
                </c:pt>
                <c:pt idx="41">
                  <c:v>2.1700000000000001E-2</c:v>
                </c:pt>
                <c:pt idx="42">
                  <c:v>6.1399999999999996E-2</c:v>
                </c:pt>
                <c:pt idx="43">
                  <c:v>9.4500000000000001E-2</c:v>
                </c:pt>
                <c:pt idx="44">
                  <c:v>7.9700000000000007E-2</c:v>
                </c:pt>
                <c:pt idx="45">
                  <c:v>7.1099999999999997E-2</c:v>
                </c:pt>
                <c:pt idx="46">
                  <c:v>7.2300000000000003E-2</c:v>
                </c:pt>
                <c:pt idx="47">
                  <c:v>8.77E-2</c:v>
                </c:pt>
                <c:pt idx="48">
                  <c:v>6.8000000000000005E-2</c:v>
                </c:pt>
                <c:pt idx="49">
                  <c:v>7.3999999999999996E-2</c:v>
                </c:pt>
                <c:pt idx="50">
                  <c:v>5.62E-2</c:v>
                </c:pt>
                <c:pt idx="51">
                  <c:v>4.7600000000000003E-2</c:v>
                </c:pt>
                <c:pt idx="52">
                  <c:v>4.2500000000000003E-2</c:v>
                </c:pt>
                <c:pt idx="53">
                  <c:v>5.9299999999999999E-2</c:v>
                </c:pt>
                <c:pt idx="54">
                  <c:v>5.9499999999999997E-2</c:v>
                </c:pt>
                <c:pt idx="55">
                  <c:v>2.3E-2</c:v>
                </c:pt>
                <c:pt idx="56">
                  <c:v>2.29E-2</c:v>
                </c:pt>
                <c:pt idx="57">
                  <c:v>3.3700000000000001E-2</c:v>
                </c:pt>
                <c:pt idx="58">
                  <c:v>4.2000000000000003E-2</c:v>
                </c:pt>
                <c:pt idx="59">
                  <c:v>4.24E-2</c:v>
                </c:pt>
                <c:pt idx="60">
                  <c:v>6.409999999999999E-2</c:v>
                </c:pt>
                <c:pt idx="61">
                  <c:v>3.4200000000000001E-2</c:v>
                </c:pt>
                <c:pt idx="62">
                  <c:v>3.8899999999999997E-2</c:v>
                </c:pt>
                <c:pt idx="63">
                  <c:v>3.3000000000000002E-2</c:v>
                </c:pt>
                <c:pt idx="64">
                  <c:v>2.9399999999999999E-2</c:v>
                </c:pt>
                <c:pt idx="65">
                  <c:v>3.1399999999999997E-2</c:v>
                </c:pt>
                <c:pt idx="66">
                  <c:v>4.2099999999999999E-2</c:v>
                </c:pt>
                <c:pt idx="67">
                  <c:v>3.95E-2</c:v>
                </c:pt>
                <c:pt idx="68">
                  <c:v>6.7099999999999993E-2</c:v>
                </c:pt>
                <c:pt idx="69">
                  <c:v>5.9799999999999999E-2</c:v>
                </c:pt>
                <c:pt idx="70">
                  <c:v>8.4500000000000006E-2</c:v>
                </c:pt>
                <c:pt idx="71">
                  <c:v>9.1299999999999992E-2</c:v>
                </c:pt>
                <c:pt idx="72">
                  <c:v>8.3699999999999997E-2</c:v>
                </c:pt>
                <c:pt idx="73">
                  <c:v>0.10779999999999999</c:v>
                </c:pt>
                <c:pt idx="74">
                  <c:v>0.1205</c:v>
                </c:pt>
                <c:pt idx="75">
                  <c:v>8.5699999999999998E-2</c:v>
                </c:pt>
                <c:pt idx="76">
                  <c:v>8.0299999999999996E-2</c:v>
                </c:pt>
                <c:pt idx="77">
                  <c:v>8.2000000000000003E-2</c:v>
                </c:pt>
                <c:pt idx="78">
                  <c:v>8.0299999999999996E-2</c:v>
                </c:pt>
                <c:pt idx="79">
                  <c:v>6.2700000000000006E-2</c:v>
                </c:pt>
                <c:pt idx="80">
                  <c:v>5.8700000000000002E-2</c:v>
                </c:pt>
                <c:pt idx="81">
                  <c:v>4.3200000000000002E-2</c:v>
                </c:pt>
                <c:pt idx="82">
                  <c:v>4.0100000000000004E-2</c:v>
                </c:pt>
                <c:pt idx="83">
                  <c:v>2.7300000000000001E-2</c:v>
                </c:pt>
                <c:pt idx="84">
                  <c:v>5.8500000000000003E-2</c:v>
                </c:pt>
                <c:pt idx="85">
                  <c:v>3.6600000000000001E-2</c:v>
                </c:pt>
                <c:pt idx="86">
                  <c:v>3.9799999999999995E-2</c:v>
                </c:pt>
                <c:pt idx="87">
                  <c:v>4.9399999999999999E-2</c:v>
                </c:pt>
                <c:pt idx="88">
                  <c:v>4.3700000000000003E-2</c:v>
                </c:pt>
                <c:pt idx="89">
                  <c:v>2.3399999999999997E-2</c:v>
                </c:pt>
                <c:pt idx="90">
                  <c:v>2.0399999999999998E-2</c:v>
                </c:pt>
                <c:pt idx="91">
                  <c:v>1.9399999999999997E-2</c:v>
                </c:pt>
                <c:pt idx="92">
                  <c:v>1.5300000000000001E-2</c:v>
                </c:pt>
                <c:pt idx="93">
                  <c:v>2.23E-2</c:v>
                </c:pt>
                <c:pt idx="94">
                  <c:v>1.7000000000000001E-2</c:v>
                </c:pt>
                <c:pt idx="95">
                  <c:v>3.73E-2</c:v>
                </c:pt>
                <c:pt idx="96">
                  <c:v>3.7200000000000004E-2</c:v>
                </c:pt>
                <c:pt idx="97">
                  <c:v>6.6099999999999992E-2</c:v>
                </c:pt>
                <c:pt idx="98">
                  <c:v>6.4000000000000001E-2</c:v>
                </c:pt>
                <c:pt idx="99">
                  <c:v>8.1000000000000003E-2</c:v>
                </c:pt>
                <c:pt idx="100">
                  <c:v>7.2099999999999997E-2</c:v>
                </c:pt>
                <c:pt idx="101">
                  <c:v>8.2799999999999999E-2</c:v>
                </c:pt>
                <c:pt idx="102">
                  <c:v>6.25E-2</c:v>
                </c:pt>
                <c:pt idx="103">
                  <c:v>8.5999999999999993E-2</c:v>
                </c:pt>
                <c:pt idx="104">
                  <c:v>6.9000000000000006E-2</c:v>
                </c:pt>
                <c:pt idx="105">
                  <c:v>9.1600000000000001E-2</c:v>
                </c:pt>
                <c:pt idx="106">
                  <c:v>8.3299999999999999E-2</c:v>
                </c:pt>
                <c:pt idx="107">
                  <c:v>5.79E-2</c:v>
                </c:pt>
                <c:pt idx="108">
                  <c:v>6.13E-2</c:v>
                </c:pt>
                <c:pt idx="109">
                  <c:v>5.8900000000000001E-2</c:v>
                </c:pt>
                <c:pt idx="110">
                  <c:v>5.3499999999999999E-2</c:v>
                </c:pt>
                <c:pt idx="111">
                  <c:v>2.3100000000000002E-2</c:v>
                </c:pt>
                <c:pt idx="112">
                  <c:v>1.84E-2</c:v>
                </c:pt>
                <c:pt idx="113">
                  <c:v>2.35E-2</c:v>
                </c:pt>
                <c:pt idx="114">
                  <c:v>2.8899999999999999E-2</c:v>
                </c:pt>
                <c:pt idx="115">
                  <c:v>2.1999999999999999E-2</c:v>
                </c:pt>
                <c:pt idx="116">
                  <c:v>2.41E-2</c:v>
                </c:pt>
                <c:pt idx="117">
                  <c:v>2.5399999999999999E-2</c:v>
                </c:pt>
                <c:pt idx="118">
                  <c:v>6.1899999999999997E-2</c:v>
                </c:pt>
                <c:pt idx="119">
                  <c:v>6.0499999999999998E-2</c:v>
                </c:pt>
                <c:pt idx="120">
                  <c:v>8.8900000000000007E-2</c:v>
                </c:pt>
                <c:pt idx="121">
                  <c:v>8.1700000000000009E-2</c:v>
                </c:pt>
                <c:pt idx="122">
                  <c:v>8.9099999999999999E-2</c:v>
                </c:pt>
                <c:pt idx="123">
                  <c:v>8.3000000000000004E-2</c:v>
                </c:pt>
                <c:pt idx="124">
                  <c:v>7.4900000000000008E-2</c:v>
                </c:pt>
                <c:pt idx="125">
                  <c:v>7.0699999999999999E-2</c:v>
                </c:pt>
                <c:pt idx="126">
                  <c:v>9.5400000000000013E-2</c:v>
                </c:pt>
                <c:pt idx="127">
                  <c:v>7.5299999999999992E-2</c:v>
                </c:pt>
                <c:pt idx="128">
                  <c:v>4.07E-2</c:v>
                </c:pt>
                <c:pt idx="129">
                  <c:v>5.0799999999999998E-2</c:v>
                </c:pt>
                <c:pt idx="130">
                  <c:v>4.1000000000000002E-2</c:v>
                </c:pt>
                <c:pt idx="131">
                  <c:v>4.4700000000000004E-2</c:v>
                </c:pt>
                <c:pt idx="132">
                  <c:v>5.5899999999999998E-2</c:v>
                </c:pt>
                <c:pt idx="133">
                  <c:v>6.0899999999999996E-2</c:v>
                </c:pt>
                <c:pt idx="134">
                  <c:v>6.7400000000000002E-2</c:v>
                </c:pt>
                <c:pt idx="135">
                  <c:v>5.5100000000000003E-2</c:v>
                </c:pt>
                <c:pt idx="136">
                  <c:v>4.7600000000000003E-2</c:v>
                </c:pt>
                <c:pt idx="137">
                  <c:v>6.1899999999999997E-2</c:v>
                </c:pt>
                <c:pt idx="138">
                  <c:v>6.9800000000000001E-2</c:v>
                </c:pt>
                <c:pt idx="139">
                  <c:v>4.9399999999999999E-2</c:v>
                </c:pt>
                <c:pt idx="140">
                  <c:v>4.3099999999999999E-2</c:v>
                </c:pt>
                <c:pt idx="141">
                  <c:v>2.1999999999999999E-2</c:v>
                </c:pt>
                <c:pt idx="142">
                  <c:v>2.93E-2</c:v>
                </c:pt>
                <c:pt idx="143">
                  <c:v>2.5399999999999999E-2</c:v>
                </c:pt>
                <c:pt idx="144">
                  <c:v>5.2700000000000004E-2</c:v>
                </c:pt>
                <c:pt idx="145">
                  <c:v>5.2600000000000001E-2</c:v>
                </c:pt>
                <c:pt idx="146">
                  <c:v>4.9000000000000002E-2</c:v>
                </c:pt>
                <c:pt idx="147">
                  <c:v>7.640000000000001E-2</c:v>
                </c:pt>
                <c:pt idx="148">
                  <c:v>6.5200000000000008E-2</c:v>
                </c:pt>
                <c:pt idx="149">
                  <c:v>9.1499999999999998E-2</c:v>
                </c:pt>
                <c:pt idx="150">
                  <c:v>7.3499999999999996E-2</c:v>
                </c:pt>
                <c:pt idx="151">
                  <c:v>3.9E-2</c:v>
                </c:pt>
                <c:pt idx="153" formatCode="General">
                  <c:v>3.2000000000000001E-2</c:v>
                </c:pt>
                <c:pt idx="154" formatCode="General">
                  <c:v>0.03</c:v>
                </c:pt>
                <c:pt idx="155" formatCode="General">
                  <c:v>1.9E-2</c:v>
                </c:pt>
                <c:pt idx="157">
                  <c:v>1.2999999999999999E-2</c:v>
                </c:pt>
                <c:pt idx="158">
                  <c:v>2.5999999999999999E-2</c:v>
                </c:pt>
                <c:pt idx="159">
                  <c:v>4.2999999999999997E-2</c:v>
                </c:pt>
                <c:pt idx="160">
                  <c:v>4.4999999999999998E-2</c:v>
                </c:pt>
                <c:pt idx="161">
                  <c:v>4.4999999999999998E-2</c:v>
                </c:pt>
                <c:pt idx="162">
                  <c:v>3.5999999999999997E-2</c:v>
                </c:pt>
                <c:pt idx="163">
                  <c:v>2.1999999999999999E-2</c:v>
                </c:pt>
                <c:pt idx="164">
                  <c:v>8.6999999999999994E-3</c:v>
                </c:pt>
                <c:pt idx="165">
                  <c:v>2.7E-2</c:v>
                </c:pt>
                <c:pt idx="166">
                  <c:v>0.03</c:v>
                </c:pt>
                <c:pt idx="167">
                  <c:v>0.03</c:v>
                </c:pt>
                <c:pt idx="168">
                  <c:v>4.4999999999999998E-2</c:v>
                </c:pt>
              </c:numCache>
            </c:numRef>
          </c:yVal>
          <c:smooth val="0"/>
          <c:extLst>
            <c:ext xmlns:c16="http://schemas.microsoft.com/office/drawing/2014/chart" uri="{C3380CC4-5D6E-409C-BE32-E72D297353CC}">
              <c16:uniqueId val="{00000000-A324-45D0-8F2B-329C812CE6F3}"/>
            </c:ext>
          </c:extLst>
        </c:ser>
        <c:dLbls>
          <c:showLegendKey val="0"/>
          <c:showVal val="0"/>
          <c:showCatName val="0"/>
          <c:showSerName val="0"/>
          <c:showPercent val="0"/>
          <c:showBubbleSize val="0"/>
        </c:dLbls>
        <c:axId val="323229784"/>
        <c:axId val="323230176"/>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Dissolved'!$D$157:$D$160</c15:sqref>
                        </c15:formulaRef>
                      </c:ext>
                    </c:extLst>
                    <c:numCache>
                      <c:formatCode>#,##0</c:formatCode>
                      <c:ptCount val="4"/>
                      <c:pt idx="0" formatCode="General">
                        <c:v>327</c:v>
                      </c:pt>
                      <c:pt idx="1">
                        <c:v>2250</c:v>
                      </c:pt>
                      <c:pt idx="2">
                        <c:v>2920</c:v>
                      </c:pt>
                      <c:pt idx="3">
                        <c:v>1110</c:v>
                      </c:pt>
                    </c:numCache>
                  </c:numRef>
                </c:xVal>
                <c:yVal>
                  <c:numRef>
                    <c:extLst>
                      <c:ext uri="{02D57815-91ED-43cb-92C2-25804820EDAC}">
                        <c15:formulaRef>
                          <c15:sqref>'Durango Dissolved'!$S$157:$S$160</c15:sqref>
                        </c15:formulaRef>
                      </c:ext>
                    </c:extLst>
                    <c:numCache>
                      <c:formatCode>General</c:formatCode>
                      <c:ptCount val="4"/>
                      <c:pt idx="0">
                        <c:v>3.2000000000000001E-2</c:v>
                      </c:pt>
                      <c:pt idx="1">
                        <c:v>0.03</c:v>
                      </c:pt>
                      <c:pt idx="2">
                        <c:v>1.9E-2</c:v>
                      </c:pt>
                    </c:numCache>
                  </c:numRef>
                </c:yVal>
                <c:smooth val="0"/>
                <c:extLst>
                  <c:ext xmlns:c16="http://schemas.microsoft.com/office/drawing/2014/chart" uri="{C3380CC4-5D6E-409C-BE32-E72D297353CC}">
                    <c16:uniqueId val="{00000001-A324-45D0-8F2B-329C812CE6F3}"/>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6"/>
                  <c:spPr>
                    <a:solidFill>
                      <a:schemeClr val="tx1"/>
                    </a:solidFill>
                    <a:ln w="9525">
                      <a:noFill/>
                    </a:ln>
                    <a:effectLst/>
                  </c:spPr>
                </c:marker>
                <c:xVal>
                  <c:numRef>
                    <c:extLst xmlns:c15="http://schemas.microsoft.com/office/drawing/2012/chart">
                      <c:ext xmlns:c15="http://schemas.microsoft.com/office/drawing/2012/char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xmlns:c15="http://schemas.microsoft.com/office/drawing/2012/chart">
                      <c:ext xmlns:c15="http://schemas.microsoft.com/office/drawing/2012/chart" uri="{02D57815-91ED-43cb-92C2-25804820EDAC}">
                        <c15:formulaRef>
                          <c15:sqref>'Durango Dissolved'!$S$161:$S$172</c15:sqref>
                        </c15:formulaRef>
                      </c:ext>
                    </c:extLst>
                    <c:numCache>
                      <c:formatCode>0.0000</c:formatCode>
                      <c:ptCount val="12"/>
                      <c:pt idx="0">
                        <c:v>1.2999999999999999E-2</c:v>
                      </c:pt>
                      <c:pt idx="1">
                        <c:v>2.5999999999999999E-2</c:v>
                      </c:pt>
                      <c:pt idx="2">
                        <c:v>4.2999999999999997E-2</c:v>
                      </c:pt>
                      <c:pt idx="3">
                        <c:v>4.4999999999999998E-2</c:v>
                      </c:pt>
                      <c:pt idx="4">
                        <c:v>4.4999999999999998E-2</c:v>
                      </c:pt>
                      <c:pt idx="5">
                        <c:v>3.5999999999999997E-2</c:v>
                      </c:pt>
                      <c:pt idx="6">
                        <c:v>2.1999999999999999E-2</c:v>
                      </c:pt>
                      <c:pt idx="7">
                        <c:v>8.6999999999999994E-3</c:v>
                      </c:pt>
                      <c:pt idx="8">
                        <c:v>2.7E-2</c:v>
                      </c:pt>
                      <c:pt idx="9">
                        <c:v>0.03</c:v>
                      </c:pt>
                      <c:pt idx="10">
                        <c:v>0.03</c:v>
                      </c:pt>
                      <c:pt idx="11">
                        <c:v>4.4999999999999998E-2</c:v>
                      </c:pt>
                    </c:numCache>
                  </c:numRef>
                </c:yVal>
                <c:smooth val="0"/>
                <c:extLst xmlns:c15="http://schemas.microsoft.com/office/drawing/2012/chart">
                  <c:ext xmlns:c16="http://schemas.microsoft.com/office/drawing/2014/chart" uri="{C3380CC4-5D6E-409C-BE32-E72D297353CC}">
                    <c16:uniqueId val="{00000002-A324-45D0-8F2B-329C812CE6F3}"/>
                  </c:ext>
                </c:extLst>
              </c15:ser>
            </c15:filteredScatterSeries>
          </c:ext>
        </c:extLst>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30176"/>
        <c:crosses val="autoZero"/>
        <c:crossBetween val="midCat"/>
      </c:valAx>
      <c:valAx>
        <c:axId val="32323017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5.369200454026263E-3"/>
              <c:y val="0.2661895089200806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9784"/>
        <c:crosses val="autoZero"/>
        <c:crossBetween val="midCat"/>
      </c:valAx>
      <c:spPr>
        <a:noFill/>
        <a:ln>
          <a:solidFill>
            <a:schemeClr val="tx1">
              <a:lumMod val="50000"/>
              <a:lumOff val="50000"/>
            </a:schemeClr>
          </a:solidFill>
        </a:ln>
        <a:effectLst/>
      </c:spPr>
    </c:plotArea>
    <c:legend>
      <c:legendPos val="t"/>
      <c:legendEntry>
        <c:idx val="1"/>
        <c:delete val="1"/>
      </c:legendEntry>
      <c:layout>
        <c:manualLayout>
          <c:xMode val="edge"/>
          <c:yMode val="edge"/>
          <c:x val="0.52664041994750654"/>
          <c:y val="0.14430335754066023"/>
          <c:w val="0.41379806922558826"/>
          <c:h val="0.28165552840011138"/>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Disssolved Iron at Durango</a:t>
            </a:r>
          </a:p>
        </c:rich>
      </c:tx>
      <c:layout>
        <c:manualLayout>
          <c:xMode val="edge"/>
          <c:yMode val="edge"/>
          <c:x val="0.31705446194225723"/>
          <c:y val="1.4062007874015745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067266727907141"/>
          <c:y val="0.15754482863555097"/>
          <c:w val="0.74938058867778712"/>
          <c:h val="0.67218988930731471"/>
        </c:manualLayout>
      </c:layout>
      <c:scatterChart>
        <c:scatterStyle val="lineMarker"/>
        <c:varyColors val="0"/>
        <c:ser>
          <c:idx val="0"/>
          <c:order val="0"/>
          <c:tx>
            <c:v>EPA Pre-Event</c:v>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3000"/>
            <c:dispRSqr val="1"/>
            <c:dispEq val="1"/>
            <c:trendlineLbl>
              <c:layout>
                <c:manualLayout>
                  <c:x val="0.1360444006999125"/>
                  <c:y val="0.16158661417322834"/>
                </c:manualLayout>
              </c:layout>
              <c:tx>
                <c:rich>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r>
                      <a:rPr lang="en-US" baseline="0"/>
                      <a:t>Pre-Event = 0.0071x</a:t>
                    </a:r>
                    <a:r>
                      <a:rPr lang="en-US" baseline="30000"/>
                      <a:t>0.2252</a:t>
                    </a:r>
                    <a:br>
                      <a:rPr lang="en-US" baseline="0"/>
                    </a:br>
                    <a:r>
                      <a:rPr lang="en-US" baseline="0"/>
                      <a:t>R² = 0.1179</a:t>
                    </a:r>
                    <a:endParaRPr lang="en-US"/>
                  </a:p>
                </c:rich>
              </c:tx>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'Durango Dissolved'!$D$4:$D$156</c:f>
              <c:numCache>
                <c:formatCode>0</c:formatCode>
                <c:ptCount val="153"/>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numCache>
            </c:numRef>
          </c:xVal>
          <c:yVal>
            <c:numRef>
              <c:f>'Durango Dissolved'!$K$4:$K$156</c:f>
              <c:numCache>
                <c:formatCode>0.0000</c:formatCode>
                <c:ptCount val="153"/>
                <c:pt idx="0">
                  <c:v>1.4E-2</c:v>
                </c:pt>
                <c:pt idx="1">
                  <c:v>1.4999999999999999E-2</c:v>
                </c:pt>
                <c:pt idx="2">
                  <c:v>2.1999999999999999E-2</c:v>
                </c:pt>
                <c:pt idx="3">
                  <c:v>4.8000000000000001E-2</c:v>
                </c:pt>
                <c:pt idx="4">
                  <c:v>1.2999999999999999E-2</c:v>
                </c:pt>
                <c:pt idx="5">
                  <c:v>3.5999999999999997E-2</c:v>
                </c:pt>
                <c:pt idx="6">
                  <c:v>0.01</c:v>
                </c:pt>
                <c:pt idx="7">
                  <c:v>2.5999999999999999E-2</c:v>
                </c:pt>
                <c:pt idx="8">
                  <c:v>2.7E-2</c:v>
                </c:pt>
                <c:pt idx="9">
                  <c:v>3.5000000000000003E-2</c:v>
                </c:pt>
                <c:pt idx="10">
                  <c:v>1.4999999999999999E-2</c:v>
                </c:pt>
                <c:pt idx="11">
                  <c:v>3.9E-2</c:v>
                </c:pt>
                <c:pt idx="12">
                  <c:v>1.6E-2</c:v>
                </c:pt>
                <c:pt idx="13">
                  <c:v>0.01</c:v>
                </c:pt>
                <c:pt idx="14">
                  <c:v>2.1999999999999999E-2</c:v>
                </c:pt>
                <c:pt idx="15">
                  <c:v>0.01</c:v>
                </c:pt>
                <c:pt idx="16">
                  <c:v>1.9E-2</c:v>
                </c:pt>
                <c:pt idx="17">
                  <c:v>1.4E-2</c:v>
                </c:pt>
                <c:pt idx="18">
                  <c:v>2.1000000000000001E-2</c:v>
                </c:pt>
                <c:pt idx="19">
                  <c:v>1.4999999999999999E-2</c:v>
                </c:pt>
                <c:pt idx="20">
                  <c:v>0.03</c:v>
                </c:pt>
                <c:pt idx="21">
                  <c:v>1.7999999999999999E-2</c:v>
                </c:pt>
                <c:pt idx="22">
                  <c:v>1.0999999999999999E-2</c:v>
                </c:pt>
                <c:pt idx="23">
                  <c:v>1.4E-2</c:v>
                </c:pt>
                <c:pt idx="24">
                  <c:v>1.2E-2</c:v>
                </c:pt>
                <c:pt idx="25">
                  <c:v>1.6E-2</c:v>
                </c:pt>
                <c:pt idx="26">
                  <c:v>1.9E-2</c:v>
                </c:pt>
                <c:pt idx="27">
                  <c:v>1.7000000000000001E-2</c:v>
                </c:pt>
                <c:pt idx="28">
                  <c:v>0.03</c:v>
                </c:pt>
                <c:pt idx="29">
                  <c:v>9.0999999999999998E-2</c:v>
                </c:pt>
                <c:pt idx="30">
                  <c:v>2.8000000000000001E-2</c:v>
                </c:pt>
                <c:pt idx="31">
                  <c:v>2.9000000000000001E-2</c:v>
                </c:pt>
                <c:pt idx="32">
                  <c:v>5.2999999999999999E-2</c:v>
                </c:pt>
                <c:pt idx="33">
                  <c:v>3.2000000000000001E-2</c:v>
                </c:pt>
                <c:pt idx="34">
                  <c:v>0.06</c:v>
                </c:pt>
                <c:pt idx="35">
                  <c:v>7.5999999999999998E-2</c:v>
                </c:pt>
                <c:pt idx="36">
                  <c:v>2.5000000000000001E-2</c:v>
                </c:pt>
                <c:pt idx="37">
                  <c:v>2.5000000000000001E-2</c:v>
                </c:pt>
                <c:pt idx="38">
                  <c:v>3.1E-2</c:v>
                </c:pt>
                <c:pt idx="39">
                  <c:v>1.9E-2</c:v>
                </c:pt>
                <c:pt idx="40">
                  <c:v>1.6E-2</c:v>
                </c:pt>
                <c:pt idx="41">
                  <c:v>1.2E-2</c:v>
                </c:pt>
                <c:pt idx="42">
                  <c:v>1.2999999999999999E-2</c:v>
                </c:pt>
                <c:pt idx="43">
                  <c:v>1.6E-2</c:v>
                </c:pt>
                <c:pt idx="44">
                  <c:v>3.9E-2</c:v>
                </c:pt>
                <c:pt idx="45">
                  <c:v>0.01</c:v>
                </c:pt>
                <c:pt idx="46">
                  <c:v>0.01</c:v>
                </c:pt>
                <c:pt idx="47">
                  <c:v>2.5000000000000001E-2</c:v>
                </c:pt>
                <c:pt idx="48">
                  <c:v>1.4999999999999999E-2</c:v>
                </c:pt>
                <c:pt idx="49">
                  <c:v>0.01</c:v>
                </c:pt>
                <c:pt idx="50">
                  <c:v>0.01</c:v>
                </c:pt>
                <c:pt idx="51">
                  <c:v>0.01</c:v>
                </c:pt>
                <c:pt idx="52">
                  <c:v>0.01</c:v>
                </c:pt>
                <c:pt idx="53">
                  <c:v>1.4E-2</c:v>
                </c:pt>
                <c:pt idx="54">
                  <c:v>0.02</c:v>
                </c:pt>
                <c:pt idx="55">
                  <c:v>2.5000000000000001E-2</c:v>
                </c:pt>
                <c:pt idx="56">
                  <c:v>1.2E-2</c:v>
                </c:pt>
                <c:pt idx="57">
                  <c:v>3.5000000000000003E-2</c:v>
                </c:pt>
                <c:pt idx="58">
                  <c:v>0.01</c:v>
                </c:pt>
                <c:pt idx="59">
                  <c:v>0.01</c:v>
                </c:pt>
                <c:pt idx="60">
                  <c:v>2.4E-2</c:v>
                </c:pt>
                <c:pt idx="61">
                  <c:v>0.01</c:v>
                </c:pt>
                <c:pt idx="62">
                  <c:v>0.01</c:v>
                </c:pt>
                <c:pt idx="63">
                  <c:v>1.2999999999999999E-2</c:v>
                </c:pt>
                <c:pt idx="64">
                  <c:v>1.0999999999999999E-2</c:v>
                </c:pt>
                <c:pt idx="65">
                  <c:v>2.5000000000000001E-2</c:v>
                </c:pt>
                <c:pt idx="66">
                  <c:v>1.2999999999999999E-2</c:v>
                </c:pt>
                <c:pt idx="67">
                  <c:v>1.9E-2</c:v>
                </c:pt>
                <c:pt idx="68">
                  <c:v>0.01</c:v>
                </c:pt>
                <c:pt idx="69">
                  <c:v>1.6E-2</c:v>
                </c:pt>
                <c:pt idx="70">
                  <c:v>1.7999999999999999E-2</c:v>
                </c:pt>
                <c:pt idx="71">
                  <c:v>0.01</c:v>
                </c:pt>
                <c:pt idx="72">
                  <c:v>1.7000000000000001E-2</c:v>
                </c:pt>
                <c:pt idx="73">
                  <c:v>1.0999999999999999E-2</c:v>
                </c:pt>
                <c:pt idx="74">
                  <c:v>0.01</c:v>
                </c:pt>
                <c:pt idx="75">
                  <c:v>3.1E-2</c:v>
                </c:pt>
                <c:pt idx="76">
                  <c:v>1.2E-2</c:v>
                </c:pt>
                <c:pt idx="77">
                  <c:v>2.1999999999999999E-2</c:v>
                </c:pt>
                <c:pt idx="78">
                  <c:v>1.2E-2</c:v>
                </c:pt>
                <c:pt idx="79">
                  <c:v>2.5499999999999998E-2</c:v>
                </c:pt>
                <c:pt idx="80">
                  <c:v>1.0999999999999999E-2</c:v>
                </c:pt>
                <c:pt idx="81">
                  <c:v>5.8999999999999997E-2</c:v>
                </c:pt>
                <c:pt idx="82">
                  <c:v>1.7000000000000001E-2</c:v>
                </c:pt>
                <c:pt idx="83">
                  <c:v>4.2000000000000003E-2</c:v>
                </c:pt>
                <c:pt idx="84">
                  <c:v>7.5999999999999998E-2</c:v>
                </c:pt>
                <c:pt idx="85">
                  <c:v>1.2E-2</c:v>
                </c:pt>
                <c:pt idx="86">
                  <c:v>5.6000000000000001E-2</c:v>
                </c:pt>
                <c:pt idx="87">
                  <c:v>3.4000000000000002E-2</c:v>
                </c:pt>
                <c:pt idx="88">
                  <c:v>0.03</c:v>
                </c:pt>
                <c:pt idx="89">
                  <c:v>2.8000000000000001E-2</c:v>
                </c:pt>
                <c:pt idx="90">
                  <c:v>2.5999999999999999E-2</c:v>
                </c:pt>
                <c:pt idx="91">
                  <c:v>4.1000000000000002E-2</c:v>
                </c:pt>
                <c:pt idx="92">
                  <c:v>6.3E-2</c:v>
                </c:pt>
                <c:pt idx="93">
                  <c:v>5.2999999999999999E-2</c:v>
                </c:pt>
                <c:pt idx="94">
                  <c:v>7.9000000000000001E-2</c:v>
                </c:pt>
                <c:pt idx="95">
                  <c:v>0.03</c:v>
                </c:pt>
                <c:pt idx="96">
                  <c:v>0.04</c:v>
                </c:pt>
                <c:pt idx="97">
                  <c:v>1.2999999999999999E-2</c:v>
                </c:pt>
                <c:pt idx="98">
                  <c:v>0.03</c:v>
                </c:pt>
                <c:pt idx="99">
                  <c:v>1.9E-2</c:v>
                </c:pt>
                <c:pt idx="100">
                  <c:v>0.01</c:v>
                </c:pt>
                <c:pt idx="101">
                  <c:v>4.2000000000000003E-2</c:v>
                </c:pt>
                <c:pt idx="102">
                  <c:v>1.2999999999999999E-2</c:v>
                </c:pt>
                <c:pt idx="103">
                  <c:v>0.02</c:v>
                </c:pt>
                <c:pt idx="104">
                  <c:v>1.4999999999999999E-2</c:v>
                </c:pt>
                <c:pt idx="105">
                  <c:v>1.7999999999999999E-2</c:v>
                </c:pt>
                <c:pt idx="106">
                  <c:v>1.2E-2</c:v>
                </c:pt>
                <c:pt idx="107">
                  <c:v>5.6000000000000001E-2</c:v>
                </c:pt>
                <c:pt idx="108">
                  <c:v>7.8E-2</c:v>
                </c:pt>
                <c:pt idx="109">
                  <c:v>6.6000000000000003E-2</c:v>
                </c:pt>
                <c:pt idx="110">
                  <c:v>5.8000000000000003E-2</c:v>
                </c:pt>
                <c:pt idx="111">
                  <c:v>4.1000000000000002E-2</c:v>
                </c:pt>
                <c:pt idx="112">
                  <c:v>4.2999999999999997E-2</c:v>
                </c:pt>
                <c:pt idx="113">
                  <c:v>1.35E-2</c:v>
                </c:pt>
                <c:pt idx="114">
                  <c:v>1.2999999999999999E-2</c:v>
                </c:pt>
                <c:pt idx="115">
                  <c:v>0.01</c:v>
                </c:pt>
                <c:pt idx="116">
                  <c:v>0.02</c:v>
                </c:pt>
                <c:pt idx="117">
                  <c:v>2.9000000000000001E-2</c:v>
                </c:pt>
                <c:pt idx="118">
                  <c:v>5.1999999999999998E-2</c:v>
                </c:pt>
                <c:pt idx="119">
                  <c:v>5.0999999999999997E-2</c:v>
                </c:pt>
                <c:pt idx="120">
                  <c:v>4.2000000000000003E-2</c:v>
                </c:pt>
                <c:pt idx="121">
                  <c:v>1.7999999999999999E-2</c:v>
                </c:pt>
                <c:pt idx="122">
                  <c:v>0.01</c:v>
                </c:pt>
                <c:pt idx="123">
                  <c:v>0.01</c:v>
                </c:pt>
                <c:pt idx="124">
                  <c:v>0.01</c:v>
                </c:pt>
                <c:pt idx="125">
                  <c:v>0.01</c:v>
                </c:pt>
                <c:pt idx="126">
                  <c:v>1.0999999999999999E-2</c:v>
                </c:pt>
                <c:pt idx="127">
                  <c:v>1.0999999999999999E-2</c:v>
                </c:pt>
                <c:pt idx="128">
                  <c:v>1.2E-2</c:v>
                </c:pt>
                <c:pt idx="129">
                  <c:v>1.6E-2</c:v>
                </c:pt>
                <c:pt idx="130">
                  <c:v>3.2000000000000001E-2</c:v>
                </c:pt>
                <c:pt idx="131">
                  <c:v>1.2999999999999999E-2</c:v>
                </c:pt>
                <c:pt idx="132">
                  <c:v>1.4E-2</c:v>
                </c:pt>
                <c:pt idx="133">
                  <c:v>4.5999999999999999E-2</c:v>
                </c:pt>
                <c:pt idx="134">
                  <c:v>3.7999999999999999E-2</c:v>
                </c:pt>
                <c:pt idx="135">
                  <c:v>9.0999999999999998E-2</c:v>
                </c:pt>
                <c:pt idx="136">
                  <c:v>3.3000000000000002E-2</c:v>
                </c:pt>
                <c:pt idx="137">
                  <c:v>3.3000000000000002E-2</c:v>
                </c:pt>
                <c:pt idx="138">
                  <c:v>2.5000000000000001E-2</c:v>
                </c:pt>
                <c:pt idx="139">
                  <c:v>1.4E-2</c:v>
                </c:pt>
                <c:pt idx="140">
                  <c:v>2.7E-2</c:v>
                </c:pt>
                <c:pt idx="141">
                  <c:v>2.8000000000000001E-2</c:v>
                </c:pt>
                <c:pt idx="142">
                  <c:v>1.0999999999999999E-2</c:v>
                </c:pt>
                <c:pt idx="143">
                  <c:v>1.4999999999999999E-2</c:v>
                </c:pt>
                <c:pt idx="144">
                  <c:v>5.7000000000000002E-2</c:v>
                </c:pt>
                <c:pt idx="145">
                  <c:v>3.5999999999999997E-2</c:v>
                </c:pt>
                <c:pt idx="146">
                  <c:v>5.5E-2</c:v>
                </c:pt>
                <c:pt idx="147">
                  <c:v>9.4E-2</c:v>
                </c:pt>
                <c:pt idx="148">
                  <c:v>0.02</c:v>
                </c:pt>
                <c:pt idx="149">
                  <c:v>2.1999999999999999E-2</c:v>
                </c:pt>
                <c:pt idx="150">
                  <c:v>0.01</c:v>
                </c:pt>
                <c:pt idx="151">
                  <c:v>9.0999999999999998E-2</c:v>
                </c:pt>
                <c:pt idx="152">
                  <c:v>6.9000000000000006E-2</c:v>
                </c:pt>
              </c:numCache>
            </c:numRef>
          </c:yVal>
          <c:smooth val="0"/>
          <c:extLst>
            <c:ext xmlns:c16="http://schemas.microsoft.com/office/drawing/2014/chart" uri="{C3380CC4-5D6E-409C-BE32-E72D297353CC}">
              <c16:uniqueId val="{00000002-2405-4D48-BA9E-9B96031E1956}"/>
            </c:ext>
          </c:extLst>
        </c:ser>
        <c:ser>
          <c:idx val="1"/>
          <c:order val="1"/>
          <c:tx>
            <c:v>2016 Snowmelt</c:v>
          </c:tx>
          <c:spPr>
            <a:ln w="25400" cap="rnd">
              <a:noFill/>
              <a:round/>
            </a:ln>
            <a:effectLst/>
          </c:spPr>
          <c:marker>
            <c:symbol val="circle"/>
            <c:size val="6"/>
            <c:spPr>
              <a:solidFill>
                <a:schemeClr val="tx1"/>
              </a:solidFill>
              <a:ln w="9525">
                <a:solidFill>
                  <a:schemeClr val="tx1">
                    <a:lumMod val="65000"/>
                    <a:lumOff val="35000"/>
                  </a:schemeClr>
                </a:solidFill>
              </a:ln>
              <a:effectLst/>
            </c:spPr>
          </c:marker>
          <c:trendline>
            <c:spPr>
              <a:ln w="19050" cap="rnd">
                <a:solidFill>
                  <a:schemeClr val="accent2"/>
                </a:solidFill>
                <a:prstDash val="sysDot"/>
              </a:ln>
              <a:effectLst/>
            </c:spPr>
            <c:trendlineType val="power"/>
            <c:dispRSqr val="1"/>
            <c:dispEq val="1"/>
            <c:trendlineLbl>
              <c:layout>
                <c:manualLayout>
                  <c:x val="0.11537029746281714"/>
                  <c:y val="-0.15673753280839894"/>
                </c:manualLayout>
              </c:layout>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r>
                      <a:rPr lang="en-US" b="0" baseline="0"/>
                      <a:t>Snowmelt= 0.0017x</a:t>
                    </a:r>
                    <a:r>
                      <a:rPr lang="en-US" b="0" baseline="30000"/>
                      <a:t>0.9455</a:t>
                    </a:r>
                    <a:br>
                      <a:rPr lang="en-US" b="0" baseline="0"/>
                    </a:br>
                    <a:r>
                      <a:rPr lang="en-US" b="0" baseline="0"/>
                      <a:t>R² = 0.847</a:t>
                    </a:r>
                    <a:endParaRPr lang="en-US" b="0"/>
                  </a:p>
                </c:rich>
              </c:tx>
              <c:numFmt formatCode="General" sourceLinked="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Dissolved'!$K$161:$K$172</c:f>
              <c:numCache>
                <c:formatCode>0.0000</c:formatCode>
                <c:ptCount val="12"/>
                <c:pt idx="0">
                  <c:v>0.01</c:v>
                </c:pt>
                <c:pt idx="1">
                  <c:v>3.7999999999999999E-2</c:v>
                </c:pt>
                <c:pt idx="2">
                  <c:v>7.8E-2</c:v>
                </c:pt>
                <c:pt idx="3">
                  <c:v>0.23</c:v>
                </c:pt>
                <c:pt idx="4">
                  <c:v>0.18</c:v>
                </c:pt>
                <c:pt idx="5">
                  <c:v>0.14000000000000001</c:v>
                </c:pt>
                <c:pt idx="7">
                  <c:v>1.2E-2</c:v>
                </c:pt>
                <c:pt idx="9" formatCode="General">
                  <c:v>0.04</c:v>
                </c:pt>
                <c:pt idx="10" formatCode="General">
                  <c:v>0.05</c:v>
                </c:pt>
                <c:pt idx="11" formatCode="General">
                  <c:v>0.11</c:v>
                </c:pt>
              </c:numCache>
            </c:numRef>
          </c:yVal>
          <c:smooth val="0"/>
          <c:extLst>
            <c:ext xmlns:c16="http://schemas.microsoft.com/office/drawing/2014/chart" uri="{C3380CC4-5D6E-409C-BE32-E72D297353CC}">
              <c16:uniqueId val="{00000007-2405-4D48-BA9E-9B96031E1956}"/>
            </c:ext>
          </c:extLst>
        </c:ser>
        <c:dLbls>
          <c:showLegendKey val="0"/>
          <c:showVal val="0"/>
          <c:showCatName val="0"/>
          <c:showSerName val="0"/>
          <c:showPercent val="0"/>
          <c:showBubbleSize val="0"/>
        </c:dLbls>
        <c:axId val="710715448"/>
        <c:axId val="816710528"/>
      </c:scatterChart>
      <c:valAx>
        <c:axId val="710715448"/>
        <c:scaling>
          <c:orientation val="minMax"/>
          <c:min val="1.0000000000000002E-2"/>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16710528"/>
        <c:crossesAt val="1.0000000000000002E-2"/>
        <c:crossBetween val="midCat"/>
      </c:valAx>
      <c:valAx>
        <c:axId val="816710528"/>
        <c:scaling>
          <c:logBase val="10"/>
          <c:orientation val="minMax"/>
          <c:min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sz="1100"/>
                  <a:t>Concentration (mg/L)</a:t>
                </a:r>
              </a:p>
            </c:rich>
          </c:tx>
          <c:layout>
            <c:manualLayout>
              <c:xMode val="edge"/>
              <c:yMode val="edge"/>
              <c:x val="2.5293001680684289E-3"/>
              <c:y val="0.2700542432195975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10715448"/>
        <c:crossesAt val="1.0000000000000002E-2"/>
        <c:crossBetween val="midCat"/>
      </c:valAx>
      <c:spPr>
        <a:noFill/>
        <a:ln>
          <a:solidFill>
            <a:schemeClr val="tx1">
              <a:lumMod val="50000"/>
              <a:lumOff val="50000"/>
            </a:schemeClr>
          </a:solidFill>
        </a:ln>
        <a:effectLst/>
      </c:spPr>
    </c:plotArea>
    <c:legend>
      <c:legendPos val="t"/>
      <c:legendEntry>
        <c:idx val="2"/>
        <c:delete val="1"/>
      </c:legendEntry>
      <c:legendEntry>
        <c:idx val="3"/>
        <c:delete val="1"/>
      </c:legendEntry>
      <c:layout>
        <c:manualLayout>
          <c:xMode val="edge"/>
          <c:yMode val="edge"/>
          <c:x val="0.21497112860892389"/>
          <c:y val="9.2937664041994772E-2"/>
          <c:w val="0.59929833770778651"/>
          <c:h val="9.428116797900262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r>
              <a:rPr lang="en-US"/>
              <a:t>Dissolved Calcium at Durango</a:t>
            </a:r>
          </a:p>
        </c:rich>
      </c:tx>
      <c:layout>
        <c:manualLayout>
          <c:xMode val="edge"/>
          <c:yMode val="edge"/>
          <c:x val="0.29378014319789042"/>
          <c:y val="5.4492168070827884E-3"/>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5862666880009646"/>
          <c:y val="0.15754482863555097"/>
          <c:w val="0.77142652263854417"/>
          <c:h val="0.6721898893073147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lumMod val="75000"/>
                    <a:lumOff val="25000"/>
                  </a:schemeClr>
                </a:solidFill>
                <a:prstDash val="sysDot"/>
              </a:ln>
              <a:effectLst/>
            </c:spPr>
            <c:trendlineType val="power"/>
            <c:forward val="1000"/>
            <c:dispRSqr val="1"/>
            <c:dispEq val="1"/>
            <c:trendlineLbl>
              <c:layout>
                <c:manualLayout>
                  <c:x val="0.16020538139220786"/>
                  <c:y val="-0.40678435603712804"/>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Dissolved'!$I$4:$I$156</c:f>
              <c:numCache>
                <c:formatCode>0.0000</c:formatCode>
                <c:ptCount val="153"/>
                <c:pt idx="0">
                  <c:v>77.760000000000005</c:v>
                </c:pt>
                <c:pt idx="1">
                  <c:v>76.12</c:v>
                </c:pt>
                <c:pt idx="2">
                  <c:v>76.328000000000003</c:v>
                </c:pt>
                <c:pt idx="3">
                  <c:v>74.652000000000001</c:v>
                </c:pt>
                <c:pt idx="4">
                  <c:v>69.754000000000005</c:v>
                </c:pt>
                <c:pt idx="5">
                  <c:v>62.816000000000003</c:v>
                </c:pt>
                <c:pt idx="6">
                  <c:v>65.462000000000003</c:v>
                </c:pt>
                <c:pt idx="7">
                  <c:v>59.494</c:v>
                </c:pt>
                <c:pt idx="8">
                  <c:v>62.795999999999999</c:v>
                </c:pt>
                <c:pt idx="9">
                  <c:v>35.948999999999998</c:v>
                </c:pt>
                <c:pt idx="10">
                  <c:v>34.594999999999999</c:v>
                </c:pt>
                <c:pt idx="11">
                  <c:v>29.081</c:v>
                </c:pt>
                <c:pt idx="12">
                  <c:v>28.725999999999999</c:v>
                </c:pt>
                <c:pt idx="13">
                  <c:v>28.097000000000001</c:v>
                </c:pt>
                <c:pt idx="14">
                  <c:v>29.155000000000001</c:v>
                </c:pt>
                <c:pt idx="15">
                  <c:v>81.838999999999999</c:v>
                </c:pt>
                <c:pt idx="16">
                  <c:v>82.173000000000002</c:v>
                </c:pt>
                <c:pt idx="17">
                  <c:v>83.218999999999994</c:v>
                </c:pt>
                <c:pt idx="18">
                  <c:v>92.06</c:v>
                </c:pt>
                <c:pt idx="19">
                  <c:v>64.14</c:v>
                </c:pt>
                <c:pt idx="20">
                  <c:v>86.927000000000007</c:v>
                </c:pt>
                <c:pt idx="21">
                  <c:v>91.251000000000005</c:v>
                </c:pt>
                <c:pt idx="22">
                  <c:v>77.692999999999998</c:v>
                </c:pt>
                <c:pt idx="23">
                  <c:v>86.2</c:v>
                </c:pt>
                <c:pt idx="24">
                  <c:v>83.403000000000006</c:v>
                </c:pt>
                <c:pt idx="25">
                  <c:v>82.072000000000003</c:v>
                </c:pt>
                <c:pt idx="26">
                  <c:v>86.272000000000006</c:v>
                </c:pt>
                <c:pt idx="27">
                  <c:v>85.704999999999998</c:v>
                </c:pt>
                <c:pt idx="28">
                  <c:v>75.076999999999998</c:v>
                </c:pt>
                <c:pt idx="29">
                  <c:v>76.257999999999996</c:v>
                </c:pt>
                <c:pt idx="30">
                  <c:v>67.341999999999999</c:v>
                </c:pt>
                <c:pt idx="31">
                  <c:v>70.772000000000006</c:v>
                </c:pt>
                <c:pt idx="32">
                  <c:v>45.328000000000003</c:v>
                </c:pt>
                <c:pt idx="33">
                  <c:v>43.728999999999999</c:v>
                </c:pt>
                <c:pt idx="34">
                  <c:v>20.923999999999999</c:v>
                </c:pt>
                <c:pt idx="35">
                  <c:v>21.457999999999998</c:v>
                </c:pt>
                <c:pt idx="36">
                  <c:v>57.195</c:v>
                </c:pt>
                <c:pt idx="37">
                  <c:v>55.976999999999997</c:v>
                </c:pt>
                <c:pt idx="38">
                  <c:v>75.244</c:v>
                </c:pt>
                <c:pt idx="39">
                  <c:v>74.293000000000006</c:v>
                </c:pt>
                <c:pt idx="40">
                  <c:v>81.284000000000006</c:v>
                </c:pt>
                <c:pt idx="41">
                  <c:v>84.055999999999997</c:v>
                </c:pt>
                <c:pt idx="42">
                  <c:v>74.551000000000002</c:v>
                </c:pt>
                <c:pt idx="43">
                  <c:v>89.597999999999999</c:v>
                </c:pt>
                <c:pt idx="44">
                  <c:v>85.427000000000007</c:v>
                </c:pt>
                <c:pt idx="45">
                  <c:v>75.623999999999995</c:v>
                </c:pt>
                <c:pt idx="46">
                  <c:v>77.962999999999994</c:v>
                </c:pt>
                <c:pt idx="47">
                  <c:v>81.167000000000002</c:v>
                </c:pt>
                <c:pt idx="48">
                  <c:v>84.733999999999995</c:v>
                </c:pt>
                <c:pt idx="49">
                  <c:v>82.966999999999999</c:v>
                </c:pt>
                <c:pt idx="50">
                  <c:v>73.808999999999997</c:v>
                </c:pt>
                <c:pt idx="51">
                  <c:v>53.82</c:v>
                </c:pt>
                <c:pt idx="52">
                  <c:v>51.372999999999998</c:v>
                </c:pt>
                <c:pt idx="53">
                  <c:v>56.026000000000003</c:v>
                </c:pt>
                <c:pt idx="54">
                  <c:v>55.063000000000002</c:v>
                </c:pt>
                <c:pt idx="55">
                  <c:v>22.998999999999999</c:v>
                </c:pt>
                <c:pt idx="56">
                  <c:v>23.646000000000001</c:v>
                </c:pt>
                <c:pt idx="57">
                  <c:v>17.478999999999999</c:v>
                </c:pt>
                <c:pt idx="58">
                  <c:v>25.69</c:v>
                </c:pt>
                <c:pt idx="59">
                  <c:v>24.28</c:v>
                </c:pt>
                <c:pt idx="60">
                  <c:v>42.44</c:v>
                </c:pt>
                <c:pt idx="61">
                  <c:v>48.067</c:v>
                </c:pt>
                <c:pt idx="62">
                  <c:v>50.162999999999997</c:v>
                </c:pt>
                <c:pt idx="63">
                  <c:v>68.271000000000001</c:v>
                </c:pt>
                <c:pt idx="64">
                  <c:v>72.733000000000004</c:v>
                </c:pt>
                <c:pt idx="65">
                  <c:v>57.859000000000002</c:v>
                </c:pt>
                <c:pt idx="66">
                  <c:v>47.984999999999999</c:v>
                </c:pt>
                <c:pt idx="67">
                  <c:v>61.100999999999999</c:v>
                </c:pt>
                <c:pt idx="68">
                  <c:v>71.808999999999997</c:v>
                </c:pt>
                <c:pt idx="69">
                  <c:v>65.608999999999995</c:v>
                </c:pt>
                <c:pt idx="70">
                  <c:v>75.245999999999995</c:v>
                </c:pt>
                <c:pt idx="71">
                  <c:v>81.838999999999999</c:v>
                </c:pt>
                <c:pt idx="72">
                  <c:v>79.230999999999995</c:v>
                </c:pt>
                <c:pt idx="73">
                  <c:v>73.992999999999995</c:v>
                </c:pt>
                <c:pt idx="74">
                  <c:v>81.001000000000005</c:v>
                </c:pt>
                <c:pt idx="75">
                  <c:v>77.527000000000001</c:v>
                </c:pt>
                <c:pt idx="76">
                  <c:v>79.611000000000004</c:v>
                </c:pt>
                <c:pt idx="77">
                  <c:v>87.03</c:v>
                </c:pt>
                <c:pt idx="78">
                  <c:v>76.727999999999994</c:v>
                </c:pt>
                <c:pt idx="79">
                  <c:v>74.975999999999999</c:v>
                </c:pt>
                <c:pt idx="80">
                  <c:v>62.677</c:v>
                </c:pt>
                <c:pt idx="81">
                  <c:v>34.912999999999997</c:v>
                </c:pt>
                <c:pt idx="82">
                  <c:v>35.064</c:v>
                </c:pt>
                <c:pt idx="83">
                  <c:v>30.859000000000002</c:v>
                </c:pt>
                <c:pt idx="84">
                  <c:v>36.963999999999999</c:v>
                </c:pt>
                <c:pt idx="85">
                  <c:v>39.338999999999999</c:v>
                </c:pt>
                <c:pt idx="86">
                  <c:v>30.195</c:v>
                </c:pt>
                <c:pt idx="87">
                  <c:v>34.805999999999997</c:v>
                </c:pt>
                <c:pt idx="88">
                  <c:v>32.598999999999997</c:v>
                </c:pt>
                <c:pt idx="89">
                  <c:v>74.045000000000002</c:v>
                </c:pt>
                <c:pt idx="90">
                  <c:v>79.436000000000007</c:v>
                </c:pt>
                <c:pt idx="91">
                  <c:v>78.447000000000003</c:v>
                </c:pt>
                <c:pt idx="92">
                  <c:v>78.213999999999999</c:v>
                </c:pt>
                <c:pt idx="93">
                  <c:v>88.22</c:v>
                </c:pt>
                <c:pt idx="94">
                  <c:v>114.101</c:v>
                </c:pt>
                <c:pt idx="95">
                  <c:v>92.962999999999994</c:v>
                </c:pt>
                <c:pt idx="96">
                  <c:v>113.964</c:v>
                </c:pt>
                <c:pt idx="97">
                  <c:v>89.596000000000004</c:v>
                </c:pt>
                <c:pt idx="98">
                  <c:v>88.629000000000005</c:v>
                </c:pt>
                <c:pt idx="99">
                  <c:v>78.08</c:v>
                </c:pt>
                <c:pt idx="100">
                  <c:v>79.92</c:v>
                </c:pt>
                <c:pt idx="101">
                  <c:v>74.858999999999995</c:v>
                </c:pt>
                <c:pt idx="102">
                  <c:v>72.537999999999997</c:v>
                </c:pt>
                <c:pt idx="103">
                  <c:v>89.635999999999996</c:v>
                </c:pt>
                <c:pt idx="104">
                  <c:v>90.13</c:v>
                </c:pt>
                <c:pt idx="105">
                  <c:v>73.745999999999995</c:v>
                </c:pt>
                <c:pt idx="106">
                  <c:v>70.001999999999995</c:v>
                </c:pt>
                <c:pt idx="107">
                  <c:v>30.055</c:v>
                </c:pt>
                <c:pt idx="108">
                  <c:v>32.85</c:v>
                </c:pt>
                <c:pt idx="109">
                  <c:v>32.454999999999998</c:v>
                </c:pt>
                <c:pt idx="110">
                  <c:v>29.419</c:v>
                </c:pt>
                <c:pt idx="111">
                  <c:v>92.027000000000001</c:v>
                </c:pt>
                <c:pt idx="112">
                  <c:v>86.715000000000003</c:v>
                </c:pt>
                <c:pt idx="113">
                  <c:v>62.26</c:v>
                </c:pt>
                <c:pt idx="114">
                  <c:v>62.012999999999998</c:v>
                </c:pt>
                <c:pt idx="115">
                  <c:v>57.741999999999997</c:v>
                </c:pt>
                <c:pt idx="116">
                  <c:v>75.266999999999996</c:v>
                </c:pt>
                <c:pt idx="117">
                  <c:v>73.231999999999999</c:v>
                </c:pt>
                <c:pt idx="118">
                  <c:v>44.521000000000001</c:v>
                </c:pt>
                <c:pt idx="119">
                  <c:v>48.978999999999999</c:v>
                </c:pt>
                <c:pt idx="120">
                  <c:v>66.388000000000005</c:v>
                </c:pt>
                <c:pt idx="121">
                  <c:v>36.662999999999997</c:v>
                </c:pt>
                <c:pt idx="122">
                  <c:v>73.572999999999993</c:v>
                </c:pt>
                <c:pt idx="123">
                  <c:v>70.966999999999999</c:v>
                </c:pt>
                <c:pt idx="124">
                  <c:v>76.807000000000002</c:v>
                </c:pt>
                <c:pt idx="125">
                  <c:v>78.677000000000007</c:v>
                </c:pt>
                <c:pt idx="126">
                  <c:v>89.022999999999996</c:v>
                </c:pt>
                <c:pt idx="127">
                  <c:v>74.707999999999998</c:v>
                </c:pt>
                <c:pt idx="128">
                  <c:v>69.432000000000002</c:v>
                </c:pt>
                <c:pt idx="129">
                  <c:v>69.491</c:v>
                </c:pt>
                <c:pt idx="130">
                  <c:v>78</c:v>
                </c:pt>
                <c:pt idx="131">
                  <c:v>56.47</c:v>
                </c:pt>
                <c:pt idx="132">
                  <c:v>55.039000000000001</c:v>
                </c:pt>
                <c:pt idx="133">
                  <c:v>44.847000000000001</c:v>
                </c:pt>
                <c:pt idx="134">
                  <c:v>47.116999999999997</c:v>
                </c:pt>
                <c:pt idx="135">
                  <c:v>18.056999999999999</c:v>
                </c:pt>
                <c:pt idx="136">
                  <c:v>19.920000000000002</c:v>
                </c:pt>
                <c:pt idx="137">
                  <c:v>32.881</c:v>
                </c:pt>
                <c:pt idx="138">
                  <c:v>30.167000000000002</c:v>
                </c:pt>
                <c:pt idx="139">
                  <c:v>75.61</c:v>
                </c:pt>
                <c:pt idx="140">
                  <c:v>48.973999999999997</c:v>
                </c:pt>
                <c:pt idx="141">
                  <c:v>62</c:v>
                </c:pt>
                <c:pt idx="142">
                  <c:v>104.655</c:v>
                </c:pt>
                <c:pt idx="143">
                  <c:v>112.51</c:v>
                </c:pt>
                <c:pt idx="144">
                  <c:v>51.140999999999998</c:v>
                </c:pt>
                <c:pt idx="145">
                  <c:v>53</c:v>
                </c:pt>
                <c:pt idx="146">
                  <c:v>40</c:v>
                </c:pt>
                <c:pt idx="147">
                  <c:v>60.970999999999997</c:v>
                </c:pt>
                <c:pt idx="148">
                  <c:v>63.279000000000003</c:v>
                </c:pt>
                <c:pt idx="149">
                  <c:v>71.632999999999996</c:v>
                </c:pt>
                <c:pt idx="150">
                  <c:v>65.941999999999993</c:v>
                </c:pt>
                <c:pt idx="151">
                  <c:v>42</c:v>
                </c:pt>
                <c:pt idx="152">
                  <c:v>26</c:v>
                </c:pt>
              </c:numCache>
            </c:numRef>
          </c:yVal>
          <c:smooth val="0"/>
          <c:extLst>
            <c:ext xmlns:c16="http://schemas.microsoft.com/office/drawing/2014/chart" uri="{C3380CC4-5D6E-409C-BE32-E72D297353CC}">
              <c16:uniqueId val="{00000000-29EB-46BC-9150-D1372760CBA8}"/>
            </c:ext>
          </c:extLst>
        </c:ser>
        <c:ser>
          <c:idx val="2"/>
          <c:order val="2"/>
          <c:tx>
            <c:strRef>
              <c:f>'Durango Dissolved'!$B$161</c:f>
              <c:strCache>
                <c:ptCount val="1"/>
                <c:pt idx="0">
                  <c:v>Snowmelt 2016</c:v>
                </c:pt>
              </c:strCache>
            </c:strRef>
          </c:tx>
          <c:spPr>
            <a:ln w="25400" cap="rnd">
              <a:noFill/>
              <a:round/>
            </a:ln>
            <a:effectLst/>
          </c:spPr>
          <c:marker>
            <c:symbol val="circle"/>
            <c:size val="5"/>
            <c:spPr>
              <a:solidFill>
                <a:schemeClr val="tx1"/>
              </a:solidFill>
              <a:ln w="9525">
                <a:solidFill>
                  <a:schemeClr val="tx1">
                    <a:lumMod val="65000"/>
                    <a:lumOff val="35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Dissolved'!$I$161:$I$172</c:f>
              <c:numCache>
                <c:formatCode>0.0000</c:formatCode>
                <c:ptCount val="12"/>
                <c:pt idx="0">
                  <c:v>69</c:v>
                </c:pt>
                <c:pt idx="1">
                  <c:v>49</c:v>
                </c:pt>
                <c:pt idx="6">
                  <c:v>19</c:v>
                </c:pt>
                <c:pt idx="8">
                  <c:v>20</c:v>
                </c:pt>
                <c:pt idx="9">
                  <c:v>21</c:v>
                </c:pt>
                <c:pt idx="10">
                  <c:v>21</c:v>
                </c:pt>
              </c:numCache>
            </c:numRef>
          </c:yVal>
          <c:smooth val="0"/>
          <c:extLst>
            <c:ext xmlns:c16="http://schemas.microsoft.com/office/drawing/2014/chart" uri="{C3380CC4-5D6E-409C-BE32-E72D297353CC}">
              <c16:uniqueId val="{00000001-29EB-46BC-9150-D1372760CBA8}"/>
            </c:ext>
          </c:extLst>
        </c:ser>
        <c:dLbls>
          <c:showLegendKey val="0"/>
          <c:showVal val="0"/>
          <c:showCatName val="0"/>
          <c:showSerName val="0"/>
          <c:showPercent val="0"/>
          <c:showBubbleSize val="0"/>
        </c:dLbls>
        <c:axId val="323228608"/>
        <c:axId val="323229000"/>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Dissolved'!$D$156:$D$172</c15:sqref>
                        </c15:formulaRef>
                      </c:ext>
                    </c:extLst>
                    <c:numCache>
                      <c:formatCode>General</c:formatCode>
                      <c:ptCount val="17"/>
                      <c:pt idx="0" formatCode="0">
                        <c:v>955</c:v>
                      </c:pt>
                      <c:pt idx="1">
                        <c:v>327</c:v>
                      </c:pt>
                      <c:pt idx="2" formatCode="#,##0">
                        <c:v>2250</c:v>
                      </c:pt>
                      <c:pt idx="3" formatCode="#,##0">
                        <c:v>2920</c:v>
                      </c:pt>
                      <c:pt idx="4" formatCode="#,##0">
                        <c:v>1110</c:v>
                      </c:pt>
                      <c:pt idx="5" formatCode="0">
                        <c:v>355</c:v>
                      </c:pt>
                      <c:pt idx="6" formatCode="0">
                        <c:v>701</c:v>
                      </c:pt>
                      <c:pt idx="7" formatCode="0">
                        <c:v>673</c:v>
                      </c:pt>
                      <c:pt idx="8" formatCode="0">
                        <c:v>1440</c:v>
                      </c:pt>
                      <c:pt idx="9" formatCode="0">
                        <c:v>1730</c:v>
                      </c:pt>
                      <c:pt idx="10" formatCode="0">
                        <c:v>2560</c:v>
                      </c:pt>
                      <c:pt idx="11" formatCode="0">
                        <c:v>5110</c:v>
                      </c:pt>
                      <c:pt idx="12" formatCode="0">
                        <c:v>5110</c:v>
                      </c:pt>
                      <c:pt idx="13" formatCode="0">
                        <c:v>4300</c:v>
                      </c:pt>
                      <c:pt idx="14" formatCode="0">
                        <c:v>4300</c:v>
                      </c:pt>
                      <c:pt idx="15" formatCode="0">
                        <c:v>4300</c:v>
                      </c:pt>
                      <c:pt idx="16" formatCode="0">
                        <c:v>2750</c:v>
                      </c:pt>
                    </c:numCache>
                  </c:numRef>
                </c:xVal>
                <c:yVal>
                  <c:numRef>
                    <c:extLst>
                      <c:ext uri="{02D57815-91ED-43cb-92C2-25804820EDAC}">
                        <c15:formulaRef>
                          <c15:sqref>'Durango Dissolved'!$I$156:$I$172</c15:sqref>
                        </c15:formulaRef>
                      </c:ext>
                    </c:extLst>
                    <c:numCache>
                      <c:formatCode>0.0000</c:formatCode>
                      <c:ptCount val="17"/>
                      <c:pt idx="0">
                        <c:v>26</c:v>
                      </c:pt>
                      <c:pt idx="5">
                        <c:v>69</c:v>
                      </c:pt>
                      <c:pt idx="6">
                        <c:v>49</c:v>
                      </c:pt>
                      <c:pt idx="11">
                        <c:v>19</c:v>
                      </c:pt>
                      <c:pt idx="13">
                        <c:v>20</c:v>
                      </c:pt>
                      <c:pt idx="14">
                        <c:v>21</c:v>
                      </c:pt>
                      <c:pt idx="15">
                        <c:v>21</c:v>
                      </c:pt>
                    </c:numCache>
                  </c:numRef>
                </c:yVal>
                <c:smooth val="0"/>
                <c:extLst>
                  <c:ext xmlns:c16="http://schemas.microsoft.com/office/drawing/2014/chart" uri="{C3380CC4-5D6E-409C-BE32-E72D297353CC}">
                    <c16:uniqueId val="{00000002-29EB-46BC-9150-D1372760CBA8}"/>
                  </c:ext>
                </c:extLst>
              </c15:ser>
            </c15:filteredScatterSeries>
          </c:ext>
        </c:extLst>
      </c:scatterChart>
      <c:valAx>
        <c:axId val="32322860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9000"/>
        <c:crosses val="autoZero"/>
        <c:crossBetween val="midCat"/>
      </c:valAx>
      <c:valAx>
        <c:axId val="323229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4.512780445743593E-2"/>
              <c:y val="0.2816484461181483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8608"/>
        <c:crosses val="autoZero"/>
        <c:crossBetween val="midCat"/>
      </c:valAx>
      <c:spPr>
        <a:noFill/>
        <a:ln>
          <a:solidFill>
            <a:schemeClr val="tx1">
              <a:lumMod val="50000"/>
              <a:lumOff val="50000"/>
            </a:schemeClr>
          </a:solidFill>
        </a:ln>
        <a:effectLst/>
      </c:spPr>
    </c:plotArea>
    <c:legend>
      <c:legendPos val="t"/>
      <c:legendEntry>
        <c:idx val="2"/>
        <c:delete val="1"/>
      </c:legendEntry>
      <c:layout>
        <c:manualLayout>
          <c:xMode val="edge"/>
          <c:yMode val="edge"/>
          <c:x val="0.25436229489657031"/>
          <c:y val="7.9266622284459326E-2"/>
          <c:w val="0.57980022172158241"/>
          <c:h val="7.2410030378855711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r>
              <a:rPr lang="en-US" sz="1000"/>
              <a:t>Dissolved Aluminum</a:t>
            </a:r>
            <a:r>
              <a:rPr lang="en-US" sz="1000" baseline="0"/>
              <a:t> </a:t>
            </a:r>
            <a:r>
              <a:rPr lang="en-US" sz="1000"/>
              <a:t>Collectes</a:t>
            </a:r>
            <a:r>
              <a:rPr lang="en-US" sz="1000" baseline="0"/>
              <a:t>d at Sites Between</a:t>
            </a:r>
            <a:br>
              <a:rPr lang="en-US" sz="1000" baseline="0"/>
            </a:br>
            <a:r>
              <a:rPr lang="en-US" sz="1000" baseline="0"/>
              <a:t>RK 90 and 100</a:t>
            </a:r>
            <a:endParaRPr lang="en-US" sz="1000"/>
          </a:p>
        </c:rich>
      </c:tx>
      <c:layout>
        <c:manualLayout>
          <c:xMode val="edge"/>
          <c:yMode val="edge"/>
          <c:x val="0.25143245155852201"/>
          <c:y val="4.1789794205665524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203226842290275"/>
          <c:y val="0.16527429723458481"/>
          <c:w val="0.74938058867778712"/>
          <c:h val="0.67218988930731471"/>
        </c:manualLayout>
      </c:layout>
      <c:scatterChart>
        <c:scatterStyle val="lineMarker"/>
        <c:varyColors val="0"/>
        <c:ser>
          <c:idx val="0"/>
          <c:order val="0"/>
          <c:tx>
            <c:strRef>
              <c:f>'Durango Dissolved'!$A$177</c:f>
              <c:strCache>
                <c:ptCount val="1"/>
                <c:pt idx="0">
                  <c:v>EPA Pre-Event</c:v>
                </c:pt>
              </c:strCache>
            </c:strRef>
          </c:tx>
          <c:spPr>
            <a:ln w="1905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19050" cap="rnd">
                <a:solidFill>
                  <a:schemeClr val="tx1">
                    <a:lumMod val="65000"/>
                    <a:lumOff val="35000"/>
                  </a:schemeClr>
                </a:solidFill>
                <a:prstDash val="sysDot"/>
              </a:ln>
              <a:effectLst/>
            </c:spPr>
            <c:trendlineType val="power"/>
            <c:forward val="3000"/>
            <c:dispRSqr val="1"/>
            <c:dispEq val="1"/>
            <c:trendlineLbl>
              <c:layout>
                <c:manualLayout>
                  <c:x val="6.031904814119355E-2"/>
                  <c:y val="0.10695482196457161"/>
                </c:manualLayout>
              </c:layout>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en-US" sz="1000" b="1" baseline="0">
                        <a:latin typeface="+mn-lt"/>
                      </a:rPr>
                      <a:t>EPA Pre-Event = 0.008x</a:t>
                    </a:r>
                    <a:r>
                      <a:rPr lang="en-US" sz="1000" b="1" baseline="30000">
                        <a:latin typeface="+mn-lt"/>
                      </a:rPr>
                      <a:t>0.2189</a:t>
                    </a:r>
                    <a:br>
                      <a:rPr lang="en-US" sz="1000" b="1" baseline="0">
                        <a:latin typeface="+mn-lt"/>
                      </a:rPr>
                    </a:br>
                    <a:r>
                      <a:rPr lang="en-US" sz="1000" b="1" baseline="0">
                        <a:latin typeface="+mn-lt"/>
                      </a:rPr>
                      <a:t>R² = 0.2341</a:t>
                    </a:r>
                    <a:endParaRPr lang="en-US" sz="1000" b="1">
                      <a:latin typeface="+mn-lt"/>
                    </a:endParaRPr>
                  </a:p>
                </c:rich>
              </c:tx>
              <c:numFmt formatCode="General"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Dissolved'!$F$4:$F$156</c:f>
              <c:numCache>
                <c:formatCode>0.0000</c:formatCode>
                <c:ptCount val="153"/>
                <c:pt idx="0">
                  <c:v>1.4999999999999999E-2</c:v>
                </c:pt>
                <c:pt idx="1">
                  <c:v>1.4999999999999999E-2</c:v>
                </c:pt>
                <c:pt idx="2">
                  <c:v>0.02</c:v>
                </c:pt>
                <c:pt idx="3">
                  <c:v>3.5000000000000003E-2</c:v>
                </c:pt>
                <c:pt idx="4">
                  <c:v>4.2000000000000003E-2</c:v>
                </c:pt>
                <c:pt idx="5">
                  <c:v>2.3E-2</c:v>
                </c:pt>
                <c:pt idx="6">
                  <c:v>0.02</c:v>
                </c:pt>
                <c:pt idx="7">
                  <c:v>1.7999999999999999E-2</c:v>
                </c:pt>
                <c:pt idx="8">
                  <c:v>3.5999999999999997E-2</c:v>
                </c:pt>
                <c:pt idx="9">
                  <c:v>2.1999999999999999E-2</c:v>
                </c:pt>
                <c:pt idx="10">
                  <c:v>1.7999999999999999E-2</c:v>
                </c:pt>
                <c:pt idx="11">
                  <c:v>2.5999999999999999E-2</c:v>
                </c:pt>
                <c:pt idx="12">
                  <c:v>2.1999999999999999E-2</c:v>
                </c:pt>
                <c:pt idx="13">
                  <c:v>0.02</c:v>
                </c:pt>
                <c:pt idx="14">
                  <c:v>3.3000000000000002E-2</c:v>
                </c:pt>
                <c:pt idx="15">
                  <c:v>2.1000000000000001E-2</c:v>
                </c:pt>
                <c:pt idx="16">
                  <c:v>2.5999999999999999E-2</c:v>
                </c:pt>
                <c:pt idx="17">
                  <c:v>1.9E-2</c:v>
                </c:pt>
                <c:pt idx="18">
                  <c:v>1.4999999999999999E-2</c:v>
                </c:pt>
                <c:pt idx="19">
                  <c:v>1.4999999999999999E-2</c:v>
                </c:pt>
                <c:pt idx="20">
                  <c:v>1.4999999999999999E-2</c:v>
                </c:pt>
                <c:pt idx="21">
                  <c:v>1.7000000000000001E-2</c:v>
                </c:pt>
                <c:pt idx="22">
                  <c:v>1.4999999999999999E-2</c:v>
                </c:pt>
                <c:pt idx="23">
                  <c:v>1.4999999999999999E-2</c:v>
                </c:pt>
                <c:pt idx="24">
                  <c:v>1.4999999999999999E-2</c:v>
                </c:pt>
                <c:pt idx="25">
                  <c:v>1.9E-2</c:v>
                </c:pt>
                <c:pt idx="26">
                  <c:v>1.4999999999999999E-2</c:v>
                </c:pt>
                <c:pt idx="27">
                  <c:v>1.4999999999999999E-2</c:v>
                </c:pt>
                <c:pt idx="28">
                  <c:v>2.1999999999999999E-2</c:v>
                </c:pt>
                <c:pt idx="29">
                  <c:v>7.0000000000000007E-2</c:v>
                </c:pt>
                <c:pt idx="30">
                  <c:v>0.03</c:v>
                </c:pt>
                <c:pt idx="31">
                  <c:v>3.1E-2</c:v>
                </c:pt>
                <c:pt idx="32">
                  <c:v>3.5999999999999997E-2</c:v>
                </c:pt>
                <c:pt idx="33">
                  <c:v>2.5999999999999999E-2</c:v>
                </c:pt>
                <c:pt idx="34">
                  <c:v>5.7000000000000002E-2</c:v>
                </c:pt>
                <c:pt idx="35">
                  <c:v>7.0999999999999994E-2</c:v>
                </c:pt>
                <c:pt idx="36">
                  <c:v>2.8000000000000001E-2</c:v>
                </c:pt>
                <c:pt idx="37">
                  <c:v>2.7E-2</c:v>
                </c:pt>
                <c:pt idx="38">
                  <c:v>1.7000000000000001E-2</c:v>
                </c:pt>
                <c:pt idx="39">
                  <c:v>2.3E-2</c:v>
                </c:pt>
                <c:pt idx="40">
                  <c:v>1.4999999999999999E-2</c:v>
                </c:pt>
                <c:pt idx="41">
                  <c:v>1.4999999999999999E-2</c:v>
                </c:pt>
                <c:pt idx="42">
                  <c:v>1.4999999999999999E-2</c:v>
                </c:pt>
                <c:pt idx="43">
                  <c:v>1.4999999999999999E-2</c:v>
                </c:pt>
                <c:pt idx="44">
                  <c:v>3.2000000000000001E-2</c:v>
                </c:pt>
                <c:pt idx="45">
                  <c:v>1.4999999999999999E-2</c:v>
                </c:pt>
                <c:pt idx="46">
                  <c:v>1.4999999999999999E-2</c:v>
                </c:pt>
                <c:pt idx="47">
                  <c:v>1.9E-2</c:v>
                </c:pt>
                <c:pt idx="48">
                  <c:v>1.7999999999999999E-2</c:v>
                </c:pt>
                <c:pt idx="49">
                  <c:v>1.4999999999999999E-2</c:v>
                </c:pt>
                <c:pt idx="50">
                  <c:v>1.4999999999999999E-2</c:v>
                </c:pt>
                <c:pt idx="51">
                  <c:v>1.6E-2</c:v>
                </c:pt>
                <c:pt idx="52">
                  <c:v>0.03</c:v>
                </c:pt>
                <c:pt idx="53">
                  <c:v>0.02</c:v>
                </c:pt>
                <c:pt idx="54">
                  <c:v>1.7999999999999999E-2</c:v>
                </c:pt>
                <c:pt idx="55">
                  <c:v>2.4E-2</c:v>
                </c:pt>
                <c:pt idx="56">
                  <c:v>2.1999999999999999E-2</c:v>
                </c:pt>
                <c:pt idx="57">
                  <c:v>3.7999999999999999E-2</c:v>
                </c:pt>
                <c:pt idx="58">
                  <c:v>1.4999999999999999E-2</c:v>
                </c:pt>
                <c:pt idx="59">
                  <c:v>1.7000000000000001E-2</c:v>
                </c:pt>
                <c:pt idx="60">
                  <c:v>1.4999999999999999E-2</c:v>
                </c:pt>
                <c:pt idx="61">
                  <c:v>2.1000000000000001E-2</c:v>
                </c:pt>
                <c:pt idx="62">
                  <c:v>1.9E-2</c:v>
                </c:pt>
                <c:pt idx="63">
                  <c:v>2.1999999999999999E-2</c:v>
                </c:pt>
                <c:pt idx="64">
                  <c:v>1.4999999999999999E-2</c:v>
                </c:pt>
                <c:pt idx="65">
                  <c:v>0.02</c:v>
                </c:pt>
                <c:pt idx="66">
                  <c:v>2.1999999999999999E-2</c:v>
                </c:pt>
                <c:pt idx="67">
                  <c:v>0.02</c:v>
                </c:pt>
                <c:pt idx="68">
                  <c:v>1.4999999999999999E-2</c:v>
                </c:pt>
                <c:pt idx="69">
                  <c:v>2.1000000000000001E-2</c:v>
                </c:pt>
                <c:pt idx="70">
                  <c:v>1.4999999999999999E-2</c:v>
                </c:pt>
                <c:pt idx="71">
                  <c:v>1.4999999999999999E-2</c:v>
                </c:pt>
                <c:pt idx="72">
                  <c:v>1.7999999999999999E-2</c:v>
                </c:pt>
                <c:pt idx="73">
                  <c:v>1.4999999999999999E-2</c:v>
                </c:pt>
                <c:pt idx="74">
                  <c:v>1.4999999999999999E-2</c:v>
                </c:pt>
                <c:pt idx="75">
                  <c:v>2.7E-2</c:v>
                </c:pt>
                <c:pt idx="76">
                  <c:v>1.4999999999999999E-2</c:v>
                </c:pt>
                <c:pt idx="77">
                  <c:v>3.4000000000000002E-2</c:v>
                </c:pt>
                <c:pt idx="78">
                  <c:v>1.4999999999999999E-2</c:v>
                </c:pt>
                <c:pt idx="79">
                  <c:v>4.7E-2</c:v>
                </c:pt>
                <c:pt idx="80">
                  <c:v>2.1999999999999999E-2</c:v>
                </c:pt>
                <c:pt idx="81">
                  <c:v>0.03</c:v>
                </c:pt>
                <c:pt idx="82">
                  <c:v>1.4999999999999999E-2</c:v>
                </c:pt>
                <c:pt idx="83">
                  <c:v>3.3000000000000002E-2</c:v>
                </c:pt>
                <c:pt idx="84">
                  <c:v>4.8000000000000001E-2</c:v>
                </c:pt>
                <c:pt idx="85">
                  <c:v>0.02</c:v>
                </c:pt>
                <c:pt idx="86">
                  <c:v>2.9000000000000001E-2</c:v>
                </c:pt>
                <c:pt idx="87">
                  <c:v>2.7E-2</c:v>
                </c:pt>
                <c:pt idx="88">
                  <c:v>4.2000000000000003E-2</c:v>
                </c:pt>
                <c:pt idx="89">
                  <c:v>1.4999999999999999E-2</c:v>
                </c:pt>
                <c:pt idx="90">
                  <c:v>1.4999999999999999E-2</c:v>
                </c:pt>
                <c:pt idx="91">
                  <c:v>1.4999999999999999E-2</c:v>
                </c:pt>
                <c:pt idx="92">
                  <c:v>3.5999999999999997E-2</c:v>
                </c:pt>
                <c:pt idx="93">
                  <c:v>1.4999999999999999E-2</c:v>
                </c:pt>
                <c:pt idx="94">
                  <c:v>2.5999999999999999E-2</c:v>
                </c:pt>
                <c:pt idx="95">
                  <c:v>1.4999999999999999E-2</c:v>
                </c:pt>
                <c:pt idx="96">
                  <c:v>1.4999999999999999E-2</c:v>
                </c:pt>
                <c:pt idx="97">
                  <c:v>0.02</c:v>
                </c:pt>
                <c:pt idx="98">
                  <c:v>2.8000000000000001E-2</c:v>
                </c:pt>
                <c:pt idx="99">
                  <c:v>1.4999999999999999E-2</c:v>
                </c:pt>
                <c:pt idx="100">
                  <c:v>1.4999999999999999E-2</c:v>
                </c:pt>
                <c:pt idx="101">
                  <c:v>2.3E-2</c:v>
                </c:pt>
                <c:pt idx="102">
                  <c:v>1.4999999999999999E-2</c:v>
                </c:pt>
                <c:pt idx="103">
                  <c:v>1.7999999999999999E-2</c:v>
                </c:pt>
                <c:pt idx="104">
                  <c:v>1.7999999999999999E-2</c:v>
                </c:pt>
                <c:pt idx="105">
                  <c:v>1.6E-2</c:v>
                </c:pt>
                <c:pt idx="106">
                  <c:v>1.7999999999999999E-2</c:v>
                </c:pt>
                <c:pt idx="107">
                  <c:v>1.7999999999999999E-2</c:v>
                </c:pt>
                <c:pt idx="108">
                  <c:v>3.6999999999999998E-2</c:v>
                </c:pt>
                <c:pt idx="109">
                  <c:v>0.03</c:v>
                </c:pt>
                <c:pt idx="110">
                  <c:v>3.6999999999999998E-2</c:v>
                </c:pt>
                <c:pt idx="111">
                  <c:v>0.02</c:v>
                </c:pt>
                <c:pt idx="112">
                  <c:v>0.04</c:v>
                </c:pt>
                <c:pt idx="113">
                  <c:v>0.03</c:v>
                </c:pt>
                <c:pt idx="114">
                  <c:v>2.5000000000000001E-2</c:v>
                </c:pt>
                <c:pt idx="115">
                  <c:v>2.4E-2</c:v>
                </c:pt>
                <c:pt idx="116">
                  <c:v>1.4999999999999999E-2</c:v>
                </c:pt>
                <c:pt idx="117">
                  <c:v>3.3000000000000002E-2</c:v>
                </c:pt>
                <c:pt idx="118">
                  <c:v>3.1E-2</c:v>
                </c:pt>
                <c:pt idx="119">
                  <c:v>5.6000000000000001E-2</c:v>
                </c:pt>
                <c:pt idx="120">
                  <c:v>3.1E-2</c:v>
                </c:pt>
                <c:pt idx="121">
                  <c:v>2.4E-2</c:v>
                </c:pt>
                <c:pt idx="122">
                  <c:v>1.4999999999999999E-2</c:v>
                </c:pt>
                <c:pt idx="123">
                  <c:v>1.4999999999999999E-2</c:v>
                </c:pt>
                <c:pt idx="124">
                  <c:v>1.4999999999999999E-2</c:v>
                </c:pt>
                <c:pt idx="125">
                  <c:v>1.4999999999999999E-2</c:v>
                </c:pt>
                <c:pt idx="126">
                  <c:v>1.4999999999999999E-2</c:v>
                </c:pt>
                <c:pt idx="127">
                  <c:v>2.1000000000000001E-2</c:v>
                </c:pt>
                <c:pt idx="128">
                  <c:v>1.7000000000000001E-2</c:v>
                </c:pt>
                <c:pt idx="129">
                  <c:v>2.8000000000000001E-2</c:v>
                </c:pt>
                <c:pt idx="130">
                  <c:v>0.04</c:v>
                </c:pt>
                <c:pt idx="131">
                  <c:v>3.1E-2</c:v>
                </c:pt>
                <c:pt idx="132">
                  <c:v>2.7E-2</c:v>
                </c:pt>
                <c:pt idx="133">
                  <c:v>3.5000000000000003E-2</c:v>
                </c:pt>
                <c:pt idx="134">
                  <c:v>2.4E-2</c:v>
                </c:pt>
                <c:pt idx="135">
                  <c:v>7.8E-2</c:v>
                </c:pt>
                <c:pt idx="136">
                  <c:v>5.0999999999999997E-2</c:v>
                </c:pt>
                <c:pt idx="137">
                  <c:v>3.3000000000000002E-2</c:v>
                </c:pt>
                <c:pt idx="138">
                  <c:v>4.4499999999999998E-2</c:v>
                </c:pt>
                <c:pt idx="139">
                  <c:v>2.9000000000000001E-2</c:v>
                </c:pt>
                <c:pt idx="140">
                  <c:v>4.8000000000000001E-2</c:v>
                </c:pt>
                <c:pt idx="141">
                  <c:v>0.04</c:v>
                </c:pt>
                <c:pt idx="142">
                  <c:v>3.3000000000000002E-2</c:v>
                </c:pt>
                <c:pt idx="143">
                  <c:v>4.3999999999999997E-2</c:v>
                </c:pt>
                <c:pt idx="144">
                  <c:v>0.05</c:v>
                </c:pt>
                <c:pt idx="145">
                  <c:v>0.05</c:v>
                </c:pt>
                <c:pt idx="146">
                  <c:v>4.2999999999999997E-2</c:v>
                </c:pt>
                <c:pt idx="147">
                  <c:v>8.5000000000000006E-2</c:v>
                </c:pt>
                <c:pt idx="148">
                  <c:v>3.9E-2</c:v>
                </c:pt>
                <c:pt idx="149">
                  <c:v>3.6999999999999998E-2</c:v>
                </c:pt>
                <c:pt idx="150">
                  <c:v>0.02</c:v>
                </c:pt>
                <c:pt idx="151">
                  <c:v>6.6000000000000003E-2</c:v>
                </c:pt>
                <c:pt idx="152">
                  <c:v>6.0999999999999999E-2</c:v>
                </c:pt>
              </c:numCache>
            </c:numRef>
          </c:yVal>
          <c:smooth val="0"/>
          <c:extLst>
            <c:ext xmlns:c16="http://schemas.microsoft.com/office/drawing/2014/chart" uri="{C3380CC4-5D6E-409C-BE32-E72D297353CC}">
              <c16:uniqueId val="{00000000-BED2-4292-B873-DF18147B4AF8}"/>
            </c:ext>
          </c:extLst>
        </c:ser>
        <c:ser>
          <c:idx val="1"/>
          <c:order val="1"/>
          <c:tx>
            <c:strRef>
              <c:f>'Durango Dissolved'!$A$178</c:f>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f>'Durango Dissolved'!$D$157:$D$160</c:f>
              <c:numCache>
                <c:formatCode>#,##0</c:formatCode>
                <c:ptCount val="4"/>
                <c:pt idx="0" formatCode="General">
                  <c:v>327</c:v>
                </c:pt>
                <c:pt idx="1">
                  <c:v>2250</c:v>
                </c:pt>
                <c:pt idx="2">
                  <c:v>2920</c:v>
                </c:pt>
                <c:pt idx="3">
                  <c:v>1110</c:v>
                </c:pt>
              </c:numCache>
            </c:numRef>
          </c:xVal>
          <c:yVal>
            <c:numRef>
              <c:f>'Durango Dissolved'!$F$157:$F$160</c:f>
              <c:numCache>
                <c:formatCode>0.0000</c:formatCode>
                <c:ptCount val="4"/>
                <c:pt idx="0">
                  <c:v>9.7000000000000003E-2</c:v>
                </c:pt>
                <c:pt idx="1">
                  <c:v>0.02</c:v>
                </c:pt>
                <c:pt idx="2">
                  <c:v>0.04</c:v>
                </c:pt>
                <c:pt idx="3">
                  <c:v>3.1E-2</c:v>
                </c:pt>
              </c:numCache>
            </c:numRef>
          </c:yVal>
          <c:smooth val="0"/>
          <c:extLst>
            <c:ext xmlns:c16="http://schemas.microsoft.com/office/drawing/2014/chart" uri="{C3380CC4-5D6E-409C-BE32-E72D297353CC}">
              <c16:uniqueId val="{00000001-BED2-4292-B873-DF18147B4AF8}"/>
            </c:ext>
          </c:extLst>
        </c:ser>
        <c:ser>
          <c:idx val="2"/>
          <c:order val="2"/>
          <c:tx>
            <c:strRef>
              <c:f>'Durango Dissolved'!$B$161</c:f>
              <c:strCache>
                <c:ptCount val="1"/>
                <c:pt idx="0">
                  <c:v>Snowmelt 2016</c:v>
                </c:pt>
              </c:strCache>
              <c:extLst xmlns:c15="http://schemas.microsoft.com/office/drawing/2012/chart"/>
            </c:strRef>
          </c:tx>
          <c:spPr>
            <a:ln w="25400" cap="rnd">
              <a:noFill/>
              <a:round/>
            </a:ln>
            <a:effectLst/>
          </c:spPr>
          <c:marker>
            <c:symbol val="circle"/>
            <c:size val="7"/>
            <c:spPr>
              <a:solidFill>
                <a:srgbClr val="FF0000"/>
              </a:solidFill>
              <a:ln w="9525">
                <a:solidFill>
                  <a:schemeClr val="tx1">
                    <a:lumMod val="50000"/>
                    <a:lumOff val="50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extLst xmlns:c15="http://schemas.microsoft.com/office/drawing/2012/chart"/>
            </c:numRef>
          </c:xVal>
          <c:yVal>
            <c:numRef>
              <c:f>'Durango Dissolved'!$F$161:$F$172</c:f>
              <c:numCache>
                <c:formatCode>0.0000</c:formatCode>
                <c:ptCount val="12"/>
                <c:pt idx="0">
                  <c:v>2.1999999999999999E-2</c:v>
                </c:pt>
                <c:pt idx="1">
                  <c:v>2.1999999999999999E-2</c:v>
                </c:pt>
                <c:pt idx="2">
                  <c:v>6.7000000000000004E-2</c:v>
                </c:pt>
                <c:pt idx="3">
                  <c:v>0.17</c:v>
                </c:pt>
                <c:pt idx="4">
                  <c:v>0.15</c:v>
                </c:pt>
                <c:pt idx="5">
                  <c:v>0.11</c:v>
                </c:pt>
                <c:pt idx="6">
                  <c:v>4.7E-2</c:v>
                </c:pt>
                <c:pt idx="7">
                  <c:v>6.7000000000000004E-2</c:v>
                </c:pt>
                <c:pt idx="8">
                  <c:v>5.8000000000000003E-2</c:v>
                </c:pt>
                <c:pt idx="9">
                  <c:v>4.5999999999999999E-2</c:v>
                </c:pt>
                <c:pt idx="10">
                  <c:v>5.0999999999999997E-2</c:v>
                </c:pt>
                <c:pt idx="11">
                  <c:v>9.4E-2</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2-BED2-4292-B873-DF18147B4AF8}"/>
            </c:ext>
          </c:extLst>
        </c:ser>
        <c:dLbls>
          <c:showLegendKey val="0"/>
          <c:showVal val="0"/>
          <c:showCatName val="0"/>
          <c:showSerName val="0"/>
          <c:showPercent val="0"/>
          <c:showBubbleSize val="0"/>
        </c:dLbls>
        <c:axId val="323224032"/>
        <c:axId val="795016592"/>
        <c:extLst/>
      </c:scatterChart>
      <c:valAx>
        <c:axId val="32322403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795016592"/>
        <c:crosses val="autoZero"/>
        <c:crossBetween val="midCat"/>
      </c:valAx>
      <c:valAx>
        <c:axId val="7950165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3.3768203313604597E-2"/>
              <c:y val="0.239840258998848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323224032"/>
        <c:crosses val="autoZero"/>
        <c:crossBetween val="midCat"/>
        <c:minorUnit val="1.0000000000000002E-2"/>
      </c:valAx>
      <c:spPr>
        <a:noFill/>
        <a:ln>
          <a:solidFill>
            <a:schemeClr val="tx1">
              <a:lumMod val="50000"/>
              <a:lumOff val="50000"/>
            </a:schemeClr>
          </a:solidFill>
        </a:ln>
        <a:effectLst/>
      </c:spPr>
    </c:plotArea>
    <c:legend>
      <c:legendPos val="t"/>
      <c:legendEntry>
        <c:idx val="3"/>
        <c:delete val="1"/>
      </c:legendEntry>
      <c:layout>
        <c:manualLayout>
          <c:xMode val="edge"/>
          <c:yMode val="edge"/>
          <c:x val="0.53423618583234889"/>
          <c:y val="0.17284825611154231"/>
          <c:w val="0.34380970285918716"/>
          <c:h val="0.16996665242244557"/>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Colloidal Aluminum</a:t>
            </a:r>
            <a:r>
              <a:rPr lang="en-US" sz="1100" baseline="0"/>
              <a:t> Collected at Sites Between </a:t>
            </a:r>
            <a:br>
              <a:rPr lang="en-US" sz="1100" baseline="0"/>
            </a:br>
            <a:r>
              <a:rPr lang="en-US" sz="1100" baseline="0"/>
              <a:t>RK 90 and 100</a:t>
            </a:r>
            <a:endParaRPr lang="en-US" sz="1100"/>
          </a:p>
        </c:rich>
      </c:tx>
      <c:layout>
        <c:manualLayout>
          <c:xMode val="edge"/>
          <c:yMode val="edge"/>
          <c:x val="0.22765698706796053"/>
          <c:y val="1.208459214501510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958814014527254"/>
          <c:w val="0.7812683727034121"/>
          <c:h val="0.59710889336507356"/>
        </c:manualLayout>
      </c:layout>
      <c:scatterChart>
        <c:scatterStyle val="lineMarker"/>
        <c:varyColors val="0"/>
        <c:ser>
          <c:idx val="0"/>
          <c:order val="0"/>
          <c:tx>
            <c:strRef>
              <c:f>'Durango Colloidal LogQ'!$AT$2</c:f>
              <c:strCache>
                <c:ptCount val="1"/>
                <c:pt idx="0">
                  <c:v>Pre-Event</c:v>
                </c:pt>
              </c:strCache>
            </c:strRef>
          </c:tx>
          <c:spPr>
            <a:ln w="1905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5"/>
            <c:dispRSqr val="1"/>
            <c:dispEq val="1"/>
            <c:trendlineLbl>
              <c:layout>
                <c:manualLayout>
                  <c:x val="-8.0376900495638504E-2"/>
                  <c:y val="-0.12365043032411646"/>
                </c:manualLayout>
              </c:layout>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sz="1000" b="0"/>
                      <a:t>Pre 2016 = 0.9281x</a:t>
                    </a:r>
                    <a:r>
                      <a:rPr lang="en-US" sz="1000" b="0" baseline="30000"/>
                      <a:t>2</a:t>
                    </a:r>
                    <a:r>
                      <a:rPr lang="en-US" sz="1000" b="0"/>
                      <a:t> - 3.8037x + 4.0414</a:t>
                    </a:r>
                    <a:br>
                      <a:rPr lang="en-US" sz="1000" b="0"/>
                    </a:br>
                    <a:r>
                      <a:rPr lang="en-US" sz="1000" b="0"/>
                      <a:t>R² = 0.337</a:t>
                    </a:r>
                  </a:p>
                </c:rich>
              </c:tx>
              <c:numFmt formatCode="General" sourceLinked="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rendlineLbl>
          </c:trendline>
          <c:xVal>
            <c:numRef>
              <c:f>'Durango Colloidal LogQ'!$D$3:$D$155</c:f>
              <c:numCache>
                <c:formatCode>0.000</c:formatCode>
                <c:ptCount val="153"/>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numCache>
            </c:numRef>
          </c:xVal>
          <c:yVal>
            <c:numRef>
              <c:f>'Durango Colloidal LogQ'!$F$3:$F$155</c:f>
              <c:numCache>
                <c:formatCode>0.000</c:formatCode>
                <c:ptCount val="153"/>
                <c:pt idx="0">
                  <c:v>7.3999999999999996E-2</c:v>
                </c:pt>
                <c:pt idx="1">
                  <c:v>8.4000000000000005E-2</c:v>
                </c:pt>
                <c:pt idx="2">
                  <c:v>0.27800000000000002</c:v>
                </c:pt>
                <c:pt idx="3">
                  <c:v>0.215</c:v>
                </c:pt>
                <c:pt idx="4">
                  <c:v>0.39700000000000002</c:v>
                </c:pt>
                <c:pt idx="5">
                  <c:v>0.32400000000000001</c:v>
                </c:pt>
                <c:pt idx="6">
                  <c:v>0.46</c:v>
                </c:pt>
                <c:pt idx="7">
                  <c:v>0.26800000000000002</c:v>
                </c:pt>
                <c:pt idx="8">
                  <c:v>0.21099999999999999</c:v>
                </c:pt>
                <c:pt idx="9">
                  <c:v>0.54500000000000004</c:v>
                </c:pt>
                <c:pt idx="10">
                  <c:v>0.42199999999999999</c:v>
                </c:pt>
                <c:pt idx="11">
                  <c:v>0.32400000000000001</c:v>
                </c:pt>
                <c:pt idx="12">
                  <c:v>0.32200000000000001</c:v>
                </c:pt>
                <c:pt idx="13">
                  <c:v>0.437</c:v>
                </c:pt>
                <c:pt idx="14">
                  <c:v>0.41399999999999998</c:v>
                </c:pt>
                <c:pt idx="15">
                  <c:v>5.8000000000000003E-2</c:v>
                </c:pt>
                <c:pt idx="16">
                  <c:v>1.2999999999999999E-2</c:v>
                </c:pt>
                <c:pt idx="17">
                  <c:v>3.2000000000000001E-2</c:v>
                </c:pt>
                <c:pt idx="18">
                  <c:v>2.5000000000000001E-2</c:v>
                </c:pt>
                <c:pt idx="19">
                  <c:v>1.0999999999999999E-2</c:v>
                </c:pt>
                <c:pt idx="20">
                  <c:v>3.6999999999999998E-2</c:v>
                </c:pt>
                <c:pt idx="21">
                  <c:v>4.4999999999999998E-2</c:v>
                </c:pt>
                <c:pt idx="22">
                  <c:v>7.5999999999999998E-2</c:v>
                </c:pt>
                <c:pt idx="23">
                  <c:v>7.9000000000000001E-2</c:v>
                </c:pt>
                <c:pt idx="24">
                  <c:v>7.4999999999999997E-2</c:v>
                </c:pt>
                <c:pt idx="25">
                  <c:v>6.7000000000000004E-2</c:v>
                </c:pt>
                <c:pt idx="26">
                  <c:v>3.5999999999999997E-2</c:v>
                </c:pt>
                <c:pt idx="27">
                  <c:v>6.9000000000000006E-2</c:v>
                </c:pt>
                <c:pt idx="28">
                  <c:v>0.155</c:v>
                </c:pt>
                <c:pt idx="29">
                  <c:v>8.8999999999999996E-2</c:v>
                </c:pt>
                <c:pt idx="30">
                  <c:v>0.28699999999999998</c:v>
                </c:pt>
                <c:pt idx="31">
                  <c:v>3.4159999999999999</c:v>
                </c:pt>
                <c:pt idx="32">
                  <c:v>0.214</c:v>
                </c:pt>
                <c:pt idx="33">
                  <c:v>0.217</c:v>
                </c:pt>
                <c:pt idx="34">
                  <c:v>1.4930000000000001</c:v>
                </c:pt>
                <c:pt idx="35">
                  <c:v>1.0029999999999999</c:v>
                </c:pt>
                <c:pt idx="36">
                  <c:v>3.3000000000000002E-2</c:v>
                </c:pt>
                <c:pt idx="37">
                  <c:v>0.03</c:v>
                </c:pt>
                <c:pt idx="38">
                  <c:v>3.1E-2</c:v>
                </c:pt>
                <c:pt idx="39">
                  <c:v>3.3000000000000002E-2</c:v>
                </c:pt>
                <c:pt idx="40">
                  <c:v>4.3999999999999997E-2</c:v>
                </c:pt>
                <c:pt idx="41">
                  <c:v>9.0999999999999998E-2</c:v>
                </c:pt>
                <c:pt idx="42">
                  <c:v>6.4000000000000001E-2</c:v>
                </c:pt>
                <c:pt idx="43">
                  <c:v>0.09</c:v>
                </c:pt>
                <c:pt idx="44">
                  <c:v>7.2999999999999995E-2</c:v>
                </c:pt>
                <c:pt idx="45">
                  <c:v>7.2999999999999995E-2</c:v>
                </c:pt>
                <c:pt idx="46">
                  <c:v>6.3E-2</c:v>
                </c:pt>
                <c:pt idx="47">
                  <c:v>6.8000000000000005E-2</c:v>
                </c:pt>
                <c:pt idx="48">
                  <c:v>7.3999999999999996E-2</c:v>
                </c:pt>
                <c:pt idx="49">
                  <c:v>0.13900000000000001</c:v>
                </c:pt>
                <c:pt idx="50">
                  <c:v>0.17</c:v>
                </c:pt>
                <c:pt idx="51">
                  <c:v>0.56399999999999995</c:v>
                </c:pt>
                <c:pt idx="52">
                  <c:v>0.625</c:v>
                </c:pt>
                <c:pt idx="53">
                  <c:v>0.432</c:v>
                </c:pt>
                <c:pt idx="54">
                  <c:v>0.29799999999999999</c:v>
                </c:pt>
                <c:pt idx="55">
                  <c:v>1.373</c:v>
                </c:pt>
                <c:pt idx="56">
                  <c:v>1.2450000000000001</c:v>
                </c:pt>
                <c:pt idx="57">
                  <c:v>3.786</c:v>
                </c:pt>
                <c:pt idx="58">
                  <c:v>0.25800000000000001</c:v>
                </c:pt>
                <c:pt idx="59">
                  <c:v>0.33900000000000002</c:v>
                </c:pt>
                <c:pt idx="60">
                  <c:v>0.17399999999999999</c:v>
                </c:pt>
                <c:pt idx="61">
                  <c:v>0.185</c:v>
                </c:pt>
                <c:pt idx="62">
                  <c:v>0.17499999999999999</c:v>
                </c:pt>
                <c:pt idx="63">
                  <c:v>6.2E-2</c:v>
                </c:pt>
                <c:pt idx="64">
                  <c:v>5.8999999999999997E-2</c:v>
                </c:pt>
                <c:pt idx="65">
                  <c:v>0.16400000000000001</c:v>
                </c:pt>
                <c:pt idx="66">
                  <c:v>0.441</c:v>
                </c:pt>
                <c:pt idx="67">
                  <c:v>0.153</c:v>
                </c:pt>
                <c:pt idx="68">
                  <c:v>0.08</c:v>
                </c:pt>
                <c:pt idx="69">
                  <c:v>8.4000000000000005E-2</c:v>
                </c:pt>
                <c:pt idx="70">
                  <c:v>0.10299999999999999</c:v>
                </c:pt>
                <c:pt idx="71">
                  <c:v>7.1999999999999995E-2</c:v>
                </c:pt>
                <c:pt idx="72">
                  <c:v>5.7000000000000002E-2</c:v>
                </c:pt>
                <c:pt idx="73">
                  <c:v>8.8999999999999996E-2</c:v>
                </c:pt>
                <c:pt idx="74">
                  <c:v>5.5E-2</c:v>
                </c:pt>
                <c:pt idx="75">
                  <c:v>3.5000000000000003E-2</c:v>
                </c:pt>
                <c:pt idx="76">
                  <c:v>7.1999999999999995E-2</c:v>
                </c:pt>
                <c:pt idx="77">
                  <c:v>0.14699999999999999</c:v>
                </c:pt>
                <c:pt idx="78">
                  <c:v>0.151</c:v>
                </c:pt>
                <c:pt idx="79">
                  <c:v>0.13500000000000001</c:v>
                </c:pt>
                <c:pt idx="80">
                  <c:v>0.77900000000000003</c:v>
                </c:pt>
                <c:pt idx="81">
                  <c:v>0.73</c:v>
                </c:pt>
                <c:pt idx="82">
                  <c:v>0.49399999999999999</c:v>
                </c:pt>
                <c:pt idx="83">
                  <c:v>1.5840000000000001</c:v>
                </c:pt>
                <c:pt idx="84">
                  <c:v>0.32700000000000001</c:v>
                </c:pt>
                <c:pt idx="85">
                  <c:v>0.316</c:v>
                </c:pt>
                <c:pt idx="86">
                  <c:v>0.4</c:v>
                </c:pt>
                <c:pt idx="87">
                  <c:v>0.30099999999999999</c:v>
                </c:pt>
                <c:pt idx="88">
                  <c:v>0.53800000000000003</c:v>
                </c:pt>
                <c:pt idx="89">
                  <c:v>4.5999999999999999E-2</c:v>
                </c:pt>
                <c:pt idx="90">
                  <c:v>6.3E-2</c:v>
                </c:pt>
                <c:pt idx="91">
                  <c:v>6.3E-2</c:v>
                </c:pt>
                <c:pt idx="92">
                  <c:v>3.3000000000000002E-2</c:v>
                </c:pt>
                <c:pt idx="93">
                  <c:v>2.5000000000000001E-2</c:v>
                </c:pt>
                <c:pt idx="94">
                  <c:v>3.4000000000000002E-2</c:v>
                </c:pt>
                <c:pt idx="95">
                  <c:v>1.7000000000000001E-2</c:v>
                </c:pt>
                <c:pt idx="96">
                  <c:v>1.2999999999999999E-2</c:v>
                </c:pt>
                <c:pt idx="97">
                  <c:v>6.2E-2</c:v>
                </c:pt>
                <c:pt idx="98">
                  <c:v>7.0000000000000007E-2</c:v>
                </c:pt>
                <c:pt idx="99">
                  <c:v>4.4999999999999998E-2</c:v>
                </c:pt>
                <c:pt idx="100">
                  <c:v>6.8000000000000005E-2</c:v>
                </c:pt>
                <c:pt idx="101">
                  <c:v>0.113</c:v>
                </c:pt>
                <c:pt idx="102">
                  <c:v>0.27700000000000002</c:v>
                </c:pt>
                <c:pt idx="103">
                  <c:v>0.11600000000000001</c:v>
                </c:pt>
                <c:pt idx="104">
                  <c:v>0.11899999999999999</c:v>
                </c:pt>
                <c:pt idx="105">
                  <c:v>0.247</c:v>
                </c:pt>
                <c:pt idx="106">
                  <c:v>0.223</c:v>
                </c:pt>
                <c:pt idx="107">
                  <c:v>0.55800000000000005</c:v>
                </c:pt>
                <c:pt idx="108">
                  <c:v>0.49</c:v>
                </c:pt>
                <c:pt idx="109">
                  <c:v>0.26300000000000001</c:v>
                </c:pt>
                <c:pt idx="110">
                  <c:v>0.33900000000000002</c:v>
                </c:pt>
                <c:pt idx="111">
                  <c:v>3.4000000000000002E-2</c:v>
                </c:pt>
                <c:pt idx="112">
                  <c:v>2.5999999999999999E-2</c:v>
                </c:pt>
                <c:pt idx="113">
                  <c:v>0.16900000000000001</c:v>
                </c:pt>
                <c:pt idx="114">
                  <c:v>0.18099999999999999</c:v>
                </c:pt>
                <c:pt idx="115">
                  <c:v>0.27300000000000002</c:v>
                </c:pt>
                <c:pt idx="116">
                  <c:v>6.0999999999999999E-2</c:v>
                </c:pt>
                <c:pt idx="117">
                  <c:v>6.0999999999999999E-2</c:v>
                </c:pt>
                <c:pt idx="118">
                  <c:v>0.27600000000000002</c:v>
                </c:pt>
                <c:pt idx="119">
                  <c:v>0.25800000000000001</c:v>
                </c:pt>
                <c:pt idx="120">
                  <c:v>0.192</c:v>
                </c:pt>
                <c:pt idx="121">
                  <c:v>0.27200000000000002</c:v>
                </c:pt>
                <c:pt idx="122">
                  <c:v>0.14000000000000001</c:v>
                </c:pt>
                <c:pt idx="123">
                  <c:v>0.159</c:v>
                </c:pt>
                <c:pt idx="124">
                  <c:v>0.16900000000000001</c:v>
                </c:pt>
                <c:pt idx="125">
                  <c:v>0.24199999999999999</c:v>
                </c:pt>
                <c:pt idx="126">
                  <c:v>0.28000000000000003</c:v>
                </c:pt>
                <c:pt idx="127">
                  <c:v>0.34399999999999997</c:v>
                </c:pt>
                <c:pt idx="128">
                  <c:v>0.308</c:v>
                </c:pt>
                <c:pt idx="129">
                  <c:v>0.24299999999999999</c:v>
                </c:pt>
                <c:pt idx="131">
                  <c:v>1.256</c:v>
                </c:pt>
                <c:pt idx="132">
                  <c:v>1.6080000000000001</c:v>
                </c:pt>
                <c:pt idx="133">
                  <c:v>0.38</c:v>
                </c:pt>
                <c:pt idx="134">
                  <c:v>0.41699999999999998</c:v>
                </c:pt>
                <c:pt idx="135">
                  <c:v>2.4620000000000002</c:v>
                </c:pt>
                <c:pt idx="136">
                  <c:v>1.9770000000000001</c:v>
                </c:pt>
                <c:pt idx="137">
                  <c:v>0.28899999999999998</c:v>
                </c:pt>
                <c:pt idx="138">
                  <c:v>0.35349999999999998</c:v>
                </c:pt>
                <c:pt idx="139">
                  <c:v>0.67900000000000005</c:v>
                </c:pt>
                <c:pt idx="140">
                  <c:v>0.39600000000000002</c:v>
                </c:pt>
                <c:pt idx="141">
                  <c:v>0</c:v>
                </c:pt>
                <c:pt idx="142">
                  <c:v>4.2999999999999997E-2</c:v>
                </c:pt>
                <c:pt idx="143">
                  <c:v>2.5000000000000001E-2</c:v>
                </c:pt>
                <c:pt idx="144">
                  <c:v>0.51500000000000001</c:v>
                </c:pt>
                <c:pt idx="145">
                  <c:v>0.48699999999999999</c:v>
                </c:pt>
                <c:pt idx="146">
                  <c:v>0</c:v>
                </c:pt>
                <c:pt idx="147">
                  <c:v>0.13700000000000001</c:v>
                </c:pt>
                <c:pt idx="148">
                  <c:v>0.16200000000000001</c:v>
                </c:pt>
                <c:pt idx="149">
                  <c:v>0.17100000000000001</c:v>
                </c:pt>
                <c:pt idx="150">
                  <c:v>0.16</c:v>
                </c:pt>
              </c:numCache>
            </c:numRef>
          </c:yVal>
          <c:smooth val="0"/>
          <c:extLst>
            <c:ext xmlns:c16="http://schemas.microsoft.com/office/drawing/2014/chart" uri="{C3380CC4-5D6E-409C-BE32-E72D297353CC}">
              <c16:uniqueId val="{00000000-AE88-417D-AF5B-F50F6C61FA28}"/>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LogQ'!$F$156:$F$166</c:f>
              <c:numCache>
                <c:formatCode>0.000</c:formatCode>
                <c:ptCount val="11"/>
                <c:pt idx="1">
                  <c:v>0.34299999999999997</c:v>
                </c:pt>
                <c:pt idx="2">
                  <c:v>1.53</c:v>
                </c:pt>
                <c:pt idx="3">
                  <c:v>0.38</c:v>
                </c:pt>
                <c:pt idx="4">
                  <c:v>2.19</c:v>
                </c:pt>
                <c:pt idx="5">
                  <c:v>4.3530000000000006</c:v>
                </c:pt>
                <c:pt idx="6">
                  <c:v>3.3329999999999997</c:v>
                </c:pt>
                <c:pt idx="7">
                  <c:v>2.742</c:v>
                </c:pt>
                <c:pt idx="8">
                  <c:v>2.9540000000000002</c:v>
                </c:pt>
                <c:pt idx="9">
                  <c:v>2.5489999999999999</c:v>
                </c:pt>
                <c:pt idx="10">
                  <c:v>0.90600000000000003</c:v>
                </c:pt>
              </c:numCache>
            </c:numRef>
          </c:yVal>
          <c:smooth val="0"/>
          <c:extLst>
            <c:ext xmlns:c16="http://schemas.microsoft.com/office/drawing/2014/chart" uri="{C3380CC4-5D6E-409C-BE32-E72D297353CC}">
              <c16:uniqueId val="{00000001-AE88-417D-AF5B-F50F6C61FA28}"/>
            </c:ext>
          </c:extLst>
        </c:ser>
        <c:dLbls>
          <c:showLegendKey val="0"/>
          <c:showVal val="0"/>
          <c:showCatName val="0"/>
          <c:showSerName val="0"/>
          <c:showPercent val="0"/>
          <c:showBubbleSize val="0"/>
        </c:dLbls>
        <c:axId val="1184351056"/>
        <c:axId val="1184351448"/>
      </c:scatterChart>
      <c:valAx>
        <c:axId val="1184351056"/>
        <c:scaling>
          <c:orientation val="minMax"/>
          <c:min val="1.5"/>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Log</a:t>
                </a:r>
                <a:r>
                  <a:rPr lang="en-US" sz="1100" baseline="-25000"/>
                  <a:t>10</a:t>
                </a:r>
                <a:r>
                  <a:rPr lang="en-US" sz="1100"/>
                  <a:t> Streamflow, cfs</a:t>
                </a:r>
              </a:p>
            </c:rich>
          </c:tx>
          <c:layout>
            <c:manualLayout>
              <c:xMode val="edge"/>
              <c:yMode val="edge"/>
              <c:x val="0.39079636920384953"/>
              <c:y val="0.86455836524966101"/>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184351448"/>
        <c:crossesAt val="-5"/>
        <c:crossBetween val="midCat"/>
      </c:valAx>
      <c:valAx>
        <c:axId val="1184351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 Concentration</a:t>
                </a:r>
                <a:r>
                  <a:rPr lang="en-US" sz="1100" baseline="0"/>
                  <a:t> </a:t>
                </a:r>
                <a:r>
                  <a:rPr lang="en-US" sz="1100"/>
                  <a:t>(mg/L)</a:t>
                </a:r>
              </a:p>
            </c:rich>
          </c:tx>
          <c:layout>
            <c:manualLayout>
              <c:xMode val="edge"/>
              <c:yMode val="edge"/>
              <c:x val="2.6221130103611767E-2"/>
              <c:y val="0.2776179576390160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184351056"/>
        <c:crosses val="autoZero"/>
        <c:crossBetween val="midCat"/>
        <c:majorUnit val="1"/>
        <c:minorUnit val="0.5"/>
      </c:valAx>
      <c:spPr>
        <a:noFill/>
        <a:ln>
          <a:solidFill>
            <a:schemeClr val="bg1">
              <a:lumMod val="50000"/>
            </a:schemeClr>
          </a:solidFill>
        </a:ln>
        <a:effectLst/>
      </c:spPr>
    </c:plotArea>
    <c:legend>
      <c:legendPos val="t"/>
      <c:legendEntry>
        <c:idx val="2"/>
        <c:delete val="1"/>
      </c:legendEntry>
      <c:layout>
        <c:manualLayout>
          <c:xMode val="edge"/>
          <c:yMode val="edge"/>
          <c:x val="0.29871181819812387"/>
          <c:y val="0.12676197952597315"/>
          <c:w val="0.48938451443569553"/>
          <c:h val="7.309639055780858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Magnesium at Durango</a:t>
            </a:r>
          </a:p>
        </c:rich>
      </c:tx>
      <c:layout>
        <c:manualLayout>
          <c:xMode val="edge"/>
          <c:yMode val="edge"/>
          <c:x val="0.30775349740517288"/>
          <c:y val="4.4074099433223018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919236813694493"/>
          <c:y val="0.15754482863555097"/>
          <c:w val="0.74938058867778712"/>
          <c:h val="0.6721898893073147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1000"/>
            <c:dispRSqr val="1"/>
            <c:dispEq val="1"/>
            <c:trendlineLbl>
              <c:layout>
                <c:manualLayout>
                  <c:x val="4.4892562323512498E-2"/>
                  <c:y val="-0.28509627600897713"/>
                </c:manualLayout>
              </c:layout>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Dissolved'!$N$4:$N$156</c:f>
              <c:numCache>
                <c:formatCode>0.0000</c:formatCode>
                <c:ptCount val="153"/>
                <c:pt idx="0">
                  <c:v>10.869</c:v>
                </c:pt>
                <c:pt idx="1">
                  <c:v>10.891999999999999</c:v>
                </c:pt>
                <c:pt idx="2">
                  <c:v>11.269</c:v>
                </c:pt>
                <c:pt idx="3">
                  <c:v>10.226000000000001</c:v>
                </c:pt>
                <c:pt idx="4">
                  <c:v>9.6319999999999997</c:v>
                </c:pt>
                <c:pt idx="5">
                  <c:v>8.8089999999999993</c:v>
                </c:pt>
                <c:pt idx="6">
                  <c:v>14.97</c:v>
                </c:pt>
                <c:pt idx="7">
                  <c:v>8.7349999999999994</c:v>
                </c:pt>
                <c:pt idx="8">
                  <c:v>9.1829999999999998</c:v>
                </c:pt>
                <c:pt idx="9">
                  <c:v>4.6360000000000001</c:v>
                </c:pt>
                <c:pt idx="10">
                  <c:v>4.5460000000000003</c:v>
                </c:pt>
                <c:pt idx="11">
                  <c:v>3.9609999999999999</c:v>
                </c:pt>
                <c:pt idx="12">
                  <c:v>3.7989999999999999</c:v>
                </c:pt>
                <c:pt idx="13">
                  <c:v>3.157</c:v>
                </c:pt>
                <c:pt idx="14">
                  <c:v>3.4340000000000002</c:v>
                </c:pt>
                <c:pt idx="15">
                  <c:v>12.933999999999999</c:v>
                </c:pt>
                <c:pt idx="16">
                  <c:v>12.439</c:v>
                </c:pt>
                <c:pt idx="17">
                  <c:v>12.65</c:v>
                </c:pt>
                <c:pt idx="18">
                  <c:v>15.664</c:v>
                </c:pt>
                <c:pt idx="19">
                  <c:v>12.874000000000001</c:v>
                </c:pt>
                <c:pt idx="20">
                  <c:v>12.185</c:v>
                </c:pt>
                <c:pt idx="21">
                  <c:v>13.1</c:v>
                </c:pt>
                <c:pt idx="22">
                  <c:v>13.782</c:v>
                </c:pt>
                <c:pt idx="23">
                  <c:v>12.769</c:v>
                </c:pt>
                <c:pt idx="24">
                  <c:v>12.794</c:v>
                </c:pt>
                <c:pt idx="25">
                  <c:v>14.172000000000001</c:v>
                </c:pt>
                <c:pt idx="26">
                  <c:v>12.151</c:v>
                </c:pt>
                <c:pt idx="27">
                  <c:v>11.75</c:v>
                </c:pt>
                <c:pt idx="28">
                  <c:v>10.977</c:v>
                </c:pt>
                <c:pt idx="29">
                  <c:v>10.831</c:v>
                </c:pt>
                <c:pt idx="30">
                  <c:v>10.492000000000001</c:v>
                </c:pt>
                <c:pt idx="31">
                  <c:v>6.8540000000000001</c:v>
                </c:pt>
                <c:pt idx="32">
                  <c:v>6.359</c:v>
                </c:pt>
                <c:pt idx="33">
                  <c:v>6.0940000000000003</c:v>
                </c:pt>
                <c:pt idx="34">
                  <c:v>2.427</c:v>
                </c:pt>
                <c:pt idx="35">
                  <c:v>2.7349999999999999</c:v>
                </c:pt>
                <c:pt idx="36">
                  <c:v>7.8390000000000004</c:v>
                </c:pt>
                <c:pt idx="37">
                  <c:v>8.1579999999999995</c:v>
                </c:pt>
                <c:pt idx="38">
                  <c:v>10.744999999999999</c:v>
                </c:pt>
                <c:pt idx="39">
                  <c:v>10.494</c:v>
                </c:pt>
                <c:pt idx="40">
                  <c:v>11.451000000000001</c:v>
                </c:pt>
                <c:pt idx="41">
                  <c:v>11.856999999999999</c:v>
                </c:pt>
                <c:pt idx="42">
                  <c:v>10.84</c:v>
                </c:pt>
                <c:pt idx="43">
                  <c:v>11.007999999999999</c:v>
                </c:pt>
                <c:pt idx="44">
                  <c:v>10.787000000000001</c:v>
                </c:pt>
                <c:pt idx="45">
                  <c:v>10.423</c:v>
                </c:pt>
                <c:pt idx="46">
                  <c:v>11.180999999999999</c:v>
                </c:pt>
                <c:pt idx="47">
                  <c:v>11.154</c:v>
                </c:pt>
                <c:pt idx="48">
                  <c:v>11.292999999999999</c:v>
                </c:pt>
                <c:pt idx="49">
                  <c:v>10.736000000000001</c:v>
                </c:pt>
                <c:pt idx="50">
                  <c:v>9.7420000000000009</c:v>
                </c:pt>
                <c:pt idx="51">
                  <c:v>7.718</c:v>
                </c:pt>
                <c:pt idx="52">
                  <c:v>7.306</c:v>
                </c:pt>
                <c:pt idx="53">
                  <c:v>7.0650000000000004</c:v>
                </c:pt>
                <c:pt idx="54">
                  <c:v>7.0720000000000001</c:v>
                </c:pt>
                <c:pt idx="55">
                  <c:v>2.8159999999999998</c:v>
                </c:pt>
                <c:pt idx="56">
                  <c:v>2.911</c:v>
                </c:pt>
                <c:pt idx="57">
                  <c:v>2.2400000000000002</c:v>
                </c:pt>
                <c:pt idx="58">
                  <c:v>3.032</c:v>
                </c:pt>
                <c:pt idx="59">
                  <c:v>2.9390000000000001</c:v>
                </c:pt>
                <c:pt idx="60">
                  <c:v>5.5220000000000002</c:v>
                </c:pt>
                <c:pt idx="61">
                  <c:v>5.718</c:v>
                </c:pt>
                <c:pt idx="62">
                  <c:v>5.7779999999999996</c:v>
                </c:pt>
                <c:pt idx="63">
                  <c:v>9.4429999999999996</c:v>
                </c:pt>
                <c:pt idx="64">
                  <c:v>9.9090000000000007</c:v>
                </c:pt>
                <c:pt idx="65">
                  <c:v>7.9909999999999997</c:v>
                </c:pt>
                <c:pt idx="66">
                  <c:v>6.2770000000000001</c:v>
                </c:pt>
                <c:pt idx="67">
                  <c:v>7.9489999999999998</c:v>
                </c:pt>
                <c:pt idx="68">
                  <c:v>9.4649999999999999</c:v>
                </c:pt>
                <c:pt idx="69">
                  <c:v>9.2390000000000008</c:v>
                </c:pt>
                <c:pt idx="70">
                  <c:v>9.48</c:v>
                </c:pt>
                <c:pt idx="71">
                  <c:v>10.917</c:v>
                </c:pt>
                <c:pt idx="72">
                  <c:v>10.773999999999999</c:v>
                </c:pt>
                <c:pt idx="73">
                  <c:v>10.005000000000001</c:v>
                </c:pt>
                <c:pt idx="74">
                  <c:v>10.603999999999999</c:v>
                </c:pt>
                <c:pt idx="75">
                  <c:v>10.026999999999999</c:v>
                </c:pt>
                <c:pt idx="76">
                  <c:v>10.855</c:v>
                </c:pt>
                <c:pt idx="77">
                  <c:v>12.013</c:v>
                </c:pt>
                <c:pt idx="78">
                  <c:v>11.189</c:v>
                </c:pt>
                <c:pt idx="79">
                  <c:v>9.4390000000000001</c:v>
                </c:pt>
                <c:pt idx="80">
                  <c:v>8.2889999999999997</c:v>
                </c:pt>
                <c:pt idx="81">
                  <c:v>4.9610000000000003</c:v>
                </c:pt>
                <c:pt idx="82">
                  <c:v>5.18</c:v>
                </c:pt>
                <c:pt idx="83">
                  <c:v>3.8330000000000002</c:v>
                </c:pt>
                <c:pt idx="84">
                  <c:v>4.8129999999999997</c:v>
                </c:pt>
                <c:pt idx="85">
                  <c:v>4.7270000000000003</c:v>
                </c:pt>
                <c:pt idx="86">
                  <c:v>3.7069999999999999</c:v>
                </c:pt>
                <c:pt idx="87">
                  <c:v>4.3849999999999998</c:v>
                </c:pt>
                <c:pt idx="88">
                  <c:v>4.048</c:v>
                </c:pt>
                <c:pt idx="89">
                  <c:v>10.396000000000001</c:v>
                </c:pt>
                <c:pt idx="90">
                  <c:v>10.768000000000001</c:v>
                </c:pt>
                <c:pt idx="91">
                  <c:v>11.487</c:v>
                </c:pt>
                <c:pt idx="92">
                  <c:v>11.292</c:v>
                </c:pt>
                <c:pt idx="93">
                  <c:v>11.632</c:v>
                </c:pt>
                <c:pt idx="94">
                  <c:v>15.137</c:v>
                </c:pt>
                <c:pt idx="95">
                  <c:v>12.007999999999999</c:v>
                </c:pt>
                <c:pt idx="96">
                  <c:v>14.416</c:v>
                </c:pt>
                <c:pt idx="97">
                  <c:v>12.433999999999999</c:v>
                </c:pt>
                <c:pt idx="98">
                  <c:v>11.989000000000001</c:v>
                </c:pt>
                <c:pt idx="99">
                  <c:v>11.124000000000001</c:v>
                </c:pt>
                <c:pt idx="100">
                  <c:v>11.423</c:v>
                </c:pt>
                <c:pt idx="101">
                  <c:v>10.095000000000001</c:v>
                </c:pt>
                <c:pt idx="102">
                  <c:v>9.7680000000000007</c:v>
                </c:pt>
                <c:pt idx="103">
                  <c:v>11.936</c:v>
                </c:pt>
                <c:pt idx="104">
                  <c:v>11.99</c:v>
                </c:pt>
                <c:pt idx="105">
                  <c:v>9.25</c:v>
                </c:pt>
                <c:pt idx="106">
                  <c:v>8.1259999999999994</c:v>
                </c:pt>
                <c:pt idx="107">
                  <c:v>3.641</c:v>
                </c:pt>
                <c:pt idx="108">
                  <c:v>4.0519999999999996</c:v>
                </c:pt>
                <c:pt idx="109">
                  <c:v>4.0599999999999996</c:v>
                </c:pt>
                <c:pt idx="110">
                  <c:v>3.6640000000000001</c:v>
                </c:pt>
                <c:pt idx="111">
                  <c:v>13.404999999999999</c:v>
                </c:pt>
                <c:pt idx="112">
                  <c:v>11.365</c:v>
                </c:pt>
                <c:pt idx="113">
                  <c:v>8.4269999999999996</c:v>
                </c:pt>
                <c:pt idx="114">
                  <c:v>8.2370000000000001</c:v>
                </c:pt>
                <c:pt idx="115">
                  <c:v>7.55</c:v>
                </c:pt>
                <c:pt idx="116">
                  <c:v>10.345000000000001</c:v>
                </c:pt>
                <c:pt idx="117">
                  <c:v>10.211</c:v>
                </c:pt>
                <c:pt idx="118">
                  <c:v>5.8550000000000004</c:v>
                </c:pt>
                <c:pt idx="119">
                  <c:v>6.58</c:v>
                </c:pt>
                <c:pt idx="120">
                  <c:v>8.2850000000000001</c:v>
                </c:pt>
                <c:pt idx="121">
                  <c:v>7.984</c:v>
                </c:pt>
                <c:pt idx="122">
                  <c:v>9.9499999999999993</c:v>
                </c:pt>
                <c:pt idx="123">
                  <c:v>9.24</c:v>
                </c:pt>
                <c:pt idx="124">
                  <c:v>10.670999999999999</c:v>
                </c:pt>
                <c:pt idx="125">
                  <c:v>11.042999999999999</c:v>
                </c:pt>
                <c:pt idx="126">
                  <c:v>12.157</c:v>
                </c:pt>
                <c:pt idx="127">
                  <c:v>10.515000000000001</c:v>
                </c:pt>
                <c:pt idx="128">
                  <c:v>10.76</c:v>
                </c:pt>
                <c:pt idx="129">
                  <c:v>10.247999999999999</c:v>
                </c:pt>
                <c:pt idx="130">
                  <c:v>11</c:v>
                </c:pt>
                <c:pt idx="131">
                  <c:v>7.4480000000000004</c:v>
                </c:pt>
                <c:pt idx="132">
                  <c:v>7</c:v>
                </c:pt>
                <c:pt idx="133">
                  <c:v>5.742</c:v>
                </c:pt>
                <c:pt idx="134">
                  <c:v>6.4269999999999996</c:v>
                </c:pt>
                <c:pt idx="135">
                  <c:v>2.3029999999999999</c:v>
                </c:pt>
                <c:pt idx="136">
                  <c:v>2.6339999999999999</c:v>
                </c:pt>
                <c:pt idx="137">
                  <c:v>4.407</c:v>
                </c:pt>
                <c:pt idx="138">
                  <c:v>3.8879999999999999</c:v>
                </c:pt>
                <c:pt idx="139">
                  <c:v>8.359</c:v>
                </c:pt>
                <c:pt idx="140">
                  <c:v>6.423</c:v>
                </c:pt>
                <c:pt idx="141">
                  <c:v>8.8000000000000007</c:v>
                </c:pt>
                <c:pt idx="142">
                  <c:v>12.634</c:v>
                </c:pt>
                <c:pt idx="143">
                  <c:v>14.255000000000001</c:v>
                </c:pt>
                <c:pt idx="144">
                  <c:v>5.8390000000000004</c:v>
                </c:pt>
                <c:pt idx="145">
                  <c:v>6.2489999999999997</c:v>
                </c:pt>
                <c:pt idx="146">
                  <c:v>5.7</c:v>
                </c:pt>
                <c:pt idx="147">
                  <c:v>10.347</c:v>
                </c:pt>
                <c:pt idx="148">
                  <c:v>9.8290000000000006</c:v>
                </c:pt>
                <c:pt idx="149">
                  <c:v>10.93</c:v>
                </c:pt>
                <c:pt idx="150">
                  <c:v>9.1440000000000001</c:v>
                </c:pt>
                <c:pt idx="151">
                  <c:v>6</c:v>
                </c:pt>
                <c:pt idx="152">
                  <c:v>3.6</c:v>
                </c:pt>
              </c:numCache>
            </c:numRef>
          </c:yVal>
          <c:smooth val="0"/>
          <c:extLst>
            <c:ext xmlns:c16="http://schemas.microsoft.com/office/drawing/2014/chart" uri="{C3380CC4-5D6E-409C-BE32-E72D297353CC}">
              <c16:uniqueId val="{00000000-080A-4887-B614-9ED4D6B41D31}"/>
            </c:ext>
          </c:extLst>
        </c:ser>
        <c:ser>
          <c:idx val="2"/>
          <c:order val="2"/>
          <c:tx>
            <c:strRef>
              <c:f>'Durango Dissolved'!$B$161</c:f>
              <c:strCache>
                <c:ptCount val="1"/>
                <c:pt idx="0">
                  <c:v>Snowmelt 2016</c:v>
                </c:pt>
              </c:strCache>
            </c:strRef>
          </c:tx>
          <c:spPr>
            <a:ln w="25400" cap="rnd">
              <a:noFill/>
              <a:round/>
            </a:ln>
            <a:effectLst/>
          </c:spPr>
          <c:marker>
            <c:symbol val="circle"/>
            <c:size val="7"/>
            <c:spPr>
              <a:solidFill>
                <a:schemeClr val="tx1">
                  <a:lumMod val="75000"/>
                  <a:lumOff val="25000"/>
                </a:schemeClr>
              </a:solidFill>
              <a:ln w="9525">
                <a:solidFill>
                  <a:schemeClr val="tx1">
                    <a:lumMod val="65000"/>
                    <a:lumOff val="35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Dissolved'!$N$161:$N$172</c:f>
              <c:numCache>
                <c:formatCode>0.0000</c:formatCode>
                <c:ptCount val="12"/>
                <c:pt idx="0">
                  <c:v>9.5</c:v>
                </c:pt>
                <c:pt idx="1">
                  <c:v>6.7</c:v>
                </c:pt>
                <c:pt idx="6">
                  <c:v>2.5</c:v>
                </c:pt>
                <c:pt idx="8">
                  <c:v>2.5</c:v>
                </c:pt>
                <c:pt idx="9">
                  <c:v>2.6</c:v>
                </c:pt>
                <c:pt idx="10">
                  <c:v>2.7</c:v>
                </c:pt>
              </c:numCache>
            </c:numRef>
          </c:yVal>
          <c:smooth val="0"/>
          <c:extLst>
            <c:ext xmlns:c16="http://schemas.microsoft.com/office/drawing/2014/chart" uri="{C3380CC4-5D6E-409C-BE32-E72D297353CC}">
              <c16:uniqueId val="{00000001-080A-4887-B614-9ED4D6B41D31}"/>
            </c:ext>
          </c:extLst>
        </c:ser>
        <c:dLbls>
          <c:showLegendKey val="0"/>
          <c:showVal val="0"/>
          <c:showCatName val="0"/>
          <c:showSerName val="0"/>
          <c:showPercent val="0"/>
          <c:showBubbleSize val="0"/>
        </c:dLbls>
        <c:axId val="710714272"/>
        <c:axId val="710714664"/>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Dissolved'!$D$156:$D$172</c15:sqref>
                        </c15:formulaRef>
                      </c:ext>
                    </c:extLst>
                    <c:numCache>
                      <c:formatCode>General</c:formatCode>
                      <c:ptCount val="17"/>
                      <c:pt idx="0" formatCode="0">
                        <c:v>955</c:v>
                      </c:pt>
                      <c:pt idx="1">
                        <c:v>327</c:v>
                      </c:pt>
                      <c:pt idx="2" formatCode="#,##0">
                        <c:v>2250</c:v>
                      </c:pt>
                      <c:pt idx="3" formatCode="#,##0">
                        <c:v>2920</c:v>
                      </c:pt>
                      <c:pt idx="4" formatCode="#,##0">
                        <c:v>1110</c:v>
                      </c:pt>
                      <c:pt idx="5" formatCode="0">
                        <c:v>355</c:v>
                      </c:pt>
                      <c:pt idx="6" formatCode="0">
                        <c:v>701</c:v>
                      </c:pt>
                      <c:pt idx="7" formatCode="0">
                        <c:v>673</c:v>
                      </c:pt>
                      <c:pt idx="8" formatCode="0">
                        <c:v>1440</c:v>
                      </c:pt>
                      <c:pt idx="9" formatCode="0">
                        <c:v>1730</c:v>
                      </c:pt>
                      <c:pt idx="10" formatCode="0">
                        <c:v>2560</c:v>
                      </c:pt>
                      <c:pt idx="11" formatCode="0">
                        <c:v>5110</c:v>
                      </c:pt>
                      <c:pt idx="12" formatCode="0">
                        <c:v>5110</c:v>
                      </c:pt>
                      <c:pt idx="13" formatCode="0">
                        <c:v>4300</c:v>
                      </c:pt>
                      <c:pt idx="14" formatCode="0">
                        <c:v>4300</c:v>
                      </c:pt>
                      <c:pt idx="15" formatCode="0">
                        <c:v>4300</c:v>
                      </c:pt>
                      <c:pt idx="16" formatCode="0">
                        <c:v>2750</c:v>
                      </c:pt>
                    </c:numCache>
                  </c:numRef>
                </c:xVal>
                <c:yVal>
                  <c:numRef>
                    <c:extLst>
                      <c:ext uri="{02D57815-91ED-43cb-92C2-25804820EDAC}">
                        <c15:formulaRef>
                          <c15:sqref>'Durango Dissolved'!$N$156:$N$172</c15:sqref>
                        </c15:formulaRef>
                      </c:ext>
                    </c:extLst>
                    <c:numCache>
                      <c:formatCode>0.0000</c:formatCode>
                      <c:ptCount val="17"/>
                      <c:pt idx="0">
                        <c:v>3.6</c:v>
                      </c:pt>
                      <c:pt idx="5">
                        <c:v>9.5</c:v>
                      </c:pt>
                      <c:pt idx="6">
                        <c:v>6.7</c:v>
                      </c:pt>
                      <c:pt idx="11">
                        <c:v>2.5</c:v>
                      </c:pt>
                      <c:pt idx="13">
                        <c:v>2.5</c:v>
                      </c:pt>
                      <c:pt idx="14">
                        <c:v>2.6</c:v>
                      </c:pt>
                      <c:pt idx="15">
                        <c:v>2.7</c:v>
                      </c:pt>
                    </c:numCache>
                  </c:numRef>
                </c:yVal>
                <c:smooth val="0"/>
                <c:extLst>
                  <c:ext xmlns:c16="http://schemas.microsoft.com/office/drawing/2014/chart" uri="{C3380CC4-5D6E-409C-BE32-E72D297353CC}">
                    <c16:uniqueId val="{00000002-080A-4887-B614-9ED4D6B41D31}"/>
                  </c:ext>
                </c:extLst>
              </c15:ser>
            </c15:filteredScatterSeries>
          </c:ext>
        </c:extLst>
      </c:scatterChart>
      <c:valAx>
        <c:axId val="71071427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10714664"/>
        <c:crossesAt val="0"/>
        <c:crossBetween val="midCat"/>
      </c:valAx>
      <c:valAx>
        <c:axId val="7107146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sz="1100"/>
                  <a:t>Concentration (mg/L)</a:t>
                </a:r>
              </a:p>
            </c:rich>
          </c:tx>
          <c:layout>
            <c:manualLayout>
              <c:xMode val="edge"/>
              <c:yMode val="edge"/>
              <c:x val="3.0928303027646764E-2"/>
              <c:y val="0.2739189159639978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10714272"/>
        <c:crosses val="autoZero"/>
        <c:crossBetween val="midCat"/>
      </c:valAx>
      <c:spPr>
        <a:noFill/>
        <a:ln>
          <a:solidFill>
            <a:schemeClr val="tx1">
              <a:lumMod val="50000"/>
              <a:lumOff val="50000"/>
            </a:schemeClr>
          </a:solidFill>
        </a:ln>
        <a:effectLst/>
      </c:spPr>
    </c:plotArea>
    <c:legend>
      <c:legendPos val="t"/>
      <c:legendEntry>
        <c:idx val="2"/>
        <c:delete val="1"/>
      </c:legendEntry>
      <c:layout>
        <c:manualLayout>
          <c:xMode val="edge"/>
          <c:yMode val="edge"/>
          <c:x val="0.24958439881642036"/>
          <c:y val="0.17574985735478713"/>
          <c:w val="0.56273539948516837"/>
          <c:h val="7.1990262086804382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n-US" sz="1100"/>
              <a:t>Colloidal Cadmium Collected at Sites Between </a:t>
            </a:r>
            <a:br>
              <a:rPr lang="en-US" sz="1100"/>
            </a:br>
            <a:r>
              <a:rPr lang="en-US" sz="1100"/>
              <a:t>RK 90 and 100</a:t>
            </a:r>
          </a:p>
        </c:rich>
      </c:tx>
      <c:layout>
        <c:manualLayout>
          <c:xMode val="edge"/>
          <c:yMode val="edge"/>
          <c:x val="0.26315288713910762"/>
          <c:y val="2.8038225318055408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8374562554680668"/>
          <c:y val="0.19653678146819334"/>
          <c:w val="0.76460170603674538"/>
          <c:h val="0.61659420983502189"/>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30000000000000004"/>
            <c:dispRSqr val="1"/>
            <c:dispEq val="1"/>
            <c:trendlineLbl>
              <c:layout>
                <c:manualLayout>
                  <c:x val="-0.17074321959755032"/>
                  <c:y val="-0.23724837894974415"/>
                </c:manualLayout>
              </c:layout>
              <c:numFmt formatCode="#,##0.000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LogQ'!$D$3:$D$155</c:f>
              <c:numCache>
                <c:formatCode>0.000</c:formatCode>
                <c:ptCount val="153"/>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numCache>
            </c:numRef>
          </c:xVal>
          <c:yVal>
            <c:numRef>
              <c:f>'Durango Colloidal LogQ'!$H$3:$H$155</c:f>
              <c:numCache>
                <c:formatCode>0.00000</c:formatCode>
                <c:ptCount val="153"/>
                <c:pt idx="1">
                  <c:v>2.0000000000000019E-5</c:v>
                </c:pt>
                <c:pt idx="2">
                  <c:v>3.0000000000000028E-5</c:v>
                </c:pt>
                <c:pt idx="3">
                  <c:v>1.4000000000000001E-4</c:v>
                </c:pt>
                <c:pt idx="4">
                  <c:v>7.9999999999999993E-5</c:v>
                </c:pt>
                <c:pt idx="5">
                  <c:v>8.9999999999999965E-5</c:v>
                </c:pt>
                <c:pt idx="6">
                  <c:v>1.3000000000000002E-4</c:v>
                </c:pt>
                <c:pt idx="7">
                  <c:v>9.0000000000000019E-5</c:v>
                </c:pt>
                <c:pt idx="8">
                  <c:v>5.9999999999999995E-5</c:v>
                </c:pt>
                <c:pt idx="9">
                  <c:v>1.6000000000000001E-4</c:v>
                </c:pt>
                <c:pt idx="10">
                  <c:v>1.3999999999999999E-4</c:v>
                </c:pt>
                <c:pt idx="11">
                  <c:v>1.6000000000000001E-4</c:v>
                </c:pt>
                <c:pt idx="12">
                  <c:v>4.9999999999999989E-5</c:v>
                </c:pt>
                <c:pt idx="13">
                  <c:v>2.9999999999999997E-5</c:v>
                </c:pt>
                <c:pt idx="17">
                  <c:v>5.9999999999999995E-5</c:v>
                </c:pt>
                <c:pt idx="18">
                  <c:v>1.1999999999999999E-4</c:v>
                </c:pt>
                <c:pt idx="19">
                  <c:v>2.0000000000000019E-5</c:v>
                </c:pt>
                <c:pt idx="20">
                  <c:v>4.000000000000001E-5</c:v>
                </c:pt>
                <c:pt idx="22">
                  <c:v>9.9999999999999978E-5</c:v>
                </c:pt>
                <c:pt idx="23">
                  <c:v>1.0000000000000009E-5</c:v>
                </c:pt>
                <c:pt idx="24">
                  <c:v>3.9999999999999983E-5</c:v>
                </c:pt>
                <c:pt idx="25">
                  <c:v>1.9999999999999961E-5</c:v>
                </c:pt>
                <c:pt idx="27">
                  <c:v>7.9999999999999993E-5</c:v>
                </c:pt>
                <c:pt idx="28">
                  <c:v>6.9999999999999953E-5</c:v>
                </c:pt>
                <c:pt idx="29">
                  <c:v>1.1000000000000002E-4</c:v>
                </c:pt>
                <c:pt idx="30">
                  <c:v>5.9999999999999995E-5</c:v>
                </c:pt>
                <c:pt idx="31">
                  <c:v>4.5999999999999996E-4</c:v>
                </c:pt>
                <c:pt idx="32">
                  <c:v>4.9999999999999989E-5</c:v>
                </c:pt>
                <c:pt idx="34">
                  <c:v>2.9000000000000006E-4</c:v>
                </c:pt>
                <c:pt idx="35">
                  <c:v>1.9000000000000004E-4</c:v>
                </c:pt>
                <c:pt idx="37">
                  <c:v>4.9999999999999989E-5</c:v>
                </c:pt>
                <c:pt idx="43">
                  <c:v>4.0000000000000037E-5</c:v>
                </c:pt>
                <c:pt idx="44">
                  <c:v>4.0000000000000037E-5</c:v>
                </c:pt>
                <c:pt idx="45">
                  <c:v>5.0000000000000016E-5</c:v>
                </c:pt>
                <c:pt idx="46">
                  <c:v>5.0000000000000016E-5</c:v>
                </c:pt>
                <c:pt idx="47">
                  <c:v>1.0000000000000009E-5</c:v>
                </c:pt>
                <c:pt idx="48">
                  <c:v>4.0000000000000037E-5</c:v>
                </c:pt>
                <c:pt idx="49">
                  <c:v>5.9999999999999995E-5</c:v>
                </c:pt>
                <c:pt idx="50">
                  <c:v>2.9999999999999997E-5</c:v>
                </c:pt>
                <c:pt idx="51">
                  <c:v>2.0999999999999998E-4</c:v>
                </c:pt>
                <c:pt idx="52">
                  <c:v>2.0999999999999995E-4</c:v>
                </c:pt>
                <c:pt idx="53">
                  <c:v>1.2000000000000002E-4</c:v>
                </c:pt>
                <c:pt idx="54">
                  <c:v>1.6000000000000001E-4</c:v>
                </c:pt>
                <c:pt idx="55">
                  <c:v>3.1999999999999997E-4</c:v>
                </c:pt>
                <c:pt idx="56">
                  <c:v>2.8000000000000003E-4</c:v>
                </c:pt>
                <c:pt idx="57">
                  <c:v>6.8999999999999997E-4</c:v>
                </c:pt>
                <c:pt idx="58">
                  <c:v>1E-4</c:v>
                </c:pt>
                <c:pt idx="59">
                  <c:v>8.9999999999999992E-5</c:v>
                </c:pt>
                <c:pt idx="60">
                  <c:v>2.0000000000000019E-5</c:v>
                </c:pt>
                <c:pt idx="61">
                  <c:v>5.9999999999999995E-5</c:v>
                </c:pt>
                <c:pt idx="62">
                  <c:v>2.9999999999999997E-5</c:v>
                </c:pt>
                <c:pt idx="63">
                  <c:v>-2.9000000000000006E-4</c:v>
                </c:pt>
                <c:pt idx="64">
                  <c:v>1E-4</c:v>
                </c:pt>
                <c:pt idx="65">
                  <c:v>7.0000000000000007E-5</c:v>
                </c:pt>
                <c:pt idx="66">
                  <c:v>5.9999999999999995E-5</c:v>
                </c:pt>
                <c:pt idx="68">
                  <c:v>5.9999999999999995E-5</c:v>
                </c:pt>
                <c:pt idx="70">
                  <c:v>4.9999999999999989E-5</c:v>
                </c:pt>
                <c:pt idx="71">
                  <c:v>8.9999999999999992E-5</c:v>
                </c:pt>
                <c:pt idx="73">
                  <c:v>5.9999999999999995E-5</c:v>
                </c:pt>
                <c:pt idx="74">
                  <c:v>7.0000000000000007E-5</c:v>
                </c:pt>
                <c:pt idx="75">
                  <c:v>1.0000000000000009E-5</c:v>
                </c:pt>
                <c:pt idx="76">
                  <c:v>3.9999999999999983E-5</c:v>
                </c:pt>
                <c:pt idx="77">
                  <c:v>1.0000000000000003E-4</c:v>
                </c:pt>
                <c:pt idx="78">
                  <c:v>9.9999999999999978E-5</c:v>
                </c:pt>
                <c:pt idx="80">
                  <c:v>3.3000000000000005E-4</c:v>
                </c:pt>
                <c:pt idx="81">
                  <c:v>2.7E-4</c:v>
                </c:pt>
                <c:pt idx="82">
                  <c:v>1.9999999999999998E-4</c:v>
                </c:pt>
                <c:pt idx="83">
                  <c:v>5.0000000000000001E-4</c:v>
                </c:pt>
                <c:pt idx="84">
                  <c:v>1.6000000000000001E-4</c:v>
                </c:pt>
                <c:pt idx="85">
                  <c:v>1.6000000000000001E-4</c:v>
                </c:pt>
                <c:pt idx="86">
                  <c:v>1.1000000000000002E-4</c:v>
                </c:pt>
                <c:pt idx="87">
                  <c:v>1.0000000000000009E-5</c:v>
                </c:pt>
                <c:pt idx="88">
                  <c:v>1.7000000000000001E-4</c:v>
                </c:pt>
                <c:pt idx="89">
                  <c:v>5.9999999999999995E-5</c:v>
                </c:pt>
                <c:pt idx="90">
                  <c:v>7.0000000000000007E-5</c:v>
                </c:pt>
                <c:pt idx="91">
                  <c:v>8.9999999999999992E-5</c:v>
                </c:pt>
                <c:pt idx="92">
                  <c:v>3.9999999999999983E-5</c:v>
                </c:pt>
                <c:pt idx="93">
                  <c:v>1E-4</c:v>
                </c:pt>
                <c:pt idx="94">
                  <c:v>8.000000000000002E-5</c:v>
                </c:pt>
                <c:pt idx="95">
                  <c:v>5.9999999999999995E-5</c:v>
                </c:pt>
                <c:pt idx="96">
                  <c:v>1.0000000000000009E-5</c:v>
                </c:pt>
                <c:pt idx="97">
                  <c:v>1.4999999999999999E-4</c:v>
                </c:pt>
                <c:pt idx="98">
                  <c:v>6.0000000000000029E-5</c:v>
                </c:pt>
                <c:pt idx="99">
                  <c:v>8.9999999999999992E-5</c:v>
                </c:pt>
                <c:pt idx="100">
                  <c:v>1.4999999999999999E-4</c:v>
                </c:pt>
                <c:pt idx="101">
                  <c:v>6.9999999999999953E-5</c:v>
                </c:pt>
                <c:pt idx="102">
                  <c:v>2.2999999999999998E-4</c:v>
                </c:pt>
                <c:pt idx="103">
                  <c:v>1.1999999999999999E-4</c:v>
                </c:pt>
                <c:pt idx="104">
                  <c:v>1.9999999999999961E-5</c:v>
                </c:pt>
                <c:pt idx="105">
                  <c:v>7.0000000000000007E-5</c:v>
                </c:pt>
                <c:pt idx="106">
                  <c:v>4.9999999999999989E-5</c:v>
                </c:pt>
                <c:pt idx="107">
                  <c:v>2.0999999999999995E-4</c:v>
                </c:pt>
                <c:pt idx="108">
                  <c:v>1.3000000000000002E-4</c:v>
                </c:pt>
                <c:pt idx="109">
                  <c:v>1.3999999999999996E-4</c:v>
                </c:pt>
                <c:pt idx="110">
                  <c:v>1.4999999999999999E-4</c:v>
                </c:pt>
                <c:pt idx="113">
                  <c:v>7.0000000000000007E-5</c:v>
                </c:pt>
                <c:pt idx="114">
                  <c:v>1.3000000000000004E-4</c:v>
                </c:pt>
                <c:pt idx="115">
                  <c:v>1.3999999999999999E-4</c:v>
                </c:pt>
                <c:pt idx="116">
                  <c:v>1E-4</c:v>
                </c:pt>
                <c:pt idx="117">
                  <c:v>4.000000000000001E-5</c:v>
                </c:pt>
                <c:pt idx="118">
                  <c:v>9.9999999999999978E-5</c:v>
                </c:pt>
                <c:pt idx="119">
                  <c:v>4.9999999999999989E-5</c:v>
                </c:pt>
                <c:pt idx="120">
                  <c:v>3.0000000000000028E-5</c:v>
                </c:pt>
                <c:pt idx="121">
                  <c:v>2.999999999999997E-5</c:v>
                </c:pt>
                <c:pt idx="122">
                  <c:v>8.9999999999999992E-5</c:v>
                </c:pt>
                <c:pt idx="123">
                  <c:v>8.9999999999999965E-5</c:v>
                </c:pt>
                <c:pt idx="124">
                  <c:v>1.7000000000000001E-4</c:v>
                </c:pt>
                <c:pt idx="125">
                  <c:v>1.3999999999999999E-4</c:v>
                </c:pt>
                <c:pt idx="126">
                  <c:v>9.9999999999999978E-5</c:v>
                </c:pt>
                <c:pt idx="127">
                  <c:v>1.1999999999999999E-4</c:v>
                </c:pt>
                <c:pt idx="128">
                  <c:v>1.9000000000000004E-4</c:v>
                </c:pt>
                <c:pt idx="129">
                  <c:v>2.0000000000000019E-5</c:v>
                </c:pt>
                <c:pt idx="131">
                  <c:v>4.6999999999999999E-4</c:v>
                </c:pt>
                <c:pt idx="132">
                  <c:v>5.4999999999999992E-4</c:v>
                </c:pt>
                <c:pt idx="133">
                  <c:v>1.2000000000000002E-4</c:v>
                </c:pt>
                <c:pt idx="134">
                  <c:v>1.3999999999999999E-4</c:v>
                </c:pt>
                <c:pt idx="135">
                  <c:v>6.2E-4</c:v>
                </c:pt>
                <c:pt idx="136">
                  <c:v>5.2000000000000006E-4</c:v>
                </c:pt>
                <c:pt idx="137">
                  <c:v>2.1999999999999998E-4</c:v>
                </c:pt>
                <c:pt idx="138">
                  <c:v>8.9999999999999992E-5</c:v>
                </c:pt>
                <c:pt idx="139">
                  <c:v>5.9999999999999995E-5</c:v>
                </c:pt>
                <c:pt idx="140">
                  <c:v>8.9999999999999992E-5</c:v>
                </c:pt>
                <c:pt idx="142">
                  <c:v>7.9999999999999993E-5</c:v>
                </c:pt>
                <c:pt idx="144">
                  <c:v>1.0999999999999999E-4</c:v>
                </c:pt>
                <c:pt idx="145">
                  <c:v>1.1000000000000002E-4</c:v>
                </c:pt>
              </c:numCache>
            </c:numRef>
          </c:yVal>
          <c:smooth val="0"/>
          <c:extLst>
            <c:ext xmlns:c16="http://schemas.microsoft.com/office/drawing/2014/chart" uri="{C3380CC4-5D6E-409C-BE32-E72D297353CC}">
              <c16:uniqueId val="{00000001-53CB-4E6A-8E0E-151E3265C6FB}"/>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LogQ'!$H$156:$H$166</c:f>
              <c:numCache>
                <c:formatCode>0.00000</c:formatCode>
                <c:ptCount val="11"/>
                <c:pt idx="1">
                  <c:v>1.2799999999999999E-3</c:v>
                </c:pt>
                <c:pt idx="2">
                  <c:v>4.7999999999999996E-4</c:v>
                </c:pt>
                <c:pt idx="4">
                  <c:v>4.7999999999999996E-4</c:v>
                </c:pt>
                <c:pt idx="5">
                  <c:v>8.9000000000000006E-4</c:v>
                </c:pt>
                <c:pt idx="6">
                  <c:v>1.2799999999999999E-3</c:v>
                </c:pt>
                <c:pt idx="7">
                  <c:v>6.9999999999999999E-4</c:v>
                </c:pt>
                <c:pt idx="8">
                  <c:v>7.9000000000000001E-4</c:v>
                </c:pt>
                <c:pt idx="9">
                  <c:v>6.0999999999999997E-4</c:v>
                </c:pt>
                <c:pt idx="10">
                  <c:v>4.9000000000000009E-4</c:v>
                </c:pt>
              </c:numCache>
            </c:numRef>
          </c:yVal>
          <c:smooth val="0"/>
          <c:extLst>
            <c:ext xmlns:c16="http://schemas.microsoft.com/office/drawing/2014/chart" uri="{C3380CC4-5D6E-409C-BE32-E72D297353CC}">
              <c16:uniqueId val="{00000003-53CB-4E6A-8E0E-151E3265C6FB}"/>
            </c:ext>
          </c:extLst>
        </c:ser>
        <c:dLbls>
          <c:showLegendKey val="0"/>
          <c:showVal val="0"/>
          <c:showCatName val="0"/>
          <c:showSerName val="0"/>
          <c:showPercent val="0"/>
          <c:showBubbleSize val="0"/>
        </c:dLbls>
        <c:axId val="1192946000"/>
        <c:axId val="1192946392"/>
      </c:scatterChart>
      <c:valAx>
        <c:axId val="1192946000"/>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a:t>Log10 Streamflow, cfs</a:t>
                </a:r>
              </a:p>
            </c:rich>
          </c:tx>
          <c:overlay val="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1192946392"/>
        <c:crossesAt val="0"/>
        <c:crossBetween val="midCat"/>
      </c:valAx>
      <c:valAx>
        <c:axId val="119294639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a:t>Concentration (mg/L)</a:t>
                </a:r>
              </a:p>
            </c:rich>
          </c:tx>
          <c:layout>
            <c:manualLayout>
              <c:xMode val="edge"/>
              <c:yMode val="edge"/>
              <c:x val="1.3888888888888888E-2"/>
              <c:y val="0.31868673244158141"/>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0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1192946000"/>
        <c:crosses val="autoZero"/>
        <c:crossBetween val="midCat"/>
      </c:valAx>
      <c:spPr>
        <a:noFill/>
        <a:ln>
          <a:solidFill>
            <a:schemeClr val="bg1">
              <a:lumMod val="50000"/>
            </a:schemeClr>
          </a:solidFill>
        </a:ln>
        <a:effectLst/>
      </c:spPr>
    </c:plotArea>
    <c:legend>
      <c:legendPos val="t"/>
      <c:legendEntry>
        <c:idx val="2"/>
        <c:delete val="1"/>
      </c:legendEntry>
      <c:layout>
        <c:manualLayout>
          <c:xMode val="edge"/>
          <c:yMode val="edge"/>
          <c:x val="0.21104418197725283"/>
          <c:y val="0.12741529400106841"/>
          <c:w val="0.68340026246719165"/>
          <c:h val="7.3096390557808588E-2"/>
        </c:manualLayout>
      </c:layout>
      <c:overlay val="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chemeClr val="tx1"/>
          </a:solidFill>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Colloidal/Particulate Aluminum</a:t>
            </a:r>
            <a:br>
              <a:rPr lang="en-US" sz="1200"/>
            </a:br>
            <a:r>
              <a:rPr lang="en-US" sz="1200"/>
              <a:t>Animas</a:t>
            </a:r>
            <a:r>
              <a:rPr lang="en-US" sz="1200" baseline="0"/>
              <a:t> River at Durango</a:t>
            </a:r>
            <a:endParaRPr lang="en-US" sz="1200"/>
          </a:p>
        </c:rich>
      </c:tx>
      <c:layout>
        <c:manualLayout>
          <c:xMode val="edge"/>
          <c:yMode val="edge"/>
          <c:x val="0.29401377952755908"/>
          <c:y val="6.368883919636217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8584159730470132"/>
          <c:w val="0.7812683727034121"/>
          <c:h val="0.62728939399851402"/>
        </c:manualLayout>
      </c:layout>
      <c:scatterChart>
        <c:scatterStyle val="lineMarker"/>
        <c:varyColors val="0"/>
        <c:ser>
          <c:idx val="0"/>
          <c:order val="0"/>
          <c:tx>
            <c:strRef>
              <c:f>'Durango Colloidal LogQ'!$D$1</c:f>
              <c:strCache>
                <c:ptCount val="1"/>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30000000000000004"/>
            <c:dispRSqr val="1"/>
            <c:dispEq val="1"/>
            <c:trendlineLbl>
              <c:layout>
                <c:manualLayout>
                  <c:x val="-0.25130424321959755"/>
                  <c:y val="-4.9867910264878447E-2"/>
                </c:manualLayout>
              </c:layout>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baseline="0"/>
                      <a:t>y = 1.0408x</a:t>
                    </a:r>
                    <a:r>
                      <a:rPr lang="en-US" baseline="30000"/>
                      <a:t>2</a:t>
                    </a:r>
                    <a:r>
                      <a:rPr lang="en-US" baseline="0"/>
                      <a:t> - 4.3831x + 4.7379</a:t>
                    </a:r>
                    <a:br>
                      <a:rPr lang="en-US" baseline="0"/>
                    </a:br>
                    <a:r>
                      <a:rPr lang="en-US" baseline="0"/>
                      <a:t>R² = 0.582</a:t>
                    </a:r>
                    <a:endParaRPr lang="en-US"/>
                  </a:p>
                </c:rich>
              </c:tx>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rendlineLbl>
          </c:trendline>
          <c:xVal>
            <c:numRef>
              <c:f>'Durango Colloidal LogQ'!$D$3:$D$170</c:f>
              <c:numCache>
                <c:formatCode>0.000</c:formatCode>
                <c:ptCount val="168"/>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LogQ'!$F$3:$F$170</c:f>
              <c:numCache>
                <c:formatCode>0.000</c:formatCode>
                <c:ptCount val="168"/>
                <c:pt idx="0">
                  <c:v>7.3999999999999996E-2</c:v>
                </c:pt>
                <c:pt idx="1">
                  <c:v>8.4000000000000005E-2</c:v>
                </c:pt>
                <c:pt idx="2">
                  <c:v>0.27800000000000002</c:v>
                </c:pt>
                <c:pt idx="3">
                  <c:v>0.215</c:v>
                </c:pt>
                <c:pt idx="4">
                  <c:v>0.39700000000000002</c:v>
                </c:pt>
                <c:pt idx="5">
                  <c:v>0.32400000000000001</c:v>
                </c:pt>
                <c:pt idx="6">
                  <c:v>0.46</c:v>
                </c:pt>
                <c:pt idx="7">
                  <c:v>0.26800000000000002</c:v>
                </c:pt>
                <c:pt idx="8">
                  <c:v>0.21099999999999999</c:v>
                </c:pt>
                <c:pt idx="9">
                  <c:v>0.54500000000000004</c:v>
                </c:pt>
                <c:pt idx="10">
                  <c:v>0.42199999999999999</c:v>
                </c:pt>
                <c:pt idx="11">
                  <c:v>0.32400000000000001</c:v>
                </c:pt>
                <c:pt idx="12">
                  <c:v>0.32200000000000001</c:v>
                </c:pt>
                <c:pt idx="13">
                  <c:v>0.437</c:v>
                </c:pt>
                <c:pt idx="14">
                  <c:v>0.41399999999999998</c:v>
                </c:pt>
                <c:pt idx="15">
                  <c:v>5.8000000000000003E-2</c:v>
                </c:pt>
                <c:pt idx="16">
                  <c:v>1.2999999999999999E-2</c:v>
                </c:pt>
                <c:pt idx="17">
                  <c:v>3.2000000000000001E-2</c:v>
                </c:pt>
                <c:pt idx="18">
                  <c:v>2.5000000000000001E-2</c:v>
                </c:pt>
                <c:pt idx="19">
                  <c:v>1.0999999999999999E-2</c:v>
                </c:pt>
                <c:pt idx="20">
                  <c:v>3.6999999999999998E-2</c:v>
                </c:pt>
                <c:pt idx="21">
                  <c:v>4.4999999999999998E-2</c:v>
                </c:pt>
                <c:pt idx="22">
                  <c:v>7.5999999999999998E-2</c:v>
                </c:pt>
                <c:pt idx="23">
                  <c:v>7.9000000000000001E-2</c:v>
                </c:pt>
                <c:pt idx="24">
                  <c:v>7.4999999999999997E-2</c:v>
                </c:pt>
                <c:pt idx="25">
                  <c:v>6.7000000000000004E-2</c:v>
                </c:pt>
                <c:pt idx="26">
                  <c:v>3.5999999999999997E-2</c:v>
                </c:pt>
                <c:pt idx="27">
                  <c:v>6.9000000000000006E-2</c:v>
                </c:pt>
                <c:pt idx="28">
                  <c:v>0.155</c:v>
                </c:pt>
                <c:pt idx="29">
                  <c:v>8.8999999999999996E-2</c:v>
                </c:pt>
                <c:pt idx="30">
                  <c:v>0.28699999999999998</c:v>
                </c:pt>
                <c:pt idx="31">
                  <c:v>3.4159999999999999</c:v>
                </c:pt>
                <c:pt idx="32">
                  <c:v>0.214</c:v>
                </c:pt>
                <c:pt idx="33">
                  <c:v>0.217</c:v>
                </c:pt>
                <c:pt idx="34">
                  <c:v>1.4930000000000001</c:v>
                </c:pt>
                <c:pt idx="35">
                  <c:v>1.0029999999999999</c:v>
                </c:pt>
                <c:pt idx="36">
                  <c:v>3.3000000000000002E-2</c:v>
                </c:pt>
                <c:pt idx="37">
                  <c:v>0.03</c:v>
                </c:pt>
                <c:pt idx="38">
                  <c:v>3.1E-2</c:v>
                </c:pt>
                <c:pt idx="39">
                  <c:v>3.3000000000000002E-2</c:v>
                </c:pt>
                <c:pt idx="40">
                  <c:v>4.3999999999999997E-2</c:v>
                </c:pt>
                <c:pt idx="41">
                  <c:v>9.0999999999999998E-2</c:v>
                </c:pt>
                <c:pt idx="42">
                  <c:v>6.4000000000000001E-2</c:v>
                </c:pt>
                <c:pt idx="43">
                  <c:v>0.09</c:v>
                </c:pt>
                <c:pt idx="44">
                  <c:v>7.2999999999999995E-2</c:v>
                </c:pt>
                <c:pt idx="45">
                  <c:v>7.2999999999999995E-2</c:v>
                </c:pt>
                <c:pt idx="46">
                  <c:v>6.3E-2</c:v>
                </c:pt>
                <c:pt idx="47">
                  <c:v>6.8000000000000005E-2</c:v>
                </c:pt>
                <c:pt idx="48">
                  <c:v>7.3999999999999996E-2</c:v>
                </c:pt>
                <c:pt idx="49">
                  <c:v>0.13900000000000001</c:v>
                </c:pt>
                <c:pt idx="50">
                  <c:v>0.17</c:v>
                </c:pt>
                <c:pt idx="51">
                  <c:v>0.56399999999999995</c:v>
                </c:pt>
                <c:pt idx="52">
                  <c:v>0.625</c:v>
                </c:pt>
                <c:pt idx="53">
                  <c:v>0.432</c:v>
                </c:pt>
                <c:pt idx="54">
                  <c:v>0.29799999999999999</c:v>
                </c:pt>
                <c:pt idx="55">
                  <c:v>1.373</c:v>
                </c:pt>
                <c:pt idx="56">
                  <c:v>1.2450000000000001</c:v>
                </c:pt>
                <c:pt idx="57">
                  <c:v>3.786</c:v>
                </c:pt>
                <c:pt idx="58">
                  <c:v>0.25800000000000001</c:v>
                </c:pt>
                <c:pt idx="59">
                  <c:v>0.33900000000000002</c:v>
                </c:pt>
                <c:pt idx="60">
                  <c:v>0.17399999999999999</c:v>
                </c:pt>
                <c:pt idx="61">
                  <c:v>0.185</c:v>
                </c:pt>
                <c:pt idx="62">
                  <c:v>0.17499999999999999</c:v>
                </c:pt>
                <c:pt idx="63">
                  <c:v>6.2E-2</c:v>
                </c:pt>
                <c:pt idx="64">
                  <c:v>5.8999999999999997E-2</c:v>
                </c:pt>
                <c:pt idx="65">
                  <c:v>0.16400000000000001</c:v>
                </c:pt>
                <c:pt idx="66">
                  <c:v>0.441</c:v>
                </c:pt>
                <c:pt idx="67">
                  <c:v>0.153</c:v>
                </c:pt>
                <c:pt idx="68">
                  <c:v>0.08</c:v>
                </c:pt>
                <c:pt idx="69">
                  <c:v>8.4000000000000005E-2</c:v>
                </c:pt>
                <c:pt idx="70">
                  <c:v>0.10299999999999999</c:v>
                </c:pt>
                <c:pt idx="71">
                  <c:v>7.1999999999999995E-2</c:v>
                </c:pt>
                <c:pt idx="72">
                  <c:v>5.7000000000000002E-2</c:v>
                </c:pt>
                <c:pt idx="73">
                  <c:v>8.8999999999999996E-2</c:v>
                </c:pt>
                <c:pt idx="74">
                  <c:v>5.5E-2</c:v>
                </c:pt>
                <c:pt idx="75">
                  <c:v>3.5000000000000003E-2</c:v>
                </c:pt>
                <c:pt idx="76">
                  <c:v>7.1999999999999995E-2</c:v>
                </c:pt>
                <c:pt idx="77">
                  <c:v>0.14699999999999999</c:v>
                </c:pt>
                <c:pt idx="78">
                  <c:v>0.151</c:v>
                </c:pt>
                <c:pt idx="79">
                  <c:v>0.13500000000000001</c:v>
                </c:pt>
                <c:pt idx="80">
                  <c:v>0.77900000000000003</c:v>
                </c:pt>
                <c:pt idx="81">
                  <c:v>0.73</c:v>
                </c:pt>
                <c:pt idx="82">
                  <c:v>0.49399999999999999</c:v>
                </c:pt>
                <c:pt idx="83">
                  <c:v>1.5840000000000001</c:v>
                </c:pt>
                <c:pt idx="84">
                  <c:v>0.32700000000000001</c:v>
                </c:pt>
                <c:pt idx="85">
                  <c:v>0.316</c:v>
                </c:pt>
                <c:pt idx="86">
                  <c:v>0.4</c:v>
                </c:pt>
                <c:pt idx="87">
                  <c:v>0.30099999999999999</c:v>
                </c:pt>
                <c:pt idx="88">
                  <c:v>0.53800000000000003</c:v>
                </c:pt>
                <c:pt idx="89">
                  <c:v>4.5999999999999999E-2</c:v>
                </c:pt>
                <c:pt idx="90">
                  <c:v>6.3E-2</c:v>
                </c:pt>
                <c:pt idx="91">
                  <c:v>6.3E-2</c:v>
                </c:pt>
                <c:pt idx="92">
                  <c:v>3.3000000000000002E-2</c:v>
                </c:pt>
                <c:pt idx="93">
                  <c:v>2.5000000000000001E-2</c:v>
                </c:pt>
                <c:pt idx="94">
                  <c:v>3.4000000000000002E-2</c:v>
                </c:pt>
                <c:pt idx="95">
                  <c:v>1.7000000000000001E-2</c:v>
                </c:pt>
                <c:pt idx="96">
                  <c:v>1.2999999999999999E-2</c:v>
                </c:pt>
                <c:pt idx="97">
                  <c:v>6.2E-2</c:v>
                </c:pt>
                <c:pt idx="98">
                  <c:v>7.0000000000000007E-2</c:v>
                </c:pt>
                <c:pt idx="99">
                  <c:v>4.4999999999999998E-2</c:v>
                </c:pt>
                <c:pt idx="100">
                  <c:v>6.8000000000000005E-2</c:v>
                </c:pt>
                <c:pt idx="101">
                  <c:v>0.113</c:v>
                </c:pt>
                <c:pt idx="102">
                  <c:v>0.27700000000000002</c:v>
                </c:pt>
                <c:pt idx="103">
                  <c:v>0.11600000000000001</c:v>
                </c:pt>
                <c:pt idx="104">
                  <c:v>0.11899999999999999</c:v>
                </c:pt>
                <c:pt idx="105">
                  <c:v>0.247</c:v>
                </c:pt>
                <c:pt idx="106">
                  <c:v>0.223</c:v>
                </c:pt>
                <c:pt idx="107">
                  <c:v>0.55800000000000005</c:v>
                </c:pt>
                <c:pt idx="108">
                  <c:v>0.49</c:v>
                </c:pt>
                <c:pt idx="109">
                  <c:v>0.26300000000000001</c:v>
                </c:pt>
                <c:pt idx="110">
                  <c:v>0.33900000000000002</c:v>
                </c:pt>
                <c:pt idx="111">
                  <c:v>3.4000000000000002E-2</c:v>
                </c:pt>
                <c:pt idx="112">
                  <c:v>2.5999999999999999E-2</c:v>
                </c:pt>
                <c:pt idx="113">
                  <c:v>0.16900000000000001</c:v>
                </c:pt>
                <c:pt idx="114">
                  <c:v>0.18099999999999999</c:v>
                </c:pt>
                <c:pt idx="115">
                  <c:v>0.27300000000000002</c:v>
                </c:pt>
                <c:pt idx="116">
                  <c:v>6.0999999999999999E-2</c:v>
                </c:pt>
                <c:pt idx="117">
                  <c:v>6.0999999999999999E-2</c:v>
                </c:pt>
                <c:pt idx="118">
                  <c:v>0.27600000000000002</c:v>
                </c:pt>
                <c:pt idx="119">
                  <c:v>0.25800000000000001</c:v>
                </c:pt>
                <c:pt idx="120">
                  <c:v>0.192</c:v>
                </c:pt>
                <c:pt idx="121">
                  <c:v>0.27200000000000002</c:v>
                </c:pt>
                <c:pt idx="122">
                  <c:v>0.14000000000000001</c:v>
                </c:pt>
                <c:pt idx="123">
                  <c:v>0.159</c:v>
                </c:pt>
                <c:pt idx="124">
                  <c:v>0.16900000000000001</c:v>
                </c:pt>
                <c:pt idx="125">
                  <c:v>0.24199999999999999</c:v>
                </c:pt>
                <c:pt idx="126">
                  <c:v>0.28000000000000003</c:v>
                </c:pt>
                <c:pt idx="127">
                  <c:v>0.34399999999999997</c:v>
                </c:pt>
                <c:pt idx="128">
                  <c:v>0.308</c:v>
                </c:pt>
                <c:pt idx="129">
                  <c:v>0.24299999999999999</c:v>
                </c:pt>
                <c:pt idx="131">
                  <c:v>1.256</c:v>
                </c:pt>
                <c:pt idx="132">
                  <c:v>1.6080000000000001</c:v>
                </c:pt>
                <c:pt idx="133">
                  <c:v>0.38</c:v>
                </c:pt>
                <c:pt idx="134">
                  <c:v>0.41699999999999998</c:v>
                </c:pt>
                <c:pt idx="135">
                  <c:v>2.4620000000000002</c:v>
                </c:pt>
                <c:pt idx="136">
                  <c:v>1.9770000000000001</c:v>
                </c:pt>
                <c:pt idx="137">
                  <c:v>0.28899999999999998</c:v>
                </c:pt>
                <c:pt idx="138">
                  <c:v>0.35349999999999998</c:v>
                </c:pt>
                <c:pt idx="139">
                  <c:v>0.67900000000000005</c:v>
                </c:pt>
                <c:pt idx="140">
                  <c:v>0.39600000000000002</c:v>
                </c:pt>
                <c:pt idx="141">
                  <c:v>0</c:v>
                </c:pt>
                <c:pt idx="142">
                  <c:v>4.2999999999999997E-2</c:v>
                </c:pt>
                <c:pt idx="143">
                  <c:v>2.5000000000000001E-2</c:v>
                </c:pt>
                <c:pt idx="144">
                  <c:v>0.51500000000000001</c:v>
                </c:pt>
                <c:pt idx="145">
                  <c:v>0.48699999999999999</c:v>
                </c:pt>
                <c:pt idx="146">
                  <c:v>0</c:v>
                </c:pt>
                <c:pt idx="147">
                  <c:v>0.13700000000000001</c:v>
                </c:pt>
                <c:pt idx="148">
                  <c:v>0.16200000000000001</c:v>
                </c:pt>
                <c:pt idx="149">
                  <c:v>0.17100000000000001</c:v>
                </c:pt>
                <c:pt idx="150">
                  <c:v>0.16</c:v>
                </c:pt>
                <c:pt idx="154">
                  <c:v>0.34299999999999997</c:v>
                </c:pt>
                <c:pt idx="155">
                  <c:v>1.53</c:v>
                </c:pt>
                <c:pt idx="156">
                  <c:v>0.38</c:v>
                </c:pt>
                <c:pt idx="157">
                  <c:v>2.19</c:v>
                </c:pt>
                <c:pt idx="158">
                  <c:v>4.3530000000000006</c:v>
                </c:pt>
                <c:pt idx="159">
                  <c:v>3.3329999999999997</c:v>
                </c:pt>
                <c:pt idx="160">
                  <c:v>2.742</c:v>
                </c:pt>
                <c:pt idx="161">
                  <c:v>2.9540000000000002</c:v>
                </c:pt>
                <c:pt idx="162">
                  <c:v>2.5489999999999999</c:v>
                </c:pt>
                <c:pt idx="163">
                  <c:v>0.90600000000000003</c:v>
                </c:pt>
                <c:pt idx="164">
                  <c:v>0.06</c:v>
                </c:pt>
                <c:pt idx="165">
                  <c:v>0.65300000000000002</c:v>
                </c:pt>
                <c:pt idx="166">
                  <c:v>0.48699999999999999</c:v>
                </c:pt>
                <c:pt idx="167">
                  <c:v>0.47399999999999998</c:v>
                </c:pt>
              </c:numCache>
            </c:numRef>
          </c:yVal>
          <c:smooth val="0"/>
          <c:extLst>
            <c:ext xmlns:c16="http://schemas.microsoft.com/office/drawing/2014/chart" uri="{C3380CC4-5D6E-409C-BE32-E72D297353CC}">
              <c16:uniqueId val="{00000000-769F-4B3F-9A30-BD243D6DA834}"/>
            </c:ext>
          </c:extLst>
        </c:ser>
        <c:dLbls>
          <c:showLegendKey val="0"/>
          <c:showVal val="0"/>
          <c:showCatName val="0"/>
          <c:showSerName val="0"/>
          <c:showPercent val="0"/>
          <c:showBubbleSize val="0"/>
        </c:dLbls>
        <c:axId val="1184353408"/>
        <c:axId val="1184353800"/>
        <c:extLst>
          <c:ext xmlns:c15="http://schemas.microsoft.com/office/drawing/2012/chart" uri="{02D57815-91ED-43cb-92C2-25804820EDAC}">
            <c15:filteredScatterSeries>
              <c15:ser>
                <c:idx val="1"/>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LogQ'!$J$156:$J$166</c15:sqref>
                        </c15:formulaRef>
                      </c:ext>
                    </c:extLst>
                    <c:numCache>
                      <c:formatCode>0.000</c:formatCode>
                      <c:ptCount val="11"/>
                      <c:pt idx="1">
                        <c:v>2.4799999999999999E-2</c:v>
                      </c:pt>
                      <c:pt idx="2">
                        <c:v>1.6799999999999999E-2</c:v>
                      </c:pt>
                      <c:pt idx="3">
                        <c:v>1.2800000000000001E-2</c:v>
                      </c:pt>
                      <c:pt idx="4">
                        <c:v>2.58E-2</c:v>
                      </c:pt>
                      <c:pt idx="5">
                        <c:v>3.3599999999999998E-2</c:v>
                      </c:pt>
                      <c:pt idx="6">
                        <c:v>4.9799999999999997E-2</c:v>
                      </c:pt>
                      <c:pt idx="7">
                        <c:v>2.2400000000000003E-2</c:v>
                      </c:pt>
                      <c:pt idx="8">
                        <c:v>2.4500000000000001E-2</c:v>
                      </c:pt>
                      <c:pt idx="9">
                        <c:v>1.9400000000000001E-2</c:v>
                      </c:pt>
                      <c:pt idx="10">
                        <c:v>1.3800000000000002E-2</c:v>
                      </c:pt>
                    </c:numCache>
                  </c:numRef>
                </c:yVal>
                <c:smooth val="0"/>
                <c:extLst>
                  <c:ext xmlns:c16="http://schemas.microsoft.com/office/drawing/2014/chart" uri="{C3380CC4-5D6E-409C-BE32-E72D297353CC}">
                    <c16:uniqueId val="{00000001-769F-4B3F-9A30-BD243D6DA834}"/>
                  </c:ext>
                </c:extLst>
              </c15:ser>
            </c15:filteredScatterSeries>
          </c:ext>
        </c:extLst>
      </c:scatterChart>
      <c:valAx>
        <c:axId val="1184353408"/>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Log</a:t>
                </a:r>
                <a:r>
                  <a:rPr lang="en-US" baseline="-25000"/>
                  <a:t>10</a:t>
                </a:r>
                <a:r>
                  <a:rPr lang="en-US"/>
                  <a:t> Streamflow,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3800"/>
        <c:crossesAt val="0"/>
        <c:crossBetween val="midCat"/>
      </c:valAx>
      <c:valAx>
        <c:axId val="118435380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mg/L</a:t>
                </a:r>
              </a:p>
            </c:rich>
          </c:tx>
          <c:layout>
            <c:manualLayout>
              <c:xMode val="edge"/>
              <c:yMode val="edge"/>
              <c:x val="1.3888888888888888E-2"/>
              <c:y val="0.3400771007685654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340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Colloidal/Particulate Iron</a:t>
            </a:r>
            <a:br>
              <a:rPr lang="en-US" sz="1200"/>
            </a:br>
            <a:r>
              <a:rPr lang="en-US" sz="1200"/>
              <a:t>Animas River at Durango</a:t>
            </a:r>
          </a:p>
        </c:rich>
      </c:tx>
      <c:layout>
        <c:manualLayout>
          <c:xMode val="edge"/>
          <c:yMode val="edge"/>
          <c:x val="0.37877077865266839"/>
          <c:y val="1.377797976673269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6414444162221659"/>
          <c:w val="0.7812683727034121"/>
          <c:h val="0.64898653797307593"/>
        </c:manualLayout>
      </c:layout>
      <c:scatterChart>
        <c:scatterStyle val="lineMarker"/>
        <c:varyColors val="0"/>
        <c:ser>
          <c:idx val="2"/>
          <c:order val="0"/>
          <c:tx>
            <c:strRef>
              <c:f>'Durango Colloidal LogQ'!$AT$2</c:f>
              <c:strCache>
                <c:ptCount val="1"/>
                <c:pt idx="0">
                  <c:v>Pre-Event</c:v>
                </c:pt>
              </c:strCache>
            </c:strRef>
          </c:tx>
          <c:spPr>
            <a:ln w="25400" cap="rnd">
              <a:noFill/>
              <a:round/>
            </a:ln>
            <a:effectLst/>
          </c:spPr>
          <c:marker>
            <c:symbol val="circle"/>
            <c:size val="5"/>
            <c:spPr>
              <a:solidFill>
                <a:schemeClr val="accent3"/>
              </a:solidFill>
              <a:ln w="9525">
                <a:solidFill>
                  <a:schemeClr val="tx1">
                    <a:lumMod val="65000"/>
                    <a:lumOff val="35000"/>
                  </a:schemeClr>
                </a:solidFill>
              </a:ln>
              <a:effectLst/>
            </c:spPr>
          </c:marker>
          <c:trendline>
            <c:spPr>
              <a:ln w="28575" cap="rnd">
                <a:solidFill>
                  <a:schemeClr val="tx1">
                    <a:lumMod val="65000"/>
                    <a:lumOff val="35000"/>
                  </a:schemeClr>
                </a:solidFill>
                <a:prstDash val="sysDot"/>
              </a:ln>
              <a:effectLst/>
            </c:spPr>
            <c:trendlineType val="poly"/>
            <c:order val="2"/>
            <c:forward val="0.5"/>
            <c:dispRSqr val="1"/>
            <c:dispEq val="1"/>
            <c:trendlineLbl>
              <c:layout>
                <c:manualLayout>
                  <c:x val="-0.12707174103237096"/>
                  <c:y val="3.106656250324575E-3"/>
                </c:manualLayout>
              </c:layout>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LogQ'!$D$3:$D$170</c:f>
              <c:numCache>
                <c:formatCode>0.000</c:formatCode>
                <c:ptCount val="168"/>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LogQ'!$K$3:$K$170</c:f>
              <c:numCache>
                <c:formatCode>0.000</c:formatCode>
                <c:ptCount val="168"/>
                <c:pt idx="0">
                  <c:v>0.159</c:v>
                </c:pt>
                <c:pt idx="1">
                  <c:v>0.17499999999999999</c:v>
                </c:pt>
                <c:pt idx="2">
                  <c:v>0.45200000000000001</c:v>
                </c:pt>
                <c:pt idx="3">
                  <c:v>0.38</c:v>
                </c:pt>
                <c:pt idx="4">
                  <c:v>0.70099999999999996</c:v>
                </c:pt>
                <c:pt idx="5">
                  <c:v>0.57599999999999996</c:v>
                </c:pt>
                <c:pt idx="6">
                  <c:v>0.76100000000000001</c:v>
                </c:pt>
                <c:pt idx="7">
                  <c:v>0.45500000000000002</c:v>
                </c:pt>
                <c:pt idx="8">
                  <c:v>0.36399999999999999</c:v>
                </c:pt>
                <c:pt idx="9">
                  <c:v>0.72</c:v>
                </c:pt>
                <c:pt idx="10">
                  <c:v>0.66900000000000004</c:v>
                </c:pt>
                <c:pt idx="11">
                  <c:v>0.45500000000000002</c:v>
                </c:pt>
                <c:pt idx="12">
                  <c:v>0.443</c:v>
                </c:pt>
                <c:pt idx="13">
                  <c:v>0.55300000000000005</c:v>
                </c:pt>
                <c:pt idx="14">
                  <c:v>0.53200000000000003</c:v>
                </c:pt>
                <c:pt idx="15">
                  <c:v>0.108</c:v>
                </c:pt>
                <c:pt idx="16">
                  <c:v>8.1000000000000003E-2</c:v>
                </c:pt>
                <c:pt idx="17">
                  <c:v>0.10299999999999999</c:v>
                </c:pt>
                <c:pt idx="18">
                  <c:v>0.108</c:v>
                </c:pt>
                <c:pt idx="19">
                  <c:v>5.0999999999999997E-2</c:v>
                </c:pt>
                <c:pt idx="20">
                  <c:v>0.11899999999999999</c:v>
                </c:pt>
                <c:pt idx="21">
                  <c:v>0.12</c:v>
                </c:pt>
                <c:pt idx="22">
                  <c:v>0.16200000000000001</c:v>
                </c:pt>
                <c:pt idx="23">
                  <c:v>0.16300000000000001</c:v>
                </c:pt>
                <c:pt idx="24">
                  <c:v>0.161</c:v>
                </c:pt>
                <c:pt idx="25">
                  <c:v>0.14899999999999999</c:v>
                </c:pt>
                <c:pt idx="26">
                  <c:v>0.09</c:v>
                </c:pt>
                <c:pt idx="27">
                  <c:v>0.14299999999999999</c:v>
                </c:pt>
                <c:pt idx="28">
                  <c:v>0.27300000000000002</c:v>
                </c:pt>
                <c:pt idx="29">
                  <c:v>0.158</c:v>
                </c:pt>
                <c:pt idx="30">
                  <c:v>0.46800000000000003</c:v>
                </c:pt>
                <c:pt idx="31">
                  <c:v>5.444</c:v>
                </c:pt>
                <c:pt idx="32">
                  <c:v>0.36599999999999999</c:v>
                </c:pt>
                <c:pt idx="33">
                  <c:v>0.36</c:v>
                </c:pt>
                <c:pt idx="34">
                  <c:v>2.3039999999999998</c:v>
                </c:pt>
                <c:pt idx="35">
                  <c:v>1.4850000000000001</c:v>
                </c:pt>
                <c:pt idx="36">
                  <c:v>6.6000000000000003E-2</c:v>
                </c:pt>
                <c:pt idx="37">
                  <c:v>6.4000000000000001E-2</c:v>
                </c:pt>
                <c:pt idx="38">
                  <c:v>8.6999999999999994E-2</c:v>
                </c:pt>
                <c:pt idx="39">
                  <c:v>0.105</c:v>
                </c:pt>
                <c:pt idx="40">
                  <c:v>0.125</c:v>
                </c:pt>
                <c:pt idx="41">
                  <c:v>0.22600000000000001</c:v>
                </c:pt>
                <c:pt idx="42">
                  <c:v>0.19500000000000001</c:v>
                </c:pt>
                <c:pt idx="43">
                  <c:v>0.17399999999999999</c:v>
                </c:pt>
                <c:pt idx="44">
                  <c:v>0.14899999999999999</c:v>
                </c:pt>
                <c:pt idx="45">
                  <c:v>0.17100000000000001</c:v>
                </c:pt>
                <c:pt idx="46">
                  <c:v>0.20300000000000001</c:v>
                </c:pt>
                <c:pt idx="47">
                  <c:v>0.189</c:v>
                </c:pt>
                <c:pt idx="48">
                  <c:v>0.2</c:v>
                </c:pt>
                <c:pt idx="49">
                  <c:v>0.28599999999999998</c:v>
                </c:pt>
                <c:pt idx="50">
                  <c:v>0.35499999999999998</c:v>
                </c:pt>
                <c:pt idx="51">
                  <c:v>1.0549999999999999</c:v>
                </c:pt>
                <c:pt idx="52">
                  <c:v>1.1739999999999999</c:v>
                </c:pt>
                <c:pt idx="53">
                  <c:v>0.753</c:v>
                </c:pt>
                <c:pt idx="54">
                  <c:v>0.50900000000000001</c:v>
                </c:pt>
                <c:pt idx="55">
                  <c:v>2.8439999999999999</c:v>
                </c:pt>
                <c:pt idx="56">
                  <c:v>3.3180000000000001</c:v>
                </c:pt>
                <c:pt idx="57">
                  <c:v>6.9459999999999997</c:v>
                </c:pt>
                <c:pt idx="58">
                  <c:v>0.47099999999999997</c:v>
                </c:pt>
                <c:pt idx="59">
                  <c:v>0.50900000000000001</c:v>
                </c:pt>
                <c:pt idx="60">
                  <c:v>0.30299999999999999</c:v>
                </c:pt>
                <c:pt idx="61">
                  <c:v>0.27600000000000002</c:v>
                </c:pt>
                <c:pt idx="62">
                  <c:v>0.26800000000000002</c:v>
                </c:pt>
                <c:pt idx="63">
                  <c:v>0.125</c:v>
                </c:pt>
                <c:pt idx="64">
                  <c:v>0.14699999999999999</c:v>
                </c:pt>
                <c:pt idx="65">
                  <c:v>0.29299999999999998</c:v>
                </c:pt>
                <c:pt idx="66">
                  <c:v>0.64400000000000002</c:v>
                </c:pt>
                <c:pt idx="67">
                  <c:v>0.27300000000000002</c:v>
                </c:pt>
                <c:pt idx="68">
                  <c:v>0.19500000000000001</c:v>
                </c:pt>
                <c:pt idx="69">
                  <c:v>0.19500000000000001</c:v>
                </c:pt>
                <c:pt idx="70">
                  <c:v>0.23799999999999999</c:v>
                </c:pt>
                <c:pt idx="71">
                  <c:v>0.215</c:v>
                </c:pt>
                <c:pt idx="72">
                  <c:v>0.17799999999999999</c:v>
                </c:pt>
                <c:pt idx="73">
                  <c:v>0.24299999999999999</c:v>
                </c:pt>
                <c:pt idx="74">
                  <c:v>0.16700000000000001</c:v>
                </c:pt>
                <c:pt idx="75">
                  <c:v>0.11799999999999999</c:v>
                </c:pt>
                <c:pt idx="76">
                  <c:v>0.20399999999999999</c:v>
                </c:pt>
                <c:pt idx="77">
                  <c:v>0.41299999999999998</c:v>
                </c:pt>
                <c:pt idx="78">
                  <c:v>0.32800000000000001</c:v>
                </c:pt>
                <c:pt idx="79">
                  <c:v>0.36849999999999999</c:v>
                </c:pt>
                <c:pt idx="80">
                  <c:v>1.4419999999999999</c:v>
                </c:pt>
                <c:pt idx="81">
                  <c:v>1.2150000000000001</c:v>
                </c:pt>
                <c:pt idx="82">
                  <c:v>0.81200000000000006</c:v>
                </c:pt>
                <c:pt idx="83">
                  <c:v>2.3929999999999998</c:v>
                </c:pt>
                <c:pt idx="84">
                  <c:v>0.54400000000000004</c:v>
                </c:pt>
                <c:pt idx="85">
                  <c:v>0.55500000000000005</c:v>
                </c:pt>
                <c:pt idx="86">
                  <c:v>0.66200000000000003</c:v>
                </c:pt>
                <c:pt idx="87">
                  <c:v>0.58099999999999996</c:v>
                </c:pt>
                <c:pt idx="88">
                  <c:v>0.95199999999999996</c:v>
                </c:pt>
                <c:pt idx="89">
                  <c:v>0.19400000000000001</c:v>
                </c:pt>
                <c:pt idx="90">
                  <c:v>0.23100000000000001</c:v>
                </c:pt>
                <c:pt idx="91">
                  <c:v>0.23599999999999999</c:v>
                </c:pt>
                <c:pt idx="92">
                  <c:v>0.19</c:v>
                </c:pt>
                <c:pt idx="93">
                  <c:v>0.19400000000000001</c:v>
                </c:pt>
                <c:pt idx="94">
                  <c:v>0.21299999999999999</c:v>
                </c:pt>
                <c:pt idx="95">
                  <c:v>0.14000000000000001</c:v>
                </c:pt>
                <c:pt idx="96">
                  <c:v>0.112</c:v>
                </c:pt>
                <c:pt idx="97">
                  <c:v>0.16900000000000001</c:v>
                </c:pt>
                <c:pt idx="98">
                  <c:v>0.19400000000000001</c:v>
                </c:pt>
                <c:pt idx="99">
                  <c:v>0.17799999999999999</c:v>
                </c:pt>
                <c:pt idx="100">
                  <c:v>0.22</c:v>
                </c:pt>
                <c:pt idx="101">
                  <c:v>0.27600000000000002</c:v>
                </c:pt>
                <c:pt idx="102">
                  <c:v>0.63200000000000001</c:v>
                </c:pt>
                <c:pt idx="103">
                  <c:v>0.26800000000000002</c:v>
                </c:pt>
                <c:pt idx="104">
                  <c:v>0.28399999999999997</c:v>
                </c:pt>
                <c:pt idx="105">
                  <c:v>0.46899999999999997</c:v>
                </c:pt>
                <c:pt idx="106">
                  <c:v>0.42399999999999999</c:v>
                </c:pt>
                <c:pt idx="107">
                  <c:v>0.97499999999999998</c:v>
                </c:pt>
                <c:pt idx="108">
                  <c:v>0.86399999999999999</c:v>
                </c:pt>
                <c:pt idx="109">
                  <c:v>0.50700000000000001</c:v>
                </c:pt>
                <c:pt idx="110">
                  <c:v>0.58499999999999996</c:v>
                </c:pt>
                <c:pt idx="111">
                  <c:v>0.121</c:v>
                </c:pt>
                <c:pt idx="112">
                  <c:v>0.11799999999999999</c:v>
                </c:pt>
                <c:pt idx="113">
                  <c:v>0.36649999999999999</c:v>
                </c:pt>
                <c:pt idx="114">
                  <c:v>0.38500000000000001</c:v>
                </c:pt>
                <c:pt idx="115">
                  <c:v>0.77100000000000002</c:v>
                </c:pt>
                <c:pt idx="116">
                  <c:v>0.218</c:v>
                </c:pt>
                <c:pt idx="117">
                  <c:v>0.215</c:v>
                </c:pt>
                <c:pt idx="118">
                  <c:v>0.45200000000000001</c:v>
                </c:pt>
                <c:pt idx="119">
                  <c:v>0.45300000000000001</c:v>
                </c:pt>
                <c:pt idx="120">
                  <c:v>0.36299999999999999</c:v>
                </c:pt>
                <c:pt idx="121">
                  <c:v>0.49099999999999999</c:v>
                </c:pt>
                <c:pt idx="122">
                  <c:v>0.32800000000000001</c:v>
                </c:pt>
                <c:pt idx="123">
                  <c:v>0.35299999999999998</c:v>
                </c:pt>
                <c:pt idx="124">
                  <c:v>0.35699999999999998</c:v>
                </c:pt>
                <c:pt idx="125">
                  <c:v>0.46300000000000002</c:v>
                </c:pt>
                <c:pt idx="126">
                  <c:v>0.54900000000000004</c:v>
                </c:pt>
                <c:pt idx="127">
                  <c:v>0.63800000000000001</c:v>
                </c:pt>
                <c:pt idx="128">
                  <c:v>0.52500000000000002</c:v>
                </c:pt>
                <c:pt idx="129">
                  <c:v>0.41099999999999998</c:v>
                </c:pt>
                <c:pt idx="131">
                  <c:v>1.917</c:v>
                </c:pt>
                <c:pt idx="132">
                  <c:v>2.5059999999999998</c:v>
                </c:pt>
                <c:pt idx="133">
                  <c:v>0.65500000000000003</c:v>
                </c:pt>
                <c:pt idx="134">
                  <c:v>0.71599999999999997</c:v>
                </c:pt>
                <c:pt idx="135">
                  <c:v>3.27</c:v>
                </c:pt>
                <c:pt idx="136">
                  <c:v>2.4590000000000001</c:v>
                </c:pt>
                <c:pt idx="137">
                  <c:v>0.39200000000000002</c:v>
                </c:pt>
                <c:pt idx="138">
                  <c:v>0.435</c:v>
                </c:pt>
                <c:pt idx="139">
                  <c:v>0.64200000000000002</c:v>
                </c:pt>
                <c:pt idx="140">
                  <c:v>0.495</c:v>
                </c:pt>
                <c:pt idx="142">
                  <c:v>9.9000000000000005E-2</c:v>
                </c:pt>
                <c:pt idx="143">
                  <c:v>9.1999999999999998E-2</c:v>
                </c:pt>
                <c:pt idx="144">
                  <c:v>0.52300000000000002</c:v>
                </c:pt>
                <c:pt idx="145">
                  <c:v>0.50600000000000001</c:v>
                </c:pt>
                <c:pt idx="147">
                  <c:v>0.189</c:v>
                </c:pt>
                <c:pt idx="148">
                  <c:v>0.24099999999999999</c:v>
                </c:pt>
                <c:pt idx="149">
                  <c:v>0.25800000000000001</c:v>
                </c:pt>
                <c:pt idx="150">
                  <c:v>0.248</c:v>
                </c:pt>
                <c:pt idx="153">
                  <c:v>0.91199999999999992</c:v>
                </c:pt>
                <c:pt idx="154">
                  <c:v>0.55200000000000005</c:v>
                </c:pt>
                <c:pt idx="155">
                  <c:v>1.77</c:v>
                </c:pt>
                <c:pt idx="156">
                  <c:v>1.9200000000000002</c:v>
                </c:pt>
                <c:pt idx="157">
                  <c:v>2.36</c:v>
                </c:pt>
                <c:pt idx="158">
                  <c:v>7.9470000000000001</c:v>
                </c:pt>
                <c:pt idx="159">
                  <c:v>8.7320000000000011</c:v>
                </c:pt>
                <c:pt idx="160">
                  <c:v>4.5369999999999999</c:v>
                </c:pt>
                <c:pt idx="161">
                  <c:v>4.8560000000000008</c:v>
                </c:pt>
                <c:pt idx="162">
                  <c:v>4.1509999999999998</c:v>
                </c:pt>
                <c:pt idx="163">
                  <c:v>1.2899999999999998</c:v>
                </c:pt>
                <c:pt idx="164">
                  <c:v>0.15</c:v>
                </c:pt>
                <c:pt idx="165">
                  <c:v>1.5</c:v>
                </c:pt>
                <c:pt idx="166">
                  <c:v>1.3</c:v>
                </c:pt>
                <c:pt idx="167">
                  <c:v>0.36</c:v>
                </c:pt>
              </c:numCache>
            </c:numRef>
          </c:yVal>
          <c:smooth val="0"/>
          <c:extLst>
            <c:ext xmlns:c16="http://schemas.microsoft.com/office/drawing/2014/chart" uri="{C3380CC4-5D6E-409C-BE32-E72D297353CC}">
              <c16:uniqueId val="{00000000-879B-421D-9EC5-574E385D53EA}"/>
            </c:ext>
          </c:extLst>
        </c:ser>
        <c:dLbls>
          <c:showLegendKey val="0"/>
          <c:showVal val="0"/>
          <c:showCatName val="0"/>
          <c:showSerName val="0"/>
          <c:showPercent val="0"/>
          <c:showBubbleSize val="0"/>
        </c:dLbls>
        <c:axId val="1192940120"/>
        <c:axId val="1192940512"/>
        <c:extLst>
          <c:ext xmlns:c15="http://schemas.microsoft.com/office/drawing/2012/chart" uri="{02D57815-91ED-43cb-92C2-25804820EDAC}">
            <c15:filteredScatterSeries>
              <c15:ser>
                <c:idx val="3"/>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rgbClr val="EC8014"/>
                    </a:solidFill>
                    <a:ln w="9525">
                      <a:solidFill>
                        <a:srgbClr val="EC8014"/>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LogQ'!$K$156:$K$166</c15:sqref>
                        </c15:formulaRef>
                      </c:ext>
                    </c:extLst>
                    <c:numCache>
                      <c:formatCode>0.000</c:formatCode>
                      <c:ptCount val="11"/>
                      <c:pt idx="0">
                        <c:v>0.91199999999999992</c:v>
                      </c:pt>
                      <c:pt idx="1">
                        <c:v>0.55200000000000005</c:v>
                      </c:pt>
                      <c:pt idx="2">
                        <c:v>1.77</c:v>
                      </c:pt>
                      <c:pt idx="3">
                        <c:v>1.9200000000000002</c:v>
                      </c:pt>
                      <c:pt idx="4">
                        <c:v>2.36</c:v>
                      </c:pt>
                      <c:pt idx="5">
                        <c:v>7.9470000000000001</c:v>
                      </c:pt>
                      <c:pt idx="6">
                        <c:v>8.7320000000000011</c:v>
                      </c:pt>
                      <c:pt idx="7">
                        <c:v>4.5369999999999999</c:v>
                      </c:pt>
                      <c:pt idx="8">
                        <c:v>4.8560000000000008</c:v>
                      </c:pt>
                      <c:pt idx="9">
                        <c:v>4.1509999999999998</c:v>
                      </c:pt>
                      <c:pt idx="10">
                        <c:v>1.2899999999999998</c:v>
                      </c:pt>
                    </c:numCache>
                  </c:numRef>
                </c:yVal>
                <c:smooth val="0"/>
                <c:extLst>
                  <c:ext xmlns:c16="http://schemas.microsoft.com/office/drawing/2014/chart" uri="{C3380CC4-5D6E-409C-BE32-E72D297353CC}">
                    <c16:uniqueId val="{00000001-879B-421D-9EC5-574E385D53EA}"/>
                  </c:ext>
                </c:extLst>
              </c15:ser>
            </c15:filteredScatterSeries>
          </c:ext>
        </c:extLst>
      </c:scatterChart>
      <c:valAx>
        <c:axId val="1192940120"/>
        <c:scaling>
          <c:orientation val="minMax"/>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Log</a:t>
                </a:r>
                <a:r>
                  <a:rPr lang="en-US" baseline="-25000"/>
                  <a:t>10</a:t>
                </a:r>
                <a:r>
                  <a:rPr lang="en-US"/>
                  <a:t> Streamflow,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1192940512"/>
        <c:crossesAt val="-12"/>
        <c:crossBetween val="midCat"/>
      </c:valAx>
      <c:valAx>
        <c:axId val="1192940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 Concentration, mg/L</a:t>
                </a:r>
              </a:p>
            </c:rich>
          </c:tx>
          <c:layout>
            <c:manualLayout>
              <c:xMode val="edge"/>
              <c:yMode val="edge"/>
              <c:x val="1.6666666666666666E-2"/>
              <c:y val="0.3115566096659200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1192940120"/>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Colloidal Lead Collected</a:t>
            </a:r>
            <a:r>
              <a:rPr lang="en-US" sz="1100" baseline="0"/>
              <a:t> at Sites Between </a:t>
            </a:r>
            <a:br>
              <a:rPr lang="en-US" sz="1100" baseline="0"/>
            </a:br>
            <a:r>
              <a:rPr lang="en-US" sz="1100" baseline="0"/>
              <a:t>RK 90 and 100</a:t>
            </a:r>
            <a:r>
              <a:rPr lang="en-US" sz="1100"/>
              <a:t> </a:t>
            </a:r>
          </a:p>
        </c:rich>
      </c:tx>
      <c:layout>
        <c:manualLayout>
          <c:xMode val="edge"/>
          <c:yMode val="edge"/>
          <c:x val="0.26135746824750355"/>
          <c:y val="2.133060801028190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21520761232279592"/>
          <c:w val="0.7812683727034121"/>
          <c:h val="0.59792348965228903"/>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65000"/>
                    <a:lumOff val="35000"/>
                  </a:schemeClr>
                </a:solidFill>
                <a:prstDash val="sysDot"/>
              </a:ln>
              <a:effectLst/>
            </c:spPr>
            <c:trendlineType val="poly"/>
            <c:order val="2"/>
            <c:forward val="0.5"/>
            <c:dispRSqr val="1"/>
            <c:dispEq val="1"/>
            <c:trendlineLbl>
              <c:layout>
                <c:manualLayout>
                  <c:x val="-0.17469550788910007"/>
                  <c:y val="-0.14548734505531946"/>
                </c:manualLayout>
              </c:layout>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sz="1000" baseline="0"/>
                      <a:t>Pre 2016 = 0.0354x</a:t>
                    </a:r>
                    <a:r>
                      <a:rPr lang="en-US" sz="1000" baseline="30000"/>
                      <a:t>2</a:t>
                    </a:r>
                    <a:r>
                      <a:rPr lang="en-US" sz="1000" baseline="0"/>
                      <a:t> - 0.1612x + 0.1821</a:t>
                    </a:r>
                    <a:br>
                      <a:rPr lang="en-US" sz="1000" baseline="0"/>
                    </a:br>
                    <a:r>
                      <a:rPr lang="en-US" sz="1000" baseline="0"/>
                      <a:t>R² = 0.551</a:t>
                    </a:r>
                    <a:endParaRPr lang="en-US" sz="1000"/>
                  </a:p>
                </c:rich>
              </c:tx>
              <c:numFmt formatCode="General" sourceLinked="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rendlineLbl>
          </c:trendline>
          <c:xVal>
            <c:numRef>
              <c:f>'Durango Colloidal LogQ'!$D$3:$D$171</c:f>
              <c:numCache>
                <c:formatCode>0.000</c:formatCode>
                <c:ptCount val="169"/>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LogQ'!$L$3:$L$155</c:f>
              <c:numCache>
                <c:formatCode>0.000</c:formatCode>
                <c:ptCount val="153"/>
                <c:pt idx="2">
                  <c:v>3.0000000000000001E-3</c:v>
                </c:pt>
                <c:pt idx="3">
                  <c:v>1.8999999999999996E-3</c:v>
                </c:pt>
                <c:pt idx="4">
                  <c:v>4.4999999999999997E-3</c:v>
                </c:pt>
                <c:pt idx="5">
                  <c:v>2.7000000000000001E-3</c:v>
                </c:pt>
                <c:pt idx="6">
                  <c:v>2.8E-3</c:v>
                </c:pt>
                <c:pt idx="7">
                  <c:v>2.8E-3</c:v>
                </c:pt>
                <c:pt idx="8">
                  <c:v>2.1000000000000007E-3</c:v>
                </c:pt>
                <c:pt idx="9">
                  <c:v>7.3999999999999995E-3</c:v>
                </c:pt>
                <c:pt idx="10">
                  <c:v>6.9000000000000008E-3</c:v>
                </c:pt>
                <c:pt idx="11">
                  <c:v>5.0999999999999995E-3</c:v>
                </c:pt>
                <c:pt idx="12">
                  <c:v>4.5999999999999999E-3</c:v>
                </c:pt>
                <c:pt idx="13">
                  <c:v>2.5999999999999994E-3</c:v>
                </c:pt>
                <c:pt idx="14">
                  <c:v>2.5999999999999994E-3</c:v>
                </c:pt>
                <c:pt idx="30">
                  <c:v>7.9999999999999982E-4</c:v>
                </c:pt>
                <c:pt idx="31">
                  <c:v>2.8E-3</c:v>
                </c:pt>
                <c:pt idx="34">
                  <c:v>3.0799999999999998E-2</c:v>
                </c:pt>
                <c:pt idx="35">
                  <c:v>1.8800000000000001E-2</c:v>
                </c:pt>
                <c:pt idx="36">
                  <c:v>9.9999999999999639E-5</c:v>
                </c:pt>
                <c:pt idx="37">
                  <c:v>2.0000000000000017E-4</c:v>
                </c:pt>
                <c:pt idx="51">
                  <c:v>2.2000000000000001E-3</c:v>
                </c:pt>
                <c:pt idx="52">
                  <c:v>3.2000000000000002E-3</c:v>
                </c:pt>
                <c:pt idx="53">
                  <c:v>8.9999999999999987E-4</c:v>
                </c:pt>
                <c:pt idx="55">
                  <c:v>2.1999999999999999E-2</c:v>
                </c:pt>
                <c:pt idx="56">
                  <c:v>2.6600000000000002E-2</c:v>
                </c:pt>
                <c:pt idx="57">
                  <c:v>8.6599999999999996E-2</c:v>
                </c:pt>
                <c:pt idx="58">
                  <c:v>2.5999999999999994E-3</c:v>
                </c:pt>
                <c:pt idx="59">
                  <c:v>3.7000000000000002E-3</c:v>
                </c:pt>
                <c:pt idx="66">
                  <c:v>2.0000000000000017E-4</c:v>
                </c:pt>
                <c:pt idx="80">
                  <c:v>5.4999999999999997E-3</c:v>
                </c:pt>
                <c:pt idx="81">
                  <c:v>5.8000000000000005E-3</c:v>
                </c:pt>
                <c:pt idx="82">
                  <c:v>2.5000000000000001E-3</c:v>
                </c:pt>
                <c:pt idx="83">
                  <c:v>1.9399999999999997E-2</c:v>
                </c:pt>
                <c:pt idx="84">
                  <c:v>1.5999999999999996E-3</c:v>
                </c:pt>
                <c:pt idx="85">
                  <c:v>1.4000000000000004E-3</c:v>
                </c:pt>
                <c:pt idx="86">
                  <c:v>3.5999999999999995E-3</c:v>
                </c:pt>
                <c:pt idx="87">
                  <c:v>1.5E-3</c:v>
                </c:pt>
                <c:pt idx="88">
                  <c:v>4.0999999999999995E-3</c:v>
                </c:pt>
                <c:pt idx="102">
                  <c:v>1.9000000000000004E-3</c:v>
                </c:pt>
                <c:pt idx="107">
                  <c:v>3.8E-3</c:v>
                </c:pt>
                <c:pt idx="108">
                  <c:v>3.3E-3</c:v>
                </c:pt>
                <c:pt idx="109">
                  <c:v>1.9000000000000004E-3</c:v>
                </c:pt>
                <c:pt idx="110">
                  <c:v>1.5999999999999996E-3</c:v>
                </c:pt>
                <c:pt idx="113">
                  <c:v>2.9999999999999981E-4</c:v>
                </c:pt>
                <c:pt idx="114">
                  <c:v>2.9999999999999981E-4</c:v>
                </c:pt>
                <c:pt idx="115">
                  <c:v>5.9000000000000007E-3</c:v>
                </c:pt>
                <c:pt idx="119">
                  <c:v>2.9999999999999981E-4</c:v>
                </c:pt>
                <c:pt idx="125">
                  <c:v>1.0000000000000009E-4</c:v>
                </c:pt>
                <c:pt idx="131">
                  <c:v>1.0199999999999999E-2</c:v>
                </c:pt>
                <c:pt idx="132">
                  <c:v>1.5400000000000002E-2</c:v>
                </c:pt>
                <c:pt idx="133">
                  <c:v>4.0000000000000001E-3</c:v>
                </c:pt>
                <c:pt idx="134">
                  <c:v>3.0999999999999995E-3</c:v>
                </c:pt>
                <c:pt idx="135">
                  <c:v>0.05</c:v>
                </c:pt>
                <c:pt idx="136">
                  <c:v>4.4200000000000003E-2</c:v>
                </c:pt>
                <c:pt idx="137">
                  <c:v>4.4999999999999997E-3</c:v>
                </c:pt>
                <c:pt idx="138">
                  <c:v>5.0999999999999995E-3</c:v>
                </c:pt>
                <c:pt idx="139">
                  <c:v>3.5000000000000001E-3</c:v>
                </c:pt>
                <c:pt idx="140">
                  <c:v>2.5999999999999999E-3</c:v>
                </c:pt>
                <c:pt idx="144">
                  <c:v>2.0000000000000017E-4</c:v>
                </c:pt>
                <c:pt idx="147">
                  <c:v>5.0000000000000001E-4</c:v>
                </c:pt>
                <c:pt idx="148">
                  <c:v>5.9999999999999962E-4</c:v>
                </c:pt>
                <c:pt idx="149">
                  <c:v>1.9E-3</c:v>
                </c:pt>
                <c:pt idx="150">
                  <c:v>5.0000000000000001E-4</c:v>
                </c:pt>
              </c:numCache>
            </c:numRef>
          </c:yVal>
          <c:smooth val="0"/>
          <c:extLst>
            <c:ext xmlns:c16="http://schemas.microsoft.com/office/drawing/2014/chart" uri="{C3380CC4-5D6E-409C-BE32-E72D297353CC}">
              <c16:uniqueId val="{00000000-BCB4-45EA-86A5-BADE6BD6D1BF}"/>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LogQ'!$L$156:$L$166</c:f>
              <c:numCache>
                <c:formatCode>0.000</c:formatCode>
                <c:ptCount val="11"/>
                <c:pt idx="1">
                  <c:v>1.0589999999999999E-2</c:v>
                </c:pt>
                <c:pt idx="2">
                  <c:v>1.8500000000000003E-2</c:v>
                </c:pt>
                <c:pt idx="3">
                  <c:v>2.65E-3</c:v>
                </c:pt>
                <c:pt idx="4">
                  <c:v>2.0110000000000003E-2</c:v>
                </c:pt>
                <c:pt idx="5">
                  <c:v>9.8060000000000008E-2</c:v>
                </c:pt>
                <c:pt idx="6">
                  <c:v>0.13880000000000001</c:v>
                </c:pt>
                <c:pt idx="7">
                  <c:v>6.0100000000000001E-2</c:v>
                </c:pt>
                <c:pt idx="8">
                  <c:v>6.7360000000000003E-2</c:v>
                </c:pt>
                <c:pt idx="9">
                  <c:v>5.1269999999999996E-2</c:v>
                </c:pt>
                <c:pt idx="10">
                  <c:v>1.9999999999999997E-2</c:v>
                </c:pt>
              </c:numCache>
            </c:numRef>
          </c:yVal>
          <c:smooth val="0"/>
          <c:extLst>
            <c:ext xmlns:c16="http://schemas.microsoft.com/office/drawing/2014/chart" uri="{C3380CC4-5D6E-409C-BE32-E72D297353CC}">
              <c16:uniqueId val="{00000001-BCB4-45EA-86A5-BADE6BD6D1BF}"/>
            </c:ext>
          </c:extLst>
        </c:ser>
        <c:dLbls>
          <c:showLegendKey val="0"/>
          <c:showVal val="0"/>
          <c:showCatName val="0"/>
          <c:showSerName val="0"/>
          <c:showPercent val="0"/>
          <c:showBubbleSize val="0"/>
        </c:dLbls>
        <c:axId val="1192941296"/>
        <c:axId val="1192941688"/>
      </c:scatterChart>
      <c:valAx>
        <c:axId val="1192941296"/>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Log</a:t>
                </a:r>
                <a:r>
                  <a:rPr lang="en-US" sz="1100" baseline="-25000"/>
                  <a:t>10 </a:t>
                </a:r>
                <a:r>
                  <a:rPr lang="en-US" sz="1100"/>
                  <a:t>Streamflow,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192941688"/>
        <c:crossesAt val="-12"/>
        <c:crossBetween val="midCat"/>
      </c:valAx>
      <c:valAx>
        <c:axId val="119294168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Concentration (mg/L)</a:t>
                </a:r>
              </a:p>
            </c:rich>
          </c:tx>
          <c:layout>
            <c:manualLayout>
              <c:xMode val="edge"/>
              <c:yMode val="edge"/>
              <c:x val="2.9404772679277158E-2"/>
              <c:y val="0.3007582901694809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1192941296"/>
        <c:crosses val="autoZero"/>
        <c:crossBetween val="midCat"/>
      </c:valAx>
      <c:spPr>
        <a:noFill/>
        <a:ln>
          <a:solidFill>
            <a:schemeClr val="bg1">
              <a:lumMod val="50000"/>
            </a:schemeClr>
          </a:solidFill>
        </a:ln>
        <a:effectLst/>
      </c:spPr>
    </c:plotArea>
    <c:legend>
      <c:legendPos val="t"/>
      <c:legendEntry>
        <c:idx val="2"/>
        <c:delete val="1"/>
      </c:legendEntry>
      <c:layout>
        <c:manualLayout>
          <c:xMode val="edge"/>
          <c:yMode val="edge"/>
          <c:x val="0.1710800977464024"/>
          <c:y val="0.12798302867008882"/>
          <c:w val="0.74460747578966424"/>
          <c:h val="7.309639055780858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Colloidal/Particulate  Manganese</a:t>
            </a:r>
            <a:br>
              <a:rPr lang="en-US" sz="1200"/>
            </a:br>
            <a:r>
              <a:rPr lang="en-US" sz="1200"/>
              <a:t>Animas</a:t>
            </a:r>
            <a:r>
              <a:rPr lang="en-US" sz="1200" baseline="0"/>
              <a:t> River at Durango</a:t>
            </a:r>
            <a:endParaRPr lang="en-US" sz="1200"/>
          </a:p>
        </c:rich>
      </c:tx>
      <c:layout>
        <c:manualLayout>
          <c:xMode val="edge"/>
          <c:yMode val="edge"/>
          <c:x val="0.32154177602799644"/>
          <c:y val="2.4473163930224726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3593073787507184"/>
          <c:w val="0.7812683727034121"/>
          <c:h val="0.67720025342814338"/>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65000"/>
                    <a:lumOff val="35000"/>
                  </a:schemeClr>
                </a:solidFill>
                <a:prstDash val="sysDot"/>
              </a:ln>
              <a:effectLst/>
            </c:spPr>
            <c:trendlineType val="poly"/>
            <c:order val="2"/>
            <c:forward val="0.5"/>
            <c:dispRSqr val="1"/>
            <c:dispEq val="1"/>
            <c:trendlineLbl>
              <c:layout>
                <c:manualLayout>
                  <c:x val="-0.17230993000874892"/>
                  <c:y val="-2.7331108023886472E-2"/>
                </c:manualLayout>
              </c:layout>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baseline="0"/>
                      <a:t>y = 0.242x</a:t>
                    </a:r>
                    <a:r>
                      <a:rPr lang="en-US" baseline="30000"/>
                      <a:t>2</a:t>
                    </a:r>
                    <a:r>
                      <a:rPr lang="en-US" baseline="0"/>
                      <a:t> - 1.0617x + 1.1728</a:t>
                    </a:r>
                    <a:br>
                      <a:rPr lang="en-US" baseline="0"/>
                    </a:br>
                    <a:r>
                      <a:rPr lang="en-US" baseline="0"/>
                      <a:t>R² = 0.667</a:t>
                    </a:r>
                    <a:endParaRPr lang="en-US"/>
                  </a:p>
                </c:rich>
              </c:tx>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rendlineLbl>
          </c:trendline>
          <c:xVal>
            <c:numRef>
              <c:f>'Durango Colloidal LogQ'!$D$3:$D$170</c:f>
              <c:numCache>
                <c:formatCode>0.000</c:formatCode>
                <c:ptCount val="168"/>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LogQ'!$N$3:$N$170</c:f>
              <c:numCache>
                <c:formatCode>0.000</c:formatCode>
                <c:ptCount val="168"/>
                <c:pt idx="0">
                  <c:v>2.2800000000000011E-2</c:v>
                </c:pt>
                <c:pt idx="1">
                  <c:v>2.4900000000000005E-2</c:v>
                </c:pt>
                <c:pt idx="2">
                  <c:v>1.4999999999999999E-2</c:v>
                </c:pt>
                <c:pt idx="3">
                  <c:v>3.1099999999999996E-2</c:v>
                </c:pt>
                <c:pt idx="4">
                  <c:v>5.6000000000000001E-2</c:v>
                </c:pt>
                <c:pt idx="5">
                  <c:v>3.5099999999999992E-2</c:v>
                </c:pt>
                <c:pt idx="6">
                  <c:v>4.5699999999999991E-2</c:v>
                </c:pt>
                <c:pt idx="7">
                  <c:v>2.8399999999999977E-2</c:v>
                </c:pt>
                <c:pt idx="8">
                  <c:v>2.0500000000000001E-2</c:v>
                </c:pt>
                <c:pt idx="9">
                  <c:v>8.1200000000000008E-2</c:v>
                </c:pt>
                <c:pt idx="10">
                  <c:v>6.93E-2</c:v>
                </c:pt>
                <c:pt idx="11">
                  <c:v>5.0499999999999996E-2</c:v>
                </c:pt>
                <c:pt idx="12">
                  <c:v>4.02E-2</c:v>
                </c:pt>
                <c:pt idx="13">
                  <c:v>4.7E-2</c:v>
                </c:pt>
                <c:pt idx="14">
                  <c:v>0.05</c:v>
                </c:pt>
                <c:pt idx="15">
                  <c:v>2.3299999999999998E-2</c:v>
                </c:pt>
                <c:pt idx="16">
                  <c:v>7.1999999999999955E-3</c:v>
                </c:pt>
                <c:pt idx="17">
                  <c:v>1.0399999999999998E-2</c:v>
                </c:pt>
                <c:pt idx="18">
                  <c:v>1.4300000000000004E-2</c:v>
                </c:pt>
                <c:pt idx="19">
                  <c:v>3.1000000000000016E-3</c:v>
                </c:pt>
                <c:pt idx="20">
                  <c:v>2.7700000000000002E-2</c:v>
                </c:pt>
                <c:pt idx="21">
                  <c:v>2.0200000000000003E-2</c:v>
                </c:pt>
                <c:pt idx="22">
                  <c:v>1.5800000000000012E-2</c:v>
                </c:pt>
                <c:pt idx="23">
                  <c:v>0.01</c:v>
                </c:pt>
                <c:pt idx="24">
                  <c:v>3.2099999999999997E-2</c:v>
                </c:pt>
                <c:pt idx="25">
                  <c:v>1.4900000000000005E-2</c:v>
                </c:pt>
                <c:pt idx="26">
                  <c:v>5.2999999999999827E-3</c:v>
                </c:pt>
                <c:pt idx="27">
                  <c:v>3.3100000000000025E-2</c:v>
                </c:pt>
                <c:pt idx="28">
                  <c:v>3.280000000000001E-2</c:v>
                </c:pt>
                <c:pt idx="29">
                  <c:v>2.2899999999999976E-2</c:v>
                </c:pt>
                <c:pt idx="30">
                  <c:v>6.3E-2</c:v>
                </c:pt>
                <c:pt idx="31">
                  <c:v>0.33600000000000002</c:v>
                </c:pt>
                <c:pt idx="32">
                  <c:v>3.27E-2</c:v>
                </c:pt>
                <c:pt idx="33">
                  <c:v>3.6899999999999988E-2</c:v>
                </c:pt>
                <c:pt idx="34">
                  <c:v>0.24129999999999999</c:v>
                </c:pt>
                <c:pt idx="35">
                  <c:v>0.152</c:v>
                </c:pt>
                <c:pt idx="36">
                  <c:v>2.4999999999999927E-3</c:v>
                </c:pt>
                <c:pt idx="37">
                  <c:v>1.8000000000000114E-3</c:v>
                </c:pt>
                <c:pt idx="38">
                  <c:v>8.1999999999999955E-3</c:v>
                </c:pt>
                <c:pt idx="39">
                  <c:v>1.2600000000000002E-2</c:v>
                </c:pt>
                <c:pt idx="40">
                  <c:v>1.9300000000000005E-2</c:v>
                </c:pt>
                <c:pt idx="41">
                  <c:v>6.1399999999999989E-2</c:v>
                </c:pt>
                <c:pt idx="42">
                  <c:v>1.719999999999999E-2</c:v>
                </c:pt>
                <c:pt idx="43">
                  <c:v>1.2E-2</c:v>
                </c:pt>
                <c:pt idx="44">
                  <c:v>1.3599999999999994E-2</c:v>
                </c:pt>
                <c:pt idx="45">
                  <c:v>9.0999999999999935E-3</c:v>
                </c:pt>
                <c:pt idx="46">
                  <c:v>2.1000000000000001E-2</c:v>
                </c:pt>
                <c:pt idx="47">
                  <c:v>1.9300000000000012E-2</c:v>
                </c:pt>
                <c:pt idx="48">
                  <c:v>1.2700000000000017E-2</c:v>
                </c:pt>
                <c:pt idx="49">
                  <c:v>3.1400000000000004E-2</c:v>
                </c:pt>
                <c:pt idx="50">
                  <c:v>2.4E-2</c:v>
                </c:pt>
                <c:pt idx="51">
                  <c:v>6.9800000000000001E-2</c:v>
                </c:pt>
                <c:pt idx="52">
                  <c:v>0.10829999999999999</c:v>
                </c:pt>
                <c:pt idx="53">
                  <c:v>5.9699999999999989E-2</c:v>
                </c:pt>
                <c:pt idx="54">
                  <c:v>2.689999999999999E-2</c:v>
                </c:pt>
                <c:pt idx="55">
                  <c:v>0.28160000000000002</c:v>
                </c:pt>
                <c:pt idx="56">
                  <c:v>0.25559999999999994</c:v>
                </c:pt>
                <c:pt idx="57">
                  <c:v>0.6885</c:v>
                </c:pt>
                <c:pt idx="58">
                  <c:v>4.3299999999999998E-2</c:v>
                </c:pt>
                <c:pt idx="59">
                  <c:v>4.4300000000000006E-2</c:v>
                </c:pt>
                <c:pt idx="60">
                  <c:v>1.5799999999999998E-2</c:v>
                </c:pt>
                <c:pt idx="61">
                  <c:v>1.4900000000000005E-2</c:v>
                </c:pt>
                <c:pt idx="62">
                  <c:v>1.4500000000000001E-2</c:v>
                </c:pt>
                <c:pt idx="63">
                  <c:v>6.0000000000000001E-3</c:v>
                </c:pt>
                <c:pt idx="64">
                  <c:v>1.5700000000000002E-2</c:v>
                </c:pt>
                <c:pt idx="65">
                  <c:v>4.8500000000000001E-2</c:v>
                </c:pt>
                <c:pt idx="66">
                  <c:v>4.2699999999999988E-2</c:v>
                </c:pt>
                <c:pt idx="67">
                  <c:v>2.0500000000000001E-2</c:v>
                </c:pt>
                <c:pt idx="68">
                  <c:v>6.2000000000000171E-3</c:v>
                </c:pt>
                <c:pt idx="70">
                  <c:v>8.5999999999999948E-3</c:v>
                </c:pt>
                <c:pt idx="71">
                  <c:v>1.8100000000000022E-2</c:v>
                </c:pt>
                <c:pt idx="73">
                  <c:v>2.5900000000000006E-2</c:v>
                </c:pt>
                <c:pt idx="75">
                  <c:v>1.3400000000000006E-2</c:v>
                </c:pt>
                <c:pt idx="76">
                  <c:v>3.4400000000000035E-2</c:v>
                </c:pt>
                <c:pt idx="77">
                  <c:v>9.1600000000000029E-2</c:v>
                </c:pt>
                <c:pt idx="78">
                  <c:v>3.0699999999999988E-2</c:v>
                </c:pt>
                <c:pt idx="79">
                  <c:v>3.9600000000000024E-2</c:v>
                </c:pt>
                <c:pt idx="80">
                  <c:v>0.32020000000000004</c:v>
                </c:pt>
                <c:pt idx="81">
                  <c:v>0.10959999999999999</c:v>
                </c:pt>
                <c:pt idx="82">
                  <c:v>6.0699999999999997E-2</c:v>
                </c:pt>
                <c:pt idx="83">
                  <c:v>0.26080000000000003</c:v>
                </c:pt>
                <c:pt idx="84">
                  <c:v>4.8299999999999996E-2</c:v>
                </c:pt>
                <c:pt idx="85">
                  <c:v>4.250000000000001E-2</c:v>
                </c:pt>
                <c:pt idx="86">
                  <c:v>9.3599999999999989E-2</c:v>
                </c:pt>
                <c:pt idx="87">
                  <c:v>4.7100000000000003E-2</c:v>
                </c:pt>
                <c:pt idx="88">
                  <c:v>6.1700000000000005E-2</c:v>
                </c:pt>
                <c:pt idx="89">
                  <c:v>3.7900000000000003E-2</c:v>
                </c:pt>
                <c:pt idx="90">
                  <c:v>4.8600000000000004E-2</c:v>
                </c:pt>
                <c:pt idx="91">
                  <c:v>3.6699999999999997E-2</c:v>
                </c:pt>
                <c:pt idx="92">
                  <c:v>3.1200000000000002E-2</c:v>
                </c:pt>
                <c:pt idx="93">
                  <c:v>3.6300000000000006E-2</c:v>
                </c:pt>
                <c:pt idx="94">
                  <c:v>4.2000000000000003E-2</c:v>
                </c:pt>
                <c:pt idx="95">
                  <c:v>1.7399999999999992E-2</c:v>
                </c:pt>
                <c:pt idx="96">
                  <c:v>8.9000000000000051E-3</c:v>
                </c:pt>
                <c:pt idx="97">
                  <c:v>1.8099999999999995E-2</c:v>
                </c:pt>
                <c:pt idx="98">
                  <c:v>2.6400000000000007E-2</c:v>
                </c:pt>
                <c:pt idx="99">
                  <c:v>3.0400000000000007E-2</c:v>
                </c:pt>
                <c:pt idx="100">
                  <c:v>4.519999999999999E-2</c:v>
                </c:pt>
                <c:pt idx="101">
                  <c:v>2.7900000000000005E-2</c:v>
                </c:pt>
                <c:pt idx="102">
                  <c:v>0.1293</c:v>
                </c:pt>
                <c:pt idx="103">
                  <c:v>4.5599999999999995E-2</c:v>
                </c:pt>
                <c:pt idx="104">
                  <c:v>6.5400000000000028E-2</c:v>
                </c:pt>
                <c:pt idx="105">
                  <c:v>3.4799999999999984E-2</c:v>
                </c:pt>
                <c:pt idx="106">
                  <c:v>2.9900000000000006E-2</c:v>
                </c:pt>
                <c:pt idx="107">
                  <c:v>8.500000000000002E-2</c:v>
                </c:pt>
                <c:pt idx="108">
                  <c:v>7.060000000000001E-2</c:v>
                </c:pt>
                <c:pt idx="109">
                  <c:v>4.2500000000000003E-2</c:v>
                </c:pt>
                <c:pt idx="110">
                  <c:v>0.04</c:v>
                </c:pt>
                <c:pt idx="111">
                  <c:v>2.0199999999999996E-2</c:v>
                </c:pt>
                <c:pt idx="112">
                  <c:v>2.4000000000000007E-2</c:v>
                </c:pt>
                <c:pt idx="113">
                  <c:v>5.949999999999999E-2</c:v>
                </c:pt>
                <c:pt idx="114">
                  <c:v>5.62E-2</c:v>
                </c:pt>
                <c:pt idx="115">
                  <c:v>4.1200000000000001E-2</c:v>
                </c:pt>
                <c:pt idx="116">
                  <c:v>2.1600000000000001E-2</c:v>
                </c:pt>
                <c:pt idx="117">
                  <c:v>1.7399999999999999E-2</c:v>
                </c:pt>
                <c:pt idx="118">
                  <c:v>2.7299999999999998E-2</c:v>
                </c:pt>
                <c:pt idx="119">
                  <c:v>2.1599999999999994E-2</c:v>
                </c:pt>
                <c:pt idx="120">
                  <c:v>7.2000000000000172E-3</c:v>
                </c:pt>
                <c:pt idx="121">
                  <c:v>1.9199999999999988E-2</c:v>
                </c:pt>
                <c:pt idx="122">
                  <c:v>1.5900000000000004E-2</c:v>
                </c:pt>
                <c:pt idx="123">
                  <c:v>1.5699999999999988E-2</c:v>
                </c:pt>
                <c:pt idx="124">
                  <c:v>1.4299999999999983E-2</c:v>
                </c:pt>
                <c:pt idx="125">
                  <c:v>3.5300000000000012E-2</c:v>
                </c:pt>
                <c:pt idx="126">
                  <c:v>0.03</c:v>
                </c:pt>
                <c:pt idx="127">
                  <c:v>2.1100000000000022E-2</c:v>
                </c:pt>
                <c:pt idx="128">
                  <c:v>4.5599999999999995E-2</c:v>
                </c:pt>
                <c:pt idx="129">
                  <c:v>1.7999999999999999E-2</c:v>
                </c:pt>
                <c:pt idx="131">
                  <c:v>0.14649999999999999</c:v>
                </c:pt>
                <c:pt idx="132">
                  <c:v>0.12350000000000003</c:v>
                </c:pt>
                <c:pt idx="133">
                  <c:v>3.0799999999999998E-2</c:v>
                </c:pt>
                <c:pt idx="134">
                  <c:v>3.3899999999999993E-2</c:v>
                </c:pt>
                <c:pt idx="135">
                  <c:v>0.45910000000000001</c:v>
                </c:pt>
                <c:pt idx="136">
                  <c:v>0.35899999999999999</c:v>
                </c:pt>
                <c:pt idx="137">
                  <c:v>3.4000000000000002E-2</c:v>
                </c:pt>
                <c:pt idx="138">
                  <c:v>3.0799999999999998E-2</c:v>
                </c:pt>
                <c:pt idx="139">
                  <c:v>3.3299999999999996E-2</c:v>
                </c:pt>
                <c:pt idx="140">
                  <c:v>1.9900000000000004E-2</c:v>
                </c:pt>
                <c:pt idx="142">
                  <c:v>8.800000000000004E-3</c:v>
                </c:pt>
                <c:pt idx="143">
                  <c:v>8.9999999999999993E-3</c:v>
                </c:pt>
                <c:pt idx="144">
                  <c:v>4.6400000000000004E-2</c:v>
                </c:pt>
                <c:pt idx="145">
                  <c:v>4.3900000000000008E-2</c:v>
                </c:pt>
                <c:pt idx="147">
                  <c:v>1.35E-2</c:v>
                </c:pt>
                <c:pt idx="148">
                  <c:v>1.1799999999999982E-2</c:v>
                </c:pt>
                <c:pt idx="149">
                  <c:v>1.6699999999999989E-2</c:v>
                </c:pt>
                <c:pt idx="150">
                  <c:v>8.8000000000000109E-3</c:v>
                </c:pt>
                <c:pt idx="154">
                  <c:v>0.05</c:v>
                </c:pt>
                <c:pt idx="155">
                  <c:v>0.16600000000000001</c:v>
                </c:pt>
                <c:pt idx="156">
                  <c:v>0.155</c:v>
                </c:pt>
                <c:pt idx="157">
                  <c:v>0.23699999999999999</c:v>
                </c:pt>
                <c:pt idx="158">
                  <c:v>0.67499999999999993</c:v>
                </c:pt>
                <c:pt idx="159">
                  <c:v>1.05</c:v>
                </c:pt>
                <c:pt idx="160">
                  <c:v>0.47100000000000003</c:v>
                </c:pt>
                <c:pt idx="161">
                  <c:v>0.502</c:v>
                </c:pt>
                <c:pt idx="162">
                  <c:v>0.39900000000000002</c:v>
                </c:pt>
                <c:pt idx="163">
                  <c:v>0.16499999999999998</c:v>
                </c:pt>
                <c:pt idx="164">
                  <c:v>8.0000000000000002E-3</c:v>
                </c:pt>
                <c:pt idx="165">
                  <c:v>0.26900000000000002</c:v>
                </c:pt>
                <c:pt idx="166">
                  <c:v>0.30499999999999999</c:v>
                </c:pt>
                <c:pt idx="167">
                  <c:v>6.9000000000000006E-2</c:v>
                </c:pt>
              </c:numCache>
            </c:numRef>
          </c:yVal>
          <c:smooth val="0"/>
          <c:extLst>
            <c:ext xmlns:c16="http://schemas.microsoft.com/office/drawing/2014/chart" uri="{C3380CC4-5D6E-409C-BE32-E72D297353CC}">
              <c16:uniqueId val="{00000003-C9F0-4EA6-9EC8-080009E3A7E2}"/>
            </c:ext>
          </c:extLst>
        </c:ser>
        <c:dLbls>
          <c:showLegendKey val="0"/>
          <c:showVal val="0"/>
          <c:showCatName val="0"/>
          <c:showSerName val="0"/>
          <c:showPercent val="0"/>
          <c:showBubbleSize val="0"/>
        </c:dLbls>
        <c:axId val="1192941296"/>
        <c:axId val="1192941688"/>
        <c:extLst>
          <c:ext xmlns:c15="http://schemas.microsoft.com/office/drawing/2012/chart" uri="{02D57815-91ED-43cb-92C2-25804820EDAC}">
            <c15:filteredScatterSeries>
              <c15:ser>
                <c:idx val="1"/>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LogQ'!$N$156:$N$166</c15:sqref>
                        </c15:formulaRef>
                      </c:ext>
                    </c:extLst>
                    <c:numCache>
                      <c:formatCode>0.000</c:formatCode>
                      <c:ptCount val="11"/>
                      <c:pt idx="1">
                        <c:v>0.05</c:v>
                      </c:pt>
                      <c:pt idx="2">
                        <c:v>0.16600000000000001</c:v>
                      </c:pt>
                      <c:pt idx="3">
                        <c:v>0.155</c:v>
                      </c:pt>
                      <c:pt idx="4">
                        <c:v>0.23699999999999999</c:v>
                      </c:pt>
                      <c:pt idx="5">
                        <c:v>0.67499999999999993</c:v>
                      </c:pt>
                      <c:pt idx="6">
                        <c:v>1.05</c:v>
                      </c:pt>
                      <c:pt idx="7">
                        <c:v>0.47100000000000003</c:v>
                      </c:pt>
                      <c:pt idx="8">
                        <c:v>0.502</c:v>
                      </c:pt>
                      <c:pt idx="9">
                        <c:v>0.39900000000000002</c:v>
                      </c:pt>
                      <c:pt idx="10">
                        <c:v>0.16499999999999998</c:v>
                      </c:pt>
                    </c:numCache>
                  </c:numRef>
                </c:yVal>
                <c:smooth val="0"/>
                <c:extLst>
                  <c:ext xmlns:c16="http://schemas.microsoft.com/office/drawing/2014/chart" uri="{C3380CC4-5D6E-409C-BE32-E72D297353CC}">
                    <c16:uniqueId val="{00000005-C9F0-4EA6-9EC8-080009E3A7E2}"/>
                  </c:ext>
                </c:extLst>
              </c15:ser>
            </c15:filteredScatterSeries>
          </c:ext>
        </c:extLst>
      </c:scatterChart>
      <c:valAx>
        <c:axId val="1192941296"/>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Log</a:t>
                </a:r>
                <a:r>
                  <a:rPr lang="en-US" baseline="-25000"/>
                  <a:t>10</a:t>
                </a:r>
                <a:r>
                  <a:rPr lang="en-US"/>
                  <a:t> Streamflow,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1192941688"/>
        <c:crossesAt val="-12"/>
        <c:crossBetween val="midCat"/>
      </c:valAx>
      <c:valAx>
        <c:axId val="1192941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Concentration, mg/L</a:t>
                </a:r>
              </a:p>
            </c:rich>
          </c:tx>
          <c:layout>
            <c:manualLayout>
              <c:xMode val="edge"/>
              <c:yMode val="edge"/>
              <c:x val="1.9444444444444445E-2"/>
              <c:y val="0.3186867324415814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1192941296"/>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Colloidal/Particulate Zinc</a:t>
            </a:r>
          </a:p>
          <a:p>
            <a:pPr>
              <a:defRPr sz="1200"/>
            </a:pPr>
            <a:r>
              <a:rPr lang="en-US" sz="1200"/>
              <a:t>Animas River at Durango</a:t>
            </a:r>
          </a:p>
        </c:rich>
      </c:tx>
      <c:layout>
        <c:manualLayout>
          <c:xMode val="edge"/>
          <c:yMode val="edge"/>
          <c:x val="0.37877077865266839"/>
          <c:y val="1.021291837890202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8584159730470132"/>
          <c:w val="0.7812683727034121"/>
          <c:h val="0.62728939399851402"/>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65000"/>
                    <a:lumOff val="35000"/>
                  </a:schemeClr>
                </a:solidFill>
                <a:prstDash val="sysDot"/>
              </a:ln>
              <a:effectLst/>
            </c:spPr>
            <c:trendlineType val="poly"/>
            <c:order val="2"/>
            <c:forward val="0.5"/>
            <c:dispRSqr val="1"/>
            <c:dispEq val="1"/>
            <c:trendlineLbl>
              <c:layout>
                <c:manualLayout>
                  <c:x val="-3.3182852143482093E-2"/>
                  <c:y val="-2.0168703196288069E-2"/>
                </c:manualLayout>
              </c:layout>
              <c:tx>
                <c:rich>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baseline="0"/>
                      <a:t>y = 0.0854x</a:t>
                    </a:r>
                    <a:r>
                      <a:rPr lang="en-US" sz="1050" baseline="30000"/>
                      <a:t>2</a:t>
                    </a:r>
                    <a:r>
                      <a:rPr lang="en-US" sz="1050" baseline="0"/>
                      <a:t> - 0.3651x + 0.4022</a:t>
                    </a:r>
                    <a:br>
                      <a:rPr lang="en-US" sz="1050" baseline="0"/>
                    </a:br>
                    <a:r>
                      <a:rPr lang="en-US" sz="1050" baseline="0"/>
                      <a:t>R² = 0.646</a:t>
                    </a:r>
                    <a:endParaRPr lang="en-US" sz="1050"/>
                  </a:p>
                </c:rich>
              </c:tx>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LogQ'!$D$3:$D$170</c:f>
              <c:numCache>
                <c:formatCode>0.000</c:formatCode>
                <c:ptCount val="168"/>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LogQ'!$Q$3:$Q$170</c:f>
              <c:numCache>
                <c:formatCode>0.000</c:formatCode>
                <c:ptCount val="168"/>
                <c:pt idx="0">
                  <c:v>1.1899999999999992E-2</c:v>
                </c:pt>
                <c:pt idx="1">
                  <c:v>1.4600000000000009E-2</c:v>
                </c:pt>
                <c:pt idx="2">
                  <c:v>1.5699999999999988E-2</c:v>
                </c:pt>
                <c:pt idx="3">
                  <c:v>0.02</c:v>
                </c:pt>
                <c:pt idx="4">
                  <c:v>3.2399999999999991E-2</c:v>
                </c:pt>
                <c:pt idx="5">
                  <c:v>2.3300000000000012E-2</c:v>
                </c:pt>
                <c:pt idx="6">
                  <c:v>3.7700000000000004E-2</c:v>
                </c:pt>
                <c:pt idx="7">
                  <c:v>1.8200000000000004E-2</c:v>
                </c:pt>
                <c:pt idx="8">
                  <c:v>2.3200000000000002E-2</c:v>
                </c:pt>
                <c:pt idx="9">
                  <c:v>3.4300000000000004E-2</c:v>
                </c:pt>
                <c:pt idx="10">
                  <c:v>3.8199999999999998E-2</c:v>
                </c:pt>
                <c:pt idx="11">
                  <c:v>2.5199999999999997E-2</c:v>
                </c:pt>
                <c:pt idx="12">
                  <c:v>2.5299999999999996E-2</c:v>
                </c:pt>
                <c:pt idx="13">
                  <c:v>2.8500000000000001E-2</c:v>
                </c:pt>
                <c:pt idx="14">
                  <c:v>2.3200000000000002E-2</c:v>
                </c:pt>
                <c:pt idx="15">
                  <c:v>0</c:v>
                </c:pt>
                <c:pt idx="16">
                  <c:v>0</c:v>
                </c:pt>
                <c:pt idx="17">
                  <c:v>2.1000000000000016E-3</c:v>
                </c:pt>
                <c:pt idx="18">
                  <c:v>1.1999999999999992E-3</c:v>
                </c:pt>
                <c:pt idx="19">
                  <c:v>1.9000000000000004E-3</c:v>
                </c:pt>
                <c:pt idx="20">
                  <c:v>7.0999999999999943E-3</c:v>
                </c:pt>
                <c:pt idx="21">
                  <c:v>3.5000000000000001E-3</c:v>
                </c:pt>
                <c:pt idx="22">
                  <c:v>8.0000000000000002E-3</c:v>
                </c:pt>
                <c:pt idx="23">
                  <c:v>1.9000000000000056E-3</c:v>
                </c:pt>
                <c:pt idx="24">
                  <c:v>1.4000000000000056E-3</c:v>
                </c:pt>
                <c:pt idx="25">
                  <c:v>5.7000000000000028E-3</c:v>
                </c:pt>
                <c:pt idx="26">
                  <c:v>1.3000000000000114E-3</c:v>
                </c:pt>
                <c:pt idx="27">
                  <c:v>1.3700000000000002E-2</c:v>
                </c:pt>
                <c:pt idx="28">
                  <c:v>1.7599999999999994E-2</c:v>
                </c:pt>
                <c:pt idx="29">
                  <c:v>2.0399999999999991E-2</c:v>
                </c:pt>
                <c:pt idx="30">
                  <c:v>3.27E-2</c:v>
                </c:pt>
                <c:pt idx="31">
                  <c:v>0.16190000000000002</c:v>
                </c:pt>
                <c:pt idx="32">
                  <c:v>2.0800000000000006E-2</c:v>
                </c:pt>
                <c:pt idx="33">
                  <c:v>2.2799999999999997E-2</c:v>
                </c:pt>
                <c:pt idx="34">
                  <c:v>8.5400000000000004E-2</c:v>
                </c:pt>
                <c:pt idx="35">
                  <c:v>5.4799999999999995E-2</c:v>
                </c:pt>
                <c:pt idx="36">
                  <c:v>5.0000000000000001E-3</c:v>
                </c:pt>
                <c:pt idx="37">
                  <c:v>3.799999999999997E-3</c:v>
                </c:pt>
                <c:pt idx="38">
                  <c:v>3.5000000000000001E-3</c:v>
                </c:pt>
                <c:pt idx="39">
                  <c:v>5.6000000000000017E-3</c:v>
                </c:pt>
                <c:pt idx="40">
                  <c:v>9.8000000000000014E-3</c:v>
                </c:pt>
                <c:pt idx="41">
                  <c:v>1.6000000000000004E-2</c:v>
                </c:pt>
                <c:pt idx="42">
                  <c:v>2.2000000000000027E-3</c:v>
                </c:pt>
                <c:pt idx="43">
                  <c:v>0.01</c:v>
                </c:pt>
                <c:pt idx="44">
                  <c:v>9.0999999999999935E-3</c:v>
                </c:pt>
                <c:pt idx="45">
                  <c:v>7.7000000000000028E-3</c:v>
                </c:pt>
                <c:pt idx="46">
                  <c:v>7.6000000000000087E-3</c:v>
                </c:pt>
                <c:pt idx="47">
                  <c:v>4.3999999999999916E-3</c:v>
                </c:pt>
                <c:pt idx="48">
                  <c:v>1.6E-2</c:v>
                </c:pt>
                <c:pt idx="49">
                  <c:v>1.6299999999999999E-2</c:v>
                </c:pt>
                <c:pt idx="50">
                  <c:v>1.6599999999999993E-2</c:v>
                </c:pt>
                <c:pt idx="51">
                  <c:v>5.5699999999999993E-2</c:v>
                </c:pt>
                <c:pt idx="52">
                  <c:v>6.4700000000000008E-2</c:v>
                </c:pt>
                <c:pt idx="53">
                  <c:v>4.2000000000000003E-2</c:v>
                </c:pt>
                <c:pt idx="54">
                  <c:v>2.2700000000000001E-2</c:v>
                </c:pt>
                <c:pt idx="55">
                  <c:v>0.11869999999999999</c:v>
                </c:pt>
                <c:pt idx="56">
                  <c:v>0.11209999999999999</c:v>
                </c:pt>
                <c:pt idx="57">
                  <c:v>0.22750000000000001</c:v>
                </c:pt>
                <c:pt idx="58">
                  <c:v>2.2700000000000001E-2</c:v>
                </c:pt>
                <c:pt idx="59">
                  <c:v>2.1800000000000003E-2</c:v>
                </c:pt>
                <c:pt idx="60">
                  <c:v>-8.9999999999999152E-4</c:v>
                </c:pt>
                <c:pt idx="61">
                  <c:v>1.3799999999999996E-2</c:v>
                </c:pt>
                <c:pt idx="62">
                  <c:v>1.1100000000000002E-2</c:v>
                </c:pt>
                <c:pt idx="63">
                  <c:v>6.0000000000000001E-3</c:v>
                </c:pt>
                <c:pt idx="64">
                  <c:v>1.1399999999999999E-2</c:v>
                </c:pt>
                <c:pt idx="65">
                  <c:v>1.9899999999999998E-2</c:v>
                </c:pt>
                <c:pt idx="66">
                  <c:v>3.3300000000000003E-2</c:v>
                </c:pt>
                <c:pt idx="67">
                  <c:v>1.3700000000000002E-2</c:v>
                </c:pt>
                <c:pt idx="68">
                  <c:v>4.9000000000000059E-3</c:v>
                </c:pt>
                <c:pt idx="69">
                  <c:v>3.4000000000000059E-3</c:v>
                </c:pt>
                <c:pt idx="70">
                  <c:v>7.2999999999999975E-3</c:v>
                </c:pt>
                <c:pt idx="71">
                  <c:v>1.2E-2</c:v>
                </c:pt>
                <c:pt idx="72">
                  <c:v>1.8999999999999915E-3</c:v>
                </c:pt>
                <c:pt idx="73">
                  <c:v>9.7999999999999979E-3</c:v>
                </c:pt>
                <c:pt idx="74">
                  <c:v>0</c:v>
                </c:pt>
                <c:pt idx="75">
                  <c:v>1.0700000000000003E-2</c:v>
                </c:pt>
                <c:pt idx="76">
                  <c:v>1.610000000000001E-2</c:v>
                </c:pt>
                <c:pt idx="77">
                  <c:v>2.75E-2</c:v>
                </c:pt>
                <c:pt idx="78">
                  <c:v>1.9100000000000009E-2</c:v>
                </c:pt>
                <c:pt idx="79">
                  <c:v>2.1399999999999992E-2</c:v>
                </c:pt>
                <c:pt idx="80">
                  <c:v>9.7899999999999987E-2</c:v>
                </c:pt>
                <c:pt idx="81">
                  <c:v>6.409999999999999E-2</c:v>
                </c:pt>
                <c:pt idx="82">
                  <c:v>3.7100000000000001E-2</c:v>
                </c:pt>
                <c:pt idx="83">
                  <c:v>0.12979999999999997</c:v>
                </c:pt>
                <c:pt idx="84">
                  <c:v>3.32E-2</c:v>
                </c:pt>
                <c:pt idx="85">
                  <c:v>2.4899999999999999E-2</c:v>
                </c:pt>
                <c:pt idx="86">
                  <c:v>3.32E-2</c:v>
                </c:pt>
                <c:pt idx="87">
                  <c:v>2.6699999999999995E-2</c:v>
                </c:pt>
                <c:pt idx="88">
                  <c:v>4.1899999999999993E-2</c:v>
                </c:pt>
                <c:pt idx="89">
                  <c:v>1.2399999999999998E-2</c:v>
                </c:pt>
                <c:pt idx="90">
                  <c:v>1.7200000000000003E-2</c:v>
                </c:pt>
                <c:pt idx="91">
                  <c:v>1.1900000000000003E-2</c:v>
                </c:pt>
                <c:pt idx="92">
                  <c:v>1.1800000000000001E-2</c:v>
                </c:pt>
                <c:pt idx="93">
                  <c:v>9.300000000000001E-3</c:v>
                </c:pt>
                <c:pt idx="94">
                  <c:v>1.0800000000000001E-2</c:v>
                </c:pt>
                <c:pt idx="95">
                  <c:v>8.6000000000000017E-3</c:v>
                </c:pt>
                <c:pt idx="96">
                  <c:v>8.5000000000000006E-3</c:v>
                </c:pt>
                <c:pt idx="97">
                  <c:v>9.6000000000000078E-3</c:v>
                </c:pt>
                <c:pt idx="98">
                  <c:v>1.3299999999999998E-2</c:v>
                </c:pt>
                <c:pt idx="99">
                  <c:v>1.0999999999999999E-2</c:v>
                </c:pt>
                <c:pt idx="100">
                  <c:v>1.4400000000000007E-2</c:v>
                </c:pt>
                <c:pt idx="101">
                  <c:v>1.7700000000000004E-2</c:v>
                </c:pt>
                <c:pt idx="102">
                  <c:v>4.5200000000000004E-2</c:v>
                </c:pt>
                <c:pt idx="103">
                  <c:v>1.0099999999999994E-2</c:v>
                </c:pt>
                <c:pt idx="104">
                  <c:v>2.4299999999999999E-2</c:v>
                </c:pt>
                <c:pt idx="105">
                  <c:v>2.5200000000000004E-2</c:v>
                </c:pt>
                <c:pt idx="106">
                  <c:v>2.5700000000000004E-2</c:v>
                </c:pt>
                <c:pt idx="107">
                  <c:v>5.0199999999999995E-2</c:v>
                </c:pt>
                <c:pt idx="108">
                  <c:v>4.0900000000000006E-2</c:v>
                </c:pt>
                <c:pt idx="109">
                  <c:v>2.81E-2</c:v>
                </c:pt>
                <c:pt idx="110">
                  <c:v>2.8200000000000003E-2</c:v>
                </c:pt>
                <c:pt idx="111">
                  <c:v>1.0299999999999997E-2</c:v>
                </c:pt>
                <c:pt idx="112">
                  <c:v>7.4999999999999997E-3</c:v>
                </c:pt>
                <c:pt idx="113">
                  <c:v>2.3399999999999997E-2</c:v>
                </c:pt>
                <c:pt idx="114">
                  <c:v>2.5499999999999998E-2</c:v>
                </c:pt>
                <c:pt idx="115">
                  <c:v>2.8799999999999996E-2</c:v>
                </c:pt>
                <c:pt idx="116">
                  <c:v>1.0999999999999999E-2</c:v>
                </c:pt>
                <c:pt idx="117">
                  <c:v>1.0700000000000003E-2</c:v>
                </c:pt>
                <c:pt idx="118">
                  <c:v>2.7500000000000007E-2</c:v>
                </c:pt>
                <c:pt idx="119">
                  <c:v>2.5700000000000004E-2</c:v>
                </c:pt>
                <c:pt idx="120">
                  <c:v>1.0699999999999989E-2</c:v>
                </c:pt>
                <c:pt idx="121">
                  <c:v>1.8599999999999995E-2</c:v>
                </c:pt>
                <c:pt idx="122">
                  <c:v>1.4300000000000011E-2</c:v>
                </c:pt>
                <c:pt idx="123">
                  <c:v>1.5900000000000004E-2</c:v>
                </c:pt>
                <c:pt idx="124">
                  <c:v>1.7099999999999994E-2</c:v>
                </c:pt>
                <c:pt idx="125">
                  <c:v>2.7299999999999998E-2</c:v>
                </c:pt>
                <c:pt idx="126">
                  <c:v>2.6399999999999993E-2</c:v>
                </c:pt>
                <c:pt idx="127">
                  <c:v>2.9299999999999996E-2</c:v>
                </c:pt>
                <c:pt idx="128">
                  <c:v>4.9200000000000001E-2</c:v>
                </c:pt>
                <c:pt idx="129">
                  <c:v>2.1600000000000008E-2</c:v>
                </c:pt>
                <c:pt idx="131">
                  <c:v>0.11539999999999999</c:v>
                </c:pt>
                <c:pt idx="132">
                  <c:v>0.11729999999999999</c:v>
                </c:pt>
                <c:pt idx="133">
                  <c:v>3.6500000000000005E-2</c:v>
                </c:pt>
                <c:pt idx="134">
                  <c:v>3.5000000000000003E-2</c:v>
                </c:pt>
                <c:pt idx="135">
                  <c:v>0.14730000000000001</c:v>
                </c:pt>
                <c:pt idx="136">
                  <c:v>0.12709999999999999</c:v>
                </c:pt>
                <c:pt idx="137">
                  <c:v>2.6300000000000004E-2</c:v>
                </c:pt>
                <c:pt idx="138">
                  <c:v>1.4500000000000001E-2</c:v>
                </c:pt>
                <c:pt idx="139">
                  <c:v>2.0800000000000006E-2</c:v>
                </c:pt>
                <c:pt idx="140">
                  <c:v>1.6699999999999996E-2</c:v>
                </c:pt>
                <c:pt idx="142">
                  <c:v>4.0999999999999977E-3</c:v>
                </c:pt>
                <c:pt idx="143">
                  <c:v>5.3000000000000009E-3</c:v>
                </c:pt>
                <c:pt idx="144">
                  <c:v>3.2500000000000001E-2</c:v>
                </c:pt>
                <c:pt idx="145">
                  <c:v>2.7600000000000003E-2</c:v>
                </c:pt>
                <c:pt idx="147">
                  <c:v>1.0599999999999995E-2</c:v>
                </c:pt>
                <c:pt idx="148">
                  <c:v>7.799999999999997E-3</c:v>
                </c:pt>
                <c:pt idx="149">
                  <c:v>9.599999999999994E-3</c:v>
                </c:pt>
                <c:pt idx="150">
                  <c:v>1.3700000000000002E-2</c:v>
                </c:pt>
                <c:pt idx="154">
                  <c:v>4.5999999999999999E-2</c:v>
                </c:pt>
                <c:pt idx="155">
                  <c:v>0.125</c:v>
                </c:pt>
                <c:pt idx="156">
                  <c:v>0.05</c:v>
                </c:pt>
                <c:pt idx="157">
                  <c:v>0.10400000000000001</c:v>
                </c:pt>
                <c:pt idx="158">
                  <c:v>0.25800000000000001</c:v>
                </c:pt>
                <c:pt idx="159">
                  <c:v>0.38130000000000003</c:v>
                </c:pt>
                <c:pt idx="160">
                  <c:v>0.20300000000000001</c:v>
                </c:pt>
                <c:pt idx="161">
                  <c:v>0.2</c:v>
                </c:pt>
                <c:pt idx="162">
                  <c:v>0.16</c:v>
                </c:pt>
                <c:pt idx="163">
                  <c:v>4.1999999999999996E-2</c:v>
                </c:pt>
                <c:pt idx="164">
                  <c:v>1.6E-2</c:v>
                </c:pt>
                <c:pt idx="165">
                  <c:v>0.192</c:v>
                </c:pt>
                <c:pt idx="166">
                  <c:v>0.20300000000000001</c:v>
                </c:pt>
                <c:pt idx="167">
                  <c:v>4.2000000000000003E-2</c:v>
                </c:pt>
              </c:numCache>
            </c:numRef>
          </c:yVal>
          <c:smooth val="0"/>
          <c:extLst>
            <c:ext xmlns:c16="http://schemas.microsoft.com/office/drawing/2014/chart" uri="{C3380CC4-5D6E-409C-BE32-E72D297353CC}">
              <c16:uniqueId val="{00000000-42FC-4E0C-823E-1F15738CDB37}"/>
            </c:ext>
          </c:extLst>
        </c:ser>
        <c:dLbls>
          <c:showLegendKey val="0"/>
          <c:showVal val="0"/>
          <c:showCatName val="0"/>
          <c:showSerName val="0"/>
          <c:showPercent val="0"/>
          <c:showBubbleSize val="0"/>
        </c:dLbls>
        <c:axId val="1192943648"/>
        <c:axId val="1192944040"/>
        <c:extLst>
          <c:ext xmlns:c15="http://schemas.microsoft.com/office/drawing/2012/chart" uri="{02D57815-91ED-43cb-92C2-25804820EDAC}">
            <c15:filteredScatterSeries>
              <c15:ser>
                <c:idx val="1"/>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LogQ'!$Q$156:$Q$166</c15:sqref>
                        </c15:formulaRef>
                      </c:ext>
                    </c:extLst>
                    <c:numCache>
                      <c:formatCode>0.000</c:formatCode>
                      <c:ptCount val="11"/>
                      <c:pt idx="1">
                        <c:v>4.5999999999999999E-2</c:v>
                      </c:pt>
                      <c:pt idx="2">
                        <c:v>0.125</c:v>
                      </c:pt>
                      <c:pt idx="3">
                        <c:v>0.05</c:v>
                      </c:pt>
                      <c:pt idx="4">
                        <c:v>0.10400000000000001</c:v>
                      </c:pt>
                      <c:pt idx="5">
                        <c:v>0.25800000000000001</c:v>
                      </c:pt>
                      <c:pt idx="6">
                        <c:v>0.38130000000000003</c:v>
                      </c:pt>
                      <c:pt idx="7">
                        <c:v>0.20300000000000001</c:v>
                      </c:pt>
                      <c:pt idx="8">
                        <c:v>0.2</c:v>
                      </c:pt>
                      <c:pt idx="9">
                        <c:v>0.16</c:v>
                      </c:pt>
                      <c:pt idx="10">
                        <c:v>4.1999999999999996E-2</c:v>
                      </c:pt>
                    </c:numCache>
                  </c:numRef>
                </c:yVal>
                <c:smooth val="0"/>
                <c:extLst>
                  <c:ext xmlns:c16="http://schemas.microsoft.com/office/drawing/2014/chart" uri="{C3380CC4-5D6E-409C-BE32-E72D297353CC}">
                    <c16:uniqueId val="{00000001-42FC-4E0C-823E-1F15738CDB37}"/>
                  </c:ext>
                </c:extLst>
              </c15:ser>
            </c15:filteredScatterSeries>
          </c:ext>
        </c:extLst>
      </c:scatterChart>
      <c:valAx>
        <c:axId val="1192943648"/>
        <c:scaling>
          <c:orientation val="minMax"/>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Log10 Streamflow,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1192944040"/>
        <c:crossesAt val="-12"/>
        <c:crossBetween val="midCat"/>
      </c:valAx>
      <c:valAx>
        <c:axId val="119294404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 Concentration, mg/L</a:t>
                </a:r>
              </a:p>
            </c:rich>
          </c:tx>
          <c:layout>
            <c:manualLayout>
              <c:xMode val="edge"/>
              <c:yMode val="edge"/>
              <c:x val="1.6666666666666666E-2"/>
              <c:y val="0.3186867324415814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119294364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n-US" sz="1100"/>
              <a:t>Colloidal Copper</a:t>
            </a:r>
            <a:r>
              <a:rPr lang="en-US" sz="1100" baseline="0"/>
              <a:t> </a:t>
            </a:r>
            <a:r>
              <a:rPr lang="en-US" sz="1100"/>
              <a:t>Collected</a:t>
            </a:r>
            <a:r>
              <a:rPr lang="en-US" sz="1100" baseline="0"/>
              <a:t> at Sites Between </a:t>
            </a:r>
            <a:br>
              <a:rPr lang="en-US" sz="1100" baseline="0"/>
            </a:br>
            <a:r>
              <a:rPr lang="en-US" sz="1100" baseline="0"/>
              <a:t>RK 90 and 100 </a:t>
            </a:r>
            <a:endParaRPr lang="en-US" sz="1100"/>
          </a:p>
        </c:rich>
      </c:tx>
      <c:layout>
        <c:manualLayout>
          <c:xMode val="edge"/>
          <c:yMode val="edge"/>
          <c:x val="0.26210411198600181"/>
          <c:y val="1.3777979766732699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22149221118300808"/>
          <c:w val="0.7812683727034121"/>
          <c:h val="0.5916387801202071"/>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30000000000000004"/>
            <c:dispRSqr val="1"/>
            <c:dispEq val="1"/>
            <c:trendlineLbl>
              <c:layout>
                <c:manualLayout>
                  <c:x val="-0.20244291338582676"/>
                  <c:y val="-3.9247957318074497E-2"/>
                </c:manualLayout>
              </c:layout>
              <c:numFmt formatCode="#,##0.0000"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LogQ'!$D$3:$D$166</c:f>
              <c:numCache>
                <c:formatCode>0.000</c:formatCode>
                <c:ptCount val="164"/>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numCache>
            </c:numRef>
          </c:xVal>
          <c:yVal>
            <c:numRef>
              <c:f>'Durango Colloidal LogQ'!$J$3:$J$166</c:f>
              <c:numCache>
                <c:formatCode>0.000</c:formatCode>
                <c:ptCount val="164"/>
                <c:pt idx="0">
                  <c:v>3.0000000000000024E-4</c:v>
                </c:pt>
                <c:pt idx="1">
                  <c:v>6.0000000000000006E-4</c:v>
                </c:pt>
                <c:pt idx="2">
                  <c:v>1.5E-3</c:v>
                </c:pt>
                <c:pt idx="3">
                  <c:v>2E-3</c:v>
                </c:pt>
                <c:pt idx="4">
                  <c:v>3.9000000000000003E-3</c:v>
                </c:pt>
                <c:pt idx="5">
                  <c:v>1.2999999999999997E-3</c:v>
                </c:pt>
                <c:pt idx="6">
                  <c:v>2.8E-3</c:v>
                </c:pt>
                <c:pt idx="7">
                  <c:v>1.8000000000000002E-3</c:v>
                </c:pt>
                <c:pt idx="8">
                  <c:v>1.7999999999999997E-3</c:v>
                </c:pt>
                <c:pt idx="9">
                  <c:v>5.0000000000000001E-3</c:v>
                </c:pt>
                <c:pt idx="10">
                  <c:v>4.8999999999999998E-3</c:v>
                </c:pt>
                <c:pt idx="11">
                  <c:v>3.5999999999999999E-3</c:v>
                </c:pt>
                <c:pt idx="12">
                  <c:v>3.3E-3</c:v>
                </c:pt>
                <c:pt idx="13">
                  <c:v>3.2000000000000002E-3</c:v>
                </c:pt>
                <c:pt idx="14">
                  <c:v>3.0999999999999999E-3</c:v>
                </c:pt>
                <c:pt idx="15">
                  <c:v>4.0000000000000013E-4</c:v>
                </c:pt>
                <c:pt idx="20">
                  <c:v>5.0000000000000001E-4</c:v>
                </c:pt>
                <c:pt idx="21">
                  <c:v>3.0000000000000024E-4</c:v>
                </c:pt>
                <c:pt idx="22">
                  <c:v>6.9999999999999999E-4</c:v>
                </c:pt>
                <c:pt idx="23">
                  <c:v>8.9999999999999987E-4</c:v>
                </c:pt>
                <c:pt idx="24">
                  <c:v>2.0000000000000017E-4</c:v>
                </c:pt>
                <c:pt idx="25">
                  <c:v>6.9999999999999999E-4</c:v>
                </c:pt>
                <c:pt idx="28">
                  <c:v>9.0000000000000041E-4</c:v>
                </c:pt>
                <c:pt idx="29">
                  <c:v>1.0000000000000009E-4</c:v>
                </c:pt>
                <c:pt idx="30">
                  <c:v>2.0000000000000005E-3</c:v>
                </c:pt>
                <c:pt idx="31">
                  <c:v>1.2E-2</c:v>
                </c:pt>
                <c:pt idx="32">
                  <c:v>1.1000000000000001E-3</c:v>
                </c:pt>
                <c:pt idx="33">
                  <c:v>1.7999999999999997E-3</c:v>
                </c:pt>
                <c:pt idx="34">
                  <c:v>1.01E-2</c:v>
                </c:pt>
                <c:pt idx="35">
                  <c:v>5.7999999999999996E-3</c:v>
                </c:pt>
                <c:pt idx="37">
                  <c:v>3.0000000000000003E-4</c:v>
                </c:pt>
                <c:pt idx="39">
                  <c:v>5.0000000000000001E-4</c:v>
                </c:pt>
                <c:pt idx="40">
                  <c:v>3.0000000000000003E-4</c:v>
                </c:pt>
                <c:pt idx="41">
                  <c:v>5.0000000000000001E-4</c:v>
                </c:pt>
                <c:pt idx="43">
                  <c:v>1E-3</c:v>
                </c:pt>
                <c:pt idx="44">
                  <c:v>6.0000000000000006E-4</c:v>
                </c:pt>
                <c:pt idx="50">
                  <c:v>1.2000000000000001E-3</c:v>
                </c:pt>
                <c:pt idx="51">
                  <c:v>4.3E-3</c:v>
                </c:pt>
                <c:pt idx="52">
                  <c:v>6.4000000000000003E-3</c:v>
                </c:pt>
                <c:pt idx="53">
                  <c:v>3.9000000000000003E-3</c:v>
                </c:pt>
                <c:pt idx="54">
                  <c:v>2.7000000000000001E-3</c:v>
                </c:pt>
                <c:pt idx="55">
                  <c:v>1.3300000000000001E-2</c:v>
                </c:pt>
                <c:pt idx="56">
                  <c:v>1.3500000000000002E-2</c:v>
                </c:pt>
                <c:pt idx="57">
                  <c:v>3.32E-2</c:v>
                </c:pt>
                <c:pt idx="58">
                  <c:v>3.4000000000000002E-3</c:v>
                </c:pt>
                <c:pt idx="59">
                  <c:v>3.8E-3</c:v>
                </c:pt>
                <c:pt idx="60">
                  <c:v>2.1000000000000003E-3</c:v>
                </c:pt>
                <c:pt idx="61">
                  <c:v>1.4E-3</c:v>
                </c:pt>
                <c:pt idx="62">
                  <c:v>1.4E-3</c:v>
                </c:pt>
                <c:pt idx="63">
                  <c:v>1E-3</c:v>
                </c:pt>
                <c:pt idx="65">
                  <c:v>1.4E-3</c:v>
                </c:pt>
                <c:pt idx="66">
                  <c:v>4.0000000000000001E-3</c:v>
                </c:pt>
                <c:pt idx="67">
                  <c:v>2E-3</c:v>
                </c:pt>
                <c:pt idx="69">
                  <c:v>9.0000000000000041E-4</c:v>
                </c:pt>
                <c:pt idx="70">
                  <c:v>1.2000000000000001E-3</c:v>
                </c:pt>
                <c:pt idx="73">
                  <c:v>1.2999999999999997E-3</c:v>
                </c:pt>
                <c:pt idx="77">
                  <c:v>2.1000000000000003E-3</c:v>
                </c:pt>
                <c:pt idx="78">
                  <c:v>1.2000000000000001E-3</c:v>
                </c:pt>
                <c:pt idx="79">
                  <c:v>1.7000000000000001E-3</c:v>
                </c:pt>
                <c:pt idx="80">
                  <c:v>6.6E-3</c:v>
                </c:pt>
                <c:pt idx="81">
                  <c:v>1.9999999999999992E-3</c:v>
                </c:pt>
                <c:pt idx="82">
                  <c:v>7.0000000000000021E-4</c:v>
                </c:pt>
                <c:pt idx="83">
                  <c:v>1.2800000000000001E-2</c:v>
                </c:pt>
                <c:pt idx="84">
                  <c:v>2.9000000000000002E-3</c:v>
                </c:pt>
                <c:pt idx="85">
                  <c:v>2.3999999999999994E-3</c:v>
                </c:pt>
                <c:pt idx="86">
                  <c:v>3.4999999999999996E-3</c:v>
                </c:pt>
                <c:pt idx="87">
                  <c:v>3.8E-3</c:v>
                </c:pt>
                <c:pt idx="88">
                  <c:v>4.5999999999999999E-3</c:v>
                </c:pt>
                <c:pt idx="93">
                  <c:v>2.3E-3</c:v>
                </c:pt>
                <c:pt idx="97">
                  <c:v>1.2000000000000001E-3</c:v>
                </c:pt>
                <c:pt idx="101">
                  <c:v>1.2000000000000001E-3</c:v>
                </c:pt>
                <c:pt idx="102">
                  <c:v>2.5999999999999999E-3</c:v>
                </c:pt>
                <c:pt idx="105">
                  <c:v>2.5000000000000001E-3</c:v>
                </c:pt>
                <c:pt idx="106">
                  <c:v>1E-3</c:v>
                </c:pt>
                <c:pt idx="107">
                  <c:v>6.0000000000000001E-3</c:v>
                </c:pt>
                <c:pt idx="108">
                  <c:v>4.1000000000000003E-3</c:v>
                </c:pt>
                <c:pt idx="109">
                  <c:v>3.2000000000000002E-3</c:v>
                </c:pt>
                <c:pt idx="110">
                  <c:v>3.3999999999999998E-3</c:v>
                </c:pt>
                <c:pt idx="111">
                  <c:v>1.2000000000000001E-3</c:v>
                </c:pt>
                <c:pt idx="113">
                  <c:v>2.1000000000000003E-3</c:v>
                </c:pt>
                <c:pt idx="114">
                  <c:v>1.2000000000000001E-3</c:v>
                </c:pt>
                <c:pt idx="115">
                  <c:v>3.5000000000000001E-3</c:v>
                </c:pt>
                <c:pt idx="116">
                  <c:v>7.0000000000000021E-4</c:v>
                </c:pt>
                <c:pt idx="117">
                  <c:v>1.7000000000000001E-3</c:v>
                </c:pt>
                <c:pt idx="118">
                  <c:v>3.2000000000000002E-3</c:v>
                </c:pt>
                <c:pt idx="119">
                  <c:v>2.8999999999999994E-3</c:v>
                </c:pt>
                <c:pt idx="120">
                  <c:v>1.5E-3</c:v>
                </c:pt>
                <c:pt idx="125">
                  <c:v>3.0999999999999995E-3</c:v>
                </c:pt>
                <c:pt idx="126">
                  <c:v>1.6000000000000001E-3</c:v>
                </c:pt>
                <c:pt idx="127">
                  <c:v>1.6000000000000001E-3</c:v>
                </c:pt>
                <c:pt idx="128">
                  <c:v>1.5E-3</c:v>
                </c:pt>
                <c:pt idx="131">
                  <c:v>8.5000000000000006E-3</c:v>
                </c:pt>
                <c:pt idx="132">
                  <c:v>1.1300000000000001E-2</c:v>
                </c:pt>
                <c:pt idx="133">
                  <c:v>4.5999999999999999E-3</c:v>
                </c:pt>
                <c:pt idx="134">
                  <c:v>4.7999999999999996E-3</c:v>
                </c:pt>
                <c:pt idx="135">
                  <c:v>1.6500000000000001E-2</c:v>
                </c:pt>
                <c:pt idx="136">
                  <c:v>1.5799999999999998E-2</c:v>
                </c:pt>
                <c:pt idx="137">
                  <c:v>2.5999999999999999E-3</c:v>
                </c:pt>
                <c:pt idx="138">
                  <c:v>3.3E-3</c:v>
                </c:pt>
                <c:pt idx="139">
                  <c:v>2.5999999999999999E-3</c:v>
                </c:pt>
                <c:pt idx="144">
                  <c:v>2.7000000000000001E-3</c:v>
                </c:pt>
                <c:pt idx="145">
                  <c:v>2.8999999999999994E-3</c:v>
                </c:pt>
                <c:pt idx="147">
                  <c:v>1.5E-3</c:v>
                </c:pt>
                <c:pt idx="148">
                  <c:v>1.9999999999999974E-4</c:v>
                </c:pt>
                <c:pt idx="154">
                  <c:v>2.4799999999999999E-2</c:v>
                </c:pt>
                <c:pt idx="155">
                  <c:v>1.6799999999999999E-2</c:v>
                </c:pt>
                <c:pt idx="156">
                  <c:v>1.2800000000000001E-2</c:v>
                </c:pt>
                <c:pt idx="157">
                  <c:v>2.58E-2</c:v>
                </c:pt>
                <c:pt idx="158">
                  <c:v>3.3599999999999998E-2</c:v>
                </c:pt>
                <c:pt idx="159">
                  <c:v>4.9799999999999997E-2</c:v>
                </c:pt>
                <c:pt idx="160">
                  <c:v>2.2400000000000003E-2</c:v>
                </c:pt>
                <c:pt idx="161">
                  <c:v>2.4500000000000001E-2</c:v>
                </c:pt>
                <c:pt idx="162">
                  <c:v>1.9400000000000001E-2</c:v>
                </c:pt>
                <c:pt idx="163">
                  <c:v>1.3800000000000002E-2</c:v>
                </c:pt>
              </c:numCache>
            </c:numRef>
          </c:yVal>
          <c:smooth val="0"/>
          <c:extLst>
            <c:ext xmlns:c16="http://schemas.microsoft.com/office/drawing/2014/chart" uri="{C3380CC4-5D6E-409C-BE32-E72D297353CC}">
              <c16:uniqueId val="{00000000-74DC-46F7-BA1D-D7F4602C7B3B}"/>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LogQ'!$J$156:$J$166</c:f>
              <c:numCache>
                <c:formatCode>0.000</c:formatCode>
                <c:ptCount val="11"/>
                <c:pt idx="1">
                  <c:v>2.4799999999999999E-2</c:v>
                </c:pt>
                <c:pt idx="2">
                  <c:v>1.6799999999999999E-2</c:v>
                </c:pt>
                <c:pt idx="3">
                  <c:v>1.2800000000000001E-2</c:v>
                </c:pt>
                <c:pt idx="4">
                  <c:v>2.58E-2</c:v>
                </c:pt>
                <c:pt idx="5">
                  <c:v>3.3599999999999998E-2</c:v>
                </c:pt>
                <c:pt idx="6">
                  <c:v>4.9799999999999997E-2</c:v>
                </c:pt>
                <c:pt idx="7">
                  <c:v>2.2400000000000003E-2</c:v>
                </c:pt>
                <c:pt idx="8">
                  <c:v>2.4500000000000001E-2</c:v>
                </c:pt>
                <c:pt idx="9">
                  <c:v>1.9400000000000001E-2</c:v>
                </c:pt>
                <c:pt idx="10">
                  <c:v>1.3800000000000002E-2</c:v>
                </c:pt>
              </c:numCache>
            </c:numRef>
          </c:yVal>
          <c:smooth val="0"/>
          <c:extLst>
            <c:ext xmlns:c16="http://schemas.microsoft.com/office/drawing/2014/chart" uri="{C3380CC4-5D6E-409C-BE32-E72D297353CC}">
              <c16:uniqueId val="{00000001-74DC-46F7-BA1D-D7F4602C7B3B}"/>
            </c:ext>
          </c:extLst>
        </c:ser>
        <c:dLbls>
          <c:showLegendKey val="0"/>
          <c:showVal val="0"/>
          <c:showCatName val="0"/>
          <c:showSerName val="0"/>
          <c:showPercent val="0"/>
          <c:showBubbleSize val="0"/>
        </c:dLbls>
        <c:axId val="1192946000"/>
        <c:axId val="1192946392"/>
      </c:scatterChart>
      <c:valAx>
        <c:axId val="1192946000"/>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Log</a:t>
                </a:r>
                <a:r>
                  <a:rPr lang="en-US" baseline="-25000"/>
                  <a:t>10</a:t>
                </a:r>
                <a:r>
                  <a:rPr lang="en-US"/>
                  <a:t> Streamflow,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92946392"/>
        <c:crossesAt val="0"/>
        <c:crossBetween val="midCat"/>
      </c:valAx>
      <c:valAx>
        <c:axId val="119294639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a:t>
                </a:r>
                <a:r>
                  <a:rPr lang="en-US" baseline="0"/>
                  <a:t> (mg/L)</a:t>
                </a:r>
                <a:endParaRPr lang="en-US"/>
              </a:p>
            </c:rich>
          </c:tx>
          <c:layout>
            <c:manualLayout>
              <c:xMode val="edge"/>
              <c:yMode val="edge"/>
              <c:x val="1.3888888888888888E-2"/>
              <c:y val="0.3186867324415814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92946000"/>
        <c:crosses val="autoZero"/>
        <c:crossBetween val="midCat"/>
      </c:valAx>
      <c:spPr>
        <a:noFill/>
        <a:ln>
          <a:solidFill>
            <a:schemeClr val="bg1">
              <a:lumMod val="50000"/>
            </a:schemeClr>
          </a:solidFill>
        </a:ln>
        <a:effectLst/>
      </c:spPr>
    </c:plotArea>
    <c:legend>
      <c:legendPos val="t"/>
      <c:legendEntry>
        <c:idx val="2"/>
        <c:delete val="1"/>
      </c:legendEntry>
      <c:layout>
        <c:manualLayout>
          <c:xMode val="edge"/>
          <c:yMode val="edge"/>
          <c:x val="0.21104418197725283"/>
          <c:y val="0.13454541677672974"/>
          <c:w val="0.68340026246719165"/>
          <c:h val="7.309639055780858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n-US" sz="1100"/>
              <a:t>Colloidal/Particulate Cadmium</a:t>
            </a:r>
            <a:br>
              <a:rPr lang="en-US" sz="1100"/>
            </a:br>
            <a:r>
              <a:rPr lang="en-US" sz="1100"/>
              <a:t>Animas</a:t>
            </a:r>
            <a:r>
              <a:rPr lang="en-US" sz="1100" baseline="0"/>
              <a:t> River at Durango</a:t>
            </a:r>
            <a:endParaRPr lang="en-US" sz="1100"/>
          </a:p>
        </c:rich>
      </c:tx>
      <c:layout>
        <c:manualLayout>
          <c:xMode val="edge"/>
          <c:yMode val="edge"/>
          <c:x val="0.34543744531933507"/>
          <c:y val="1.3777979766732699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80587778640346"/>
          <c:y val="0.16445122897771725"/>
          <c:w val="0.76775952301736938"/>
          <c:h val="0.64867976232549796"/>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31750" cap="rnd">
                <a:solidFill>
                  <a:schemeClr val="tx1">
                    <a:lumMod val="65000"/>
                    <a:lumOff val="35000"/>
                  </a:schemeClr>
                </a:solidFill>
                <a:prstDash val="sysDot"/>
              </a:ln>
              <a:effectLst/>
            </c:spPr>
            <c:trendlineType val="poly"/>
            <c:order val="2"/>
            <c:forward val="0.5"/>
            <c:dispRSqr val="1"/>
            <c:dispEq val="1"/>
            <c:trendlineLbl>
              <c:layout>
                <c:manualLayout>
                  <c:x val="-0.17125656167979003"/>
                  <c:y val="-2.480693227590431E-2"/>
                </c:manualLayout>
              </c:layout>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baseline="0"/>
                      <a:t>y = 0.00030x</a:t>
                    </a:r>
                    <a:r>
                      <a:rPr lang="en-US" baseline="30000"/>
                      <a:t>2</a:t>
                    </a:r>
                    <a:r>
                      <a:rPr lang="en-US" baseline="0"/>
                      <a:t> - 0.00125x + 0.00137</a:t>
                    </a:r>
                    <a:br>
                      <a:rPr lang="en-US" baseline="0"/>
                    </a:br>
                    <a:r>
                      <a:rPr lang="en-US" baseline="0"/>
                      <a:t>R² = 0.578</a:t>
                    </a:r>
                    <a:endParaRPr lang="en-US"/>
                  </a:p>
                </c:rich>
              </c:tx>
              <c:numFmt formatCode="#,##0.00000"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rendlineLbl>
          </c:trendline>
          <c:xVal>
            <c:numRef>
              <c:f>'Durango Colloidal LogQ'!$D$3:$D$170</c:f>
              <c:numCache>
                <c:formatCode>0.000</c:formatCode>
                <c:ptCount val="168"/>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LogQ'!$H$3:$H$170</c:f>
              <c:numCache>
                <c:formatCode>0.00000</c:formatCode>
                <c:ptCount val="168"/>
                <c:pt idx="1">
                  <c:v>2.0000000000000019E-5</c:v>
                </c:pt>
                <c:pt idx="2">
                  <c:v>3.0000000000000028E-5</c:v>
                </c:pt>
                <c:pt idx="3">
                  <c:v>1.4000000000000001E-4</c:v>
                </c:pt>
                <c:pt idx="4">
                  <c:v>7.9999999999999993E-5</c:v>
                </c:pt>
                <c:pt idx="5">
                  <c:v>8.9999999999999965E-5</c:v>
                </c:pt>
                <c:pt idx="6">
                  <c:v>1.3000000000000002E-4</c:v>
                </c:pt>
                <c:pt idx="7">
                  <c:v>9.0000000000000019E-5</c:v>
                </c:pt>
                <c:pt idx="8">
                  <c:v>5.9999999999999995E-5</c:v>
                </c:pt>
                <c:pt idx="9">
                  <c:v>1.6000000000000001E-4</c:v>
                </c:pt>
                <c:pt idx="10">
                  <c:v>1.3999999999999999E-4</c:v>
                </c:pt>
                <c:pt idx="11">
                  <c:v>1.6000000000000001E-4</c:v>
                </c:pt>
                <c:pt idx="12">
                  <c:v>4.9999999999999989E-5</c:v>
                </c:pt>
                <c:pt idx="13">
                  <c:v>2.9999999999999997E-5</c:v>
                </c:pt>
                <c:pt idx="17">
                  <c:v>5.9999999999999995E-5</c:v>
                </c:pt>
                <c:pt idx="18">
                  <c:v>1.1999999999999999E-4</c:v>
                </c:pt>
                <c:pt idx="19">
                  <c:v>2.0000000000000019E-5</c:v>
                </c:pt>
                <c:pt idx="20">
                  <c:v>4.000000000000001E-5</c:v>
                </c:pt>
                <c:pt idx="22">
                  <c:v>9.9999999999999978E-5</c:v>
                </c:pt>
                <c:pt idx="23">
                  <c:v>1.0000000000000009E-5</c:v>
                </c:pt>
                <c:pt idx="24">
                  <c:v>3.9999999999999983E-5</c:v>
                </c:pt>
                <c:pt idx="25">
                  <c:v>1.9999999999999961E-5</c:v>
                </c:pt>
                <c:pt idx="27">
                  <c:v>7.9999999999999993E-5</c:v>
                </c:pt>
                <c:pt idx="28">
                  <c:v>6.9999999999999953E-5</c:v>
                </c:pt>
                <c:pt idx="29">
                  <c:v>1.1000000000000002E-4</c:v>
                </c:pt>
                <c:pt idx="30">
                  <c:v>5.9999999999999995E-5</c:v>
                </c:pt>
                <c:pt idx="31">
                  <c:v>4.5999999999999996E-4</c:v>
                </c:pt>
                <c:pt idx="32">
                  <c:v>4.9999999999999989E-5</c:v>
                </c:pt>
                <c:pt idx="34">
                  <c:v>2.9000000000000006E-4</c:v>
                </c:pt>
                <c:pt idx="35">
                  <c:v>1.9000000000000004E-4</c:v>
                </c:pt>
                <c:pt idx="37">
                  <c:v>4.9999999999999989E-5</c:v>
                </c:pt>
                <c:pt idx="43">
                  <c:v>4.0000000000000037E-5</c:v>
                </c:pt>
                <c:pt idx="44">
                  <c:v>4.0000000000000037E-5</c:v>
                </c:pt>
                <c:pt idx="45">
                  <c:v>5.0000000000000016E-5</c:v>
                </c:pt>
                <c:pt idx="46">
                  <c:v>5.0000000000000016E-5</c:v>
                </c:pt>
                <c:pt idx="47">
                  <c:v>1.0000000000000009E-5</c:v>
                </c:pt>
                <c:pt idx="48">
                  <c:v>4.0000000000000037E-5</c:v>
                </c:pt>
                <c:pt idx="49">
                  <c:v>5.9999999999999995E-5</c:v>
                </c:pt>
                <c:pt idx="50">
                  <c:v>2.9999999999999997E-5</c:v>
                </c:pt>
                <c:pt idx="51">
                  <c:v>2.0999999999999998E-4</c:v>
                </c:pt>
                <c:pt idx="52">
                  <c:v>2.0999999999999995E-4</c:v>
                </c:pt>
                <c:pt idx="53">
                  <c:v>1.2000000000000002E-4</c:v>
                </c:pt>
                <c:pt idx="54">
                  <c:v>1.6000000000000001E-4</c:v>
                </c:pt>
                <c:pt idx="55">
                  <c:v>3.1999999999999997E-4</c:v>
                </c:pt>
                <c:pt idx="56">
                  <c:v>2.8000000000000003E-4</c:v>
                </c:pt>
                <c:pt idx="57">
                  <c:v>6.8999999999999997E-4</c:v>
                </c:pt>
                <c:pt idx="58">
                  <c:v>1E-4</c:v>
                </c:pt>
                <c:pt idx="59">
                  <c:v>8.9999999999999992E-5</c:v>
                </c:pt>
                <c:pt idx="60">
                  <c:v>2.0000000000000019E-5</c:v>
                </c:pt>
                <c:pt idx="61">
                  <c:v>5.9999999999999995E-5</c:v>
                </c:pt>
                <c:pt idx="62">
                  <c:v>2.9999999999999997E-5</c:v>
                </c:pt>
                <c:pt idx="63">
                  <c:v>-2.9000000000000006E-4</c:v>
                </c:pt>
                <c:pt idx="64">
                  <c:v>1E-4</c:v>
                </c:pt>
                <c:pt idx="65">
                  <c:v>7.0000000000000007E-5</c:v>
                </c:pt>
                <c:pt idx="66">
                  <c:v>5.9999999999999995E-5</c:v>
                </c:pt>
                <c:pt idx="68">
                  <c:v>5.9999999999999995E-5</c:v>
                </c:pt>
                <c:pt idx="70">
                  <c:v>4.9999999999999989E-5</c:v>
                </c:pt>
                <c:pt idx="71">
                  <c:v>8.9999999999999992E-5</c:v>
                </c:pt>
                <c:pt idx="73">
                  <c:v>5.9999999999999995E-5</c:v>
                </c:pt>
                <c:pt idx="74">
                  <c:v>7.0000000000000007E-5</c:v>
                </c:pt>
                <c:pt idx="75">
                  <c:v>1.0000000000000009E-5</c:v>
                </c:pt>
                <c:pt idx="76">
                  <c:v>3.9999999999999983E-5</c:v>
                </c:pt>
                <c:pt idx="77">
                  <c:v>1.0000000000000003E-4</c:v>
                </c:pt>
                <c:pt idx="78">
                  <c:v>9.9999999999999978E-5</c:v>
                </c:pt>
                <c:pt idx="80">
                  <c:v>3.3000000000000005E-4</c:v>
                </c:pt>
                <c:pt idx="81">
                  <c:v>2.7E-4</c:v>
                </c:pt>
                <c:pt idx="82">
                  <c:v>1.9999999999999998E-4</c:v>
                </c:pt>
                <c:pt idx="83">
                  <c:v>5.0000000000000001E-4</c:v>
                </c:pt>
                <c:pt idx="84">
                  <c:v>1.6000000000000001E-4</c:v>
                </c:pt>
                <c:pt idx="85">
                  <c:v>1.6000000000000001E-4</c:v>
                </c:pt>
                <c:pt idx="86">
                  <c:v>1.1000000000000002E-4</c:v>
                </c:pt>
                <c:pt idx="87">
                  <c:v>1.0000000000000009E-5</c:v>
                </c:pt>
                <c:pt idx="88">
                  <c:v>1.7000000000000001E-4</c:v>
                </c:pt>
                <c:pt idx="89">
                  <c:v>5.9999999999999995E-5</c:v>
                </c:pt>
                <c:pt idx="90">
                  <c:v>7.0000000000000007E-5</c:v>
                </c:pt>
                <c:pt idx="91">
                  <c:v>8.9999999999999992E-5</c:v>
                </c:pt>
                <c:pt idx="92">
                  <c:v>3.9999999999999983E-5</c:v>
                </c:pt>
                <c:pt idx="93">
                  <c:v>1E-4</c:v>
                </c:pt>
                <c:pt idx="94">
                  <c:v>8.000000000000002E-5</c:v>
                </c:pt>
                <c:pt idx="95">
                  <c:v>5.9999999999999995E-5</c:v>
                </c:pt>
                <c:pt idx="96">
                  <c:v>1.0000000000000009E-5</c:v>
                </c:pt>
                <c:pt idx="97">
                  <c:v>1.4999999999999999E-4</c:v>
                </c:pt>
                <c:pt idx="98">
                  <c:v>6.0000000000000029E-5</c:v>
                </c:pt>
                <c:pt idx="99">
                  <c:v>8.9999999999999992E-5</c:v>
                </c:pt>
                <c:pt idx="100">
                  <c:v>1.4999999999999999E-4</c:v>
                </c:pt>
                <c:pt idx="101">
                  <c:v>6.9999999999999953E-5</c:v>
                </c:pt>
                <c:pt idx="102">
                  <c:v>2.2999999999999998E-4</c:v>
                </c:pt>
                <c:pt idx="103">
                  <c:v>1.1999999999999999E-4</c:v>
                </c:pt>
                <c:pt idx="104">
                  <c:v>1.9999999999999961E-5</c:v>
                </c:pt>
                <c:pt idx="105">
                  <c:v>7.0000000000000007E-5</c:v>
                </c:pt>
                <c:pt idx="106">
                  <c:v>4.9999999999999989E-5</c:v>
                </c:pt>
                <c:pt idx="107">
                  <c:v>2.0999999999999995E-4</c:v>
                </c:pt>
                <c:pt idx="108">
                  <c:v>1.3000000000000002E-4</c:v>
                </c:pt>
                <c:pt idx="109">
                  <c:v>1.3999999999999996E-4</c:v>
                </c:pt>
                <c:pt idx="110">
                  <c:v>1.4999999999999999E-4</c:v>
                </c:pt>
                <c:pt idx="113">
                  <c:v>7.0000000000000007E-5</c:v>
                </c:pt>
                <c:pt idx="114">
                  <c:v>1.3000000000000004E-4</c:v>
                </c:pt>
                <c:pt idx="115">
                  <c:v>1.3999999999999999E-4</c:v>
                </c:pt>
                <c:pt idx="116">
                  <c:v>1E-4</c:v>
                </c:pt>
                <c:pt idx="117">
                  <c:v>4.000000000000001E-5</c:v>
                </c:pt>
                <c:pt idx="118">
                  <c:v>9.9999999999999978E-5</c:v>
                </c:pt>
                <c:pt idx="119">
                  <c:v>4.9999999999999989E-5</c:v>
                </c:pt>
                <c:pt idx="120">
                  <c:v>3.0000000000000028E-5</c:v>
                </c:pt>
                <c:pt idx="121">
                  <c:v>2.999999999999997E-5</c:v>
                </c:pt>
                <c:pt idx="122">
                  <c:v>8.9999999999999992E-5</c:v>
                </c:pt>
                <c:pt idx="123">
                  <c:v>8.9999999999999965E-5</c:v>
                </c:pt>
                <c:pt idx="124">
                  <c:v>1.7000000000000001E-4</c:v>
                </c:pt>
                <c:pt idx="125">
                  <c:v>1.3999999999999999E-4</c:v>
                </c:pt>
                <c:pt idx="126">
                  <c:v>9.9999999999999978E-5</c:v>
                </c:pt>
                <c:pt idx="127">
                  <c:v>1.1999999999999999E-4</c:v>
                </c:pt>
                <c:pt idx="128">
                  <c:v>1.9000000000000004E-4</c:v>
                </c:pt>
                <c:pt idx="129">
                  <c:v>2.0000000000000019E-5</c:v>
                </c:pt>
                <c:pt idx="131">
                  <c:v>4.6999999999999999E-4</c:v>
                </c:pt>
                <c:pt idx="132">
                  <c:v>5.4999999999999992E-4</c:v>
                </c:pt>
                <c:pt idx="133">
                  <c:v>1.2000000000000002E-4</c:v>
                </c:pt>
                <c:pt idx="134">
                  <c:v>1.3999999999999999E-4</c:v>
                </c:pt>
                <c:pt idx="135">
                  <c:v>6.2E-4</c:v>
                </c:pt>
                <c:pt idx="136">
                  <c:v>5.2000000000000006E-4</c:v>
                </c:pt>
                <c:pt idx="137">
                  <c:v>2.1999999999999998E-4</c:v>
                </c:pt>
                <c:pt idx="138">
                  <c:v>8.9999999999999992E-5</c:v>
                </c:pt>
                <c:pt idx="139">
                  <c:v>5.9999999999999995E-5</c:v>
                </c:pt>
                <c:pt idx="140">
                  <c:v>8.9999999999999992E-5</c:v>
                </c:pt>
                <c:pt idx="142">
                  <c:v>7.9999999999999993E-5</c:v>
                </c:pt>
                <c:pt idx="144">
                  <c:v>1.0999999999999999E-4</c:v>
                </c:pt>
                <c:pt idx="145">
                  <c:v>1.1000000000000002E-4</c:v>
                </c:pt>
                <c:pt idx="154">
                  <c:v>1.2799999999999999E-3</c:v>
                </c:pt>
                <c:pt idx="155">
                  <c:v>4.7999999999999996E-4</c:v>
                </c:pt>
                <c:pt idx="157">
                  <c:v>4.7999999999999996E-4</c:v>
                </c:pt>
                <c:pt idx="158">
                  <c:v>8.9000000000000006E-4</c:v>
                </c:pt>
                <c:pt idx="159">
                  <c:v>1.2799999999999999E-3</c:v>
                </c:pt>
                <c:pt idx="160">
                  <c:v>6.9999999999999999E-4</c:v>
                </c:pt>
                <c:pt idx="161">
                  <c:v>7.9000000000000001E-4</c:v>
                </c:pt>
                <c:pt idx="162">
                  <c:v>6.0999999999999997E-4</c:v>
                </c:pt>
                <c:pt idx="163">
                  <c:v>4.9000000000000009E-4</c:v>
                </c:pt>
                <c:pt idx="165">
                  <c:v>1E-3</c:v>
                </c:pt>
                <c:pt idx="166">
                  <c:v>1E-3</c:v>
                </c:pt>
              </c:numCache>
            </c:numRef>
          </c:yVal>
          <c:smooth val="0"/>
          <c:extLst>
            <c:ext xmlns:c16="http://schemas.microsoft.com/office/drawing/2014/chart" uri="{C3380CC4-5D6E-409C-BE32-E72D297353CC}">
              <c16:uniqueId val="{00000000-A030-4082-9B6F-7CA4AF008D12}"/>
            </c:ext>
          </c:extLst>
        </c:ser>
        <c:dLbls>
          <c:showLegendKey val="0"/>
          <c:showVal val="0"/>
          <c:showCatName val="0"/>
          <c:showSerName val="0"/>
          <c:showPercent val="0"/>
          <c:showBubbleSize val="0"/>
        </c:dLbls>
        <c:axId val="1192947176"/>
        <c:axId val="1184313080"/>
        <c:extLst>
          <c:ext xmlns:c15="http://schemas.microsoft.com/office/drawing/2012/chart" uri="{02D57815-91ED-43cb-92C2-25804820EDAC}">
            <c15:filteredScatterSeries>
              <c15:ser>
                <c:idx val="1"/>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LogQ'!$H$156:$H$166</c15:sqref>
                        </c15:formulaRef>
                      </c:ext>
                    </c:extLst>
                    <c:numCache>
                      <c:formatCode>0.00000</c:formatCode>
                      <c:ptCount val="11"/>
                      <c:pt idx="1">
                        <c:v>1.2799999999999999E-3</c:v>
                      </c:pt>
                      <c:pt idx="2">
                        <c:v>4.7999999999999996E-4</c:v>
                      </c:pt>
                      <c:pt idx="4">
                        <c:v>4.7999999999999996E-4</c:v>
                      </c:pt>
                      <c:pt idx="5">
                        <c:v>8.9000000000000006E-4</c:v>
                      </c:pt>
                      <c:pt idx="6">
                        <c:v>1.2799999999999999E-3</c:v>
                      </c:pt>
                      <c:pt idx="7">
                        <c:v>6.9999999999999999E-4</c:v>
                      </c:pt>
                      <c:pt idx="8">
                        <c:v>7.9000000000000001E-4</c:v>
                      </c:pt>
                      <c:pt idx="9">
                        <c:v>6.0999999999999997E-4</c:v>
                      </c:pt>
                      <c:pt idx="10">
                        <c:v>4.9000000000000009E-4</c:v>
                      </c:pt>
                    </c:numCache>
                  </c:numRef>
                </c:yVal>
                <c:smooth val="0"/>
                <c:extLst>
                  <c:ext xmlns:c16="http://schemas.microsoft.com/office/drawing/2014/chart" uri="{C3380CC4-5D6E-409C-BE32-E72D297353CC}">
                    <c16:uniqueId val="{00000001-A030-4082-9B6F-7CA4AF008D12}"/>
                  </c:ext>
                </c:extLst>
              </c15:ser>
            </c15:filteredScatterSeries>
          </c:ext>
        </c:extLst>
      </c:scatterChart>
      <c:valAx>
        <c:axId val="1192947176"/>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Log</a:t>
                </a:r>
                <a:r>
                  <a:rPr lang="en-US" baseline="-25000"/>
                  <a:t>10</a:t>
                </a:r>
                <a:r>
                  <a:rPr lang="en-US"/>
                  <a:t> Streamflow,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13080"/>
        <c:crossesAt val="0"/>
        <c:crossBetween val="midCat"/>
      </c:valAx>
      <c:valAx>
        <c:axId val="118431308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mg/L</a:t>
                </a:r>
              </a:p>
            </c:rich>
          </c:tx>
          <c:layout>
            <c:manualLayout>
              <c:xMode val="edge"/>
              <c:yMode val="edge"/>
              <c:x val="1.3888888888888888E-2"/>
              <c:y val="0.315121671053750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92947176"/>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Colloidal Iron</a:t>
            </a:r>
            <a:r>
              <a:rPr lang="en-US" sz="1100" baseline="0"/>
              <a:t> Collected at Sites Between </a:t>
            </a:r>
            <a:br>
              <a:rPr lang="en-US" sz="1100" baseline="0"/>
            </a:br>
            <a:r>
              <a:rPr lang="en-US" sz="1100" baseline="0"/>
              <a:t>RK 90 and 100</a:t>
            </a:r>
            <a:endParaRPr lang="en-US" sz="1100"/>
          </a:p>
        </c:rich>
      </c:tx>
      <c:layout>
        <c:manualLayout>
          <c:xMode val="edge"/>
          <c:yMode val="edge"/>
          <c:x val="0.2887681539807524"/>
          <c:y val="1.208471596426068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21275542974046674"/>
          <c:w val="0.7812683727034121"/>
          <c:h val="0.55606568816360191"/>
        </c:manualLayout>
      </c:layout>
      <c:scatterChart>
        <c:scatterStyle val="lineMarker"/>
        <c:varyColors val="0"/>
        <c:ser>
          <c:idx val="0"/>
          <c:order val="0"/>
          <c:tx>
            <c:strRef>
              <c:f>'Durango Colloidal LogQ'!$AT$2</c:f>
              <c:strCache>
                <c:ptCount val="1"/>
                <c:pt idx="0">
                  <c:v>Pre-Event</c:v>
                </c:pt>
              </c:strCache>
            </c:strRef>
          </c:tx>
          <c:spPr>
            <a:ln w="1905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5"/>
            <c:dispRSqr val="1"/>
            <c:dispEq val="1"/>
            <c:trendlineLbl>
              <c:layout>
                <c:manualLayout>
                  <c:x val="-0.17680227471566054"/>
                  <c:y val="4.0363793461115988E-2"/>
                </c:manualLayout>
              </c:layout>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LogQ'!$D$3:$D$166</c:f>
              <c:numCache>
                <c:formatCode>0.000</c:formatCode>
                <c:ptCount val="164"/>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numCache>
            </c:numRef>
          </c:xVal>
          <c:yVal>
            <c:numRef>
              <c:f>'Durango Colloidal LogQ'!$K$3:$K$166</c:f>
              <c:numCache>
                <c:formatCode>0.000</c:formatCode>
                <c:ptCount val="164"/>
                <c:pt idx="0">
                  <c:v>0.159</c:v>
                </c:pt>
                <c:pt idx="1">
                  <c:v>0.17499999999999999</c:v>
                </c:pt>
                <c:pt idx="2">
                  <c:v>0.45200000000000001</c:v>
                </c:pt>
                <c:pt idx="3">
                  <c:v>0.38</c:v>
                </c:pt>
                <c:pt idx="4">
                  <c:v>0.70099999999999996</c:v>
                </c:pt>
                <c:pt idx="5">
                  <c:v>0.57599999999999996</c:v>
                </c:pt>
                <c:pt idx="6">
                  <c:v>0.76100000000000001</c:v>
                </c:pt>
                <c:pt idx="7">
                  <c:v>0.45500000000000002</c:v>
                </c:pt>
                <c:pt idx="8">
                  <c:v>0.36399999999999999</c:v>
                </c:pt>
                <c:pt idx="9">
                  <c:v>0.72</c:v>
                </c:pt>
                <c:pt idx="10">
                  <c:v>0.66900000000000004</c:v>
                </c:pt>
                <c:pt idx="11">
                  <c:v>0.45500000000000002</c:v>
                </c:pt>
                <c:pt idx="12">
                  <c:v>0.443</c:v>
                </c:pt>
                <c:pt idx="13">
                  <c:v>0.55300000000000005</c:v>
                </c:pt>
                <c:pt idx="14">
                  <c:v>0.53200000000000003</c:v>
                </c:pt>
                <c:pt idx="15">
                  <c:v>0.108</c:v>
                </c:pt>
                <c:pt idx="16">
                  <c:v>8.1000000000000003E-2</c:v>
                </c:pt>
                <c:pt idx="17">
                  <c:v>0.10299999999999999</c:v>
                </c:pt>
                <c:pt idx="18">
                  <c:v>0.108</c:v>
                </c:pt>
                <c:pt idx="19">
                  <c:v>5.0999999999999997E-2</c:v>
                </c:pt>
                <c:pt idx="20">
                  <c:v>0.11899999999999999</c:v>
                </c:pt>
                <c:pt idx="21">
                  <c:v>0.12</c:v>
                </c:pt>
                <c:pt idx="22">
                  <c:v>0.16200000000000001</c:v>
                </c:pt>
                <c:pt idx="23">
                  <c:v>0.16300000000000001</c:v>
                </c:pt>
                <c:pt idx="24">
                  <c:v>0.161</c:v>
                </c:pt>
                <c:pt idx="25">
                  <c:v>0.14899999999999999</c:v>
                </c:pt>
                <c:pt idx="26">
                  <c:v>0.09</c:v>
                </c:pt>
                <c:pt idx="27">
                  <c:v>0.14299999999999999</c:v>
                </c:pt>
                <c:pt idx="28">
                  <c:v>0.27300000000000002</c:v>
                </c:pt>
                <c:pt idx="29">
                  <c:v>0.158</c:v>
                </c:pt>
                <c:pt idx="30">
                  <c:v>0.46800000000000003</c:v>
                </c:pt>
                <c:pt idx="31">
                  <c:v>5.444</c:v>
                </c:pt>
                <c:pt idx="32">
                  <c:v>0.36599999999999999</c:v>
                </c:pt>
                <c:pt idx="33">
                  <c:v>0.36</c:v>
                </c:pt>
                <c:pt idx="34">
                  <c:v>2.3039999999999998</c:v>
                </c:pt>
                <c:pt idx="35">
                  <c:v>1.4850000000000001</c:v>
                </c:pt>
                <c:pt idx="36">
                  <c:v>6.6000000000000003E-2</c:v>
                </c:pt>
                <c:pt idx="37">
                  <c:v>6.4000000000000001E-2</c:v>
                </c:pt>
                <c:pt idx="38">
                  <c:v>8.6999999999999994E-2</c:v>
                </c:pt>
                <c:pt idx="39">
                  <c:v>0.105</c:v>
                </c:pt>
                <c:pt idx="40">
                  <c:v>0.125</c:v>
                </c:pt>
                <c:pt idx="41">
                  <c:v>0.22600000000000001</c:v>
                </c:pt>
                <c:pt idx="42">
                  <c:v>0.19500000000000001</c:v>
                </c:pt>
                <c:pt idx="43">
                  <c:v>0.17399999999999999</c:v>
                </c:pt>
                <c:pt idx="44">
                  <c:v>0.14899999999999999</c:v>
                </c:pt>
                <c:pt idx="45">
                  <c:v>0.17100000000000001</c:v>
                </c:pt>
                <c:pt idx="46">
                  <c:v>0.20300000000000001</c:v>
                </c:pt>
                <c:pt idx="47">
                  <c:v>0.189</c:v>
                </c:pt>
                <c:pt idx="48">
                  <c:v>0.2</c:v>
                </c:pt>
                <c:pt idx="49">
                  <c:v>0.28599999999999998</c:v>
                </c:pt>
                <c:pt idx="50">
                  <c:v>0.35499999999999998</c:v>
                </c:pt>
                <c:pt idx="51">
                  <c:v>1.0549999999999999</c:v>
                </c:pt>
                <c:pt idx="52">
                  <c:v>1.1739999999999999</c:v>
                </c:pt>
                <c:pt idx="53">
                  <c:v>0.753</c:v>
                </c:pt>
                <c:pt idx="54">
                  <c:v>0.50900000000000001</c:v>
                </c:pt>
                <c:pt idx="55">
                  <c:v>2.8439999999999999</c:v>
                </c:pt>
                <c:pt idx="56">
                  <c:v>3.3180000000000001</c:v>
                </c:pt>
                <c:pt idx="57">
                  <c:v>6.9459999999999997</c:v>
                </c:pt>
                <c:pt idx="58">
                  <c:v>0.47099999999999997</c:v>
                </c:pt>
                <c:pt idx="59">
                  <c:v>0.50900000000000001</c:v>
                </c:pt>
                <c:pt idx="60">
                  <c:v>0.30299999999999999</c:v>
                </c:pt>
                <c:pt idx="61">
                  <c:v>0.27600000000000002</c:v>
                </c:pt>
                <c:pt idx="62">
                  <c:v>0.26800000000000002</c:v>
                </c:pt>
                <c:pt idx="63">
                  <c:v>0.125</c:v>
                </c:pt>
                <c:pt idx="64">
                  <c:v>0.14699999999999999</c:v>
                </c:pt>
                <c:pt idx="65">
                  <c:v>0.29299999999999998</c:v>
                </c:pt>
                <c:pt idx="66">
                  <c:v>0.64400000000000002</c:v>
                </c:pt>
                <c:pt idx="67">
                  <c:v>0.27300000000000002</c:v>
                </c:pt>
                <c:pt idx="68">
                  <c:v>0.19500000000000001</c:v>
                </c:pt>
                <c:pt idx="69">
                  <c:v>0.19500000000000001</c:v>
                </c:pt>
                <c:pt idx="70">
                  <c:v>0.23799999999999999</c:v>
                </c:pt>
                <c:pt idx="71">
                  <c:v>0.215</c:v>
                </c:pt>
                <c:pt idx="72">
                  <c:v>0.17799999999999999</c:v>
                </c:pt>
                <c:pt idx="73">
                  <c:v>0.24299999999999999</c:v>
                </c:pt>
                <c:pt idx="74">
                  <c:v>0.16700000000000001</c:v>
                </c:pt>
                <c:pt idx="75">
                  <c:v>0.11799999999999999</c:v>
                </c:pt>
                <c:pt idx="76">
                  <c:v>0.20399999999999999</c:v>
                </c:pt>
                <c:pt idx="77">
                  <c:v>0.41299999999999998</c:v>
                </c:pt>
                <c:pt idx="78">
                  <c:v>0.32800000000000001</c:v>
                </c:pt>
                <c:pt idx="79">
                  <c:v>0.36849999999999999</c:v>
                </c:pt>
                <c:pt idx="80">
                  <c:v>1.4419999999999999</c:v>
                </c:pt>
                <c:pt idx="81">
                  <c:v>1.2150000000000001</c:v>
                </c:pt>
                <c:pt idx="82">
                  <c:v>0.81200000000000006</c:v>
                </c:pt>
                <c:pt idx="83">
                  <c:v>2.3929999999999998</c:v>
                </c:pt>
                <c:pt idx="84">
                  <c:v>0.54400000000000004</c:v>
                </c:pt>
                <c:pt idx="85">
                  <c:v>0.55500000000000005</c:v>
                </c:pt>
                <c:pt idx="86">
                  <c:v>0.66200000000000003</c:v>
                </c:pt>
                <c:pt idx="87">
                  <c:v>0.58099999999999996</c:v>
                </c:pt>
                <c:pt idx="88">
                  <c:v>0.95199999999999996</c:v>
                </c:pt>
                <c:pt idx="89">
                  <c:v>0.19400000000000001</c:v>
                </c:pt>
                <c:pt idx="90">
                  <c:v>0.23100000000000001</c:v>
                </c:pt>
                <c:pt idx="91">
                  <c:v>0.23599999999999999</c:v>
                </c:pt>
                <c:pt idx="92">
                  <c:v>0.19</c:v>
                </c:pt>
                <c:pt idx="93">
                  <c:v>0.19400000000000001</c:v>
                </c:pt>
                <c:pt idx="94">
                  <c:v>0.21299999999999999</c:v>
                </c:pt>
                <c:pt idx="95">
                  <c:v>0.14000000000000001</c:v>
                </c:pt>
                <c:pt idx="96">
                  <c:v>0.112</c:v>
                </c:pt>
                <c:pt idx="97">
                  <c:v>0.16900000000000001</c:v>
                </c:pt>
                <c:pt idx="98">
                  <c:v>0.19400000000000001</c:v>
                </c:pt>
                <c:pt idx="99">
                  <c:v>0.17799999999999999</c:v>
                </c:pt>
                <c:pt idx="100">
                  <c:v>0.22</c:v>
                </c:pt>
                <c:pt idx="101">
                  <c:v>0.27600000000000002</c:v>
                </c:pt>
                <c:pt idx="102">
                  <c:v>0.63200000000000001</c:v>
                </c:pt>
                <c:pt idx="103">
                  <c:v>0.26800000000000002</c:v>
                </c:pt>
                <c:pt idx="104">
                  <c:v>0.28399999999999997</c:v>
                </c:pt>
                <c:pt idx="105">
                  <c:v>0.46899999999999997</c:v>
                </c:pt>
                <c:pt idx="106">
                  <c:v>0.42399999999999999</c:v>
                </c:pt>
                <c:pt idx="107">
                  <c:v>0.97499999999999998</c:v>
                </c:pt>
                <c:pt idx="108">
                  <c:v>0.86399999999999999</c:v>
                </c:pt>
                <c:pt idx="109">
                  <c:v>0.50700000000000001</c:v>
                </c:pt>
                <c:pt idx="110">
                  <c:v>0.58499999999999996</c:v>
                </c:pt>
                <c:pt idx="111">
                  <c:v>0.121</c:v>
                </c:pt>
                <c:pt idx="112">
                  <c:v>0.11799999999999999</c:v>
                </c:pt>
                <c:pt idx="113">
                  <c:v>0.36649999999999999</c:v>
                </c:pt>
                <c:pt idx="114">
                  <c:v>0.38500000000000001</c:v>
                </c:pt>
                <c:pt idx="115">
                  <c:v>0.77100000000000002</c:v>
                </c:pt>
                <c:pt idx="116">
                  <c:v>0.218</c:v>
                </c:pt>
                <c:pt idx="117">
                  <c:v>0.215</c:v>
                </c:pt>
                <c:pt idx="118">
                  <c:v>0.45200000000000001</c:v>
                </c:pt>
                <c:pt idx="119">
                  <c:v>0.45300000000000001</c:v>
                </c:pt>
                <c:pt idx="120">
                  <c:v>0.36299999999999999</c:v>
                </c:pt>
                <c:pt idx="121">
                  <c:v>0.49099999999999999</c:v>
                </c:pt>
                <c:pt idx="122">
                  <c:v>0.32800000000000001</c:v>
                </c:pt>
                <c:pt idx="123">
                  <c:v>0.35299999999999998</c:v>
                </c:pt>
                <c:pt idx="124">
                  <c:v>0.35699999999999998</c:v>
                </c:pt>
                <c:pt idx="125">
                  <c:v>0.46300000000000002</c:v>
                </c:pt>
                <c:pt idx="126">
                  <c:v>0.54900000000000004</c:v>
                </c:pt>
                <c:pt idx="127">
                  <c:v>0.63800000000000001</c:v>
                </c:pt>
                <c:pt idx="128">
                  <c:v>0.52500000000000002</c:v>
                </c:pt>
                <c:pt idx="129">
                  <c:v>0.41099999999999998</c:v>
                </c:pt>
                <c:pt idx="131">
                  <c:v>1.917</c:v>
                </c:pt>
                <c:pt idx="132">
                  <c:v>2.5059999999999998</c:v>
                </c:pt>
                <c:pt idx="133">
                  <c:v>0.65500000000000003</c:v>
                </c:pt>
                <c:pt idx="134">
                  <c:v>0.71599999999999997</c:v>
                </c:pt>
                <c:pt idx="135">
                  <c:v>3.27</c:v>
                </c:pt>
                <c:pt idx="136">
                  <c:v>2.4590000000000001</c:v>
                </c:pt>
                <c:pt idx="137">
                  <c:v>0.39200000000000002</c:v>
                </c:pt>
                <c:pt idx="138">
                  <c:v>0.435</c:v>
                </c:pt>
                <c:pt idx="139">
                  <c:v>0.64200000000000002</c:v>
                </c:pt>
                <c:pt idx="140">
                  <c:v>0.495</c:v>
                </c:pt>
                <c:pt idx="142">
                  <c:v>9.9000000000000005E-2</c:v>
                </c:pt>
                <c:pt idx="143">
                  <c:v>9.1999999999999998E-2</c:v>
                </c:pt>
                <c:pt idx="144">
                  <c:v>0.52300000000000002</c:v>
                </c:pt>
                <c:pt idx="145">
                  <c:v>0.50600000000000001</c:v>
                </c:pt>
                <c:pt idx="147">
                  <c:v>0.189</c:v>
                </c:pt>
                <c:pt idx="148">
                  <c:v>0.24099999999999999</c:v>
                </c:pt>
                <c:pt idx="149">
                  <c:v>0.25800000000000001</c:v>
                </c:pt>
                <c:pt idx="150">
                  <c:v>0.248</c:v>
                </c:pt>
                <c:pt idx="153">
                  <c:v>0.91199999999999992</c:v>
                </c:pt>
                <c:pt idx="154">
                  <c:v>0.55200000000000005</c:v>
                </c:pt>
                <c:pt idx="155">
                  <c:v>1.77</c:v>
                </c:pt>
                <c:pt idx="156">
                  <c:v>1.9200000000000002</c:v>
                </c:pt>
                <c:pt idx="157">
                  <c:v>2.36</c:v>
                </c:pt>
                <c:pt idx="158">
                  <c:v>7.9470000000000001</c:v>
                </c:pt>
                <c:pt idx="159">
                  <c:v>8.7320000000000011</c:v>
                </c:pt>
                <c:pt idx="160">
                  <c:v>4.5369999999999999</c:v>
                </c:pt>
                <c:pt idx="161">
                  <c:v>4.8560000000000008</c:v>
                </c:pt>
                <c:pt idx="162">
                  <c:v>4.1509999999999998</c:v>
                </c:pt>
                <c:pt idx="163">
                  <c:v>1.2899999999999998</c:v>
                </c:pt>
              </c:numCache>
            </c:numRef>
          </c:yVal>
          <c:smooth val="0"/>
          <c:extLst>
            <c:ext xmlns:c16="http://schemas.microsoft.com/office/drawing/2014/chart" uri="{C3380CC4-5D6E-409C-BE32-E72D297353CC}">
              <c16:uniqueId val="{00000001-FD26-42D6-8173-AE13B5D9043E}"/>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LogQ'!$K$156:$K$166</c:f>
              <c:numCache>
                <c:formatCode>0.000</c:formatCode>
                <c:ptCount val="11"/>
                <c:pt idx="0">
                  <c:v>0.91199999999999992</c:v>
                </c:pt>
                <c:pt idx="1">
                  <c:v>0.55200000000000005</c:v>
                </c:pt>
                <c:pt idx="2">
                  <c:v>1.77</c:v>
                </c:pt>
                <c:pt idx="3">
                  <c:v>1.9200000000000002</c:v>
                </c:pt>
                <c:pt idx="4">
                  <c:v>2.36</c:v>
                </c:pt>
                <c:pt idx="5">
                  <c:v>7.9470000000000001</c:v>
                </c:pt>
                <c:pt idx="6">
                  <c:v>8.7320000000000011</c:v>
                </c:pt>
                <c:pt idx="7">
                  <c:v>4.5369999999999999</c:v>
                </c:pt>
                <c:pt idx="8">
                  <c:v>4.8560000000000008</c:v>
                </c:pt>
                <c:pt idx="9">
                  <c:v>4.1509999999999998</c:v>
                </c:pt>
                <c:pt idx="10">
                  <c:v>1.2899999999999998</c:v>
                </c:pt>
              </c:numCache>
            </c:numRef>
          </c:yVal>
          <c:smooth val="0"/>
          <c:extLst>
            <c:ext xmlns:c16="http://schemas.microsoft.com/office/drawing/2014/chart" uri="{C3380CC4-5D6E-409C-BE32-E72D297353CC}">
              <c16:uniqueId val="{00000003-FD26-42D6-8173-AE13B5D9043E}"/>
            </c:ext>
          </c:extLst>
        </c:ser>
        <c:dLbls>
          <c:showLegendKey val="0"/>
          <c:showVal val="0"/>
          <c:showCatName val="0"/>
          <c:showSerName val="0"/>
          <c:showPercent val="0"/>
          <c:showBubbleSize val="0"/>
        </c:dLbls>
        <c:axId val="1184351056"/>
        <c:axId val="1184351448"/>
      </c:scatterChart>
      <c:valAx>
        <c:axId val="1184351056"/>
        <c:scaling>
          <c:orientation val="minMax"/>
          <c:min val="1.5"/>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Log</a:t>
                </a:r>
                <a:r>
                  <a:rPr lang="en-US" sz="1100" baseline="-25000"/>
                  <a:t>10</a:t>
                </a:r>
                <a:r>
                  <a:rPr lang="en-US" sz="1100"/>
                  <a:t> Streamflow, cfs</a:t>
                </a:r>
              </a:p>
            </c:rich>
          </c:tx>
          <c:layout>
            <c:manualLayout>
              <c:xMode val="edge"/>
              <c:yMode val="edge"/>
              <c:x val="0.39079636920384953"/>
              <c:y val="0.86455836524966101"/>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1448"/>
        <c:crossesAt val="-5"/>
        <c:crossBetween val="midCat"/>
      </c:valAx>
      <c:valAx>
        <c:axId val="1184351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 Concentration</a:t>
                </a:r>
                <a:r>
                  <a:rPr lang="en-US" sz="1100" baseline="0"/>
                  <a:t> </a:t>
                </a:r>
                <a:r>
                  <a:rPr lang="en-US" sz="1100"/>
                  <a:t>(mg/L)</a:t>
                </a:r>
              </a:p>
            </c:rich>
          </c:tx>
          <c:layout>
            <c:manualLayout>
              <c:xMode val="edge"/>
              <c:yMode val="edge"/>
              <c:x val="3.5332747415684665E-2"/>
              <c:y val="0.304749625330066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1056"/>
        <c:crosses val="autoZero"/>
        <c:crossBetween val="midCat"/>
        <c:majorUnit val="2"/>
        <c:minorUnit val="1"/>
      </c:valAx>
      <c:spPr>
        <a:noFill/>
        <a:ln>
          <a:solidFill>
            <a:schemeClr val="bg1">
              <a:lumMod val="50000"/>
            </a:schemeClr>
          </a:solidFill>
        </a:ln>
        <a:effectLst/>
      </c:spPr>
    </c:plotArea>
    <c:legend>
      <c:legendPos val="t"/>
      <c:legendEntry>
        <c:idx val="2"/>
        <c:delete val="1"/>
      </c:legendEntry>
      <c:layout>
        <c:manualLayout>
          <c:xMode val="edge"/>
          <c:yMode val="edge"/>
          <c:x val="0.29871181819812387"/>
          <c:y val="0.12676197952597315"/>
          <c:w val="0.48938451443569553"/>
          <c:h val="7.309639055780858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Colloidal Lead</a:t>
            </a:r>
          </a:p>
          <a:p>
            <a:pPr>
              <a:defRPr sz="1200"/>
            </a:pPr>
            <a:r>
              <a:rPr lang="en-US" sz="1200"/>
              <a:t>Durango ALL DATA</a:t>
            </a:r>
          </a:p>
        </c:rich>
      </c:tx>
      <c:layout>
        <c:manualLayout>
          <c:xMode val="edge"/>
          <c:yMode val="edge"/>
          <c:x val="0.37877077865266839"/>
          <c:y val="1.3777979766732699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7514641314120927"/>
          <c:w val="0.7812683727034121"/>
          <c:h val="0.63798457816200593"/>
        </c:manualLayout>
      </c:layout>
      <c:scatterChart>
        <c:scatterStyle val="lineMarker"/>
        <c:varyColors val="0"/>
        <c:ser>
          <c:idx val="0"/>
          <c:order val="0"/>
          <c:tx>
            <c:strRef>
              <c:f>'Durango Colloidal LogQ'!$AT$2</c:f>
              <c:strCache>
                <c:ptCount val="1"/>
                <c:pt idx="0">
                  <c:v>Pre-Event</c:v>
                </c:pt>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65000"/>
                    <a:lumOff val="35000"/>
                  </a:schemeClr>
                </a:solidFill>
                <a:prstDash val="sysDot"/>
              </a:ln>
              <a:effectLst/>
            </c:spPr>
            <c:trendlineType val="poly"/>
            <c:order val="2"/>
            <c:forward val="0.5"/>
            <c:dispRSqr val="1"/>
            <c:dispEq val="1"/>
            <c:trendlineLbl>
              <c:layout>
                <c:manualLayout>
                  <c:x val="-0.22376377952755905"/>
                  <c:y val="4.9452454292123374E-2"/>
                </c:manualLayout>
              </c:layout>
              <c:tx>
                <c:rich>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sz="1050" baseline="0"/>
                      <a:t>y = 0.0429x</a:t>
                    </a:r>
                    <a:r>
                      <a:rPr lang="en-US" sz="1050" baseline="30000"/>
                      <a:t>2</a:t>
                    </a:r>
                    <a:r>
                      <a:rPr lang="en-US" sz="1050" baseline="0"/>
                      <a:t> - 0.1995x + 0.229</a:t>
                    </a:r>
                    <a:br>
                      <a:rPr lang="en-US" sz="1050" baseline="0"/>
                    </a:br>
                    <a:r>
                      <a:rPr lang="en-US" sz="1050" baseline="0"/>
                      <a:t>R² = 0.712</a:t>
                    </a:r>
                    <a:endParaRPr lang="en-US" sz="1050"/>
                  </a:p>
                </c:rich>
              </c:tx>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LogQ'!$D$3:$D$166</c:f>
              <c:numCache>
                <c:formatCode>0.000</c:formatCode>
                <c:ptCount val="164"/>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numCache>
            </c:numRef>
          </c:xVal>
          <c:yVal>
            <c:numRef>
              <c:f>'Durango Colloidal LogQ'!$L$3:$L$166</c:f>
              <c:numCache>
                <c:formatCode>0.000</c:formatCode>
                <c:ptCount val="164"/>
                <c:pt idx="2">
                  <c:v>3.0000000000000001E-3</c:v>
                </c:pt>
                <c:pt idx="3">
                  <c:v>1.8999999999999996E-3</c:v>
                </c:pt>
                <c:pt idx="4">
                  <c:v>4.4999999999999997E-3</c:v>
                </c:pt>
                <c:pt idx="5">
                  <c:v>2.7000000000000001E-3</c:v>
                </c:pt>
                <c:pt idx="6">
                  <c:v>2.8E-3</c:v>
                </c:pt>
                <c:pt idx="7">
                  <c:v>2.8E-3</c:v>
                </c:pt>
                <c:pt idx="8">
                  <c:v>2.1000000000000007E-3</c:v>
                </c:pt>
                <c:pt idx="9">
                  <c:v>7.3999999999999995E-3</c:v>
                </c:pt>
                <c:pt idx="10">
                  <c:v>6.9000000000000008E-3</c:v>
                </c:pt>
                <c:pt idx="11">
                  <c:v>5.0999999999999995E-3</c:v>
                </c:pt>
                <c:pt idx="12">
                  <c:v>4.5999999999999999E-3</c:v>
                </c:pt>
                <c:pt idx="13">
                  <c:v>2.5999999999999994E-3</c:v>
                </c:pt>
                <c:pt idx="14">
                  <c:v>2.5999999999999994E-3</c:v>
                </c:pt>
                <c:pt idx="30">
                  <c:v>7.9999999999999982E-4</c:v>
                </c:pt>
                <c:pt idx="31">
                  <c:v>2.8E-3</c:v>
                </c:pt>
                <c:pt idx="34">
                  <c:v>3.0799999999999998E-2</c:v>
                </c:pt>
                <c:pt idx="35">
                  <c:v>1.8800000000000001E-2</c:v>
                </c:pt>
                <c:pt idx="36">
                  <c:v>9.9999999999999639E-5</c:v>
                </c:pt>
                <c:pt idx="37">
                  <c:v>2.0000000000000017E-4</c:v>
                </c:pt>
                <c:pt idx="51">
                  <c:v>2.2000000000000001E-3</c:v>
                </c:pt>
                <c:pt idx="52">
                  <c:v>3.2000000000000002E-3</c:v>
                </c:pt>
                <c:pt idx="53">
                  <c:v>8.9999999999999987E-4</c:v>
                </c:pt>
                <c:pt idx="55">
                  <c:v>2.1999999999999999E-2</c:v>
                </c:pt>
                <c:pt idx="56">
                  <c:v>2.6600000000000002E-2</c:v>
                </c:pt>
                <c:pt idx="57">
                  <c:v>8.6599999999999996E-2</c:v>
                </c:pt>
                <c:pt idx="58">
                  <c:v>2.5999999999999994E-3</c:v>
                </c:pt>
                <c:pt idx="59">
                  <c:v>3.7000000000000002E-3</c:v>
                </c:pt>
                <c:pt idx="66">
                  <c:v>2.0000000000000017E-4</c:v>
                </c:pt>
                <c:pt idx="80">
                  <c:v>5.4999999999999997E-3</c:v>
                </c:pt>
                <c:pt idx="81">
                  <c:v>5.8000000000000005E-3</c:v>
                </c:pt>
                <c:pt idx="82">
                  <c:v>2.5000000000000001E-3</c:v>
                </c:pt>
                <c:pt idx="83">
                  <c:v>1.9399999999999997E-2</c:v>
                </c:pt>
                <c:pt idx="84">
                  <c:v>1.5999999999999996E-3</c:v>
                </c:pt>
                <c:pt idx="85">
                  <c:v>1.4000000000000004E-3</c:v>
                </c:pt>
                <c:pt idx="86">
                  <c:v>3.5999999999999995E-3</c:v>
                </c:pt>
                <c:pt idx="87">
                  <c:v>1.5E-3</c:v>
                </c:pt>
                <c:pt idx="88">
                  <c:v>4.0999999999999995E-3</c:v>
                </c:pt>
                <c:pt idx="102">
                  <c:v>1.9000000000000004E-3</c:v>
                </c:pt>
                <c:pt idx="107">
                  <c:v>3.8E-3</c:v>
                </c:pt>
                <c:pt idx="108">
                  <c:v>3.3E-3</c:v>
                </c:pt>
                <c:pt idx="109">
                  <c:v>1.9000000000000004E-3</c:v>
                </c:pt>
                <c:pt idx="110">
                  <c:v>1.5999999999999996E-3</c:v>
                </c:pt>
                <c:pt idx="113">
                  <c:v>2.9999999999999981E-4</c:v>
                </c:pt>
                <c:pt idx="114">
                  <c:v>2.9999999999999981E-4</c:v>
                </c:pt>
                <c:pt idx="115">
                  <c:v>5.9000000000000007E-3</c:v>
                </c:pt>
                <c:pt idx="119">
                  <c:v>2.9999999999999981E-4</c:v>
                </c:pt>
                <c:pt idx="125">
                  <c:v>1.0000000000000009E-4</c:v>
                </c:pt>
                <c:pt idx="131">
                  <c:v>1.0199999999999999E-2</c:v>
                </c:pt>
                <c:pt idx="132">
                  <c:v>1.5400000000000002E-2</c:v>
                </c:pt>
                <c:pt idx="133">
                  <c:v>4.0000000000000001E-3</c:v>
                </c:pt>
                <c:pt idx="134">
                  <c:v>3.0999999999999995E-3</c:v>
                </c:pt>
                <c:pt idx="135">
                  <c:v>0.05</c:v>
                </c:pt>
                <c:pt idx="136">
                  <c:v>4.4200000000000003E-2</c:v>
                </c:pt>
                <c:pt idx="137">
                  <c:v>4.4999999999999997E-3</c:v>
                </c:pt>
                <c:pt idx="138">
                  <c:v>5.0999999999999995E-3</c:v>
                </c:pt>
                <c:pt idx="139">
                  <c:v>3.5000000000000001E-3</c:v>
                </c:pt>
                <c:pt idx="140">
                  <c:v>2.5999999999999999E-3</c:v>
                </c:pt>
                <c:pt idx="144">
                  <c:v>2.0000000000000017E-4</c:v>
                </c:pt>
                <c:pt idx="147">
                  <c:v>5.0000000000000001E-4</c:v>
                </c:pt>
                <c:pt idx="148">
                  <c:v>5.9999999999999962E-4</c:v>
                </c:pt>
                <c:pt idx="149">
                  <c:v>1.9E-3</c:v>
                </c:pt>
                <c:pt idx="150">
                  <c:v>5.0000000000000001E-4</c:v>
                </c:pt>
                <c:pt idx="154">
                  <c:v>1.0589999999999999E-2</c:v>
                </c:pt>
                <c:pt idx="155">
                  <c:v>1.8500000000000003E-2</c:v>
                </c:pt>
                <c:pt idx="156">
                  <c:v>2.65E-3</c:v>
                </c:pt>
                <c:pt idx="157">
                  <c:v>2.0110000000000003E-2</c:v>
                </c:pt>
                <c:pt idx="158">
                  <c:v>9.8060000000000008E-2</c:v>
                </c:pt>
                <c:pt idx="159">
                  <c:v>0.13880000000000001</c:v>
                </c:pt>
                <c:pt idx="160">
                  <c:v>6.0100000000000001E-2</c:v>
                </c:pt>
                <c:pt idx="161">
                  <c:v>6.7360000000000003E-2</c:v>
                </c:pt>
                <c:pt idx="162">
                  <c:v>5.1269999999999996E-2</c:v>
                </c:pt>
                <c:pt idx="163">
                  <c:v>1.9999999999999997E-2</c:v>
                </c:pt>
              </c:numCache>
            </c:numRef>
          </c:yVal>
          <c:smooth val="0"/>
          <c:extLst>
            <c:ext xmlns:c16="http://schemas.microsoft.com/office/drawing/2014/chart" uri="{C3380CC4-5D6E-409C-BE32-E72D297353CC}">
              <c16:uniqueId val="{00000000-CEC3-4D60-824B-E3A1C26FC005}"/>
            </c:ext>
          </c:extLst>
        </c:ser>
        <c:dLbls>
          <c:showLegendKey val="0"/>
          <c:showVal val="0"/>
          <c:showCatName val="0"/>
          <c:showSerName val="0"/>
          <c:showPercent val="0"/>
          <c:showBubbleSize val="0"/>
        </c:dLbls>
        <c:axId val="1184315040"/>
        <c:axId val="1184315432"/>
        <c:extLst>
          <c:ext xmlns:c15="http://schemas.microsoft.com/office/drawing/2012/chart" uri="{02D57815-91ED-43cb-92C2-25804820EDAC}">
            <c15:filteredScatterSeries>
              <c15:ser>
                <c:idx val="1"/>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LogQ'!$L$156:$L$166</c15:sqref>
                        </c15:formulaRef>
                      </c:ext>
                    </c:extLst>
                    <c:numCache>
                      <c:formatCode>0.000</c:formatCode>
                      <c:ptCount val="11"/>
                      <c:pt idx="1">
                        <c:v>1.0589999999999999E-2</c:v>
                      </c:pt>
                      <c:pt idx="2">
                        <c:v>1.8500000000000003E-2</c:v>
                      </c:pt>
                      <c:pt idx="3">
                        <c:v>2.65E-3</c:v>
                      </c:pt>
                      <c:pt idx="4">
                        <c:v>2.0110000000000003E-2</c:v>
                      </c:pt>
                      <c:pt idx="5">
                        <c:v>9.8060000000000008E-2</c:v>
                      </c:pt>
                      <c:pt idx="6">
                        <c:v>0.13880000000000001</c:v>
                      </c:pt>
                      <c:pt idx="7">
                        <c:v>6.0100000000000001E-2</c:v>
                      </c:pt>
                      <c:pt idx="8">
                        <c:v>6.7360000000000003E-2</c:v>
                      </c:pt>
                      <c:pt idx="9">
                        <c:v>5.1269999999999996E-2</c:v>
                      </c:pt>
                      <c:pt idx="10">
                        <c:v>1.9999999999999997E-2</c:v>
                      </c:pt>
                    </c:numCache>
                  </c:numRef>
                </c:yVal>
                <c:smooth val="0"/>
                <c:extLst>
                  <c:ext xmlns:c16="http://schemas.microsoft.com/office/drawing/2014/chart" uri="{C3380CC4-5D6E-409C-BE32-E72D297353CC}">
                    <c16:uniqueId val="{00000001-CEC3-4D60-824B-E3A1C26FC005}"/>
                  </c:ext>
                </c:extLst>
              </c15:ser>
            </c15:filteredScatterSeries>
          </c:ext>
        </c:extLst>
      </c:scatterChart>
      <c:valAx>
        <c:axId val="1184315040"/>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Log10 Streamflow,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crossAx val="1184315432"/>
        <c:crossesAt val="0"/>
        <c:crossBetween val="midCat"/>
      </c:valAx>
      <c:valAx>
        <c:axId val="118431543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a:t>Concentration, mg/L</a:t>
                </a:r>
              </a:p>
            </c:rich>
          </c:tx>
          <c:layout>
            <c:manualLayout>
              <c:xMode val="edge"/>
              <c:yMode val="edge"/>
              <c:x val="1.1111111111111112E-2"/>
              <c:y val="0.325816855217242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1184315040"/>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r>
              <a:rPr lang="en-US" sz="1050"/>
              <a:t>Dissolved Lead Collected at Sites Between </a:t>
            </a:r>
            <a:br>
              <a:rPr lang="en-US" sz="1050"/>
            </a:br>
            <a:r>
              <a:rPr lang="en-US" sz="1050"/>
              <a:t>RK 90 and 100</a:t>
            </a:r>
          </a:p>
        </c:rich>
      </c:tx>
      <c:layout>
        <c:manualLayout>
          <c:xMode val="edge"/>
          <c:yMode val="edge"/>
          <c:x val="0.30206935884677388"/>
          <c:y val="1.7972138098122353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8930879759763958"/>
          <c:y val="0.20725120129214616"/>
          <c:w val="0.75790028953566069"/>
          <c:h val="0.62353385826771657"/>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3000"/>
            <c:dispRSqr val="1"/>
            <c:dispEq val="1"/>
            <c:trendlineLbl>
              <c:layout>
                <c:manualLayout>
                  <c:x val="0.10175429808845642"/>
                  <c:y val="-0.3859524328689683"/>
                </c:manualLayout>
              </c:layout>
              <c:tx>
                <c:rich>
                  <a:bodyPr rot="0" spcFirstLastPara="1" vertOverflow="ellipsis" vert="horz" wrap="square" anchor="ctr" anchorCtr="1"/>
                  <a:lstStyle/>
                  <a:p>
                    <a:pPr>
                      <a:defRPr sz="10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sz="1000" b="0"/>
                      <a:t>Pre Event = 0.0118x-0.349</a:t>
                    </a:r>
                    <a:br>
                      <a:rPr lang="en-US" sz="1000" b="0"/>
                    </a:br>
                    <a:r>
                      <a:rPr lang="en-US" sz="1000" b="0"/>
                      <a:t>R² = 0.165</a:t>
                    </a:r>
                  </a:p>
                </c:rich>
              </c:tx>
              <c:numFmt formatCode="#,##0.00000000"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Dissolved'!$M$4:$M$156</c:f>
              <c:numCache>
                <c:formatCode>0.0000</c:formatCode>
                <c:ptCount val="153"/>
                <c:pt idx="0">
                  <c:v>6.9999999999999999E-4</c:v>
                </c:pt>
                <c:pt idx="1">
                  <c:v>6.9999999999999999E-4</c:v>
                </c:pt>
                <c:pt idx="2">
                  <c:v>4.4999999999999997E-3</c:v>
                </c:pt>
                <c:pt idx="3">
                  <c:v>4.7000000000000002E-3</c:v>
                </c:pt>
                <c:pt idx="4">
                  <c:v>3.8999999999999998E-3</c:v>
                </c:pt>
                <c:pt idx="5">
                  <c:v>4.0000000000000001E-3</c:v>
                </c:pt>
                <c:pt idx="6">
                  <c:v>4.2000000000000006E-3</c:v>
                </c:pt>
                <c:pt idx="7">
                  <c:v>3.2000000000000002E-3</c:v>
                </c:pt>
                <c:pt idx="8">
                  <c:v>3.3E-3</c:v>
                </c:pt>
                <c:pt idx="9">
                  <c:v>3.7000000000000002E-3</c:v>
                </c:pt>
                <c:pt idx="10">
                  <c:v>4.0000000000000001E-3</c:v>
                </c:pt>
                <c:pt idx="11">
                  <c:v>3.3999999999999998E-3</c:v>
                </c:pt>
                <c:pt idx="36">
                  <c:v>5.0000000000000001E-3</c:v>
                </c:pt>
                <c:pt idx="37">
                  <c:v>4.5999999999999999E-3</c:v>
                </c:pt>
                <c:pt idx="131">
                  <c:v>3.2000000000000002E-3</c:v>
                </c:pt>
                <c:pt idx="132">
                  <c:v>3.7000000000000002E-3</c:v>
                </c:pt>
                <c:pt idx="133">
                  <c:v>6.9999999999999999E-4</c:v>
                </c:pt>
                <c:pt idx="134">
                  <c:v>6.9999999999999999E-4</c:v>
                </c:pt>
                <c:pt idx="135">
                  <c:v>6.9999999999999999E-4</c:v>
                </c:pt>
                <c:pt idx="136">
                  <c:v>6.9999999999999999E-4</c:v>
                </c:pt>
                <c:pt idx="137">
                  <c:v>6.9999999999999999E-4</c:v>
                </c:pt>
                <c:pt idx="138">
                  <c:v>6.9999999999999999E-4</c:v>
                </c:pt>
                <c:pt idx="139">
                  <c:v>4.0000000000000001E-3</c:v>
                </c:pt>
                <c:pt idx="140">
                  <c:v>3.3999999999999998E-3</c:v>
                </c:pt>
                <c:pt idx="142">
                  <c:v>6.9999999999999999E-4</c:v>
                </c:pt>
                <c:pt idx="143">
                  <c:v>6.9999999999999999E-4</c:v>
                </c:pt>
                <c:pt idx="144">
                  <c:v>6.9999999999999999E-4</c:v>
                </c:pt>
                <c:pt idx="145">
                  <c:v>6.9999999999999999E-4</c:v>
                </c:pt>
                <c:pt idx="147">
                  <c:v>3.7000000000000002E-3</c:v>
                </c:pt>
                <c:pt idx="148">
                  <c:v>3.5000000000000001E-3</c:v>
                </c:pt>
                <c:pt idx="149">
                  <c:v>3.3999999999999998E-3</c:v>
                </c:pt>
                <c:pt idx="150">
                  <c:v>6.9999999999999999E-4</c:v>
                </c:pt>
              </c:numCache>
            </c:numRef>
          </c:yVal>
          <c:smooth val="0"/>
          <c:extLst>
            <c:ext xmlns:c16="http://schemas.microsoft.com/office/drawing/2014/chart" uri="{C3380CC4-5D6E-409C-BE32-E72D297353CC}">
              <c16:uniqueId val="{00000000-6583-4FEC-A2BE-71335A239605}"/>
            </c:ext>
          </c:extLst>
        </c:ser>
        <c:ser>
          <c:idx val="2"/>
          <c:order val="2"/>
          <c:tx>
            <c:strRef>
              <c:f>'Durango Dissolved'!$B$161</c:f>
              <c:strCache>
                <c:ptCount val="1"/>
                <c:pt idx="0">
                  <c:v>Snowmelt 2016</c:v>
                </c:pt>
              </c:strCache>
            </c:strRef>
          </c:tx>
          <c:spPr>
            <a:ln w="25400" cap="rnd">
              <a:noFill/>
              <a:round/>
            </a:ln>
            <a:effectLst/>
          </c:spPr>
          <c:marker>
            <c:symbol val="circle"/>
            <c:size val="5"/>
            <c:spPr>
              <a:solidFill>
                <a:srgbClr val="EC7524"/>
              </a:solidFill>
              <a:ln w="9525">
                <a:solidFill>
                  <a:schemeClr val="accent2">
                    <a:lumMod val="75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Dissolved'!$M$161:$M$172</c:f>
              <c:numCache>
                <c:formatCode>General</c:formatCode>
                <c:ptCount val="12"/>
                <c:pt idx="0">
                  <c:v>2.8000000000000003E-4</c:v>
                </c:pt>
                <c:pt idx="1">
                  <c:v>1.1999999999999999E-3</c:v>
                </c:pt>
                <c:pt idx="2">
                  <c:v>4.0999999999999999E-4</c:v>
                </c:pt>
                <c:pt idx="3">
                  <c:v>2.5000000000000001E-3</c:v>
                </c:pt>
                <c:pt idx="4">
                  <c:v>6.4999999999999997E-4</c:v>
                </c:pt>
                <c:pt idx="5">
                  <c:v>8.9000000000000006E-4</c:v>
                </c:pt>
                <c:pt idx="6">
                  <c:v>9.3999999999999997E-4</c:v>
                </c:pt>
                <c:pt idx="7">
                  <c:v>1.1999999999999999E-3</c:v>
                </c:pt>
                <c:pt idx="8">
                  <c:v>8.9999999999999998E-4</c:v>
                </c:pt>
                <c:pt idx="9">
                  <c:v>6.4000000000000005E-4</c:v>
                </c:pt>
                <c:pt idx="10">
                  <c:v>7.2999999999999996E-4</c:v>
                </c:pt>
                <c:pt idx="11">
                  <c:v>2E-3</c:v>
                </c:pt>
              </c:numCache>
            </c:numRef>
          </c:yVal>
          <c:smooth val="0"/>
          <c:extLst>
            <c:ext xmlns:c16="http://schemas.microsoft.com/office/drawing/2014/chart" uri="{C3380CC4-5D6E-409C-BE32-E72D297353CC}">
              <c16:uniqueId val="{00000001-6583-4FEC-A2BE-71335A239605}"/>
            </c:ext>
          </c:extLst>
        </c:ser>
        <c:dLbls>
          <c:showLegendKey val="0"/>
          <c:showVal val="0"/>
          <c:showCatName val="0"/>
          <c:showSerName val="0"/>
          <c:showPercent val="0"/>
          <c:showBubbleSize val="0"/>
        </c:dLbls>
        <c:axId val="323229784"/>
        <c:axId val="323230176"/>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Dissolved'!$D$158:$D$160</c15:sqref>
                        </c15:formulaRef>
                      </c:ext>
                    </c:extLst>
                    <c:numCache>
                      <c:formatCode>#,##0</c:formatCode>
                      <c:ptCount val="3"/>
                      <c:pt idx="0">
                        <c:v>2250</c:v>
                      </c:pt>
                      <c:pt idx="1">
                        <c:v>2920</c:v>
                      </c:pt>
                      <c:pt idx="2">
                        <c:v>1110</c:v>
                      </c:pt>
                    </c:numCache>
                  </c:numRef>
                </c:xVal>
                <c:yVal>
                  <c:numRef>
                    <c:extLst>
                      <c:ext uri="{02D57815-91ED-43cb-92C2-25804820EDAC}">
                        <c15:formulaRef>
                          <c15:sqref>'Durango Dissolved'!$L$158:$L$160</c15:sqref>
                        </c15:formulaRef>
                      </c:ext>
                    </c:extLst>
                    <c:numCache>
                      <c:formatCode>0.0000</c:formatCode>
                      <c:ptCount val="3"/>
                    </c:numCache>
                  </c:numRef>
                </c:yVal>
                <c:smooth val="0"/>
                <c:extLst>
                  <c:ext xmlns:c16="http://schemas.microsoft.com/office/drawing/2014/chart" uri="{C3380CC4-5D6E-409C-BE32-E72D297353CC}">
                    <c16:uniqueId val="{00000002-6583-4FEC-A2BE-71335A239605}"/>
                  </c:ext>
                </c:extLst>
              </c15:ser>
            </c15:filteredScatterSeries>
          </c:ext>
        </c:extLst>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323230176"/>
        <c:crosses val="autoZero"/>
        <c:crossBetween val="midCat"/>
      </c:valAx>
      <c:valAx>
        <c:axId val="3232301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Concentration (mg/L)</a:t>
                </a:r>
              </a:p>
            </c:rich>
          </c:tx>
          <c:layout>
            <c:manualLayout>
              <c:xMode val="edge"/>
              <c:yMode val="edge"/>
              <c:x val="1.6029936390988816E-2"/>
              <c:y val="0.2867023622047244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323229784"/>
        <c:crosses val="autoZero"/>
        <c:crossBetween val="midCat"/>
      </c:valAx>
      <c:spPr>
        <a:noFill/>
        <a:ln>
          <a:solidFill>
            <a:schemeClr val="tx1">
              <a:lumMod val="50000"/>
              <a:lumOff val="50000"/>
            </a:schemeClr>
          </a:solidFill>
        </a:ln>
        <a:effectLst/>
      </c:spPr>
    </c:plotArea>
    <c:legend>
      <c:legendPos val="t"/>
      <c:legendEntry>
        <c:idx val="2"/>
        <c:delete val="1"/>
      </c:legendEntry>
      <c:layout>
        <c:manualLayout>
          <c:xMode val="edge"/>
          <c:yMode val="edge"/>
          <c:x val="0.21487484796107803"/>
          <c:y val="0.13014625479507369"/>
          <c:w val="0.75742600382648617"/>
          <c:h val="7.199026208680438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Colloidal Manganese Collected at Sites Between </a:t>
            </a:r>
            <a:br>
              <a:rPr lang="en-US" sz="1100"/>
            </a:br>
            <a:r>
              <a:rPr lang="en-US" sz="1100"/>
              <a:t>RK 90 and 100</a:t>
            </a:r>
          </a:p>
        </c:rich>
      </c:tx>
      <c:layout>
        <c:manualLayout>
          <c:xMode val="edge"/>
          <c:yMode val="edge"/>
          <c:x val="0.2887681539807524"/>
          <c:y val="1.208471596426068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21275542974046674"/>
          <c:w val="0.7812683727034121"/>
          <c:h val="0.55606568816360191"/>
        </c:manualLayout>
      </c:layout>
      <c:scatterChart>
        <c:scatterStyle val="lineMarker"/>
        <c:varyColors val="0"/>
        <c:ser>
          <c:idx val="0"/>
          <c:order val="0"/>
          <c:tx>
            <c:strRef>
              <c:f>'Durango Colloidal LogQ'!$AT$2</c:f>
              <c:strCache>
                <c:ptCount val="1"/>
                <c:pt idx="0">
                  <c:v>Pre-Event</c:v>
                </c:pt>
              </c:strCache>
            </c:strRef>
          </c:tx>
          <c:spPr>
            <a:ln w="1905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5"/>
            <c:dispRSqr val="1"/>
            <c:dispEq val="1"/>
            <c:trendlineLbl>
              <c:layout>
                <c:manualLayout>
                  <c:x val="-0.17680227471566054"/>
                  <c:y val="4.0363793461115988E-2"/>
                </c:manualLayout>
              </c:layout>
              <c:tx>
                <c:rich>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baseline="0"/>
                      <a:t>y = 0.2458x</a:t>
                    </a:r>
                    <a:r>
                      <a:rPr lang="en-US" baseline="30000"/>
                      <a:t>2</a:t>
                    </a:r>
                    <a:r>
                      <a:rPr lang="en-US" baseline="0"/>
                      <a:t> - 1.0739x + 1.1822</a:t>
                    </a:r>
                    <a:br>
                      <a:rPr lang="en-US" baseline="0"/>
                    </a:br>
                    <a:r>
                      <a:rPr lang="en-US" baseline="0"/>
                      <a:t>R² = 0.666</a:t>
                    </a:r>
                    <a:endParaRPr lang="en-US"/>
                  </a:p>
                </c:rich>
              </c:tx>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LogQ'!$D$3:$D$166</c:f>
              <c:numCache>
                <c:formatCode>0.000</c:formatCode>
                <c:ptCount val="164"/>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numCache>
            </c:numRef>
          </c:xVal>
          <c:yVal>
            <c:numRef>
              <c:f>'Durango Colloidal LogQ'!$N$3:$N$166</c:f>
              <c:numCache>
                <c:formatCode>0.000</c:formatCode>
                <c:ptCount val="164"/>
                <c:pt idx="0">
                  <c:v>2.2800000000000011E-2</c:v>
                </c:pt>
                <c:pt idx="1">
                  <c:v>2.4900000000000005E-2</c:v>
                </c:pt>
                <c:pt idx="2">
                  <c:v>1.4999999999999999E-2</c:v>
                </c:pt>
                <c:pt idx="3">
                  <c:v>3.1099999999999996E-2</c:v>
                </c:pt>
                <c:pt idx="4">
                  <c:v>5.6000000000000001E-2</c:v>
                </c:pt>
                <c:pt idx="5">
                  <c:v>3.5099999999999992E-2</c:v>
                </c:pt>
                <c:pt idx="6">
                  <c:v>4.5699999999999991E-2</c:v>
                </c:pt>
                <c:pt idx="7">
                  <c:v>2.8399999999999977E-2</c:v>
                </c:pt>
                <c:pt idx="8">
                  <c:v>2.0500000000000001E-2</c:v>
                </c:pt>
                <c:pt idx="9">
                  <c:v>8.1200000000000008E-2</c:v>
                </c:pt>
                <c:pt idx="10">
                  <c:v>6.93E-2</c:v>
                </c:pt>
                <c:pt idx="11">
                  <c:v>5.0499999999999996E-2</c:v>
                </c:pt>
                <c:pt idx="12">
                  <c:v>4.02E-2</c:v>
                </c:pt>
                <c:pt idx="13">
                  <c:v>4.7E-2</c:v>
                </c:pt>
                <c:pt idx="14">
                  <c:v>0.05</c:v>
                </c:pt>
                <c:pt idx="15">
                  <c:v>2.3299999999999998E-2</c:v>
                </c:pt>
                <c:pt idx="16">
                  <c:v>7.1999999999999955E-3</c:v>
                </c:pt>
                <c:pt idx="17">
                  <c:v>1.0399999999999998E-2</c:v>
                </c:pt>
                <c:pt idx="18">
                  <c:v>1.4300000000000004E-2</c:v>
                </c:pt>
                <c:pt idx="19">
                  <c:v>3.1000000000000016E-3</c:v>
                </c:pt>
                <c:pt idx="20">
                  <c:v>2.7700000000000002E-2</c:v>
                </c:pt>
                <c:pt idx="21">
                  <c:v>2.0200000000000003E-2</c:v>
                </c:pt>
                <c:pt idx="22">
                  <c:v>1.5800000000000012E-2</c:v>
                </c:pt>
                <c:pt idx="23">
                  <c:v>0.01</c:v>
                </c:pt>
                <c:pt idx="24">
                  <c:v>3.2099999999999997E-2</c:v>
                </c:pt>
                <c:pt idx="25">
                  <c:v>1.4900000000000005E-2</c:v>
                </c:pt>
                <c:pt idx="26">
                  <c:v>5.2999999999999827E-3</c:v>
                </c:pt>
                <c:pt idx="27">
                  <c:v>3.3100000000000025E-2</c:v>
                </c:pt>
                <c:pt idx="28">
                  <c:v>3.280000000000001E-2</c:v>
                </c:pt>
                <c:pt idx="29">
                  <c:v>2.2899999999999976E-2</c:v>
                </c:pt>
                <c:pt idx="30">
                  <c:v>6.3E-2</c:v>
                </c:pt>
                <c:pt idx="31">
                  <c:v>0.33600000000000002</c:v>
                </c:pt>
                <c:pt idx="32">
                  <c:v>3.27E-2</c:v>
                </c:pt>
                <c:pt idx="33">
                  <c:v>3.6899999999999988E-2</c:v>
                </c:pt>
                <c:pt idx="34">
                  <c:v>0.24129999999999999</c:v>
                </c:pt>
                <c:pt idx="35">
                  <c:v>0.152</c:v>
                </c:pt>
                <c:pt idx="36">
                  <c:v>2.4999999999999927E-3</c:v>
                </c:pt>
                <c:pt idx="37">
                  <c:v>1.8000000000000114E-3</c:v>
                </c:pt>
                <c:pt idx="38">
                  <c:v>8.1999999999999955E-3</c:v>
                </c:pt>
                <c:pt idx="39">
                  <c:v>1.2600000000000002E-2</c:v>
                </c:pt>
                <c:pt idx="40">
                  <c:v>1.9300000000000005E-2</c:v>
                </c:pt>
                <c:pt idx="41">
                  <c:v>6.1399999999999989E-2</c:v>
                </c:pt>
                <c:pt idx="42">
                  <c:v>1.719999999999999E-2</c:v>
                </c:pt>
                <c:pt idx="43">
                  <c:v>1.2E-2</c:v>
                </c:pt>
                <c:pt idx="44">
                  <c:v>1.3599999999999994E-2</c:v>
                </c:pt>
                <c:pt idx="45">
                  <c:v>9.0999999999999935E-3</c:v>
                </c:pt>
                <c:pt idx="46">
                  <c:v>2.1000000000000001E-2</c:v>
                </c:pt>
                <c:pt idx="47">
                  <c:v>1.9300000000000012E-2</c:v>
                </c:pt>
                <c:pt idx="48">
                  <c:v>1.2700000000000017E-2</c:v>
                </c:pt>
                <c:pt idx="49">
                  <c:v>3.1400000000000004E-2</c:v>
                </c:pt>
                <c:pt idx="50">
                  <c:v>2.4E-2</c:v>
                </c:pt>
                <c:pt idx="51">
                  <c:v>6.9800000000000001E-2</c:v>
                </c:pt>
                <c:pt idx="52">
                  <c:v>0.10829999999999999</c:v>
                </c:pt>
                <c:pt idx="53">
                  <c:v>5.9699999999999989E-2</c:v>
                </c:pt>
                <c:pt idx="54">
                  <c:v>2.689999999999999E-2</c:v>
                </c:pt>
                <c:pt idx="55">
                  <c:v>0.28160000000000002</c:v>
                </c:pt>
                <c:pt idx="56">
                  <c:v>0.25559999999999994</c:v>
                </c:pt>
                <c:pt idx="57">
                  <c:v>0.6885</c:v>
                </c:pt>
                <c:pt idx="58">
                  <c:v>4.3299999999999998E-2</c:v>
                </c:pt>
                <c:pt idx="59">
                  <c:v>4.4300000000000006E-2</c:v>
                </c:pt>
                <c:pt idx="60">
                  <c:v>1.5799999999999998E-2</c:v>
                </c:pt>
                <c:pt idx="61">
                  <c:v>1.4900000000000005E-2</c:v>
                </c:pt>
                <c:pt idx="62">
                  <c:v>1.4500000000000001E-2</c:v>
                </c:pt>
                <c:pt idx="63">
                  <c:v>6.0000000000000001E-3</c:v>
                </c:pt>
                <c:pt idx="64">
                  <c:v>1.5700000000000002E-2</c:v>
                </c:pt>
                <c:pt idx="65">
                  <c:v>4.8500000000000001E-2</c:v>
                </c:pt>
                <c:pt idx="66">
                  <c:v>4.2699999999999988E-2</c:v>
                </c:pt>
                <c:pt idx="67">
                  <c:v>2.0500000000000001E-2</c:v>
                </c:pt>
                <c:pt idx="68">
                  <c:v>6.2000000000000171E-3</c:v>
                </c:pt>
                <c:pt idx="70">
                  <c:v>8.5999999999999948E-3</c:v>
                </c:pt>
                <c:pt idx="71">
                  <c:v>1.8100000000000022E-2</c:v>
                </c:pt>
                <c:pt idx="73">
                  <c:v>2.5900000000000006E-2</c:v>
                </c:pt>
                <c:pt idx="75">
                  <c:v>1.3400000000000006E-2</c:v>
                </c:pt>
                <c:pt idx="76">
                  <c:v>3.4400000000000035E-2</c:v>
                </c:pt>
                <c:pt idx="77">
                  <c:v>9.1600000000000029E-2</c:v>
                </c:pt>
                <c:pt idx="78">
                  <c:v>3.0699999999999988E-2</c:v>
                </c:pt>
                <c:pt idx="79">
                  <c:v>3.9600000000000024E-2</c:v>
                </c:pt>
                <c:pt idx="80">
                  <c:v>0.32020000000000004</c:v>
                </c:pt>
                <c:pt idx="81">
                  <c:v>0.10959999999999999</c:v>
                </c:pt>
                <c:pt idx="82">
                  <c:v>6.0699999999999997E-2</c:v>
                </c:pt>
                <c:pt idx="83">
                  <c:v>0.26080000000000003</c:v>
                </c:pt>
                <c:pt idx="84">
                  <c:v>4.8299999999999996E-2</c:v>
                </c:pt>
                <c:pt idx="85">
                  <c:v>4.250000000000001E-2</c:v>
                </c:pt>
                <c:pt idx="86">
                  <c:v>9.3599999999999989E-2</c:v>
                </c:pt>
                <c:pt idx="87">
                  <c:v>4.7100000000000003E-2</c:v>
                </c:pt>
                <c:pt idx="88">
                  <c:v>6.1700000000000005E-2</c:v>
                </c:pt>
                <c:pt idx="89">
                  <c:v>3.7900000000000003E-2</c:v>
                </c:pt>
                <c:pt idx="90">
                  <c:v>4.8600000000000004E-2</c:v>
                </c:pt>
                <c:pt idx="91">
                  <c:v>3.6699999999999997E-2</c:v>
                </c:pt>
                <c:pt idx="92">
                  <c:v>3.1200000000000002E-2</c:v>
                </c:pt>
                <c:pt idx="93">
                  <c:v>3.6300000000000006E-2</c:v>
                </c:pt>
                <c:pt idx="94">
                  <c:v>4.2000000000000003E-2</c:v>
                </c:pt>
                <c:pt idx="95">
                  <c:v>1.7399999999999992E-2</c:v>
                </c:pt>
                <c:pt idx="96">
                  <c:v>8.9000000000000051E-3</c:v>
                </c:pt>
                <c:pt idx="97">
                  <c:v>1.8099999999999995E-2</c:v>
                </c:pt>
                <c:pt idx="98">
                  <c:v>2.6400000000000007E-2</c:v>
                </c:pt>
                <c:pt idx="99">
                  <c:v>3.0400000000000007E-2</c:v>
                </c:pt>
                <c:pt idx="100">
                  <c:v>4.519999999999999E-2</c:v>
                </c:pt>
                <c:pt idx="101">
                  <c:v>2.7900000000000005E-2</c:v>
                </c:pt>
                <c:pt idx="102">
                  <c:v>0.1293</c:v>
                </c:pt>
                <c:pt idx="103">
                  <c:v>4.5599999999999995E-2</c:v>
                </c:pt>
                <c:pt idx="104">
                  <c:v>6.5400000000000028E-2</c:v>
                </c:pt>
                <c:pt idx="105">
                  <c:v>3.4799999999999984E-2</c:v>
                </c:pt>
                <c:pt idx="106">
                  <c:v>2.9900000000000006E-2</c:v>
                </c:pt>
                <c:pt idx="107">
                  <c:v>8.500000000000002E-2</c:v>
                </c:pt>
                <c:pt idx="108">
                  <c:v>7.060000000000001E-2</c:v>
                </c:pt>
                <c:pt idx="109">
                  <c:v>4.2500000000000003E-2</c:v>
                </c:pt>
                <c:pt idx="110">
                  <c:v>0.04</c:v>
                </c:pt>
                <c:pt idx="111">
                  <c:v>2.0199999999999996E-2</c:v>
                </c:pt>
                <c:pt idx="112">
                  <c:v>2.4000000000000007E-2</c:v>
                </c:pt>
                <c:pt idx="113">
                  <c:v>5.949999999999999E-2</c:v>
                </c:pt>
                <c:pt idx="114">
                  <c:v>5.62E-2</c:v>
                </c:pt>
                <c:pt idx="115">
                  <c:v>4.1200000000000001E-2</c:v>
                </c:pt>
                <c:pt idx="116">
                  <c:v>2.1600000000000001E-2</c:v>
                </c:pt>
                <c:pt idx="117">
                  <c:v>1.7399999999999999E-2</c:v>
                </c:pt>
                <c:pt idx="118">
                  <c:v>2.7299999999999998E-2</c:v>
                </c:pt>
                <c:pt idx="119">
                  <c:v>2.1599999999999994E-2</c:v>
                </c:pt>
                <c:pt idx="120">
                  <c:v>7.2000000000000172E-3</c:v>
                </c:pt>
                <c:pt idx="121">
                  <c:v>1.9199999999999988E-2</c:v>
                </c:pt>
                <c:pt idx="122">
                  <c:v>1.5900000000000004E-2</c:v>
                </c:pt>
                <c:pt idx="123">
                  <c:v>1.5699999999999988E-2</c:v>
                </c:pt>
                <c:pt idx="124">
                  <c:v>1.4299999999999983E-2</c:v>
                </c:pt>
                <c:pt idx="125">
                  <c:v>3.5300000000000012E-2</c:v>
                </c:pt>
                <c:pt idx="126">
                  <c:v>0.03</c:v>
                </c:pt>
                <c:pt idx="127">
                  <c:v>2.1100000000000022E-2</c:v>
                </c:pt>
                <c:pt idx="128">
                  <c:v>4.5599999999999995E-2</c:v>
                </c:pt>
                <c:pt idx="129">
                  <c:v>1.7999999999999999E-2</c:v>
                </c:pt>
                <c:pt idx="131">
                  <c:v>0.14649999999999999</c:v>
                </c:pt>
                <c:pt idx="132">
                  <c:v>0.12350000000000003</c:v>
                </c:pt>
                <c:pt idx="133">
                  <c:v>3.0799999999999998E-2</c:v>
                </c:pt>
                <c:pt idx="134">
                  <c:v>3.3899999999999993E-2</c:v>
                </c:pt>
                <c:pt idx="135">
                  <c:v>0.45910000000000001</c:v>
                </c:pt>
                <c:pt idx="136">
                  <c:v>0.35899999999999999</c:v>
                </c:pt>
                <c:pt idx="137">
                  <c:v>3.4000000000000002E-2</c:v>
                </c:pt>
                <c:pt idx="138">
                  <c:v>3.0799999999999998E-2</c:v>
                </c:pt>
                <c:pt idx="139">
                  <c:v>3.3299999999999996E-2</c:v>
                </c:pt>
                <c:pt idx="140">
                  <c:v>1.9900000000000004E-2</c:v>
                </c:pt>
                <c:pt idx="142">
                  <c:v>8.800000000000004E-3</c:v>
                </c:pt>
                <c:pt idx="143">
                  <c:v>8.9999999999999993E-3</c:v>
                </c:pt>
                <c:pt idx="144">
                  <c:v>4.6400000000000004E-2</c:v>
                </c:pt>
                <c:pt idx="145">
                  <c:v>4.3900000000000008E-2</c:v>
                </c:pt>
                <c:pt idx="147">
                  <c:v>1.35E-2</c:v>
                </c:pt>
                <c:pt idx="148">
                  <c:v>1.1799999999999982E-2</c:v>
                </c:pt>
                <c:pt idx="149">
                  <c:v>1.6699999999999989E-2</c:v>
                </c:pt>
                <c:pt idx="150">
                  <c:v>8.8000000000000109E-3</c:v>
                </c:pt>
                <c:pt idx="154">
                  <c:v>0.05</c:v>
                </c:pt>
                <c:pt idx="155">
                  <c:v>0.16600000000000001</c:v>
                </c:pt>
                <c:pt idx="156">
                  <c:v>0.155</c:v>
                </c:pt>
                <c:pt idx="157">
                  <c:v>0.23699999999999999</c:v>
                </c:pt>
                <c:pt idx="158">
                  <c:v>0.67499999999999993</c:v>
                </c:pt>
                <c:pt idx="159">
                  <c:v>1.05</c:v>
                </c:pt>
                <c:pt idx="160">
                  <c:v>0.47100000000000003</c:v>
                </c:pt>
                <c:pt idx="161">
                  <c:v>0.502</c:v>
                </c:pt>
                <c:pt idx="162">
                  <c:v>0.39900000000000002</c:v>
                </c:pt>
                <c:pt idx="163">
                  <c:v>0.16499999999999998</c:v>
                </c:pt>
              </c:numCache>
            </c:numRef>
          </c:yVal>
          <c:smooth val="0"/>
          <c:extLst>
            <c:ext xmlns:c16="http://schemas.microsoft.com/office/drawing/2014/chart" uri="{C3380CC4-5D6E-409C-BE32-E72D297353CC}">
              <c16:uniqueId val="{00000005-8727-47ED-83F4-92E67ED977D8}"/>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LogQ'!$N$156:$N$166</c:f>
              <c:numCache>
                <c:formatCode>0.000</c:formatCode>
                <c:ptCount val="11"/>
                <c:pt idx="1">
                  <c:v>0.05</c:v>
                </c:pt>
                <c:pt idx="2">
                  <c:v>0.16600000000000001</c:v>
                </c:pt>
                <c:pt idx="3">
                  <c:v>0.155</c:v>
                </c:pt>
                <c:pt idx="4">
                  <c:v>0.23699999999999999</c:v>
                </c:pt>
                <c:pt idx="5">
                  <c:v>0.67499999999999993</c:v>
                </c:pt>
                <c:pt idx="6">
                  <c:v>1.05</c:v>
                </c:pt>
                <c:pt idx="7">
                  <c:v>0.47100000000000003</c:v>
                </c:pt>
                <c:pt idx="8">
                  <c:v>0.502</c:v>
                </c:pt>
                <c:pt idx="9">
                  <c:v>0.39900000000000002</c:v>
                </c:pt>
                <c:pt idx="10">
                  <c:v>0.16499999999999998</c:v>
                </c:pt>
              </c:numCache>
            </c:numRef>
          </c:yVal>
          <c:smooth val="0"/>
          <c:extLst>
            <c:ext xmlns:c16="http://schemas.microsoft.com/office/drawing/2014/chart" uri="{C3380CC4-5D6E-409C-BE32-E72D297353CC}">
              <c16:uniqueId val="{00000007-8727-47ED-83F4-92E67ED977D8}"/>
            </c:ext>
          </c:extLst>
        </c:ser>
        <c:dLbls>
          <c:showLegendKey val="0"/>
          <c:showVal val="0"/>
          <c:showCatName val="0"/>
          <c:showSerName val="0"/>
          <c:showPercent val="0"/>
          <c:showBubbleSize val="0"/>
        </c:dLbls>
        <c:axId val="1184351056"/>
        <c:axId val="1184351448"/>
      </c:scatterChart>
      <c:valAx>
        <c:axId val="1184351056"/>
        <c:scaling>
          <c:orientation val="minMax"/>
          <c:min val="1.5"/>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Log</a:t>
                </a:r>
                <a:r>
                  <a:rPr lang="en-US" sz="1100" baseline="-25000"/>
                  <a:t>10</a:t>
                </a:r>
                <a:r>
                  <a:rPr lang="en-US" sz="1100"/>
                  <a:t> Streamflow, cfs</a:t>
                </a:r>
              </a:p>
            </c:rich>
          </c:tx>
          <c:layout>
            <c:manualLayout>
              <c:xMode val="edge"/>
              <c:yMode val="edge"/>
              <c:x val="0.39079636920384953"/>
              <c:y val="0.86455836524966101"/>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1448"/>
        <c:crossesAt val="-5"/>
        <c:crossBetween val="midCat"/>
      </c:valAx>
      <c:valAx>
        <c:axId val="1184351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 Concentration</a:t>
                </a:r>
                <a:r>
                  <a:rPr lang="en-US" sz="1100" baseline="0"/>
                  <a:t> </a:t>
                </a:r>
                <a:r>
                  <a:rPr lang="en-US" sz="1100"/>
                  <a:t>(mg/L)</a:t>
                </a:r>
              </a:p>
            </c:rich>
          </c:tx>
          <c:layout>
            <c:manualLayout>
              <c:xMode val="edge"/>
              <c:yMode val="edge"/>
              <c:x val="3.5332747415684665E-2"/>
              <c:y val="0.304749625330066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1056"/>
        <c:crosses val="autoZero"/>
        <c:crossBetween val="midCat"/>
        <c:minorUnit val="0.1"/>
      </c:valAx>
      <c:spPr>
        <a:noFill/>
        <a:ln>
          <a:solidFill>
            <a:schemeClr val="bg1">
              <a:lumMod val="50000"/>
            </a:schemeClr>
          </a:solidFill>
        </a:ln>
        <a:effectLst/>
      </c:spPr>
    </c:plotArea>
    <c:legend>
      <c:legendPos val="t"/>
      <c:legendEntry>
        <c:idx val="2"/>
        <c:delete val="1"/>
      </c:legendEntry>
      <c:layout>
        <c:manualLayout>
          <c:xMode val="edge"/>
          <c:yMode val="edge"/>
          <c:x val="0.29871181819812387"/>
          <c:y val="0.12676197952597315"/>
          <c:w val="0.48938451443569553"/>
          <c:h val="7.309639055780858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100"/>
              <a:t>Colloidal Zinc</a:t>
            </a:r>
            <a:r>
              <a:rPr lang="en-US" sz="1100" baseline="0"/>
              <a:t> Collected at Sites Between </a:t>
            </a:r>
            <a:br>
              <a:rPr lang="en-US" sz="1100" baseline="0"/>
            </a:br>
            <a:r>
              <a:rPr lang="en-US" sz="1100" baseline="0"/>
              <a:t>RK 90 and 100</a:t>
            </a:r>
            <a:endParaRPr lang="en-US" sz="1100"/>
          </a:p>
        </c:rich>
      </c:tx>
      <c:layout>
        <c:manualLayout>
          <c:xMode val="edge"/>
          <c:yMode val="edge"/>
          <c:x val="0.24432370953630791"/>
          <c:y val="2.27799001277527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21275542974046674"/>
          <c:w val="0.7812683727034121"/>
          <c:h val="0.55606568816360191"/>
        </c:manualLayout>
      </c:layout>
      <c:scatterChart>
        <c:scatterStyle val="lineMarker"/>
        <c:varyColors val="0"/>
        <c:ser>
          <c:idx val="0"/>
          <c:order val="0"/>
          <c:tx>
            <c:strRef>
              <c:f>'Durango Colloidal LogQ'!$AT$2</c:f>
              <c:strCache>
                <c:ptCount val="1"/>
                <c:pt idx="0">
                  <c:v>Pre-Event</c:v>
                </c:pt>
              </c:strCache>
            </c:strRef>
          </c:tx>
          <c:spPr>
            <a:ln w="1905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5"/>
            <c:dispRSqr val="1"/>
            <c:dispEq val="1"/>
            <c:trendlineLbl>
              <c:layout>
                <c:manualLayout>
                  <c:x val="-0.17680227471566054"/>
                  <c:y val="4.0363793461115988E-2"/>
                </c:manualLayout>
              </c:layout>
              <c:numFmt formatCode="General" sourceLinked="0"/>
              <c:spPr>
                <a:noFill/>
                <a:ln>
                  <a:noFill/>
                </a:ln>
                <a:effectLst/>
              </c:spPr>
              <c:txPr>
                <a:bodyPr rot="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rendlineLbl>
          </c:trendline>
          <c:xVal>
            <c:numRef>
              <c:f>'Durango Colloidal LogQ'!$D$3:$D$166</c:f>
              <c:numCache>
                <c:formatCode>0.000</c:formatCode>
                <c:ptCount val="164"/>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numCache>
            </c:numRef>
          </c:xVal>
          <c:yVal>
            <c:numRef>
              <c:f>'Durango Colloidal LogQ'!$Q$3:$Q$166</c:f>
              <c:numCache>
                <c:formatCode>0.000</c:formatCode>
                <c:ptCount val="164"/>
                <c:pt idx="0">
                  <c:v>1.1899999999999992E-2</c:v>
                </c:pt>
                <c:pt idx="1">
                  <c:v>1.4600000000000009E-2</c:v>
                </c:pt>
                <c:pt idx="2">
                  <c:v>1.5699999999999988E-2</c:v>
                </c:pt>
                <c:pt idx="3">
                  <c:v>0.02</c:v>
                </c:pt>
                <c:pt idx="4">
                  <c:v>3.2399999999999991E-2</c:v>
                </c:pt>
                <c:pt idx="5">
                  <c:v>2.3300000000000012E-2</c:v>
                </c:pt>
                <c:pt idx="6">
                  <c:v>3.7700000000000004E-2</c:v>
                </c:pt>
                <c:pt idx="7">
                  <c:v>1.8200000000000004E-2</c:v>
                </c:pt>
                <c:pt idx="8">
                  <c:v>2.3200000000000002E-2</c:v>
                </c:pt>
                <c:pt idx="9">
                  <c:v>3.4300000000000004E-2</c:v>
                </c:pt>
                <c:pt idx="10">
                  <c:v>3.8199999999999998E-2</c:v>
                </c:pt>
                <c:pt idx="11">
                  <c:v>2.5199999999999997E-2</c:v>
                </c:pt>
                <c:pt idx="12">
                  <c:v>2.5299999999999996E-2</c:v>
                </c:pt>
                <c:pt idx="13">
                  <c:v>2.8500000000000001E-2</c:v>
                </c:pt>
                <c:pt idx="14">
                  <c:v>2.3200000000000002E-2</c:v>
                </c:pt>
                <c:pt idx="15">
                  <c:v>0</c:v>
                </c:pt>
                <c:pt idx="16">
                  <c:v>0</c:v>
                </c:pt>
                <c:pt idx="17">
                  <c:v>2.1000000000000016E-3</c:v>
                </c:pt>
                <c:pt idx="18">
                  <c:v>1.1999999999999992E-3</c:v>
                </c:pt>
                <c:pt idx="19">
                  <c:v>1.9000000000000004E-3</c:v>
                </c:pt>
                <c:pt idx="20">
                  <c:v>7.0999999999999943E-3</c:v>
                </c:pt>
                <c:pt idx="21">
                  <c:v>3.5000000000000001E-3</c:v>
                </c:pt>
                <c:pt idx="22">
                  <c:v>8.0000000000000002E-3</c:v>
                </c:pt>
                <c:pt idx="23">
                  <c:v>1.9000000000000056E-3</c:v>
                </c:pt>
                <c:pt idx="24">
                  <c:v>1.4000000000000056E-3</c:v>
                </c:pt>
                <c:pt idx="25">
                  <c:v>5.7000000000000028E-3</c:v>
                </c:pt>
                <c:pt idx="26">
                  <c:v>1.3000000000000114E-3</c:v>
                </c:pt>
                <c:pt idx="27">
                  <c:v>1.3700000000000002E-2</c:v>
                </c:pt>
                <c:pt idx="28">
                  <c:v>1.7599999999999994E-2</c:v>
                </c:pt>
                <c:pt idx="29">
                  <c:v>2.0399999999999991E-2</c:v>
                </c:pt>
                <c:pt idx="30">
                  <c:v>3.27E-2</c:v>
                </c:pt>
                <c:pt idx="31">
                  <c:v>0.16190000000000002</c:v>
                </c:pt>
                <c:pt idx="32">
                  <c:v>2.0800000000000006E-2</c:v>
                </c:pt>
                <c:pt idx="33">
                  <c:v>2.2799999999999997E-2</c:v>
                </c:pt>
                <c:pt idx="34">
                  <c:v>8.5400000000000004E-2</c:v>
                </c:pt>
                <c:pt idx="35">
                  <c:v>5.4799999999999995E-2</c:v>
                </c:pt>
                <c:pt idx="36">
                  <c:v>5.0000000000000001E-3</c:v>
                </c:pt>
                <c:pt idx="37">
                  <c:v>3.799999999999997E-3</c:v>
                </c:pt>
                <c:pt idx="38">
                  <c:v>3.5000000000000001E-3</c:v>
                </c:pt>
                <c:pt idx="39">
                  <c:v>5.6000000000000017E-3</c:v>
                </c:pt>
                <c:pt idx="40">
                  <c:v>9.8000000000000014E-3</c:v>
                </c:pt>
                <c:pt idx="41">
                  <c:v>1.6000000000000004E-2</c:v>
                </c:pt>
                <c:pt idx="42">
                  <c:v>2.2000000000000027E-3</c:v>
                </c:pt>
                <c:pt idx="43">
                  <c:v>0.01</c:v>
                </c:pt>
                <c:pt idx="44">
                  <c:v>9.0999999999999935E-3</c:v>
                </c:pt>
                <c:pt idx="45">
                  <c:v>7.7000000000000028E-3</c:v>
                </c:pt>
                <c:pt idx="46">
                  <c:v>7.6000000000000087E-3</c:v>
                </c:pt>
                <c:pt idx="47">
                  <c:v>4.3999999999999916E-3</c:v>
                </c:pt>
                <c:pt idx="48">
                  <c:v>1.6E-2</c:v>
                </c:pt>
                <c:pt idx="49">
                  <c:v>1.6299999999999999E-2</c:v>
                </c:pt>
                <c:pt idx="50">
                  <c:v>1.6599999999999993E-2</c:v>
                </c:pt>
                <c:pt idx="51">
                  <c:v>5.5699999999999993E-2</c:v>
                </c:pt>
                <c:pt idx="52">
                  <c:v>6.4700000000000008E-2</c:v>
                </c:pt>
                <c:pt idx="53">
                  <c:v>4.2000000000000003E-2</c:v>
                </c:pt>
                <c:pt idx="54">
                  <c:v>2.2700000000000001E-2</c:v>
                </c:pt>
                <c:pt idx="55">
                  <c:v>0.11869999999999999</c:v>
                </c:pt>
                <c:pt idx="56">
                  <c:v>0.11209999999999999</c:v>
                </c:pt>
                <c:pt idx="57">
                  <c:v>0.22750000000000001</c:v>
                </c:pt>
                <c:pt idx="58">
                  <c:v>2.2700000000000001E-2</c:v>
                </c:pt>
                <c:pt idx="59">
                  <c:v>2.1800000000000003E-2</c:v>
                </c:pt>
                <c:pt idx="60">
                  <c:v>-8.9999999999999152E-4</c:v>
                </c:pt>
                <c:pt idx="61">
                  <c:v>1.3799999999999996E-2</c:v>
                </c:pt>
                <c:pt idx="62">
                  <c:v>1.1100000000000002E-2</c:v>
                </c:pt>
                <c:pt idx="63">
                  <c:v>6.0000000000000001E-3</c:v>
                </c:pt>
                <c:pt idx="64">
                  <c:v>1.1399999999999999E-2</c:v>
                </c:pt>
                <c:pt idx="65">
                  <c:v>1.9899999999999998E-2</c:v>
                </c:pt>
                <c:pt idx="66">
                  <c:v>3.3300000000000003E-2</c:v>
                </c:pt>
                <c:pt idx="67">
                  <c:v>1.3700000000000002E-2</c:v>
                </c:pt>
                <c:pt idx="68">
                  <c:v>4.9000000000000059E-3</c:v>
                </c:pt>
                <c:pt idx="69">
                  <c:v>3.4000000000000059E-3</c:v>
                </c:pt>
                <c:pt idx="70">
                  <c:v>7.2999999999999975E-3</c:v>
                </c:pt>
                <c:pt idx="71">
                  <c:v>1.2E-2</c:v>
                </c:pt>
                <c:pt idx="72">
                  <c:v>1.8999999999999915E-3</c:v>
                </c:pt>
                <c:pt idx="73">
                  <c:v>9.7999999999999979E-3</c:v>
                </c:pt>
                <c:pt idx="74">
                  <c:v>0</c:v>
                </c:pt>
                <c:pt idx="75">
                  <c:v>1.0700000000000003E-2</c:v>
                </c:pt>
                <c:pt idx="76">
                  <c:v>1.610000000000001E-2</c:v>
                </c:pt>
                <c:pt idx="77">
                  <c:v>2.75E-2</c:v>
                </c:pt>
                <c:pt idx="78">
                  <c:v>1.9100000000000009E-2</c:v>
                </c:pt>
                <c:pt idx="79">
                  <c:v>2.1399999999999992E-2</c:v>
                </c:pt>
                <c:pt idx="80">
                  <c:v>9.7899999999999987E-2</c:v>
                </c:pt>
                <c:pt idx="81">
                  <c:v>6.409999999999999E-2</c:v>
                </c:pt>
                <c:pt idx="82">
                  <c:v>3.7100000000000001E-2</c:v>
                </c:pt>
                <c:pt idx="83">
                  <c:v>0.12979999999999997</c:v>
                </c:pt>
                <c:pt idx="84">
                  <c:v>3.32E-2</c:v>
                </c:pt>
                <c:pt idx="85">
                  <c:v>2.4899999999999999E-2</c:v>
                </c:pt>
                <c:pt idx="86">
                  <c:v>3.32E-2</c:v>
                </c:pt>
                <c:pt idx="87">
                  <c:v>2.6699999999999995E-2</c:v>
                </c:pt>
                <c:pt idx="88">
                  <c:v>4.1899999999999993E-2</c:v>
                </c:pt>
                <c:pt idx="89">
                  <c:v>1.2399999999999998E-2</c:v>
                </c:pt>
                <c:pt idx="90">
                  <c:v>1.7200000000000003E-2</c:v>
                </c:pt>
                <c:pt idx="91">
                  <c:v>1.1900000000000003E-2</c:v>
                </c:pt>
                <c:pt idx="92">
                  <c:v>1.1800000000000001E-2</c:v>
                </c:pt>
                <c:pt idx="93">
                  <c:v>9.300000000000001E-3</c:v>
                </c:pt>
                <c:pt idx="94">
                  <c:v>1.0800000000000001E-2</c:v>
                </c:pt>
                <c:pt idx="95">
                  <c:v>8.6000000000000017E-3</c:v>
                </c:pt>
                <c:pt idx="96">
                  <c:v>8.5000000000000006E-3</c:v>
                </c:pt>
                <c:pt idx="97">
                  <c:v>9.6000000000000078E-3</c:v>
                </c:pt>
                <c:pt idx="98">
                  <c:v>1.3299999999999998E-2</c:v>
                </c:pt>
                <c:pt idx="99">
                  <c:v>1.0999999999999999E-2</c:v>
                </c:pt>
                <c:pt idx="100">
                  <c:v>1.4400000000000007E-2</c:v>
                </c:pt>
                <c:pt idx="101">
                  <c:v>1.7700000000000004E-2</c:v>
                </c:pt>
                <c:pt idx="102">
                  <c:v>4.5200000000000004E-2</c:v>
                </c:pt>
                <c:pt idx="103">
                  <c:v>1.0099999999999994E-2</c:v>
                </c:pt>
                <c:pt idx="104">
                  <c:v>2.4299999999999999E-2</c:v>
                </c:pt>
                <c:pt idx="105">
                  <c:v>2.5200000000000004E-2</c:v>
                </c:pt>
                <c:pt idx="106">
                  <c:v>2.5700000000000004E-2</c:v>
                </c:pt>
                <c:pt idx="107">
                  <c:v>5.0199999999999995E-2</c:v>
                </c:pt>
                <c:pt idx="108">
                  <c:v>4.0900000000000006E-2</c:v>
                </c:pt>
                <c:pt idx="109">
                  <c:v>2.81E-2</c:v>
                </c:pt>
                <c:pt idx="110">
                  <c:v>2.8200000000000003E-2</c:v>
                </c:pt>
                <c:pt idx="111">
                  <c:v>1.0299999999999997E-2</c:v>
                </c:pt>
                <c:pt idx="112">
                  <c:v>7.4999999999999997E-3</c:v>
                </c:pt>
                <c:pt idx="113">
                  <c:v>2.3399999999999997E-2</c:v>
                </c:pt>
                <c:pt idx="114">
                  <c:v>2.5499999999999998E-2</c:v>
                </c:pt>
                <c:pt idx="115">
                  <c:v>2.8799999999999996E-2</c:v>
                </c:pt>
                <c:pt idx="116">
                  <c:v>1.0999999999999999E-2</c:v>
                </c:pt>
                <c:pt idx="117">
                  <c:v>1.0700000000000003E-2</c:v>
                </c:pt>
                <c:pt idx="118">
                  <c:v>2.7500000000000007E-2</c:v>
                </c:pt>
                <c:pt idx="119">
                  <c:v>2.5700000000000004E-2</c:v>
                </c:pt>
                <c:pt idx="120">
                  <c:v>1.0699999999999989E-2</c:v>
                </c:pt>
                <c:pt idx="121">
                  <c:v>1.8599999999999995E-2</c:v>
                </c:pt>
                <c:pt idx="122">
                  <c:v>1.4300000000000011E-2</c:v>
                </c:pt>
                <c:pt idx="123">
                  <c:v>1.5900000000000004E-2</c:v>
                </c:pt>
                <c:pt idx="124">
                  <c:v>1.7099999999999994E-2</c:v>
                </c:pt>
                <c:pt idx="125">
                  <c:v>2.7299999999999998E-2</c:v>
                </c:pt>
                <c:pt idx="126">
                  <c:v>2.6399999999999993E-2</c:v>
                </c:pt>
                <c:pt idx="127">
                  <c:v>2.9299999999999996E-2</c:v>
                </c:pt>
                <c:pt idx="128">
                  <c:v>4.9200000000000001E-2</c:v>
                </c:pt>
                <c:pt idx="129">
                  <c:v>2.1600000000000008E-2</c:v>
                </c:pt>
                <c:pt idx="131">
                  <c:v>0.11539999999999999</c:v>
                </c:pt>
                <c:pt idx="132">
                  <c:v>0.11729999999999999</c:v>
                </c:pt>
                <c:pt idx="133">
                  <c:v>3.6500000000000005E-2</c:v>
                </c:pt>
                <c:pt idx="134">
                  <c:v>3.5000000000000003E-2</c:v>
                </c:pt>
                <c:pt idx="135">
                  <c:v>0.14730000000000001</c:v>
                </c:pt>
                <c:pt idx="136">
                  <c:v>0.12709999999999999</c:v>
                </c:pt>
                <c:pt idx="137">
                  <c:v>2.6300000000000004E-2</c:v>
                </c:pt>
                <c:pt idx="138">
                  <c:v>1.4500000000000001E-2</c:v>
                </c:pt>
                <c:pt idx="139">
                  <c:v>2.0800000000000006E-2</c:v>
                </c:pt>
                <c:pt idx="140">
                  <c:v>1.6699999999999996E-2</c:v>
                </c:pt>
                <c:pt idx="142">
                  <c:v>4.0999999999999977E-3</c:v>
                </c:pt>
                <c:pt idx="143">
                  <c:v>5.3000000000000009E-3</c:v>
                </c:pt>
                <c:pt idx="144">
                  <c:v>3.2500000000000001E-2</c:v>
                </c:pt>
                <c:pt idx="145">
                  <c:v>2.7600000000000003E-2</c:v>
                </c:pt>
                <c:pt idx="147">
                  <c:v>1.0599999999999995E-2</c:v>
                </c:pt>
                <c:pt idx="148">
                  <c:v>7.799999999999997E-3</c:v>
                </c:pt>
                <c:pt idx="149">
                  <c:v>9.599999999999994E-3</c:v>
                </c:pt>
                <c:pt idx="150">
                  <c:v>1.3700000000000002E-2</c:v>
                </c:pt>
                <c:pt idx="154">
                  <c:v>4.5999999999999999E-2</c:v>
                </c:pt>
                <c:pt idx="155">
                  <c:v>0.125</c:v>
                </c:pt>
                <c:pt idx="156">
                  <c:v>0.05</c:v>
                </c:pt>
                <c:pt idx="157">
                  <c:v>0.10400000000000001</c:v>
                </c:pt>
                <c:pt idx="158">
                  <c:v>0.25800000000000001</c:v>
                </c:pt>
                <c:pt idx="159">
                  <c:v>0.38130000000000003</c:v>
                </c:pt>
                <c:pt idx="160">
                  <c:v>0.20300000000000001</c:v>
                </c:pt>
                <c:pt idx="161">
                  <c:v>0.2</c:v>
                </c:pt>
                <c:pt idx="162">
                  <c:v>0.16</c:v>
                </c:pt>
                <c:pt idx="163">
                  <c:v>4.1999999999999996E-2</c:v>
                </c:pt>
              </c:numCache>
            </c:numRef>
          </c:yVal>
          <c:smooth val="0"/>
          <c:extLst>
            <c:ext xmlns:c16="http://schemas.microsoft.com/office/drawing/2014/chart" uri="{C3380CC4-5D6E-409C-BE32-E72D297353CC}">
              <c16:uniqueId val="{00000001-A852-4924-8053-AFF7EF644E31}"/>
            </c:ext>
          </c:extLst>
        </c:ser>
        <c:ser>
          <c:idx val="1"/>
          <c:order val="1"/>
          <c:tx>
            <c:strRef>
              <c:f>'Durango Colloidal LogQ'!$AT$3</c:f>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f>'Durango Colloidal LogQ'!$D$156:$D$166</c:f>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f>'Durango Colloidal LogQ'!$Q$156:$Q$166</c:f>
              <c:numCache>
                <c:formatCode>0.000</c:formatCode>
                <c:ptCount val="11"/>
                <c:pt idx="1">
                  <c:v>4.5999999999999999E-2</c:v>
                </c:pt>
                <c:pt idx="2">
                  <c:v>0.125</c:v>
                </c:pt>
                <c:pt idx="3">
                  <c:v>0.05</c:v>
                </c:pt>
                <c:pt idx="4">
                  <c:v>0.10400000000000001</c:v>
                </c:pt>
                <c:pt idx="5">
                  <c:v>0.25800000000000001</c:v>
                </c:pt>
                <c:pt idx="6">
                  <c:v>0.38130000000000003</c:v>
                </c:pt>
                <c:pt idx="7">
                  <c:v>0.20300000000000001</c:v>
                </c:pt>
                <c:pt idx="8">
                  <c:v>0.2</c:v>
                </c:pt>
                <c:pt idx="9">
                  <c:v>0.16</c:v>
                </c:pt>
                <c:pt idx="10">
                  <c:v>4.1999999999999996E-2</c:v>
                </c:pt>
              </c:numCache>
            </c:numRef>
          </c:yVal>
          <c:smooth val="0"/>
          <c:extLst>
            <c:ext xmlns:c16="http://schemas.microsoft.com/office/drawing/2014/chart" uri="{C3380CC4-5D6E-409C-BE32-E72D297353CC}">
              <c16:uniqueId val="{00000003-A852-4924-8053-AFF7EF644E31}"/>
            </c:ext>
          </c:extLst>
        </c:ser>
        <c:dLbls>
          <c:showLegendKey val="0"/>
          <c:showVal val="0"/>
          <c:showCatName val="0"/>
          <c:showSerName val="0"/>
          <c:showPercent val="0"/>
          <c:showBubbleSize val="0"/>
        </c:dLbls>
        <c:axId val="1184351056"/>
        <c:axId val="1184351448"/>
      </c:scatterChart>
      <c:valAx>
        <c:axId val="1184351056"/>
        <c:scaling>
          <c:orientation val="minMax"/>
          <c:min val="1.5"/>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Log</a:t>
                </a:r>
                <a:r>
                  <a:rPr lang="en-US" sz="1100" baseline="-25000"/>
                  <a:t>10</a:t>
                </a:r>
                <a:r>
                  <a:rPr lang="en-US" sz="1100"/>
                  <a:t> Streamflow, cfs</a:t>
                </a:r>
              </a:p>
            </c:rich>
          </c:tx>
          <c:layout>
            <c:manualLayout>
              <c:xMode val="edge"/>
              <c:yMode val="edge"/>
              <c:x val="0.39079636920384953"/>
              <c:y val="0.86455836524966101"/>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1448"/>
        <c:crossesAt val="-5"/>
        <c:crossBetween val="midCat"/>
      </c:valAx>
      <c:valAx>
        <c:axId val="11843514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 Concentration</a:t>
                </a:r>
                <a:r>
                  <a:rPr lang="en-US" sz="1100" baseline="0"/>
                  <a:t> </a:t>
                </a:r>
                <a:r>
                  <a:rPr lang="en-US" sz="1100"/>
                  <a:t>(mg/L)</a:t>
                </a:r>
              </a:p>
            </c:rich>
          </c:tx>
          <c:layout>
            <c:manualLayout>
              <c:xMode val="edge"/>
              <c:yMode val="edge"/>
              <c:x val="3.5332747415684665E-2"/>
              <c:y val="0.30474962533006639"/>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1056"/>
        <c:crosses val="autoZero"/>
        <c:crossBetween val="midCat"/>
        <c:minorUnit val="0.1"/>
      </c:valAx>
      <c:spPr>
        <a:noFill/>
        <a:ln>
          <a:solidFill>
            <a:schemeClr val="bg1">
              <a:lumMod val="50000"/>
            </a:schemeClr>
          </a:solidFill>
        </a:ln>
        <a:effectLst/>
      </c:spPr>
    </c:plotArea>
    <c:legend>
      <c:legendPos val="t"/>
      <c:legendEntry>
        <c:idx val="2"/>
        <c:delete val="1"/>
      </c:legendEntry>
      <c:layout>
        <c:manualLayout>
          <c:xMode val="edge"/>
          <c:yMode val="edge"/>
          <c:x val="0.29871181819812387"/>
          <c:y val="0.12676197952597315"/>
          <c:w val="0.48938451443569553"/>
          <c:h val="7.3096390557808588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Colloidal/Particulate Copper</a:t>
            </a:r>
            <a:br>
              <a:rPr lang="en-US" sz="1200"/>
            </a:br>
            <a:r>
              <a:rPr lang="en-US" sz="1200"/>
              <a:t>Animas River at Durango</a:t>
            </a:r>
          </a:p>
        </c:rich>
      </c:tx>
      <c:layout>
        <c:manualLayout>
          <c:xMode val="edge"/>
          <c:yMode val="edge"/>
          <c:x val="0.31483333333333335"/>
          <c:y val="4.9428593645039473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707895888013999"/>
          <c:y val="0.17514641314120927"/>
          <c:w val="0.7812683727034121"/>
          <c:h val="0.63798457816200593"/>
        </c:manualLayout>
      </c:layout>
      <c:scatterChart>
        <c:scatterStyle val="lineMarker"/>
        <c:varyColors val="0"/>
        <c:ser>
          <c:idx val="0"/>
          <c:order val="0"/>
          <c:tx>
            <c:strRef>
              <c:f>'Durango Colloidal LogQ'!$D$1</c:f>
              <c:strCache>
                <c:ptCount val="1"/>
              </c:strCache>
            </c:strRef>
          </c:tx>
          <c:spPr>
            <a:ln w="25400" cap="rnd">
              <a:noFill/>
              <a:round/>
            </a:ln>
            <a:effectLst/>
          </c:spPr>
          <c:marker>
            <c:symbol val="circle"/>
            <c:size val="5"/>
            <c:spPr>
              <a:solidFill>
                <a:schemeClr val="tx2">
                  <a:lumMod val="40000"/>
                  <a:lumOff val="60000"/>
                </a:schemeClr>
              </a:solidFill>
              <a:ln w="9525">
                <a:solidFill>
                  <a:schemeClr val="tx1">
                    <a:lumMod val="65000"/>
                    <a:lumOff val="35000"/>
                  </a:schemeClr>
                </a:solidFill>
              </a:ln>
              <a:effectLst/>
            </c:spPr>
          </c:marker>
          <c:trendline>
            <c:spPr>
              <a:ln w="28575" cap="rnd">
                <a:solidFill>
                  <a:schemeClr val="tx1">
                    <a:lumMod val="75000"/>
                    <a:lumOff val="25000"/>
                  </a:schemeClr>
                </a:solidFill>
                <a:prstDash val="sysDot"/>
              </a:ln>
              <a:effectLst/>
            </c:spPr>
            <c:trendlineType val="poly"/>
            <c:order val="2"/>
            <c:forward val="0.30000000000000004"/>
            <c:dispRSqr val="1"/>
            <c:dispEq val="1"/>
            <c:trendlineLbl>
              <c:layout>
                <c:manualLayout>
                  <c:x val="-0.24297090988626421"/>
                  <c:y val="-6.1218560439440163E-2"/>
                </c:manualLayout>
              </c:layout>
              <c:numFmt formatCode="General" sourceLinked="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rendlineLbl>
          </c:trendline>
          <c:xVal>
            <c:numRef>
              <c:f>'Durango Colloidal LogQ'!$D$3:$D$170</c:f>
              <c:numCache>
                <c:formatCode>0.000</c:formatCode>
                <c:ptCount val="168"/>
                <c:pt idx="0">
                  <c:v>1.8864907251724818</c:v>
                </c:pt>
                <c:pt idx="1">
                  <c:v>1.8864907251724818</c:v>
                </c:pt>
                <c:pt idx="2">
                  <c:v>1.8864907251724818</c:v>
                </c:pt>
                <c:pt idx="3">
                  <c:v>1.8864907251724818</c:v>
                </c:pt>
                <c:pt idx="4">
                  <c:v>1.7708520116421442</c:v>
                </c:pt>
                <c:pt idx="5">
                  <c:v>1.7708520116421442</c:v>
                </c:pt>
                <c:pt idx="6">
                  <c:v>1.7708520116421442</c:v>
                </c:pt>
                <c:pt idx="7">
                  <c:v>1.9444826721501687</c:v>
                </c:pt>
                <c:pt idx="8">
                  <c:v>1.9444826721501687</c:v>
                </c:pt>
                <c:pt idx="9">
                  <c:v>2.0334237554869499</c:v>
                </c:pt>
                <c:pt idx="10">
                  <c:v>2.0334237554869499</c:v>
                </c:pt>
                <c:pt idx="11">
                  <c:v>2.8959747323590648</c:v>
                </c:pt>
                <c:pt idx="12">
                  <c:v>2.8959747323590648</c:v>
                </c:pt>
                <c:pt idx="13">
                  <c:v>2.8920946026904804</c:v>
                </c:pt>
                <c:pt idx="14">
                  <c:v>2.8920946026904804</c:v>
                </c:pt>
                <c:pt idx="15">
                  <c:v>2.1367205671564067</c:v>
                </c:pt>
                <c:pt idx="16">
                  <c:v>2.0374264979406238</c:v>
                </c:pt>
                <c:pt idx="17">
                  <c:v>2.0374264979406238</c:v>
                </c:pt>
                <c:pt idx="18">
                  <c:v>1.9637878273455553</c:v>
                </c:pt>
                <c:pt idx="19">
                  <c:v>1.9637878273455553</c:v>
                </c:pt>
                <c:pt idx="20">
                  <c:v>2.012837224705172</c:v>
                </c:pt>
                <c:pt idx="21">
                  <c:v>2.012837224705172</c:v>
                </c:pt>
                <c:pt idx="22">
                  <c:v>1.8633228601204559</c:v>
                </c:pt>
                <c:pt idx="23">
                  <c:v>1.8633228601204559</c:v>
                </c:pt>
                <c:pt idx="24">
                  <c:v>1.7634279935629373</c:v>
                </c:pt>
                <c:pt idx="25">
                  <c:v>1.7634279935629373</c:v>
                </c:pt>
                <c:pt idx="26">
                  <c:v>1.8750612633917001</c:v>
                </c:pt>
                <c:pt idx="27">
                  <c:v>1.8750612633917001</c:v>
                </c:pt>
                <c:pt idx="28">
                  <c:v>1.7781512503836436</c:v>
                </c:pt>
                <c:pt idx="29">
                  <c:v>1.7781512503836436</c:v>
                </c:pt>
                <c:pt idx="30">
                  <c:v>1.8750612633917001</c:v>
                </c:pt>
                <c:pt idx="31">
                  <c:v>1.8750612633917001</c:v>
                </c:pt>
                <c:pt idx="32">
                  <c:v>2.2455126678141499</c:v>
                </c:pt>
                <c:pt idx="33">
                  <c:v>2.2455126678141499</c:v>
                </c:pt>
                <c:pt idx="34">
                  <c:v>3.1818435879447726</c:v>
                </c:pt>
                <c:pt idx="35">
                  <c:v>3.1818435879447726</c:v>
                </c:pt>
                <c:pt idx="36">
                  <c:v>2.3802112417116059</c:v>
                </c:pt>
                <c:pt idx="37">
                  <c:v>2.3802112417116059</c:v>
                </c:pt>
                <c:pt idx="38">
                  <c:v>2.0374264979406238</c:v>
                </c:pt>
                <c:pt idx="39">
                  <c:v>2.0374264979406238</c:v>
                </c:pt>
                <c:pt idx="40">
                  <c:v>1.9956351945975499</c:v>
                </c:pt>
                <c:pt idx="41">
                  <c:v>1.9956351945975499</c:v>
                </c:pt>
                <c:pt idx="42">
                  <c:v>1.8573324964312685</c:v>
                </c:pt>
                <c:pt idx="43">
                  <c:v>1.8512583487190752</c:v>
                </c:pt>
                <c:pt idx="44">
                  <c:v>1.8512583487190752</c:v>
                </c:pt>
                <c:pt idx="45">
                  <c:v>1.8061799739838871</c:v>
                </c:pt>
                <c:pt idx="46">
                  <c:v>1.8260748027008264</c:v>
                </c:pt>
                <c:pt idx="47">
                  <c:v>1.7558748556724915</c:v>
                </c:pt>
                <c:pt idx="48">
                  <c:v>1.7558748556724915</c:v>
                </c:pt>
                <c:pt idx="49">
                  <c:v>1.7403626894942439</c:v>
                </c:pt>
                <c:pt idx="50">
                  <c:v>1.6901960800285136</c:v>
                </c:pt>
                <c:pt idx="51">
                  <c:v>2.143014800254095</c:v>
                </c:pt>
                <c:pt idx="52">
                  <c:v>2.143014800254095</c:v>
                </c:pt>
                <c:pt idx="53">
                  <c:v>2.0453229787866576</c:v>
                </c:pt>
                <c:pt idx="54">
                  <c:v>2.0681858617461617</c:v>
                </c:pt>
                <c:pt idx="55">
                  <c:v>3.1367205671564067</c:v>
                </c:pt>
                <c:pt idx="56">
                  <c:v>3.1367205671564067</c:v>
                </c:pt>
                <c:pt idx="57">
                  <c:v>3.2648178230095364</c:v>
                </c:pt>
                <c:pt idx="58">
                  <c:v>3.012837224705172</c:v>
                </c:pt>
                <c:pt idx="59">
                  <c:v>3.012837224705172</c:v>
                </c:pt>
                <c:pt idx="60">
                  <c:v>2.6148972160331345</c:v>
                </c:pt>
                <c:pt idx="61">
                  <c:v>2.5010592622177517</c:v>
                </c:pt>
                <c:pt idx="62">
                  <c:v>2.5010592622177517</c:v>
                </c:pt>
                <c:pt idx="63">
                  <c:v>2.1875207208364631</c:v>
                </c:pt>
                <c:pt idx="64">
                  <c:v>2.0899051114393981</c:v>
                </c:pt>
                <c:pt idx="65">
                  <c:v>2.1846914308175989</c:v>
                </c:pt>
                <c:pt idx="66">
                  <c:v>2.1461280356782382</c:v>
                </c:pt>
                <c:pt idx="67">
                  <c:v>2.1492191126553797</c:v>
                </c:pt>
                <c:pt idx="68">
                  <c:v>1.968482948553935</c:v>
                </c:pt>
                <c:pt idx="69">
                  <c:v>1.968482948553935</c:v>
                </c:pt>
                <c:pt idx="70">
                  <c:v>1.9444826721501687</c:v>
                </c:pt>
                <c:pt idx="71">
                  <c:v>1.8325089127062364</c:v>
                </c:pt>
                <c:pt idx="72">
                  <c:v>1.8325089127062364</c:v>
                </c:pt>
                <c:pt idx="73">
                  <c:v>1.8195439355418688</c:v>
                </c:pt>
                <c:pt idx="74">
                  <c:v>1.8061799739838871</c:v>
                </c:pt>
                <c:pt idx="75">
                  <c:v>1.8061799739838871</c:v>
                </c:pt>
                <c:pt idx="76">
                  <c:v>1.7853298350107671</c:v>
                </c:pt>
                <c:pt idx="77">
                  <c:v>1.7853298350107671</c:v>
                </c:pt>
                <c:pt idx="78">
                  <c:v>1.7634279935629373</c:v>
                </c:pt>
                <c:pt idx="79">
                  <c:v>1.7634279935629373</c:v>
                </c:pt>
                <c:pt idx="80">
                  <c:v>1.9493900066449128</c:v>
                </c:pt>
                <c:pt idx="81">
                  <c:v>2.3710678622717363</c:v>
                </c:pt>
                <c:pt idx="82">
                  <c:v>2.3710678622717363</c:v>
                </c:pt>
                <c:pt idx="83">
                  <c:v>2.6866362692622934</c:v>
                </c:pt>
                <c:pt idx="84">
                  <c:v>2.6085260335771943</c:v>
                </c:pt>
                <c:pt idx="85">
                  <c:v>2.6085260335771943</c:v>
                </c:pt>
                <c:pt idx="86">
                  <c:v>2.6972293427597176</c:v>
                </c:pt>
                <c:pt idx="87">
                  <c:v>2.8356905714924254</c:v>
                </c:pt>
                <c:pt idx="88">
                  <c:v>2.8356905714924254</c:v>
                </c:pt>
                <c:pt idx="89">
                  <c:v>2.1139433523068369</c:v>
                </c:pt>
                <c:pt idx="90">
                  <c:v>2.1139433523068369</c:v>
                </c:pt>
                <c:pt idx="91">
                  <c:v>1.9493900066449128</c:v>
                </c:pt>
                <c:pt idx="92">
                  <c:v>1.9493900066449128</c:v>
                </c:pt>
                <c:pt idx="93">
                  <c:v>1.8573324964312685</c:v>
                </c:pt>
                <c:pt idx="94">
                  <c:v>1.8573324964312685</c:v>
                </c:pt>
                <c:pt idx="95">
                  <c:v>1.7160033436347992</c:v>
                </c:pt>
                <c:pt idx="96">
                  <c:v>1.7160033436347992</c:v>
                </c:pt>
                <c:pt idx="97">
                  <c:v>1.6812412373755872</c:v>
                </c:pt>
                <c:pt idx="98">
                  <c:v>1.6812412373755872</c:v>
                </c:pt>
                <c:pt idx="99">
                  <c:v>1.6232492903979006</c:v>
                </c:pt>
                <c:pt idx="100">
                  <c:v>1.6232492903979006</c:v>
                </c:pt>
                <c:pt idx="101">
                  <c:v>1.6334684555795864</c:v>
                </c:pt>
                <c:pt idx="102">
                  <c:v>1.6334684555795864</c:v>
                </c:pt>
                <c:pt idx="103">
                  <c:v>1.6434526764861874</c:v>
                </c:pt>
                <c:pt idx="104">
                  <c:v>1.6434526764861874</c:v>
                </c:pt>
                <c:pt idx="105">
                  <c:v>1.8260748027008264</c:v>
                </c:pt>
                <c:pt idx="106">
                  <c:v>1.8260748027008264</c:v>
                </c:pt>
                <c:pt idx="107">
                  <c:v>2.4814426285023048</c:v>
                </c:pt>
                <c:pt idx="108">
                  <c:v>2.4814426285023048</c:v>
                </c:pt>
                <c:pt idx="109">
                  <c:v>2.8299466959416359</c:v>
                </c:pt>
                <c:pt idx="110">
                  <c:v>2.8299466959416359</c:v>
                </c:pt>
                <c:pt idx="111">
                  <c:v>2.0334237554869499</c:v>
                </c:pt>
                <c:pt idx="112">
                  <c:v>2.0334237554869499</c:v>
                </c:pt>
                <c:pt idx="113">
                  <c:v>2.3424226808222062</c:v>
                </c:pt>
                <c:pt idx="114">
                  <c:v>2.3424226808222062</c:v>
                </c:pt>
                <c:pt idx="115">
                  <c:v>2.27415784926368</c:v>
                </c:pt>
                <c:pt idx="116">
                  <c:v>2.2013971243204513</c:v>
                </c:pt>
                <c:pt idx="117">
                  <c:v>2.2013971243204513</c:v>
                </c:pt>
                <c:pt idx="118">
                  <c:v>2.4502491083193609</c:v>
                </c:pt>
                <c:pt idx="119">
                  <c:v>2.4502491083193609</c:v>
                </c:pt>
                <c:pt idx="120">
                  <c:v>2.0334237554869499</c:v>
                </c:pt>
                <c:pt idx="121">
                  <c:v>2.0334237554869499</c:v>
                </c:pt>
                <c:pt idx="122">
                  <c:v>1.919078092376074</c:v>
                </c:pt>
                <c:pt idx="123">
                  <c:v>1.919078092376074</c:v>
                </c:pt>
                <c:pt idx="124">
                  <c:v>1.8260748027008264</c:v>
                </c:pt>
                <c:pt idx="125">
                  <c:v>1.8260748027008264</c:v>
                </c:pt>
                <c:pt idx="126">
                  <c:v>1.7481880270062005</c:v>
                </c:pt>
                <c:pt idx="127">
                  <c:v>1.7481880270062005</c:v>
                </c:pt>
                <c:pt idx="128">
                  <c:v>1.8061799739838871</c:v>
                </c:pt>
                <c:pt idx="129">
                  <c:v>1.8061799739838871</c:v>
                </c:pt>
                <c:pt idx="130">
                  <c:v>1.8450980400142569</c:v>
                </c:pt>
                <c:pt idx="131">
                  <c:v>2.1846914308175989</c:v>
                </c:pt>
                <c:pt idx="132">
                  <c:v>2.1846914308175989</c:v>
                </c:pt>
                <c:pt idx="133">
                  <c:v>2.2695129442179165</c:v>
                </c:pt>
                <c:pt idx="134">
                  <c:v>2.2695129442179165</c:v>
                </c:pt>
                <c:pt idx="135">
                  <c:v>3.3117538610557542</c:v>
                </c:pt>
                <c:pt idx="136">
                  <c:v>3.3117538610557542</c:v>
                </c:pt>
                <c:pt idx="137">
                  <c:v>2.9609461957338312</c:v>
                </c:pt>
                <c:pt idx="138">
                  <c:v>2.9609461957338312</c:v>
                </c:pt>
                <c:pt idx="139">
                  <c:v>2.4899584794248346</c:v>
                </c:pt>
                <c:pt idx="140">
                  <c:v>2.4899584794248346</c:v>
                </c:pt>
                <c:pt idx="141">
                  <c:v>2.2430380486862944</c:v>
                </c:pt>
                <c:pt idx="142">
                  <c:v>2.0718820073061255</c:v>
                </c:pt>
                <c:pt idx="143">
                  <c:v>2.0718820073061255</c:v>
                </c:pt>
                <c:pt idx="144">
                  <c:v>2.5340261060561349</c:v>
                </c:pt>
                <c:pt idx="145">
                  <c:v>2.5340261060561349</c:v>
                </c:pt>
                <c:pt idx="146">
                  <c:v>2.4548448600085102</c:v>
                </c:pt>
                <c:pt idx="147">
                  <c:v>2.0899051114393981</c:v>
                </c:pt>
                <c:pt idx="148">
                  <c:v>2.0899051114393981</c:v>
                </c:pt>
                <c:pt idx="149">
                  <c:v>1.9590413923210936</c:v>
                </c:pt>
                <c:pt idx="150">
                  <c:v>1.9590413923210936</c:v>
                </c:pt>
                <c:pt idx="151">
                  <c:v>2.4608978427565478</c:v>
                </c:pt>
                <c:pt idx="152">
                  <c:v>2.9800033715837464</c:v>
                </c:pt>
                <c:pt idx="153">
                  <c:v>2.8457180179666586</c:v>
                </c:pt>
                <c:pt idx="154">
                  <c:v>2.828015064223977</c:v>
                </c:pt>
                <c:pt idx="155">
                  <c:v>3.1583624920952498</c:v>
                </c:pt>
                <c:pt idx="156">
                  <c:v>3.2380461031287955</c:v>
                </c:pt>
                <c:pt idx="157">
                  <c:v>3.4082399653118496</c:v>
                </c:pt>
                <c:pt idx="158">
                  <c:v>3.7084209001347128</c:v>
                </c:pt>
                <c:pt idx="159">
                  <c:v>3.7084209001347128</c:v>
                </c:pt>
                <c:pt idx="160">
                  <c:v>3.6334684555795866</c:v>
                </c:pt>
                <c:pt idx="161">
                  <c:v>3.6334684555795866</c:v>
                </c:pt>
                <c:pt idx="162">
                  <c:v>3.6334684555795866</c:v>
                </c:pt>
                <c:pt idx="163">
                  <c:v>3.4393326938302629</c:v>
                </c:pt>
                <c:pt idx="164">
                  <c:v>2.514547752660286</c:v>
                </c:pt>
                <c:pt idx="165">
                  <c:v>3.3521825181113627</c:v>
                </c:pt>
                <c:pt idx="166">
                  <c:v>3.4653828514484184</c:v>
                </c:pt>
                <c:pt idx="167">
                  <c:v>3.0453229787866576</c:v>
                </c:pt>
              </c:numCache>
            </c:numRef>
          </c:xVal>
          <c:yVal>
            <c:numRef>
              <c:f>'Durango Colloidal LogQ'!$J$3:$J$170</c:f>
              <c:numCache>
                <c:formatCode>0.000</c:formatCode>
                <c:ptCount val="168"/>
                <c:pt idx="0">
                  <c:v>3.0000000000000024E-4</c:v>
                </c:pt>
                <c:pt idx="1">
                  <c:v>6.0000000000000006E-4</c:v>
                </c:pt>
                <c:pt idx="2">
                  <c:v>1.5E-3</c:v>
                </c:pt>
                <c:pt idx="3">
                  <c:v>2E-3</c:v>
                </c:pt>
                <c:pt idx="4">
                  <c:v>3.9000000000000003E-3</c:v>
                </c:pt>
                <c:pt idx="5">
                  <c:v>1.2999999999999997E-3</c:v>
                </c:pt>
                <c:pt idx="6">
                  <c:v>2.8E-3</c:v>
                </c:pt>
                <c:pt idx="7">
                  <c:v>1.8000000000000002E-3</c:v>
                </c:pt>
                <c:pt idx="8">
                  <c:v>1.7999999999999997E-3</c:v>
                </c:pt>
                <c:pt idx="9">
                  <c:v>5.0000000000000001E-3</c:v>
                </c:pt>
                <c:pt idx="10">
                  <c:v>4.8999999999999998E-3</c:v>
                </c:pt>
                <c:pt idx="11">
                  <c:v>3.5999999999999999E-3</c:v>
                </c:pt>
                <c:pt idx="12">
                  <c:v>3.3E-3</c:v>
                </c:pt>
                <c:pt idx="13">
                  <c:v>3.2000000000000002E-3</c:v>
                </c:pt>
                <c:pt idx="14">
                  <c:v>3.0999999999999999E-3</c:v>
                </c:pt>
                <c:pt idx="15">
                  <c:v>4.0000000000000013E-4</c:v>
                </c:pt>
                <c:pt idx="20">
                  <c:v>5.0000000000000001E-4</c:v>
                </c:pt>
                <c:pt idx="21">
                  <c:v>3.0000000000000024E-4</c:v>
                </c:pt>
                <c:pt idx="22">
                  <c:v>6.9999999999999999E-4</c:v>
                </c:pt>
                <c:pt idx="23">
                  <c:v>8.9999999999999987E-4</c:v>
                </c:pt>
                <c:pt idx="24">
                  <c:v>2.0000000000000017E-4</c:v>
                </c:pt>
                <c:pt idx="25">
                  <c:v>6.9999999999999999E-4</c:v>
                </c:pt>
                <c:pt idx="28">
                  <c:v>9.0000000000000041E-4</c:v>
                </c:pt>
                <c:pt idx="29">
                  <c:v>1.0000000000000009E-4</c:v>
                </c:pt>
                <c:pt idx="30">
                  <c:v>2.0000000000000005E-3</c:v>
                </c:pt>
                <c:pt idx="31">
                  <c:v>1.2E-2</c:v>
                </c:pt>
                <c:pt idx="32">
                  <c:v>1.1000000000000001E-3</c:v>
                </c:pt>
                <c:pt idx="33">
                  <c:v>1.7999999999999997E-3</c:v>
                </c:pt>
                <c:pt idx="34">
                  <c:v>1.01E-2</c:v>
                </c:pt>
                <c:pt idx="35">
                  <c:v>5.7999999999999996E-3</c:v>
                </c:pt>
                <c:pt idx="37">
                  <c:v>3.0000000000000003E-4</c:v>
                </c:pt>
                <c:pt idx="39">
                  <c:v>5.0000000000000001E-4</c:v>
                </c:pt>
                <c:pt idx="40">
                  <c:v>3.0000000000000003E-4</c:v>
                </c:pt>
                <c:pt idx="41">
                  <c:v>5.0000000000000001E-4</c:v>
                </c:pt>
                <c:pt idx="43">
                  <c:v>1E-3</c:v>
                </c:pt>
                <c:pt idx="44">
                  <c:v>6.0000000000000006E-4</c:v>
                </c:pt>
                <c:pt idx="50">
                  <c:v>1.2000000000000001E-3</c:v>
                </c:pt>
                <c:pt idx="51">
                  <c:v>4.3E-3</c:v>
                </c:pt>
                <c:pt idx="52">
                  <c:v>6.4000000000000003E-3</c:v>
                </c:pt>
                <c:pt idx="53">
                  <c:v>3.9000000000000003E-3</c:v>
                </c:pt>
                <c:pt idx="54">
                  <c:v>2.7000000000000001E-3</c:v>
                </c:pt>
                <c:pt idx="55">
                  <c:v>1.3300000000000001E-2</c:v>
                </c:pt>
                <c:pt idx="56">
                  <c:v>1.3500000000000002E-2</c:v>
                </c:pt>
                <c:pt idx="57">
                  <c:v>3.32E-2</c:v>
                </c:pt>
                <c:pt idx="58">
                  <c:v>3.4000000000000002E-3</c:v>
                </c:pt>
                <c:pt idx="59">
                  <c:v>3.8E-3</c:v>
                </c:pt>
                <c:pt idx="60">
                  <c:v>2.1000000000000003E-3</c:v>
                </c:pt>
                <c:pt idx="61">
                  <c:v>1.4E-3</c:v>
                </c:pt>
                <c:pt idx="62">
                  <c:v>1.4E-3</c:v>
                </c:pt>
                <c:pt idx="63">
                  <c:v>1E-3</c:v>
                </c:pt>
                <c:pt idx="65">
                  <c:v>1.4E-3</c:v>
                </c:pt>
                <c:pt idx="66">
                  <c:v>4.0000000000000001E-3</c:v>
                </c:pt>
                <c:pt idx="67">
                  <c:v>2E-3</c:v>
                </c:pt>
                <c:pt idx="69">
                  <c:v>9.0000000000000041E-4</c:v>
                </c:pt>
                <c:pt idx="70">
                  <c:v>1.2000000000000001E-3</c:v>
                </c:pt>
                <c:pt idx="73">
                  <c:v>1.2999999999999997E-3</c:v>
                </c:pt>
                <c:pt idx="77">
                  <c:v>2.1000000000000003E-3</c:v>
                </c:pt>
                <c:pt idx="78">
                  <c:v>1.2000000000000001E-3</c:v>
                </c:pt>
                <c:pt idx="79">
                  <c:v>1.7000000000000001E-3</c:v>
                </c:pt>
                <c:pt idx="80">
                  <c:v>6.6E-3</c:v>
                </c:pt>
                <c:pt idx="81">
                  <c:v>1.9999999999999992E-3</c:v>
                </c:pt>
                <c:pt idx="82">
                  <c:v>7.0000000000000021E-4</c:v>
                </c:pt>
                <c:pt idx="83">
                  <c:v>1.2800000000000001E-2</c:v>
                </c:pt>
                <c:pt idx="84">
                  <c:v>2.9000000000000002E-3</c:v>
                </c:pt>
                <c:pt idx="85">
                  <c:v>2.3999999999999994E-3</c:v>
                </c:pt>
                <c:pt idx="86">
                  <c:v>3.4999999999999996E-3</c:v>
                </c:pt>
                <c:pt idx="87">
                  <c:v>3.8E-3</c:v>
                </c:pt>
                <c:pt idx="88">
                  <c:v>4.5999999999999999E-3</c:v>
                </c:pt>
                <c:pt idx="93">
                  <c:v>2.3E-3</c:v>
                </c:pt>
                <c:pt idx="97">
                  <c:v>1.2000000000000001E-3</c:v>
                </c:pt>
                <c:pt idx="101">
                  <c:v>1.2000000000000001E-3</c:v>
                </c:pt>
                <c:pt idx="102">
                  <c:v>2.5999999999999999E-3</c:v>
                </c:pt>
                <c:pt idx="105">
                  <c:v>2.5000000000000001E-3</c:v>
                </c:pt>
                <c:pt idx="106">
                  <c:v>1E-3</c:v>
                </c:pt>
                <c:pt idx="107">
                  <c:v>6.0000000000000001E-3</c:v>
                </c:pt>
                <c:pt idx="108">
                  <c:v>4.1000000000000003E-3</c:v>
                </c:pt>
                <c:pt idx="109">
                  <c:v>3.2000000000000002E-3</c:v>
                </c:pt>
                <c:pt idx="110">
                  <c:v>3.3999999999999998E-3</c:v>
                </c:pt>
                <c:pt idx="111">
                  <c:v>1.2000000000000001E-3</c:v>
                </c:pt>
                <c:pt idx="113">
                  <c:v>2.1000000000000003E-3</c:v>
                </c:pt>
                <c:pt idx="114">
                  <c:v>1.2000000000000001E-3</c:v>
                </c:pt>
                <c:pt idx="115">
                  <c:v>3.5000000000000001E-3</c:v>
                </c:pt>
                <c:pt idx="116">
                  <c:v>7.0000000000000021E-4</c:v>
                </c:pt>
                <c:pt idx="117">
                  <c:v>1.7000000000000001E-3</c:v>
                </c:pt>
                <c:pt idx="118">
                  <c:v>3.2000000000000002E-3</c:v>
                </c:pt>
                <c:pt idx="119">
                  <c:v>2.8999999999999994E-3</c:v>
                </c:pt>
                <c:pt idx="120">
                  <c:v>1.5E-3</c:v>
                </c:pt>
                <c:pt idx="125">
                  <c:v>3.0999999999999995E-3</c:v>
                </c:pt>
                <c:pt idx="126">
                  <c:v>1.6000000000000001E-3</c:v>
                </c:pt>
                <c:pt idx="127">
                  <c:v>1.6000000000000001E-3</c:v>
                </c:pt>
                <c:pt idx="128">
                  <c:v>1.5E-3</c:v>
                </c:pt>
                <c:pt idx="131">
                  <c:v>8.5000000000000006E-3</c:v>
                </c:pt>
                <c:pt idx="132">
                  <c:v>1.1300000000000001E-2</c:v>
                </c:pt>
                <c:pt idx="133">
                  <c:v>4.5999999999999999E-3</c:v>
                </c:pt>
                <c:pt idx="134">
                  <c:v>4.7999999999999996E-3</c:v>
                </c:pt>
                <c:pt idx="135">
                  <c:v>1.6500000000000001E-2</c:v>
                </c:pt>
                <c:pt idx="136">
                  <c:v>1.5799999999999998E-2</c:v>
                </c:pt>
                <c:pt idx="137">
                  <c:v>2.5999999999999999E-3</c:v>
                </c:pt>
                <c:pt idx="138">
                  <c:v>3.3E-3</c:v>
                </c:pt>
                <c:pt idx="139">
                  <c:v>2.5999999999999999E-3</c:v>
                </c:pt>
                <c:pt idx="144">
                  <c:v>2.7000000000000001E-3</c:v>
                </c:pt>
                <c:pt idx="145">
                  <c:v>2.8999999999999994E-3</c:v>
                </c:pt>
                <c:pt idx="147">
                  <c:v>1.5E-3</c:v>
                </c:pt>
                <c:pt idx="148">
                  <c:v>1.9999999999999974E-4</c:v>
                </c:pt>
                <c:pt idx="154">
                  <c:v>2.4799999999999999E-2</c:v>
                </c:pt>
                <c:pt idx="155">
                  <c:v>1.6799999999999999E-2</c:v>
                </c:pt>
                <c:pt idx="156">
                  <c:v>1.2800000000000001E-2</c:v>
                </c:pt>
                <c:pt idx="157">
                  <c:v>2.58E-2</c:v>
                </c:pt>
                <c:pt idx="158">
                  <c:v>3.3599999999999998E-2</c:v>
                </c:pt>
                <c:pt idx="159">
                  <c:v>4.9799999999999997E-2</c:v>
                </c:pt>
                <c:pt idx="160">
                  <c:v>2.2400000000000003E-2</c:v>
                </c:pt>
                <c:pt idx="161">
                  <c:v>2.4500000000000001E-2</c:v>
                </c:pt>
                <c:pt idx="162">
                  <c:v>1.9400000000000001E-2</c:v>
                </c:pt>
                <c:pt idx="163">
                  <c:v>1.3800000000000002E-2</c:v>
                </c:pt>
                <c:pt idx="164">
                  <c:v>2E-3</c:v>
                </c:pt>
                <c:pt idx="165">
                  <c:v>2.5000000000000001E-2</c:v>
                </c:pt>
                <c:pt idx="166">
                  <c:v>2.4E-2</c:v>
                </c:pt>
                <c:pt idx="167">
                  <c:v>4.0000000000000001E-3</c:v>
                </c:pt>
              </c:numCache>
            </c:numRef>
          </c:yVal>
          <c:smooth val="0"/>
          <c:extLst>
            <c:ext xmlns:c16="http://schemas.microsoft.com/office/drawing/2014/chart" uri="{C3380CC4-5D6E-409C-BE32-E72D297353CC}">
              <c16:uniqueId val="{00000000-2ED2-4986-9793-BD4CA603EED5}"/>
            </c:ext>
          </c:extLst>
        </c:ser>
        <c:dLbls>
          <c:showLegendKey val="0"/>
          <c:showVal val="0"/>
          <c:showCatName val="0"/>
          <c:showSerName val="0"/>
          <c:showPercent val="0"/>
          <c:showBubbleSize val="0"/>
        </c:dLbls>
        <c:axId val="1184353408"/>
        <c:axId val="1184353800"/>
        <c:extLst>
          <c:ext xmlns:c15="http://schemas.microsoft.com/office/drawing/2012/chart" uri="{02D57815-91ED-43cb-92C2-25804820EDAC}">
            <c15:filteredScatterSeries>
              <c15:ser>
                <c:idx val="1"/>
                <c:order val="1"/>
                <c:tx>
                  <c:strRef>
                    <c:extLst>
                      <c:ext uri="{02D57815-91ED-43cb-92C2-25804820EDAC}">
                        <c15:formulaRef>
                          <c15:sqref>'Durango Colloidal LogQ'!$AT$3</c15:sqref>
                        </c15:formulaRef>
                      </c:ext>
                    </c:extLst>
                    <c:strCache>
                      <c:ptCount val="1"/>
                      <c:pt idx="0">
                        <c:v>2016 Snowmelt</c:v>
                      </c:pt>
                    </c:strCache>
                  </c:strRef>
                </c:tx>
                <c:spPr>
                  <a:ln w="25400" cap="rnd">
                    <a:noFill/>
                    <a:round/>
                  </a:ln>
                  <a:effectLst/>
                </c:spPr>
                <c:marker>
                  <c:symbol val="circle"/>
                  <c:size val="5"/>
                  <c:spPr>
                    <a:solidFill>
                      <a:schemeClr val="accent2"/>
                    </a:solidFill>
                    <a:ln w="9525">
                      <a:solidFill>
                        <a:schemeClr val="accent2"/>
                      </a:solidFill>
                    </a:ln>
                    <a:effectLst/>
                  </c:spPr>
                </c:marker>
                <c:xVal>
                  <c:numRef>
                    <c:extLst>
                      <c:ext uri="{02D57815-91ED-43cb-92C2-25804820EDAC}">
                        <c15:formulaRef>
                          <c15:sqref>'Durango Colloidal LogQ'!$D$156:$D$166</c15:sqref>
                        </c15:formulaRef>
                      </c:ext>
                    </c:extLst>
                    <c:numCache>
                      <c:formatCode>0.000</c:formatCode>
                      <c:ptCount val="11"/>
                      <c:pt idx="0">
                        <c:v>2.8457180179666586</c:v>
                      </c:pt>
                      <c:pt idx="1">
                        <c:v>2.828015064223977</c:v>
                      </c:pt>
                      <c:pt idx="2">
                        <c:v>3.1583624920952498</c:v>
                      </c:pt>
                      <c:pt idx="3">
                        <c:v>3.2380461031287955</c:v>
                      </c:pt>
                      <c:pt idx="4">
                        <c:v>3.4082399653118496</c:v>
                      </c:pt>
                      <c:pt idx="5">
                        <c:v>3.7084209001347128</c:v>
                      </c:pt>
                      <c:pt idx="6">
                        <c:v>3.7084209001347128</c:v>
                      </c:pt>
                      <c:pt idx="7">
                        <c:v>3.6334684555795866</c:v>
                      </c:pt>
                      <c:pt idx="8">
                        <c:v>3.6334684555795866</c:v>
                      </c:pt>
                      <c:pt idx="9">
                        <c:v>3.6334684555795866</c:v>
                      </c:pt>
                      <c:pt idx="10">
                        <c:v>3.4393326938302629</c:v>
                      </c:pt>
                    </c:numCache>
                  </c:numRef>
                </c:xVal>
                <c:yVal>
                  <c:numRef>
                    <c:extLst>
                      <c:ext uri="{02D57815-91ED-43cb-92C2-25804820EDAC}">
                        <c15:formulaRef>
                          <c15:sqref>'Durango Colloidal LogQ'!$J$156:$J$166</c15:sqref>
                        </c15:formulaRef>
                      </c:ext>
                    </c:extLst>
                    <c:numCache>
                      <c:formatCode>0.000</c:formatCode>
                      <c:ptCount val="11"/>
                      <c:pt idx="1">
                        <c:v>2.4799999999999999E-2</c:v>
                      </c:pt>
                      <c:pt idx="2">
                        <c:v>1.6799999999999999E-2</c:v>
                      </c:pt>
                      <c:pt idx="3">
                        <c:v>1.2800000000000001E-2</c:v>
                      </c:pt>
                      <c:pt idx="4">
                        <c:v>2.58E-2</c:v>
                      </c:pt>
                      <c:pt idx="5">
                        <c:v>3.3599999999999998E-2</c:v>
                      </c:pt>
                      <c:pt idx="6">
                        <c:v>4.9799999999999997E-2</c:v>
                      </c:pt>
                      <c:pt idx="7">
                        <c:v>2.2400000000000003E-2</c:v>
                      </c:pt>
                      <c:pt idx="8">
                        <c:v>2.4500000000000001E-2</c:v>
                      </c:pt>
                      <c:pt idx="9">
                        <c:v>1.9400000000000001E-2</c:v>
                      </c:pt>
                      <c:pt idx="10">
                        <c:v>1.3800000000000002E-2</c:v>
                      </c:pt>
                    </c:numCache>
                  </c:numRef>
                </c:yVal>
                <c:smooth val="0"/>
                <c:extLst>
                  <c:ext xmlns:c16="http://schemas.microsoft.com/office/drawing/2014/chart" uri="{C3380CC4-5D6E-409C-BE32-E72D297353CC}">
                    <c16:uniqueId val="{00000001-2ED2-4986-9793-BD4CA603EED5}"/>
                  </c:ext>
                </c:extLst>
              </c15:ser>
            </c15:filteredScatterSeries>
          </c:ext>
        </c:extLst>
      </c:scatterChart>
      <c:valAx>
        <c:axId val="1184353408"/>
        <c:scaling>
          <c:orientation val="minMax"/>
          <c:max val="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Log</a:t>
                </a:r>
                <a:r>
                  <a:rPr lang="en-US" baseline="-25000"/>
                  <a:t>10</a:t>
                </a:r>
                <a:r>
                  <a:rPr lang="en-US"/>
                  <a:t> Streamflow,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3800"/>
        <c:crossesAt val="0"/>
        <c:crossBetween val="midCat"/>
      </c:valAx>
      <c:valAx>
        <c:axId val="1184353800"/>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a:t>Concentration, mg/L</a:t>
                </a:r>
              </a:p>
            </c:rich>
          </c:tx>
          <c:layout>
            <c:manualLayout>
              <c:xMode val="edge"/>
              <c:yMode val="edge"/>
              <c:x val="1.3888888888888888E-2"/>
              <c:y val="0.3400771007685654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0" sourceLinked="0"/>
        <c:majorTickMark val="out"/>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118435340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Zinc at Silverton</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65000"/>
                  <a:lumOff val="35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34925" cap="rnd">
                <a:solidFill>
                  <a:schemeClr val="tx1">
                    <a:lumMod val="50000"/>
                    <a:lumOff val="50000"/>
                  </a:schemeClr>
                </a:solidFill>
                <a:prstDash val="sysDot"/>
              </a:ln>
              <a:effectLst/>
            </c:spPr>
            <c:trendlineType val="linear"/>
            <c:dispRSqr val="1"/>
            <c:dispEq val="1"/>
            <c:trendlineLbl>
              <c:layout>
                <c:manualLayout>
                  <c:x val="-0.1559790026246719"/>
                  <c:y val="3.9924540682414696E-2"/>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Data'!$E$8:$E$11</c:f>
              <c:numCache>
                <c:formatCode>General</c:formatCode>
                <c:ptCount val="4"/>
                <c:pt idx="0">
                  <c:v>116</c:v>
                </c:pt>
                <c:pt idx="1">
                  <c:v>901</c:v>
                </c:pt>
                <c:pt idx="2" formatCode="#,##0">
                  <c:v>1670</c:v>
                </c:pt>
                <c:pt idx="3">
                  <c:v>584</c:v>
                </c:pt>
              </c:numCache>
            </c:numRef>
          </c:xVal>
          <c:yVal>
            <c:numRef>
              <c:f>'USGS 1997 Data'!$V$8:$V$11</c:f>
              <c:numCache>
                <c:formatCode>General</c:formatCode>
                <c:ptCount val="4"/>
                <c:pt idx="0">
                  <c:v>0.34699999999999998</c:v>
                </c:pt>
                <c:pt idx="1">
                  <c:v>0.31</c:v>
                </c:pt>
                <c:pt idx="2">
                  <c:v>0.16</c:v>
                </c:pt>
              </c:numCache>
            </c:numRef>
          </c:yVal>
          <c:smooth val="1"/>
          <c:extLst>
            <c:ext xmlns:c16="http://schemas.microsoft.com/office/drawing/2014/chart" uri="{C3380CC4-5D6E-409C-BE32-E72D297353CC}">
              <c16:uniqueId val="{00000000-7CAF-48F0-B1AF-769CFE76E389}"/>
            </c:ext>
          </c:extLst>
        </c:ser>
        <c:dLbls>
          <c:showLegendKey val="0"/>
          <c:showVal val="0"/>
          <c:showCatName val="0"/>
          <c:showSerName val="0"/>
          <c:showPercent val="0"/>
          <c:showBubbleSize val="0"/>
        </c:dLbls>
        <c:axId val="1183558904"/>
        <c:axId val="1183559296"/>
      </c:scatterChart>
      <c:valAx>
        <c:axId val="11835589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3559296"/>
        <c:crosses val="autoZero"/>
        <c:crossBetween val="midCat"/>
      </c:valAx>
      <c:valAx>
        <c:axId val="1183559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2.7777777777777776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355890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Copper at Silverton</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65000"/>
                  <a:lumOff val="35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18261438532304677"/>
                  <c:y val="0.11740522018081073"/>
                </c:manualLayout>
              </c:layout>
              <c:numFmt formatCode="#,##0.000000"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Data'!$E$8:$E$11</c:f>
              <c:numCache>
                <c:formatCode>General</c:formatCode>
                <c:ptCount val="4"/>
                <c:pt idx="0">
                  <c:v>116</c:v>
                </c:pt>
                <c:pt idx="1">
                  <c:v>901</c:v>
                </c:pt>
                <c:pt idx="2" formatCode="#,##0">
                  <c:v>1670</c:v>
                </c:pt>
                <c:pt idx="3">
                  <c:v>584</c:v>
                </c:pt>
              </c:numCache>
            </c:numRef>
          </c:xVal>
          <c:yVal>
            <c:numRef>
              <c:f>'USGS 1997 Data'!$L$8:$L$11</c:f>
              <c:numCache>
                <c:formatCode>General</c:formatCode>
                <c:ptCount val="4"/>
                <c:pt idx="0">
                  <c:v>6.0000000000000001E-3</c:v>
                </c:pt>
                <c:pt idx="1">
                  <c:v>3.0000000000000001E-3</c:v>
                </c:pt>
                <c:pt idx="2">
                  <c:v>3.0000000000000001E-3</c:v>
                </c:pt>
                <c:pt idx="3">
                  <c:v>7.0000000000000001E-3</c:v>
                </c:pt>
              </c:numCache>
            </c:numRef>
          </c:yVal>
          <c:smooth val="1"/>
          <c:extLst>
            <c:ext xmlns:c16="http://schemas.microsoft.com/office/drawing/2014/chart" uri="{C3380CC4-5D6E-409C-BE32-E72D297353CC}">
              <c16:uniqueId val="{00000000-DC24-4CB2-8474-CD75D8D70A9F}"/>
            </c:ext>
          </c:extLst>
        </c:ser>
        <c:dLbls>
          <c:showLegendKey val="0"/>
          <c:showVal val="0"/>
          <c:showCatName val="0"/>
          <c:showSerName val="0"/>
          <c:showPercent val="0"/>
          <c:showBubbleSize val="0"/>
        </c:dLbls>
        <c:axId val="1183560080"/>
        <c:axId val="1187456136"/>
      </c:scatterChart>
      <c:valAx>
        <c:axId val="11835600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56136"/>
        <c:crosses val="autoZero"/>
        <c:crossBetween val="midCat"/>
      </c:valAx>
      <c:valAx>
        <c:axId val="11874561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6.6111111111111136E-3"/>
              <c:y val="0.1555996646252551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3560080"/>
        <c:crosses val="autoZero"/>
        <c:crossBetween val="midCat"/>
      </c:valAx>
      <c:spPr>
        <a:solidFill>
          <a:schemeClr val="bg1"/>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baseline="0"/>
              <a:t>Dissolved Aluminum </a:t>
            </a:r>
            <a:r>
              <a:rPr lang="en-US"/>
              <a:t>at Silverton</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65000"/>
                  <a:lumOff val="35000"/>
                </a:schemeClr>
              </a:solidFill>
              <a:round/>
            </a:ln>
            <a:effectLst/>
          </c:spPr>
          <c:marker>
            <c:symbol val="circle"/>
            <c:size val="7"/>
            <c:spPr>
              <a:solidFill>
                <a:schemeClr val="accent1"/>
              </a:solidFill>
              <a:ln w="9525">
                <a:solidFill>
                  <a:schemeClr val="tx1">
                    <a:lumMod val="65000"/>
                    <a:lumOff val="35000"/>
                  </a:schemeClr>
                </a:solidFill>
              </a:ln>
              <a:effectLst/>
            </c:spPr>
          </c:marker>
          <c:xVal>
            <c:numRef>
              <c:f>'USGS 1997 Data'!$E$8:$E$11</c:f>
              <c:numCache>
                <c:formatCode>General</c:formatCode>
                <c:ptCount val="4"/>
                <c:pt idx="0">
                  <c:v>116</c:v>
                </c:pt>
                <c:pt idx="1">
                  <c:v>901</c:v>
                </c:pt>
                <c:pt idx="2" formatCode="#,##0">
                  <c:v>1670</c:v>
                </c:pt>
                <c:pt idx="3">
                  <c:v>584</c:v>
                </c:pt>
              </c:numCache>
            </c:numRef>
          </c:xVal>
          <c:yVal>
            <c:numRef>
              <c:f>'USGS 1997 Data'!$F$8:$F$11</c:f>
              <c:numCache>
                <c:formatCode>General</c:formatCode>
                <c:ptCount val="4"/>
                <c:pt idx="0">
                  <c:v>0.04</c:v>
                </c:pt>
                <c:pt idx="1">
                  <c:v>2.1999999999999999E-2</c:v>
                </c:pt>
                <c:pt idx="2">
                  <c:v>4.2999999999999997E-2</c:v>
                </c:pt>
                <c:pt idx="3">
                  <c:v>5.1999999999999998E-2</c:v>
                </c:pt>
              </c:numCache>
            </c:numRef>
          </c:yVal>
          <c:smooth val="1"/>
          <c:extLst>
            <c:ext xmlns:c16="http://schemas.microsoft.com/office/drawing/2014/chart" uri="{C3380CC4-5D6E-409C-BE32-E72D297353CC}">
              <c16:uniqueId val="{00000000-24E9-4019-A089-952050F77541}"/>
            </c:ext>
          </c:extLst>
        </c:ser>
        <c:dLbls>
          <c:showLegendKey val="0"/>
          <c:showVal val="0"/>
          <c:showCatName val="0"/>
          <c:showSerName val="0"/>
          <c:showPercent val="0"/>
          <c:showBubbleSize val="0"/>
        </c:dLbls>
        <c:axId val="1187458096"/>
        <c:axId val="1187458488"/>
      </c:scatterChart>
      <c:valAx>
        <c:axId val="118745809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58488"/>
        <c:crosses val="autoZero"/>
        <c:crossBetween val="midCat"/>
      </c:valAx>
      <c:valAx>
        <c:axId val="1187458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4.6166666666666668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5809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Colloidal Zinc at Durango</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16710717410323708"/>
                  <c:y val="0.13584499854184895"/>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Data'!$E$16:$E$19</c:f>
              <c:numCache>
                <c:formatCode>#,##0</c:formatCode>
                <c:ptCount val="4"/>
                <c:pt idx="0">
                  <c:v>2250</c:v>
                </c:pt>
                <c:pt idx="1">
                  <c:v>2920</c:v>
                </c:pt>
                <c:pt idx="2">
                  <c:v>1110</c:v>
                </c:pt>
                <c:pt idx="3" formatCode="General">
                  <c:v>340</c:v>
                </c:pt>
              </c:numCache>
            </c:numRef>
          </c:xVal>
          <c:yVal>
            <c:numRef>
              <c:f>'USGS 1997 Data'!$W$16:$W$19</c:f>
              <c:numCache>
                <c:formatCode>General</c:formatCode>
                <c:ptCount val="4"/>
                <c:pt idx="0">
                  <c:v>0.192</c:v>
                </c:pt>
                <c:pt idx="1">
                  <c:v>0.20300000000000001</c:v>
                </c:pt>
                <c:pt idx="2">
                  <c:v>4.2000000000000003E-2</c:v>
                </c:pt>
                <c:pt idx="3">
                  <c:v>1.0999999999999999E-2</c:v>
                </c:pt>
              </c:numCache>
            </c:numRef>
          </c:yVal>
          <c:smooth val="1"/>
          <c:extLst>
            <c:ext xmlns:c16="http://schemas.microsoft.com/office/drawing/2014/chart" uri="{C3380CC4-5D6E-409C-BE32-E72D297353CC}">
              <c16:uniqueId val="{00000000-61C4-4BED-AEDD-7BA9B465F3E0}"/>
            </c:ext>
          </c:extLst>
        </c:ser>
        <c:dLbls>
          <c:showLegendKey val="0"/>
          <c:showVal val="0"/>
          <c:showCatName val="0"/>
          <c:showSerName val="0"/>
          <c:showPercent val="0"/>
          <c:showBubbleSize val="0"/>
        </c:dLbls>
        <c:axId val="1187459272"/>
        <c:axId val="1187459664"/>
      </c:scatterChart>
      <c:valAx>
        <c:axId val="11874592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59664"/>
        <c:crosses val="autoZero"/>
        <c:crossBetween val="midCat"/>
      </c:valAx>
      <c:valAx>
        <c:axId val="11874596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3.0555555555555555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5927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Zinc at Durango</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15875" cap="rnd">
                <a:solidFill>
                  <a:schemeClr val="tx1">
                    <a:lumMod val="50000"/>
                    <a:lumOff val="50000"/>
                  </a:schemeClr>
                </a:solidFill>
                <a:prstDash val="sysDash"/>
              </a:ln>
              <a:effectLst/>
            </c:spPr>
            <c:trendlineType val="linear"/>
            <c:dispRSqr val="1"/>
            <c:dispEq val="1"/>
            <c:trendlineLbl>
              <c:layout>
                <c:manualLayout>
                  <c:x val="-9.763495188101487E-2"/>
                  <c:y val="0.12234470691163604"/>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Data'!$E$15:$E$18</c:f>
              <c:numCache>
                <c:formatCode>#,##0</c:formatCode>
                <c:ptCount val="4"/>
                <c:pt idx="0" formatCode="General">
                  <c:v>327</c:v>
                </c:pt>
                <c:pt idx="1">
                  <c:v>2250</c:v>
                </c:pt>
                <c:pt idx="2">
                  <c:v>2920</c:v>
                </c:pt>
                <c:pt idx="3">
                  <c:v>1110</c:v>
                </c:pt>
              </c:numCache>
            </c:numRef>
          </c:xVal>
          <c:yVal>
            <c:numRef>
              <c:f>'USGS 1997 Data'!$V$15:$V$18</c:f>
              <c:numCache>
                <c:formatCode>General</c:formatCode>
                <c:ptCount val="4"/>
                <c:pt idx="0">
                  <c:v>3.2000000000000001E-2</c:v>
                </c:pt>
                <c:pt idx="1">
                  <c:v>0.03</c:v>
                </c:pt>
                <c:pt idx="2">
                  <c:v>1.9E-2</c:v>
                </c:pt>
              </c:numCache>
            </c:numRef>
          </c:yVal>
          <c:smooth val="1"/>
          <c:extLst>
            <c:ext xmlns:c16="http://schemas.microsoft.com/office/drawing/2014/chart" uri="{C3380CC4-5D6E-409C-BE32-E72D297353CC}">
              <c16:uniqueId val="{00000000-CB39-4D85-AC86-687673007070}"/>
            </c:ext>
          </c:extLst>
        </c:ser>
        <c:dLbls>
          <c:showLegendKey val="0"/>
          <c:showVal val="0"/>
          <c:showCatName val="0"/>
          <c:showSerName val="0"/>
          <c:showPercent val="0"/>
          <c:showBubbleSize val="0"/>
        </c:dLbls>
        <c:axId val="1187460448"/>
        <c:axId val="1187460840"/>
      </c:scatterChart>
      <c:valAx>
        <c:axId val="118746044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0840"/>
        <c:crosses val="autoZero"/>
        <c:crossBetween val="midCat"/>
      </c:valAx>
      <c:valAx>
        <c:axId val="1187460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2.7777777777777776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044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Colloidal Copper</a:t>
            </a:r>
            <a:r>
              <a:rPr lang="en-US" baseline="0"/>
              <a:t> </a:t>
            </a:r>
            <a:r>
              <a:rPr lang="en-US"/>
              <a:t>at Durango</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65000"/>
                    <a:lumOff val="35000"/>
                  </a:schemeClr>
                </a:solidFill>
                <a:prstDash val="sysDash"/>
              </a:ln>
              <a:effectLst/>
            </c:spPr>
            <c:trendlineType val="linear"/>
            <c:dispRSqr val="1"/>
            <c:dispEq val="1"/>
            <c:trendlineLbl>
              <c:layout>
                <c:manualLayout>
                  <c:x val="0.24953705029295581"/>
                  <c:y val="0.45991907261592302"/>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Data'!$E$15:$E$18</c:f>
              <c:numCache>
                <c:formatCode>#,##0</c:formatCode>
                <c:ptCount val="4"/>
                <c:pt idx="0" formatCode="General">
                  <c:v>327</c:v>
                </c:pt>
                <c:pt idx="1">
                  <c:v>2250</c:v>
                </c:pt>
                <c:pt idx="2">
                  <c:v>2920</c:v>
                </c:pt>
                <c:pt idx="3">
                  <c:v>1110</c:v>
                </c:pt>
              </c:numCache>
            </c:numRef>
          </c:xVal>
          <c:yVal>
            <c:numRef>
              <c:f>'USGS 1997 Data'!$M$15:$M$18</c:f>
              <c:numCache>
                <c:formatCode>General</c:formatCode>
                <c:ptCount val="4"/>
                <c:pt idx="0">
                  <c:v>2E-3</c:v>
                </c:pt>
                <c:pt idx="1">
                  <c:v>2.5000000000000001E-2</c:v>
                </c:pt>
                <c:pt idx="2">
                  <c:v>2.4E-2</c:v>
                </c:pt>
                <c:pt idx="3">
                  <c:v>4.0000000000000001E-3</c:v>
                </c:pt>
              </c:numCache>
            </c:numRef>
          </c:yVal>
          <c:smooth val="1"/>
          <c:extLst>
            <c:ext xmlns:c16="http://schemas.microsoft.com/office/drawing/2014/chart" uri="{C3380CC4-5D6E-409C-BE32-E72D297353CC}">
              <c16:uniqueId val="{00000000-55DC-4C36-A7C8-5AA34C27A83D}"/>
            </c:ext>
          </c:extLst>
        </c:ser>
        <c:dLbls>
          <c:showLegendKey val="0"/>
          <c:showVal val="0"/>
          <c:showCatName val="0"/>
          <c:showSerName val="0"/>
          <c:showPercent val="0"/>
          <c:showBubbleSize val="0"/>
        </c:dLbls>
        <c:axId val="1187461624"/>
        <c:axId val="1187462016"/>
      </c:scatterChart>
      <c:valAx>
        <c:axId val="118746162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2016"/>
        <c:crosses val="autoZero"/>
        <c:crossBetween val="midCat"/>
      </c:valAx>
      <c:valAx>
        <c:axId val="11874620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3.3333333333333333E-2"/>
              <c:y val="0.1463404053659959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162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Copper at Durango</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16269445107240382"/>
                  <c:y val="1.557742782152231E-2"/>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Data'!$E$15:$E$18</c:f>
              <c:numCache>
                <c:formatCode>#,##0</c:formatCode>
                <c:ptCount val="4"/>
                <c:pt idx="0" formatCode="General">
                  <c:v>327</c:v>
                </c:pt>
                <c:pt idx="1">
                  <c:v>2250</c:v>
                </c:pt>
                <c:pt idx="2">
                  <c:v>2920</c:v>
                </c:pt>
                <c:pt idx="3">
                  <c:v>1110</c:v>
                </c:pt>
              </c:numCache>
            </c:numRef>
          </c:xVal>
          <c:yVal>
            <c:numRef>
              <c:f>'USGS 1997 Data'!$L$15:$L$18</c:f>
              <c:numCache>
                <c:formatCode>General</c:formatCode>
                <c:ptCount val="4"/>
                <c:pt idx="1">
                  <c:v>2E-3</c:v>
                </c:pt>
                <c:pt idx="2">
                  <c:v>3.0000000000000001E-3</c:v>
                </c:pt>
                <c:pt idx="3">
                  <c:v>7.0000000000000001E-3</c:v>
                </c:pt>
              </c:numCache>
            </c:numRef>
          </c:yVal>
          <c:smooth val="1"/>
          <c:extLst>
            <c:ext xmlns:c16="http://schemas.microsoft.com/office/drawing/2014/chart" uri="{C3380CC4-5D6E-409C-BE32-E72D297353CC}">
              <c16:uniqueId val="{00000000-0BD3-4A02-AA7B-E4D9843521CB}"/>
            </c:ext>
          </c:extLst>
        </c:ser>
        <c:dLbls>
          <c:showLegendKey val="0"/>
          <c:showVal val="0"/>
          <c:showCatName val="0"/>
          <c:showSerName val="0"/>
          <c:showPercent val="0"/>
          <c:showBubbleSize val="0"/>
        </c:dLbls>
        <c:axId val="1187462800"/>
        <c:axId val="1187463192"/>
      </c:scatterChart>
      <c:valAx>
        <c:axId val="11874628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3192"/>
        <c:crosses val="autoZero"/>
        <c:crossBetween val="midCat"/>
      </c:valAx>
      <c:valAx>
        <c:axId val="11874631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6.6111111111111136E-3"/>
              <c:y val="0.1555996646252551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280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r>
              <a:rPr lang="en-US" sz="1100"/>
              <a:t>Dissolved Aluminum--Collectesd at Sites Between</a:t>
            </a:r>
            <a:br>
              <a:rPr lang="en-US" sz="1100"/>
            </a:br>
            <a:r>
              <a:rPr lang="en-US" sz="1100"/>
              <a:t>RK 90 and 100</a:t>
            </a:r>
          </a:p>
        </c:rich>
      </c:tx>
      <c:layout>
        <c:manualLayout>
          <c:xMode val="edge"/>
          <c:yMode val="edge"/>
          <c:x val="0.22643115556501384"/>
          <c:y val="2.5174929011233266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9203226842290275"/>
          <c:y val="0.21927205197928001"/>
          <c:w val="0.74938058867778712"/>
          <c:h val="0.61819196304463153"/>
        </c:manualLayout>
      </c:layout>
      <c:scatterChart>
        <c:scatterStyle val="lineMarker"/>
        <c:varyColors val="0"/>
        <c:ser>
          <c:idx val="0"/>
          <c:order val="0"/>
          <c:tx>
            <c:strRef>
              <c:f>'Durango Dissolved'!$A$177</c:f>
              <c:strCache>
                <c:ptCount val="1"/>
                <c:pt idx="0">
                  <c:v>EPA Pre-Event</c:v>
                </c:pt>
              </c:strCache>
            </c:strRef>
          </c:tx>
          <c:spPr>
            <a:ln w="1905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19050" cap="rnd">
                <a:solidFill>
                  <a:schemeClr val="tx1">
                    <a:lumMod val="65000"/>
                    <a:lumOff val="35000"/>
                  </a:schemeClr>
                </a:solidFill>
                <a:prstDash val="sysDot"/>
              </a:ln>
              <a:effectLst/>
            </c:spPr>
            <c:trendlineType val="power"/>
            <c:forward val="3000"/>
            <c:dispRSqr val="1"/>
            <c:dispEq val="1"/>
            <c:trendlineLbl>
              <c:layout>
                <c:manualLayout>
                  <c:x val="0.13348284686867365"/>
                  <c:y val="-0.15470972282819509"/>
                </c:manualLayout>
              </c:layout>
              <c:tx>
                <c:rich>
                  <a:bodyPr rot="0" spcFirstLastPara="1" vertOverflow="ellipsis" vert="horz" wrap="square" anchor="ctr" anchorCtr="1"/>
                  <a:lstStyle/>
                  <a:p>
                    <a:pPr>
                      <a:defRPr sz="10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sz="1000" b="0"/>
                      <a:t>Pre Event = 0.00799 x 0.219</a:t>
                    </a:r>
                    <a:br>
                      <a:rPr lang="en-US" sz="1000" b="0"/>
                    </a:br>
                    <a:r>
                      <a:rPr lang="en-US" sz="1000" b="0"/>
                      <a:t>R² = 0.234</a:t>
                    </a:r>
                  </a:p>
                </c:rich>
              </c:tx>
              <c:numFmt formatCode="General" sourceLinked="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Dissolved'!$F$4:$F$156</c:f>
              <c:numCache>
                <c:formatCode>0.0000</c:formatCode>
                <c:ptCount val="153"/>
                <c:pt idx="0">
                  <c:v>1.4999999999999999E-2</c:v>
                </c:pt>
                <c:pt idx="1">
                  <c:v>1.4999999999999999E-2</c:v>
                </c:pt>
                <c:pt idx="2">
                  <c:v>0.02</c:v>
                </c:pt>
                <c:pt idx="3">
                  <c:v>3.5000000000000003E-2</c:v>
                </c:pt>
                <c:pt idx="4">
                  <c:v>4.2000000000000003E-2</c:v>
                </c:pt>
                <c:pt idx="5">
                  <c:v>2.3E-2</c:v>
                </c:pt>
                <c:pt idx="6">
                  <c:v>0.02</c:v>
                </c:pt>
                <c:pt idx="7">
                  <c:v>1.7999999999999999E-2</c:v>
                </c:pt>
                <c:pt idx="8">
                  <c:v>3.5999999999999997E-2</c:v>
                </c:pt>
                <c:pt idx="9">
                  <c:v>2.1999999999999999E-2</c:v>
                </c:pt>
                <c:pt idx="10">
                  <c:v>1.7999999999999999E-2</c:v>
                </c:pt>
                <c:pt idx="11">
                  <c:v>2.5999999999999999E-2</c:v>
                </c:pt>
                <c:pt idx="12">
                  <c:v>2.1999999999999999E-2</c:v>
                </c:pt>
                <c:pt idx="13">
                  <c:v>0.02</c:v>
                </c:pt>
                <c:pt idx="14">
                  <c:v>3.3000000000000002E-2</c:v>
                </c:pt>
                <c:pt idx="15">
                  <c:v>2.1000000000000001E-2</c:v>
                </c:pt>
                <c:pt idx="16">
                  <c:v>2.5999999999999999E-2</c:v>
                </c:pt>
                <c:pt idx="17">
                  <c:v>1.9E-2</c:v>
                </c:pt>
                <c:pt idx="18">
                  <c:v>1.4999999999999999E-2</c:v>
                </c:pt>
                <c:pt idx="19">
                  <c:v>1.4999999999999999E-2</c:v>
                </c:pt>
                <c:pt idx="20">
                  <c:v>1.4999999999999999E-2</c:v>
                </c:pt>
                <c:pt idx="21">
                  <c:v>1.7000000000000001E-2</c:v>
                </c:pt>
                <c:pt idx="22">
                  <c:v>1.4999999999999999E-2</c:v>
                </c:pt>
                <c:pt idx="23">
                  <c:v>1.4999999999999999E-2</c:v>
                </c:pt>
                <c:pt idx="24">
                  <c:v>1.4999999999999999E-2</c:v>
                </c:pt>
                <c:pt idx="25">
                  <c:v>1.9E-2</c:v>
                </c:pt>
                <c:pt idx="26">
                  <c:v>1.4999999999999999E-2</c:v>
                </c:pt>
                <c:pt idx="27">
                  <c:v>1.4999999999999999E-2</c:v>
                </c:pt>
                <c:pt idx="28">
                  <c:v>2.1999999999999999E-2</c:v>
                </c:pt>
                <c:pt idx="29">
                  <c:v>7.0000000000000007E-2</c:v>
                </c:pt>
                <c:pt idx="30">
                  <c:v>0.03</c:v>
                </c:pt>
                <c:pt idx="31">
                  <c:v>3.1E-2</c:v>
                </c:pt>
                <c:pt idx="32">
                  <c:v>3.5999999999999997E-2</c:v>
                </c:pt>
                <c:pt idx="33">
                  <c:v>2.5999999999999999E-2</c:v>
                </c:pt>
                <c:pt idx="34">
                  <c:v>5.7000000000000002E-2</c:v>
                </c:pt>
                <c:pt idx="35">
                  <c:v>7.0999999999999994E-2</c:v>
                </c:pt>
                <c:pt idx="36">
                  <c:v>2.8000000000000001E-2</c:v>
                </c:pt>
                <c:pt idx="37">
                  <c:v>2.7E-2</c:v>
                </c:pt>
                <c:pt idx="38">
                  <c:v>1.7000000000000001E-2</c:v>
                </c:pt>
                <c:pt idx="39">
                  <c:v>2.3E-2</c:v>
                </c:pt>
                <c:pt idx="40">
                  <c:v>1.4999999999999999E-2</c:v>
                </c:pt>
                <c:pt idx="41">
                  <c:v>1.4999999999999999E-2</c:v>
                </c:pt>
                <c:pt idx="42">
                  <c:v>1.4999999999999999E-2</c:v>
                </c:pt>
                <c:pt idx="43">
                  <c:v>1.4999999999999999E-2</c:v>
                </c:pt>
                <c:pt idx="44">
                  <c:v>3.2000000000000001E-2</c:v>
                </c:pt>
                <c:pt idx="45">
                  <c:v>1.4999999999999999E-2</c:v>
                </c:pt>
                <c:pt idx="46">
                  <c:v>1.4999999999999999E-2</c:v>
                </c:pt>
                <c:pt idx="47">
                  <c:v>1.9E-2</c:v>
                </c:pt>
                <c:pt idx="48">
                  <c:v>1.7999999999999999E-2</c:v>
                </c:pt>
                <c:pt idx="49">
                  <c:v>1.4999999999999999E-2</c:v>
                </c:pt>
                <c:pt idx="50">
                  <c:v>1.4999999999999999E-2</c:v>
                </c:pt>
                <c:pt idx="51">
                  <c:v>1.6E-2</c:v>
                </c:pt>
                <c:pt idx="52">
                  <c:v>0.03</c:v>
                </c:pt>
                <c:pt idx="53">
                  <c:v>0.02</c:v>
                </c:pt>
                <c:pt idx="54">
                  <c:v>1.7999999999999999E-2</c:v>
                </c:pt>
                <c:pt idx="55">
                  <c:v>2.4E-2</c:v>
                </c:pt>
                <c:pt idx="56">
                  <c:v>2.1999999999999999E-2</c:v>
                </c:pt>
                <c:pt idx="57">
                  <c:v>3.7999999999999999E-2</c:v>
                </c:pt>
                <c:pt idx="58">
                  <c:v>1.4999999999999999E-2</c:v>
                </c:pt>
                <c:pt idx="59">
                  <c:v>1.7000000000000001E-2</c:v>
                </c:pt>
                <c:pt idx="60">
                  <c:v>1.4999999999999999E-2</c:v>
                </c:pt>
                <c:pt idx="61">
                  <c:v>2.1000000000000001E-2</c:v>
                </c:pt>
                <c:pt idx="62">
                  <c:v>1.9E-2</c:v>
                </c:pt>
                <c:pt idx="63">
                  <c:v>2.1999999999999999E-2</c:v>
                </c:pt>
                <c:pt idx="64">
                  <c:v>1.4999999999999999E-2</c:v>
                </c:pt>
                <c:pt idx="65">
                  <c:v>0.02</c:v>
                </c:pt>
                <c:pt idx="66">
                  <c:v>2.1999999999999999E-2</c:v>
                </c:pt>
                <c:pt idx="67">
                  <c:v>0.02</c:v>
                </c:pt>
                <c:pt idx="68">
                  <c:v>1.4999999999999999E-2</c:v>
                </c:pt>
                <c:pt idx="69">
                  <c:v>2.1000000000000001E-2</c:v>
                </c:pt>
                <c:pt idx="70">
                  <c:v>1.4999999999999999E-2</c:v>
                </c:pt>
                <c:pt idx="71">
                  <c:v>1.4999999999999999E-2</c:v>
                </c:pt>
                <c:pt idx="72">
                  <c:v>1.7999999999999999E-2</c:v>
                </c:pt>
                <c:pt idx="73">
                  <c:v>1.4999999999999999E-2</c:v>
                </c:pt>
                <c:pt idx="74">
                  <c:v>1.4999999999999999E-2</c:v>
                </c:pt>
                <c:pt idx="75">
                  <c:v>2.7E-2</c:v>
                </c:pt>
                <c:pt idx="76">
                  <c:v>1.4999999999999999E-2</c:v>
                </c:pt>
                <c:pt idx="77">
                  <c:v>3.4000000000000002E-2</c:v>
                </c:pt>
                <c:pt idx="78">
                  <c:v>1.4999999999999999E-2</c:v>
                </c:pt>
                <c:pt idx="79">
                  <c:v>4.7E-2</c:v>
                </c:pt>
                <c:pt idx="80">
                  <c:v>2.1999999999999999E-2</c:v>
                </c:pt>
                <c:pt idx="81">
                  <c:v>0.03</c:v>
                </c:pt>
                <c:pt idx="82">
                  <c:v>1.4999999999999999E-2</c:v>
                </c:pt>
                <c:pt idx="83">
                  <c:v>3.3000000000000002E-2</c:v>
                </c:pt>
                <c:pt idx="84">
                  <c:v>4.8000000000000001E-2</c:v>
                </c:pt>
                <c:pt idx="85">
                  <c:v>0.02</c:v>
                </c:pt>
                <c:pt idx="86">
                  <c:v>2.9000000000000001E-2</c:v>
                </c:pt>
                <c:pt idx="87">
                  <c:v>2.7E-2</c:v>
                </c:pt>
                <c:pt idx="88">
                  <c:v>4.2000000000000003E-2</c:v>
                </c:pt>
                <c:pt idx="89">
                  <c:v>1.4999999999999999E-2</c:v>
                </c:pt>
                <c:pt idx="90">
                  <c:v>1.4999999999999999E-2</c:v>
                </c:pt>
                <c:pt idx="91">
                  <c:v>1.4999999999999999E-2</c:v>
                </c:pt>
                <c:pt idx="92">
                  <c:v>3.5999999999999997E-2</c:v>
                </c:pt>
                <c:pt idx="93">
                  <c:v>1.4999999999999999E-2</c:v>
                </c:pt>
                <c:pt idx="94">
                  <c:v>2.5999999999999999E-2</c:v>
                </c:pt>
                <c:pt idx="95">
                  <c:v>1.4999999999999999E-2</c:v>
                </c:pt>
                <c:pt idx="96">
                  <c:v>1.4999999999999999E-2</c:v>
                </c:pt>
                <c:pt idx="97">
                  <c:v>0.02</c:v>
                </c:pt>
                <c:pt idx="98">
                  <c:v>2.8000000000000001E-2</c:v>
                </c:pt>
                <c:pt idx="99">
                  <c:v>1.4999999999999999E-2</c:v>
                </c:pt>
                <c:pt idx="100">
                  <c:v>1.4999999999999999E-2</c:v>
                </c:pt>
                <c:pt idx="101">
                  <c:v>2.3E-2</c:v>
                </c:pt>
                <c:pt idx="102">
                  <c:v>1.4999999999999999E-2</c:v>
                </c:pt>
                <c:pt idx="103">
                  <c:v>1.7999999999999999E-2</c:v>
                </c:pt>
                <c:pt idx="104">
                  <c:v>1.7999999999999999E-2</c:v>
                </c:pt>
                <c:pt idx="105">
                  <c:v>1.6E-2</c:v>
                </c:pt>
                <c:pt idx="106">
                  <c:v>1.7999999999999999E-2</c:v>
                </c:pt>
                <c:pt idx="107">
                  <c:v>1.7999999999999999E-2</c:v>
                </c:pt>
                <c:pt idx="108">
                  <c:v>3.6999999999999998E-2</c:v>
                </c:pt>
                <c:pt idx="109">
                  <c:v>0.03</c:v>
                </c:pt>
                <c:pt idx="110">
                  <c:v>3.6999999999999998E-2</c:v>
                </c:pt>
                <c:pt idx="111">
                  <c:v>0.02</c:v>
                </c:pt>
                <c:pt idx="112">
                  <c:v>0.04</c:v>
                </c:pt>
                <c:pt idx="113">
                  <c:v>0.03</c:v>
                </c:pt>
                <c:pt idx="114">
                  <c:v>2.5000000000000001E-2</c:v>
                </c:pt>
                <c:pt idx="115">
                  <c:v>2.4E-2</c:v>
                </c:pt>
                <c:pt idx="116">
                  <c:v>1.4999999999999999E-2</c:v>
                </c:pt>
                <c:pt idx="117">
                  <c:v>3.3000000000000002E-2</c:v>
                </c:pt>
                <c:pt idx="118">
                  <c:v>3.1E-2</c:v>
                </c:pt>
                <c:pt idx="119">
                  <c:v>5.6000000000000001E-2</c:v>
                </c:pt>
                <c:pt idx="120">
                  <c:v>3.1E-2</c:v>
                </c:pt>
                <c:pt idx="121">
                  <c:v>2.4E-2</c:v>
                </c:pt>
                <c:pt idx="122">
                  <c:v>1.4999999999999999E-2</c:v>
                </c:pt>
                <c:pt idx="123">
                  <c:v>1.4999999999999999E-2</c:v>
                </c:pt>
                <c:pt idx="124">
                  <c:v>1.4999999999999999E-2</c:v>
                </c:pt>
                <c:pt idx="125">
                  <c:v>1.4999999999999999E-2</c:v>
                </c:pt>
                <c:pt idx="126">
                  <c:v>1.4999999999999999E-2</c:v>
                </c:pt>
                <c:pt idx="127">
                  <c:v>2.1000000000000001E-2</c:v>
                </c:pt>
                <c:pt idx="128">
                  <c:v>1.7000000000000001E-2</c:v>
                </c:pt>
                <c:pt idx="129">
                  <c:v>2.8000000000000001E-2</c:v>
                </c:pt>
                <c:pt idx="130">
                  <c:v>0.04</c:v>
                </c:pt>
                <c:pt idx="131">
                  <c:v>3.1E-2</c:v>
                </c:pt>
                <c:pt idx="132">
                  <c:v>2.7E-2</c:v>
                </c:pt>
                <c:pt idx="133">
                  <c:v>3.5000000000000003E-2</c:v>
                </c:pt>
                <c:pt idx="134">
                  <c:v>2.4E-2</c:v>
                </c:pt>
                <c:pt idx="135">
                  <c:v>7.8E-2</c:v>
                </c:pt>
                <c:pt idx="136">
                  <c:v>5.0999999999999997E-2</c:v>
                </c:pt>
                <c:pt idx="137">
                  <c:v>3.3000000000000002E-2</c:v>
                </c:pt>
                <c:pt idx="138">
                  <c:v>4.4499999999999998E-2</c:v>
                </c:pt>
                <c:pt idx="139">
                  <c:v>2.9000000000000001E-2</c:v>
                </c:pt>
                <c:pt idx="140">
                  <c:v>4.8000000000000001E-2</c:v>
                </c:pt>
                <c:pt idx="141">
                  <c:v>0.04</c:v>
                </c:pt>
                <c:pt idx="142">
                  <c:v>3.3000000000000002E-2</c:v>
                </c:pt>
                <c:pt idx="143">
                  <c:v>4.3999999999999997E-2</c:v>
                </c:pt>
                <c:pt idx="144">
                  <c:v>0.05</c:v>
                </c:pt>
                <c:pt idx="145">
                  <c:v>0.05</c:v>
                </c:pt>
                <c:pt idx="146">
                  <c:v>4.2999999999999997E-2</c:v>
                </c:pt>
                <c:pt idx="147">
                  <c:v>8.5000000000000006E-2</c:v>
                </c:pt>
                <c:pt idx="148">
                  <c:v>3.9E-2</c:v>
                </c:pt>
                <c:pt idx="149">
                  <c:v>3.6999999999999998E-2</c:v>
                </c:pt>
                <c:pt idx="150">
                  <c:v>0.02</c:v>
                </c:pt>
                <c:pt idx="151">
                  <c:v>6.6000000000000003E-2</c:v>
                </c:pt>
                <c:pt idx="152">
                  <c:v>6.0999999999999999E-2</c:v>
                </c:pt>
              </c:numCache>
            </c:numRef>
          </c:yVal>
          <c:smooth val="0"/>
          <c:extLst>
            <c:ext xmlns:c16="http://schemas.microsoft.com/office/drawing/2014/chart" uri="{C3380CC4-5D6E-409C-BE32-E72D297353CC}">
              <c16:uniqueId val="{00000000-BBC0-4F7E-8F1C-C89540DE3297}"/>
            </c:ext>
          </c:extLst>
        </c:ser>
        <c:ser>
          <c:idx val="1"/>
          <c:order val="1"/>
          <c:tx>
            <c:strRef>
              <c:f>'Durango Dissolved'!$A$178</c:f>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f>'Durango Dissolved'!$D$157:$D$160</c:f>
              <c:numCache>
                <c:formatCode>#,##0</c:formatCode>
                <c:ptCount val="4"/>
                <c:pt idx="0" formatCode="General">
                  <c:v>327</c:v>
                </c:pt>
                <c:pt idx="1">
                  <c:v>2250</c:v>
                </c:pt>
                <c:pt idx="2">
                  <c:v>2920</c:v>
                </c:pt>
                <c:pt idx="3">
                  <c:v>1110</c:v>
                </c:pt>
              </c:numCache>
            </c:numRef>
          </c:xVal>
          <c:yVal>
            <c:numRef>
              <c:f>'Durango Dissolved'!$F$157:$F$160</c:f>
              <c:numCache>
                <c:formatCode>0.0000</c:formatCode>
                <c:ptCount val="4"/>
                <c:pt idx="0">
                  <c:v>9.7000000000000003E-2</c:v>
                </c:pt>
                <c:pt idx="1">
                  <c:v>0.02</c:v>
                </c:pt>
                <c:pt idx="2">
                  <c:v>0.04</c:v>
                </c:pt>
                <c:pt idx="3">
                  <c:v>3.1E-2</c:v>
                </c:pt>
              </c:numCache>
            </c:numRef>
          </c:yVal>
          <c:smooth val="0"/>
          <c:extLst>
            <c:ext xmlns:c16="http://schemas.microsoft.com/office/drawing/2014/chart" uri="{C3380CC4-5D6E-409C-BE32-E72D297353CC}">
              <c16:uniqueId val="{00000001-BBC0-4F7E-8F1C-C89540DE3297}"/>
            </c:ext>
          </c:extLst>
        </c:ser>
        <c:dLbls>
          <c:showLegendKey val="0"/>
          <c:showVal val="0"/>
          <c:showCatName val="0"/>
          <c:showSerName val="0"/>
          <c:showPercent val="0"/>
          <c:showBubbleSize val="0"/>
        </c:dLbls>
        <c:axId val="323224032"/>
        <c:axId val="795016592"/>
        <c:extLst>
          <c:ext xmlns:c15="http://schemas.microsoft.com/office/drawing/2012/chart" uri="{02D57815-91ED-43cb-92C2-25804820EDAC}">
            <c15:filteredScatterSeries>
              <c15:ser>
                <c:idx val="2"/>
                <c:order val="2"/>
                <c:tx>
                  <c:strRef>
                    <c:extLst>
                      <c:ex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7"/>
                  <c:spPr>
                    <a:solidFill>
                      <a:srgbClr val="FF0000"/>
                    </a:solidFill>
                    <a:ln w="9525">
                      <a:solidFill>
                        <a:schemeClr val="tx1">
                          <a:lumMod val="50000"/>
                          <a:lumOff val="50000"/>
                        </a:schemeClr>
                      </a:solidFill>
                    </a:ln>
                    <a:effectLst/>
                  </c:spPr>
                </c:marker>
                <c:xVal>
                  <c:numRef>
                    <c:extLst>
                      <c:ex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c:ext uri="{02D57815-91ED-43cb-92C2-25804820EDAC}">
                        <c15:formulaRef>
                          <c15:sqref>'Durango Dissolved'!$F$161:$F$172</c15:sqref>
                        </c15:formulaRef>
                      </c:ext>
                    </c:extLst>
                    <c:numCache>
                      <c:formatCode>0.0000</c:formatCode>
                      <c:ptCount val="12"/>
                      <c:pt idx="0">
                        <c:v>2.1999999999999999E-2</c:v>
                      </c:pt>
                      <c:pt idx="1">
                        <c:v>2.1999999999999999E-2</c:v>
                      </c:pt>
                      <c:pt idx="2">
                        <c:v>6.7000000000000004E-2</c:v>
                      </c:pt>
                      <c:pt idx="3">
                        <c:v>0.17</c:v>
                      </c:pt>
                      <c:pt idx="4">
                        <c:v>0.15</c:v>
                      </c:pt>
                      <c:pt idx="5">
                        <c:v>0.11</c:v>
                      </c:pt>
                      <c:pt idx="6">
                        <c:v>4.7E-2</c:v>
                      </c:pt>
                      <c:pt idx="7">
                        <c:v>6.7000000000000004E-2</c:v>
                      </c:pt>
                      <c:pt idx="8">
                        <c:v>5.8000000000000003E-2</c:v>
                      </c:pt>
                      <c:pt idx="9">
                        <c:v>4.5999999999999999E-2</c:v>
                      </c:pt>
                      <c:pt idx="10">
                        <c:v>5.0999999999999997E-2</c:v>
                      </c:pt>
                      <c:pt idx="11">
                        <c:v>9.4E-2</c:v>
                      </c:pt>
                    </c:numCache>
                  </c:numRef>
                </c:yVal>
                <c:smooth val="0"/>
                <c:extLst>
                  <c:ext xmlns:c16="http://schemas.microsoft.com/office/drawing/2014/chart" uri="{C3380CC4-5D6E-409C-BE32-E72D297353CC}">
                    <c16:uniqueId val="{00000002-BBC0-4F7E-8F1C-C89540DE3297}"/>
                  </c:ext>
                </c:extLst>
              </c15:ser>
            </c15:filteredScatterSeries>
          </c:ext>
        </c:extLst>
      </c:scatterChart>
      <c:valAx>
        <c:axId val="323224032"/>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795016592"/>
        <c:crosses val="autoZero"/>
        <c:crossBetween val="midCat"/>
      </c:valAx>
      <c:valAx>
        <c:axId val="7950165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Concentration (mg/L)</a:t>
                </a:r>
              </a:p>
            </c:rich>
          </c:tx>
          <c:layout>
            <c:manualLayout>
              <c:xMode val="edge"/>
              <c:yMode val="edge"/>
              <c:x val="2.9573316609760068E-2"/>
              <c:y val="0.3171442931335710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323224032"/>
        <c:crosses val="autoZero"/>
        <c:crossBetween val="midCat"/>
        <c:minorUnit val="1.0000000000000002E-2"/>
      </c:valAx>
      <c:spPr>
        <a:noFill/>
        <a:ln>
          <a:solidFill>
            <a:schemeClr val="tx1">
              <a:lumMod val="50000"/>
              <a:lumOff val="50000"/>
            </a:schemeClr>
          </a:solidFill>
        </a:ln>
        <a:effectLst/>
      </c:spPr>
    </c:plotArea>
    <c:legend>
      <c:legendPos val="t"/>
      <c:legendEntry>
        <c:idx val="2"/>
        <c:delete val="1"/>
      </c:legendEntry>
      <c:layout>
        <c:manualLayout>
          <c:xMode val="edge"/>
          <c:yMode val="edge"/>
          <c:x val="0.31623046013053674"/>
          <c:y val="0.14377234760548549"/>
          <c:w val="0.51755104714293743"/>
          <c:h val="7.5138692769786755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Colloidal</a:t>
            </a:r>
            <a:r>
              <a:rPr lang="en-US" baseline="0"/>
              <a:t> Aluminum </a:t>
            </a:r>
            <a:r>
              <a:rPr lang="en-US"/>
              <a:t>at Durango</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xVal>
            <c:numRef>
              <c:f>'USGS 1997 Data'!$E$15:$E$18</c:f>
              <c:numCache>
                <c:formatCode>#,##0</c:formatCode>
                <c:ptCount val="4"/>
                <c:pt idx="0" formatCode="General">
                  <c:v>327</c:v>
                </c:pt>
                <c:pt idx="1">
                  <c:v>2250</c:v>
                </c:pt>
                <c:pt idx="2">
                  <c:v>2920</c:v>
                </c:pt>
                <c:pt idx="3">
                  <c:v>1110</c:v>
                </c:pt>
              </c:numCache>
            </c:numRef>
          </c:xVal>
          <c:yVal>
            <c:numRef>
              <c:f>'USGS 1997 Data'!$G$15:$G$18</c:f>
              <c:numCache>
                <c:formatCode>General</c:formatCode>
                <c:ptCount val="4"/>
                <c:pt idx="0">
                  <c:v>0.06</c:v>
                </c:pt>
                <c:pt idx="1">
                  <c:v>0.65300000000000002</c:v>
                </c:pt>
                <c:pt idx="2">
                  <c:v>0.48699999999999999</c:v>
                </c:pt>
                <c:pt idx="3">
                  <c:v>0.47399999999999998</c:v>
                </c:pt>
              </c:numCache>
            </c:numRef>
          </c:yVal>
          <c:smooth val="1"/>
          <c:extLst>
            <c:ext xmlns:c16="http://schemas.microsoft.com/office/drawing/2014/chart" uri="{C3380CC4-5D6E-409C-BE32-E72D297353CC}">
              <c16:uniqueId val="{00000000-10BE-4B70-A837-4F734490A9C1}"/>
            </c:ext>
          </c:extLst>
        </c:ser>
        <c:dLbls>
          <c:showLegendKey val="0"/>
          <c:showVal val="0"/>
          <c:showCatName val="0"/>
          <c:showSerName val="0"/>
          <c:showPercent val="0"/>
          <c:showBubbleSize val="0"/>
        </c:dLbls>
        <c:axId val="1187463976"/>
        <c:axId val="1187464368"/>
      </c:scatterChart>
      <c:valAx>
        <c:axId val="118746397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4368"/>
        <c:crosses val="autoZero"/>
        <c:crossBetween val="midCat"/>
      </c:valAx>
      <c:valAx>
        <c:axId val="11874643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6.005555555555557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397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baseline="0"/>
              <a:t>Dissolved Aluminum </a:t>
            </a:r>
            <a:r>
              <a:rPr lang="en-US"/>
              <a:t>at Durango</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xVal>
            <c:numRef>
              <c:f>'USGS 1997 Data'!$E$15:$E$18</c:f>
              <c:numCache>
                <c:formatCode>#,##0</c:formatCode>
                <c:ptCount val="4"/>
                <c:pt idx="0" formatCode="General">
                  <c:v>327</c:v>
                </c:pt>
                <c:pt idx="1">
                  <c:v>2250</c:v>
                </c:pt>
                <c:pt idx="2">
                  <c:v>2920</c:v>
                </c:pt>
                <c:pt idx="3">
                  <c:v>1110</c:v>
                </c:pt>
              </c:numCache>
            </c:numRef>
          </c:xVal>
          <c:yVal>
            <c:numRef>
              <c:f>'USGS 1997 Data'!$F$15:$F$18</c:f>
              <c:numCache>
                <c:formatCode>General</c:formatCode>
                <c:ptCount val="4"/>
                <c:pt idx="0">
                  <c:v>9.7000000000000003E-2</c:v>
                </c:pt>
                <c:pt idx="1">
                  <c:v>0.02</c:v>
                </c:pt>
                <c:pt idx="2">
                  <c:v>0.04</c:v>
                </c:pt>
                <c:pt idx="3">
                  <c:v>3.1E-2</c:v>
                </c:pt>
              </c:numCache>
            </c:numRef>
          </c:yVal>
          <c:smooth val="1"/>
          <c:extLst>
            <c:ext xmlns:c16="http://schemas.microsoft.com/office/drawing/2014/chart" uri="{C3380CC4-5D6E-409C-BE32-E72D297353CC}">
              <c16:uniqueId val="{00000000-4F34-471C-9740-461AD8D199A1}"/>
            </c:ext>
          </c:extLst>
        </c:ser>
        <c:dLbls>
          <c:showLegendKey val="0"/>
          <c:showVal val="0"/>
          <c:showCatName val="0"/>
          <c:showSerName val="0"/>
          <c:showPercent val="0"/>
          <c:showBubbleSize val="0"/>
        </c:dLbls>
        <c:axId val="1187465152"/>
        <c:axId val="1187465544"/>
      </c:scatterChart>
      <c:valAx>
        <c:axId val="11874651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5544"/>
        <c:crosses val="autoZero"/>
        <c:crossBetween val="midCat"/>
      </c:valAx>
      <c:valAx>
        <c:axId val="11874655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4.6166666666666668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515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Colloidal Zinc at Cedar Hill</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944203849518809"/>
          <c:y val="0.15119203849518811"/>
          <c:w val="0.73766907261592296"/>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16404374453193352"/>
                  <c:y val="0.39350612423447068"/>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Data'!$E$22:$E$25</c:f>
              <c:numCache>
                <c:formatCode>#,##0</c:formatCode>
                <c:ptCount val="4"/>
                <c:pt idx="0" formatCode="General">
                  <c:v>341</c:v>
                </c:pt>
                <c:pt idx="1">
                  <c:v>1980</c:v>
                </c:pt>
                <c:pt idx="2">
                  <c:v>2470</c:v>
                </c:pt>
                <c:pt idx="3" formatCode="General">
                  <c:v>870</c:v>
                </c:pt>
              </c:numCache>
            </c:numRef>
          </c:xVal>
          <c:yVal>
            <c:numRef>
              <c:f>'USGS 1997 Data'!$W$22:$W$25</c:f>
              <c:numCache>
                <c:formatCode>General</c:formatCode>
                <c:ptCount val="4"/>
                <c:pt idx="0">
                  <c:v>0.01</c:v>
                </c:pt>
                <c:pt idx="1">
                  <c:v>0.20599999999999999</c:v>
                </c:pt>
                <c:pt idx="2">
                  <c:v>0.17599999999999999</c:v>
                </c:pt>
                <c:pt idx="3">
                  <c:v>0.05</c:v>
                </c:pt>
              </c:numCache>
            </c:numRef>
          </c:yVal>
          <c:smooth val="1"/>
          <c:extLst>
            <c:ext xmlns:c16="http://schemas.microsoft.com/office/drawing/2014/chart" uri="{C3380CC4-5D6E-409C-BE32-E72D297353CC}">
              <c16:uniqueId val="{00000000-A992-4D60-9348-9539C5AA0CD0}"/>
            </c:ext>
          </c:extLst>
        </c:ser>
        <c:dLbls>
          <c:showLegendKey val="0"/>
          <c:showVal val="0"/>
          <c:showCatName val="0"/>
          <c:showSerName val="0"/>
          <c:showPercent val="0"/>
          <c:showBubbleSize val="0"/>
        </c:dLbls>
        <c:axId val="1187466328"/>
        <c:axId val="1187466720"/>
      </c:scatterChart>
      <c:valAx>
        <c:axId val="1187466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6720"/>
        <c:crosses val="autoZero"/>
        <c:crossBetween val="midCat"/>
      </c:valAx>
      <c:valAx>
        <c:axId val="11874667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3.0555555555555555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632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Zinc at Cedar Hill</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19050" cap="rnd">
                <a:solidFill>
                  <a:schemeClr val="tx1">
                    <a:lumMod val="50000"/>
                    <a:lumOff val="50000"/>
                  </a:schemeClr>
                </a:solidFill>
                <a:prstDash val="sysDash"/>
              </a:ln>
              <a:effectLst/>
            </c:spPr>
            <c:trendlineType val="linear"/>
            <c:dispRSqr val="1"/>
            <c:dispEq val="1"/>
            <c:trendlineLbl>
              <c:layout>
                <c:manualLayout>
                  <c:x val="8.6307742782152225E-2"/>
                  <c:y val="0.35806722076407116"/>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Data'!$E$22:$E$25</c:f>
              <c:numCache>
                <c:formatCode>#,##0</c:formatCode>
                <c:ptCount val="4"/>
                <c:pt idx="0" formatCode="General">
                  <c:v>341</c:v>
                </c:pt>
                <c:pt idx="1">
                  <c:v>1980</c:v>
                </c:pt>
                <c:pt idx="2">
                  <c:v>2470</c:v>
                </c:pt>
                <c:pt idx="3" formatCode="General">
                  <c:v>870</c:v>
                </c:pt>
              </c:numCache>
            </c:numRef>
          </c:xVal>
          <c:yVal>
            <c:numRef>
              <c:f>'USGS 1997 Data'!$V$22:$V$25</c:f>
              <c:numCache>
                <c:formatCode>General</c:formatCode>
                <c:ptCount val="4"/>
                <c:pt idx="0">
                  <c:v>6.0000000000000001E-3</c:v>
                </c:pt>
                <c:pt idx="1">
                  <c:v>1.4999999999999999E-2</c:v>
                </c:pt>
                <c:pt idx="2">
                  <c:v>1.6E-2</c:v>
                </c:pt>
                <c:pt idx="3">
                  <c:v>1.7999999999999999E-2</c:v>
                </c:pt>
              </c:numCache>
            </c:numRef>
          </c:yVal>
          <c:smooth val="1"/>
          <c:extLst>
            <c:ext xmlns:c16="http://schemas.microsoft.com/office/drawing/2014/chart" uri="{C3380CC4-5D6E-409C-BE32-E72D297353CC}">
              <c16:uniqueId val="{00000000-E474-48C6-91F6-898CC7FB994A}"/>
            </c:ext>
          </c:extLst>
        </c:ser>
        <c:dLbls>
          <c:showLegendKey val="0"/>
          <c:showVal val="0"/>
          <c:showCatName val="0"/>
          <c:showSerName val="0"/>
          <c:showPercent val="0"/>
          <c:showBubbleSize val="0"/>
        </c:dLbls>
        <c:axId val="1187467504"/>
        <c:axId val="1187467896"/>
      </c:scatterChart>
      <c:valAx>
        <c:axId val="118746750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7896"/>
        <c:crosses val="autoZero"/>
        <c:crossBetween val="midCat"/>
      </c:valAx>
      <c:valAx>
        <c:axId val="11874678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2.7777777777777776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750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Colloidal Copper</a:t>
            </a:r>
            <a:r>
              <a:rPr lang="en-US" baseline="0"/>
              <a:t> </a:t>
            </a:r>
            <a:r>
              <a:rPr lang="en-US"/>
              <a:t>at Cedar Hill</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1155262864869164"/>
                  <c:y val="0.41269794400699911"/>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Data'!$E$22:$E$25</c:f>
              <c:numCache>
                <c:formatCode>#,##0</c:formatCode>
                <c:ptCount val="4"/>
                <c:pt idx="0" formatCode="General">
                  <c:v>341</c:v>
                </c:pt>
                <c:pt idx="1">
                  <c:v>1980</c:v>
                </c:pt>
                <c:pt idx="2">
                  <c:v>2470</c:v>
                </c:pt>
                <c:pt idx="3" formatCode="General">
                  <c:v>870</c:v>
                </c:pt>
              </c:numCache>
            </c:numRef>
          </c:xVal>
          <c:yVal>
            <c:numRef>
              <c:f>'USGS 1997 Data'!$M$22:$M$25</c:f>
              <c:numCache>
                <c:formatCode>General</c:formatCode>
                <c:ptCount val="4"/>
                <c:pt idx="0">
                  <c:v>2E-3</c:v>
                </c:pt>
                <c:pt idx="1">
                  <c:v>0.02</c:v>
                </c:pt>
                <c:pt idx="2">
                  <c:v>2.3E-2</c:v>
                </c:pt>
                <c:pt idx="3">
                  <c:v>0.01</c:v>
                </c:pt>
              </c:numCache>
            </c:numRef>
          </c:yVal>
          <c:smooth val="1"/>
          <c:extLst>
            <c:ext xmlns:c16="http://schemas.microsoft.com/office/drawing/2014/chart" uri="{C3380CC4-5D6E-409C-BE32-E72D297353CC}">
              <c16:uniqueId val="{00000000-D732-426F-979C-ACE3A84F2CA5}"/>
            </c:ext>
          </c:extLst>
        </c:ser>
        <c:dLbls>
          <c:showLegendKey val="0"/>
          <c:showVal val="0"/>
          <c:showCatName val="0"/>
          <c:showSerName val="0"/>
          <c:showPercent val="0"/>
          <c:showBubbleSize val="0"/>
        </c:dLbls>
        <c:axId val="1187468680"/>
        <c:axId val="1187469072"/>
      </c:scatterChart>
      <c:valAx>
        <c:axId val="118746868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9072"/>
        <c:crosses val="autoZero"/>
        <c:crossBetween val="midCat"/>
      </c:valAx>
      <c:valAx>
        <c:axId val="1187469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3.3333333333333333E-2"/>
              <c:y val="0.14634040536599591"/>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8680"/>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Copper at Cedar Hill</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99759405074366"/>
          <c:y val="0.15119203849518811"/>
          <c:w val="0.73766907261592296"/>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20627757893899626"/>
                  <c:y val="2.284631087780694E-2"/>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Data'!$E$22:$E$25</c:f>
              <c:numCache>
                <c:formatCode>#,##0</c:formatCode>
                <c:ptCount val="4"/>
                <c:pt idx="0" formatCode="General">
                  <c:v>341</c:v>
                </c:pt>
                <c:pt idx="1">
                  <c:v>1980</c:v>
                </c:pt>
                <c:pt idx="2">
                  <c:v>2470</c:v>
                </c:pt>
                <c:pt idx="3" formatCode="General">
                  <c:v>870</c:v>
                </c:pt>
              </c:numCache>
            </c:numRef>
          </c:xVal>
          <c:yVal>
            <c:numRef>
              <c:f>'USGS 1997 Data'!$L$22:$L$25</c:f>
              <c:numCache>
                <c:formatCode>General</c:formatCode>
                <c:ptCount val="4"/>
                <c:pt idx="1">
                  <c:v>2E-3</c:v>
                </c:pt>
                <c:pt idx="2">
                  <c:v>3.0000000000000001E-3</c:v>
                </c:pt>
                <c:pt idx="3">
                  <c:v>7.0000000000000001E-3</c:v>
                </c:pt>
              </c:numCache>
            </c:numRef>
          </c:yVal>
          <c:smooth val="1"/>
          <c:extLst>
            <c:ext xmlns:c16="http://schemas.microsoft.com/office/drawing/2014/chart" uri="{C3380CC4-5D6E-409C-BE32-E72D297353CC}">
              <c16:uniqueId val="{00000000-9EB3-42FD-AF6F-17DD3D40E051}"/>
            </c:ext>
          </c:extLst>
        </c:ser>
        <c:dLbls>
          <c:showLegendKey val="0"/>
          <c:showVal val="0"/>
          <c:showCatName val="0"/>
          <c:showSerName val="0"/>
          <c:showPercent val="0"/>
          <c:showBubbleSize val="0"/>
        </c:dLbls>
        <c:axId val="1187469856"/>
        <c:axId val="1187470248"/>
      </c:scatterChart>
      <c:valAx>
        <c:axId val="11874698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70248"/>
        <c:crosses val="autoZero"/>
        <c:crossBetween val="midCat"/>
      </c:valAx>
      <c:valAx>
        <c:axId val="1187470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6.6111111111111136E-3"/>
              <c:y val="0.1555996646252551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6985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Colloidal</a:t>
            </a:r>
            <a:r>
              <a:rPr lang="en-US" baseline="0"/>
              <a:t> Aluminum </a:t>
            </a:r>
            <a:r>
              <a:rPr lang="en-US"/>
              <a:t>at Cedar Hill</a:t>
            </a:r>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26279265091863518"/>
                  <c:y val="-9.5852653834937296E-2"/>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Data'!$E$22:$E$25</c:f>
              <c:numCache>
                <c:formatCode>#,##0</c:formatCode>
                <c:ptCount val="4"/>
                <c:pt idx="0" formatCode="General">
                  <c:v>341</c:v>
                </c:pt>
                <c:pt idx="1">
                  <c:v>1980</c:v>
                </c:pt>
                <c:pt idx="2">
                  <c:v>2470</c:v>
                </c:pt>
                <c:pt idx="3" formatCode="General">
                  <c:v>870</c:v>
                </c:pt>
              </c:numCache>
            </c:numRef>
          </c:xVal>
          <c:yVal>
            <c:numRef>
              <c:f>'USGS 1997 Data'!$G$22:$G$25</c:f>
              <c:numCache>
                <c:formatCode>General</c:formatCode>
                <c:ptCount val="4"/>
                <c:pt idx="0">
                  <c:v>5.7000000000000002E-2</c:v>
                </c:pt>
                <c:pt idx="1">
                  <c:v>0.123</c:v>
                </c:pt>
                <c:pt idx="2">
                  <c:v>9.2999999999999999E-2</c:v>
                </c:pt>
                <c:pt idx="3">
                  <c:v>0.28899999999999998</c:v>
                </c:pt>
              </c:numCache>
            </c:numRef>
          </c:yVal>
          <c:smooth val="1"/>
          <c:extLst>
            <c:ext xmlns:c16="http://schemas.microsoft.com/office/drawing/2014/chart" uri="{C3380CC4-5D6E-409C-BE32-E72D297353CC}">
              <c16:uniqueId val="{00000000-6528-4863-B5CF-AA1F4D17F984}"/>
            </c:ext>
          </c:extLst>
        </c:ser>
        <c:dLbls>
          <c:showLegendKey val="0"/>
          <c:showVal val="0"/>
          <c:showCatName val="0"/>
          <c:showSerName val="0"/>
          <c:showPercent val="0"/>
          <c:showBubbleSize val="0"/>
        </c:dLbls>
        <c:axId val="1187471032"/>
        <c:axId val="1187471424"/>
      </c:scatterChart>
      <c:valAx>
        <c:axId val="11874710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71424"/>
        <c:crosses val="autoZero"/>
        <c:crossBetween val="midCat"/>
      </c:valAx>
      <c:valAx>
        <c:axId val="1187471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6.005555555555557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7471032"/>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baseline="0"/>
              <a:t>Dissolved Aluminum </a:t>
            </a:r>
            <a:r>
              <a:rPr lang="en-US"/>
              <a:t>at Cedar Hill</a:t>
            </a:r>
          </a:p>
        </c:rich>
      </c:tx>
      <c:layout>
        <c:manualLayout>
          <c:xMode val="edge"/>
          <c:yMode val="edge"/>
          <c:x val="0.19171522309711289"/>
          <c:y val="3.7037037037037035E-2"/>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444203849518809"/>
          <c:y val="0.15119203849518811"/>
          <c:w val="0.71822462817147859"/>
          <c:h val="0.61379265091863522"/>
        </c:manualLayout>
      </c:layout>
      <c:scatterChart>
        <c:scatterStyle val="smoothMarker"/>
        <c:varyColors val="0"/>
        <c:ser>
          <c:idx val="0"/>
          <c:order val="0"/>
          <c:spPr>
            <a:ln w="19050" cap="rnd">
              <a:solidFill>
                <a:schemeClr val="tx1">
                  <a:lumMod val="50000"/>
                  <a:lumOff val="50000"/>
                </a:schemeClr>
              </a:solidFill>
              <a:round/>
            </a:ln>
            <a:effectLst/>
          </c:spPr>
          <c:marker>
            <c:symbol val="circle"/>
            <c:size val="7"/>
            <c:spPr>
              <a:solidFill>
                <a:schemeClr val="accent1"/>
              </a:solidFill>
              <a:ln w="9525">
                <a:solidFill>
                  <a:schemeClr val="tx1">
                    <a:lumMod val="65000"/>
                    <a:lumOff val="35000"/>
                  </a:schemeClr>
                </a:solidFill>
              </a:ln>
              <a:effectLst/>
            </c:spPr>
          </c:marker>
          <c:trendline>
            <c:spPr>
              <a:ln w="22225" cap="rnd">
                <a:solidFill>
                  <a:schemeClr val="tx1">
                    <a:lumMod val="50000"/>
                    <a:lumOff val="50000"/>
                  </a:schemeClr>
                </a:solidFill>
                <a:prstDash val="sysDash"/>
              </a:ln>
              <a:effectLst/>
            </c:spPr>
            <c:trendlineType val="linear"/>
            <c:dispRSqr val="1"/>
            <c:dispEq val="1"/>
            <c:trendlineLbl>
              <c:layout>
                <c:manualLayout>
                  <c:x val="0.12733080587148829"/>
                  <c:y val="0.13848862642169729"/>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'USGS 1997 Data'!$E$22:$E$25</c:f>
              <c:numCache>
                <c:formatCode>#,##0</c:formatCode>
                <c:ptCount val="4"/>
                <c:pt idx="0" formatCode="General">
                  <c:v>341</c:v>
                </c:pt>
                <c:pt idx="1">
                  <c:v>1980</c:v>
                </c:pt>
                <c:pt idx="2">
                  <c:v>2470</c:v>
                </c:pt>
                <c:pt idx="3" formatCode="General">
                  <c:v>870</c:v>
                </c:pt>
              </c:numCache>
            </c:numRef>
          </c:xVal>
          <c:yVal>
            <c:numRef>
              <c:f>'USGS 1997 Data'!$F$22:$F$25</c:f>
              <c:numCache>
                <c:formatCode>General</c:formatCode>
                <c:ptCount val="4"/>
                <c:pt idx="0">
                  <c:v>9.2999999999999999E-2</c:v>
                </c:pt>
                <c:pt idx="1">
                  <c:v>3.5000000000000003E-2</c:v>
                </c:pt>
                <c:pt idx="2">
                  <c:v>5.1999999999999998E-2</c:v>
                </c:pt>
                <c:pt idx="3">
                  <c:v>3.5000000000000003E-2</c:v>
                </c:pt>
              </c:numCache>
            </c:numRef>
          </c:yVal>
          <c:smooth val="1"/>
          <c:extLst>
            <c:ext xmlns:c16="http://schemas.microsoft.com/office/drawing/2014/chart" uri="{C3380CC4-5D6E-409C-BE32-E72D297353CC}">
              <c16:uniqueId val="{00000000-FF74-4A33-BB1D-95DB65C09DCF}"/>
            </c:ext>
          </c:extLst>
        </c:ser>
        <c:dLbls>
          <c:showLegendKey val="0"/>
          <c:showVal val="0"/>
          <c:showCatName val="0"/>
          <c:showSerName val="0"/>
          <c:showPercent val="0"/>
          <c:showBubbleSize val="0"/>
        </c:dLbls>
        <c:axId val="1182655608"/>
        <c:axId val="1182656000"/>
      </c:scatterChart>
      <c:valAx>
        <c:axId val="11826556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Discharge (cfs)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2656000"/>
        <c:crosses val="autoZero"/>
        <c:crossBetween val="midCat"/>
      </c:valAx>
      <c:valAx>
        <c:axId val="11826560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r>
                  <a:rPr lang="en-US"/>
                  <a:t>Concentration (mg/L)</a:t>
                </a:r>
              </a:p>
            </c:rich>
          </c:tx>
          <c:layout>
            <c:manualLayout>
              <c:xMode val="edge"/>
              <c:yMode val="edge"/>
              <c:x val="4.6166666666666668E-2"/>
              <c:y val="0.169488553514144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82655608"/>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latin typeface="Gill Sans MT" panose="020B0502020104020203" pitchFamily="34" charset="0"/>
        </a:defRPr>
      </a:pPr>
      <a:endParaRPr lang="en-US"/>
    </a:p>
  </c:txPr>
  <c:printSettings>
    <c:headerFooter/>
    <c:pageMargins b="0.75" l="0.7" r="0.7" t="0.75" header="0.3" footer="0.3"/>
    <c:pageSetup orientation="landscape"/>
  </c:printSettings>
  <c:userShapes r:id="rId3"/>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Copper in Sediment</a:t>
            </a:r>
          </a:p>
        </c:rich>
      </c:tx>
      <c:layout>
        <c:manualLayout>
          <c:xMode val="edge"/>
          <c:yMode val="edge"/>
          <c:x val="0.38654034779517105"/>
          <c:y val="5.555555555555555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6002425991571773"/>
          <c:y val="0.1580621027022785"/>
          <c:w val="0.78657611025713414"/>
          <c:h val="0.63009600544118027"/>
        </c:manualLayout>
      </c:layout>
      <c:scatterChart>
        <c:scatterStyle val="lineMarker"/>
        <c:varyColors val="0"/>
        <c:ser>
          <c:idx val="0"/>
          <c:order val="0"/>
          <c:spPr>
            <a:ln w="19050" cap="rnd">
              <a:noFill/>
              <a:round/>
            </a:ln>
            <a:effectLst/>
          </c:spPr>
          <c:marker>
            <c:symbol val="circle"/>
            <c:size val="8"/>
            <c:spPr>
              <a:solidFill>
                <a:schemeClr val="tx2">
                  <a:lumMod val="40000"/>
                  <a:lumOff val="60000"/>
                </a:schemeClr>
              </a:solidFill>
              <a:ln w="9525">
                <a:solidFill>
                  <a:schemeClr val="bg2">
                    <a:lumMod val="50000"/>
                  </a:schemeClr>
                </a:solidFill>
              </a:ln>
              <a:effectLst/>
            </c:spPr>
          </c:marker>
          <c:xVal>
            <c:numRef>
              <c:f>'USGS 1997 Sediment'!$E$4:$E$14</c:f>
              <c:numCache>
                <c:formatCode>#,##0</c:formatCode>
                <c:ptCount val="11"/>
                <c:pt idx="1">
                  <c:v>16.399999999999999</c:v>
                </c:pt>
                <c:pt idx="2">
                  <c:v>62.65</c:v>
                </c:pt>
                <c:pt idx="3">
                  <c:v>72.5</c:v>
                </c:pt>
                <c:pt idx="4">
                  <c:v>90.9</c:v>
                </c:pt>
                <c:pt idx="5">
                  <c:v>95.15</c:v>
                </c:pt>
                <c:pt idx="6">
                  <c:v>96.350000000000009</c:v>
                </c:pt>
                <c:pt idx="7">
                  <c:v>112.15</c:v>
                </c:pt>
                <c:pt idx="8">
                  <c:v>125.65</c:v>
                </c:pt>
                <c:pt idx="9">
                  <c:v>127.65</c:v>
                </c:pt>
                <c:pt idx="10">
                  <c:v>161.65</c:v>
                </c:pt>
              </c:numCache>
            </c:numRef>
          </c:xVal>
          <c:yVal>
            <c:numRef>
              <c:f>'USGS 1997 Sediment'!$M$4:$M$14</c:f>
              <c:numCache>
                <c:formatCode>#,##0</c:formatCode>
                <c:ptCount val="11"/>
                <c:pt idx="1">
                  <c:v>250</c:v>
                </c:pt>
                <c:pt idx="2">
                  <c:v>150</c:v>
                </c:pt>
                <c:pt idx="3">
                  <c:v>100</c:v>
                </c:pt>
                <c:pt idx="4">
                  <c:v>80</c:v>
                </c:pt>
                <c:pt idx="5">
                  <c:v>83</c:v>
                </c:pt>
                <c:pt idx="6">
                  <c:v>92</c:v>
                </c:pt>
                <c:pt idx="7">
                  <c:v>58</c:v>
                </c:pt>
                <c:pt idx="8">
                  <c:v>20</c:v>
                </c:pt>
                <c:pt idx="9">
                  <c:v>20</c:v>
                </c:pt>
                <c:pt idx="10">
                  <c:v>26</c:v>
                </c:pt>
              </c:numCache>
            </c:numRef>
          </c:yVal>
          <c:smooth val="0"/>
          <c:extLst>
            <c:ext xmlns:c16="http://schemas.microsoft.com/office/drawing/2014/chart" uri="{C3380CC4-5D6E-409C-BE32-E72D297353CC}">
              <c16:uniqueId val="{00000000-78B0-4E56-8AF8-7739CB8EDAFE}"/>
            </c:ext>
          </c:extLst>
        </c:ser>
        <c:dLbls>
          <c:showLegendKey val="0"/>
          <c:showVal val="0"/>
          <c:showCatName val="0"/>
          <c:showSerName val="0"/>
          <c:showPercent val="0"/>
          <c:showBubbleSize val="0"/>
        </c:dLbls>
        <c:axId val="1147616856"/>
        <c:axId val="1147617248"/>
      </c:scatterChart>
      <c:valAx>
        <c:axId val="114761685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Distance from GKM Source (km)</a:t>
                </a:r>
              </a:p>
            </c:rich>
          </c:tx>
          <c:layout>
            <c:manualLayout>
              <c:xMode val="edge"/>
              <c:yMode val="edge"/>
              <c:x val="0.33054992627913543"/>
              <c:y val="0.8668748177311169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17248"/>
        <c:crosses val="autoZero"/>
        <c:crossBetween val="midCat"/>
      </c:valAx>
      <c:valAx>
        <c:axId val="1147617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 Concentration (mg/kg)</a:t>
                </a:r>
              </a:p>
            </c:rich>
          </c:tx>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16856"/>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Lead in Sediment</a:t>
            </a:r>
          </a:p>
        </c:rich>
      </c:tx>
      <c:layout>
        <c:manualLayout>
          <c:xMode val="edge"/>
          <c:yMode val="edge"/>
          <c:x val="0.39984702510988529"/>
          <c:y val="6.018518518518518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8"/>
            <c:spPr>
              <a:solidFill>
                <a:schemeClr val="tx2">
                  <a:lumMod val="40000"/>
                  <a:lumOff val="60000"/>
                </a:schemeClr>
              </a:solidFill>
              <a:ln w="9525">
                <a:solidFill>
                  <a:schemeClr val="bg2">
                    <a:lumMod val="50000"/>
                  </a:schemeClr>
                </a:solidFill>
              </a:ln>
              <a:effectLst/>
            </c:spPr>
          </c:marker>
          <c:xVal>
            <c:numRef>
              <c:f>'USGS 1997 Sediment'!$D$4:$D$14</c:f>
              <c:numCache>
                <c:formatCode>#,##0</c:formatCode>
                <c:ptCount val="11"/>
                <c:pt idx="1">
                  <c:v>26.25</c:v>
                </c:pt>
                <c:pt idx="2">
                  <c:v>72.5</c:v>
                </c:pt>
                <c:pt idx="3">
                  <c:v>82.35</c:v>
                </c:pt>
                <c:pt idx="4">
                  <c:v>100.75</c:v>
                </c:pt>
                <c:pt idx="5">
                  <c:v>105</c:v>
                </c:pt>
                <c:pt idx="6">
                  <c:v>106.2</c:v>
                </c:pt>
                <c:pt idx="7">
                  <c:v>122</c:v>
                </c:pt>
                <c:pt idx="8">
                  <c:v>135.5</c:v>
                </c:pt>
                <c:pt idx="9">
                  <c:v>137.5</c:v>
                </c:pt>
                <c:pt idx="10">
                  <c:v>171.5</c:v>
                </c:pt>
              </c:numCache>
            </c:numRef>
          </c:xVal>
          <c:yVal>
            <c:numRef>
              <c:f>'USGS 1997 Sediment'!$O$4:$O$14</c:f>
              <c:numCache>
                <c:formatCode>#,##0</c:formatCode>
                <c:ptCount val="11"/>
                <c:pt idx="1">
                  <c:v>1200</c:v>
                </c:pt>
                <c:pt idx="2">
                  <c:v>490</c:v>
                </c:pt>
                <c:pt idx="3">
                  <c:v>440</c:v>
                </c:pt>
                <c:pt idx="4">
                  <c:v>270</c:v>
                </c:pt>
                <c:pt idx="5">
                  <c:v>260</c:v>
                </c:pt>
                <c:pt idx="6">
                  <c:v>320</c:v>
                </c:pt>
                <c:pt idx="7">
                  <c:v>140</c:v>
                </c:pt>
                <c:pt idx="8">
                  <c:v>31</c:v>
                </c:pt>
                <c:pt idx="9">
                  <c:v>28</c:v>
                </c:pt>
                <c:pt idx="10">
                  <c:v>64</c:v>
                </c:pt>
              </c:numCache>
            </c:numRef>
          </c:yVal>
          <c:smooth val="0"/>
          <c:extLst>
            <c:ext xmlns:c16="http://schemas.microsoft.com/office/drawing/2014/chart" uri="{C3380CC4-5D6E-409C-BE32-E72D297353CC}">
              <c16:uniqueId val="{00000000-73F9-4933-81AD-53FA4839B1D5}"/>
            </c:ext>
          </c:extLst>
        </c:ser>
        <c:dLbls>
          <c:showLegendKey val="0"/>
          <c:showVal val="0"/>
          <c:showCatName val="0"/>
          <c:showSerName val="0"/>
          <c:showPercent val="0"/>
          <c:showBubbleSize val="0"/>
        </c:dLbls>
        <c:axId val="1147618032"/>
        <c:axId val="1147618424"/>
      </c:scatterChart>
      <c:valAx>
        <c:axId val="114761803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Distance from GKM Source (km)</a:t>
                </a:r>
              </a:p>
            </c:rich>
          </c:tx>
          <c:layout>
            <c:manualLayout>
              <c:xMode val="edge"/>
              <c:yMode val="edge"/>
              <c:x val="0.33054992627913543"/>
              <c:y val="0.8668748177311169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18424"/>
        <c:crosses val="autoZero"/>
        <c:crossBetween val="midCat"/>
      </c:valAx>
      <c:valAx>
        <c:axId val="1147618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 Concentration (mg/kg)</a:t>
                </a:r>
              </a:p>
            </c:rich>
          </c:tx>
          <c:layout>
            <c:manualLayout>
              <c:xMode val="edge"/>
              <c:yMode val="edge"/>
              <c:x val="1.8629407850964737E-2"/>
              <c:y val="0.1652742091449095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18032"/>
        <c:crosses val="autoZero"/>
        <c:crossBetween val="midCat"/>
        <c:min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Calibri" panose="020F0502020204030204" pitchFamily="34" charset="0"/>
                <a:ea typeface="+mn-ea"/>
                <a:cs typeface="Calibri" panose="020F0502020204030204" pitchFamily="34" charset="0"/>
              </a:defRPr>
            </a:pPr>
            <a:r>
              <a:rPr lang="en-US" sz="1200"/>
              <a:t>Dissolved Aluminum Collected at Sites Between</a:t>
            </a:r>
            <a:br>
              <a:rPr lang="en-US" sz="1200"/>
            </a:br>
            <a:r>
              <a:rPr lang="en-US" sz="1200"/>
              <a:t>RK 90 and 100</a:t>
            </a:r>
          </a:p>
        </c:rich>
      </c:tx>
      <c:layout>
        <c:manualLayout>
          <c:xMode val="edge"/>
          <c:yMode val="edge"/>
          <c:x val="0.21457822951724906"/>
          <c:y val="1.886724909798551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9203226842290275"/>
          <c:y val="0.16527429723458481"/>
          <c:w val="0.74938058867778712"/>
          <c:h val="0.67218988930731471"/>
        </c:manualLayout>
      </c:layout>
      <c:scatterChart>
        <c:scatterStyle val="lineMarker"/>
        <c:varyColors val="0"/>
        <c:ser>
          <c:idx val="0"/>
          <c:order val="0"/>
          <c:tx>
            <c:strRef>
              <c:f>'Durango Dissolved'!$A$177</c:f>
              <c:strCache>
                <c:ptCount val="1"/>
                <c:pt idx="0">
                  <c:v>EPA Pre-Event</c:v>
                </c:pt>
              </c:strCache>
            </c:strRef>
          </c:tx>
          <c:spPr>
            <a:ln w="1905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19050" cap="rnd">
                <a:solidFill>
                  <a:schemeClr val="tx1">
                    <a:lumMod val="65000"/>
                    <a:lumOff val="35000"/>
                  </a:schemeClr>
                </a:solidFill>
                <a:prstDash val="sysDot"/>
              </a:ln>
              <a:effectLst/>
            </c:spPr>
            <c:trendlineType val="power"/>
            <c:forward val="3000"/>
            <c:dispRSqr val="1"/>
            <c:dispEq val="1"/>
            <c:trendlineLbl>
              <c:layout>
                <c:manualLayout>
                  <c:x val="-0.10187581370002942"/>
                  <c:y val="0.27263188483574824"/>
                </c:manualLayout>
              </c:layout>
              <c:tx>
                <c:rich>
                  <a:bodyPr rot="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000"/>
                      <a:t>EPA Pre-event  = 0.0174x0.2189</a:t>
                    </a:r>
                    <a:br>
                      <a:rPr lang="en-US" sz="1000"/>
                    </a:br>
                    <a:r>
                      <a:rPr lang="en-US" sz="1000"/>
                      <a:t>R² = 0.234</a:t>
                    </a:r>
                  </a:p>
                </c:rich>
              </c:tx>
              <c:numFmt formatCode="General"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rendlineLbl>
          </c:trendline>
          <c:xVal>
            <c:numRef>
              <c:f>'Durango Dissolved'!$E$4:$E$172</c:f>
              <c:numCache>
                <c:formatCode>0.000</c:formatCode>
                <c:ptCount val="169"/>
                <c:pt idx="0">
                  <c:v>2.180409</c:v>
                </c:pt>
                <c:pt idx="1">
                  <c:v>2.180409</c:v>
                </c:pt>
                <c:pt idx="2">
                  <c:v>2.180409</c:v>
                </c:pt>
                <c:pt idx="3">
                  <c:v>2.180409</c:v>
                </c:pt>
                <c:pt idx="4">
                  <c:v>1.6707029999999998</c:v>
                </c:pt>
                <c:pt idx="5">
                  <c:v>1.6707029999999998</c:v>
                </c:pt>
                <c:pt idx="6">
                  <c:v>1.6707029999999998</c:v>
                </c:pt>
                <c:pt idx="7">
                  <c:v>2.4918959999999997</c:v>
                </c:pt>
                <c:pt idx="8">
                  <c:v>2.4918959999999997</c:v>
                </c:pt>
                <c:pt idx="9">
                  <c:v>3.058236</c:v>
                </c:pt>
                <c:pt idx="10">
                  <c:v>3.058236</c:v>
                </c:pt>
                <c:pt idx="11">
                  <c:v>22.285478999999999</c:v>
                </c:pt>
                <c:pt idx="12">
                  <c:v>22.285478999999999</c:v>
                </c:pt>
                <c:pt idx="13">
                  <c:v>22.087259999999997</c:v>
                </c:pt>
                <c:pt idx="14">
                  <c:v>22.087259999999997</c:v>
                </c:pt>
                <c:pt idx="15">
                  <c:v>3.8794289999999996</c:v>
                </c:pt>
                <c:pt idx="16">
                  <c:v>3.0865529999999999</c:v>
                </c:pt>
                <c:pt idx="17">
                  <c:v>3.0865529999999999</c:v>
                </c:pt>
                <c:pt idx="18">
                  <c:v>2.6051639999999998</c:v>
                </c:pt>
                <c:pt idx="19">
                  <c:v>2.6051639999999998</c:v>
                </c:pt>
                <c:pt idx="20">
                  <c:v>2.9166509999999999</c:v>
                </c:pt>
                <c:pt idx="21">
                  <c:v>2.9166509999999999</c:v>
                </c:pt>
                <c:pt idx="22">
                  <c:v>2.0671409999999999</c:v>
                </c:pt>
                <c:pt idx="23">
                  <c:v>2.0671409999999999</c:v>
                </c:pt>
                <c:pt idx="24">
                  <c:v>1.6423859999999999</c:v>
                </c:pt>
                <c:pt idx="25">
                  <c:v>1.6423859999999999</c:v>
                </c:pt>
                <c:pt idx="26">
                  <c:v>2.1237749999999997</c:v>
                </c:pt>
                <c:pt idx="27">
                  <c:v>2.1237749999999997</c:v>
                </c:pt>
                <c:pt idx="28">
                  <c:v>1.69902</c:v>
                </c:pt>
                <c:pt idx="29">
                  <c:v>1.69902</c:v>
                </c:pt>
                <c:pt idx="30">
                  <c:v>2.1237749999999997</c:v>
                </c:pt>
                <c:pt idx="31">
                  <c:v>2.1237749999999997</c:v>
                </c:pt>
                <c:pt idx="32">
                  <c:v>4.9837919999999993</c:v>
                </c:pt>
                <c:pt idx="33">
                  <c:v>4.9837919999999993</c:v>
                </c:pt>
                <c:pt idx="34">
                  <c:v>43.041840000000001</c:v>
                </c:pt>
                <c:pt idx="35">
                  <c:v>43.041840000000001</c:v>
                </c:pt>
                <c:pt idx="36">
                  <c:v>6.7960799999999999</c:v>
                </c:pt>
                <c:pt idx="37">
                  <c:v>6.7960799999999999</c:v>
                </c:pt>
                <c:pt idx="38">
                  <c:v>3.0865529999999999</c:v>
                </c:pt>
                <c:pt idx="39">
                  <c:v>3.0865529999999999</c:v>
                </c:pt>
                <c:pt idx="40">
                  <c:v>2.8033829999999997</c:v>
                </c:pt>
                <c:pt idx="41">
                  <c:v>2.8033829999999997</c:v>
                </c:pt>
                <c:pt idx="42">
                  <c:v>2.038824</c:v>
                </c:pt>
                <c:pt idx="43">
                  <c:v>2.010507</c:v>
                </c:pt>
                <c:pt idx="44">
                  <c:v>2.010507</c:v>
                </c:pt>
                <c:pt idx="45">
                  <c:v>1.8122879999999999</c:v>
                </c:pt>
                <c:pt idx="46">
                  <c:v>1.8972389999999999</c:v>
                </c:pt>
                <c:pt idx="47">
                  <c:v>1.614069</c:v>
                </c:pt>
                <c:pt idx="48">
                  <c:v>1.614069</c:v>
                </c:pt>
                <c:pt idx="49">
                  <c:v>1.5574349999999999</c:v>
                </c:pt>
                <c:pt idx="50">
                  <c:v>1.3875329999999999</c:v>
                </c:pt>
                <c:pt idx="51">
                  <c:v>3.9360629999999999</c:v>
                </c:pt>
                <c:pt idx="52">
                  <c:v>3.9360629999999999</c:v>
                </c:pt>
                <c:pt idx="53">
                  <c:v>3.1431869999999997</c:v>
                </c:pt>
                <c:pt idx="54">
                  <c:v>3.3130889999999997</c:v>
                </c:pt>
                <c:pt idx="55">
                  <c:v>38.794289999999997</c:v>
                </c:pt>
                <c:pt idx="56">
                  <c:v>38.794289999999997</c:v>
                </c:pt>
                <c:pt idx="57">
                  <c:v>52.103279999999998</c:v>
                </c:pt>
                <c:pt idx="58">
                  <c:v>29.166509999999999</c:v>
                </c:pt>
                <c:pt idx="59">
                  <c:v>29.166509999999999</c:v>
                </c:pt>
                <c:pt idx="60">
                  <c:v>11.666604</c:v>
                </c:pt>
                <c:pt idx="61">
                  <c:v>8.9764889999999991</c:v>
                </c:pt>
                <c:pt idx="62">
                  <c:v>8.9764889999999991</c:v>
                </c:pt>
                <c:pt idx="63">
                  <c:v>4.3608180000000001</c:v>
                </c:pt>
                <c:pt idx="64">
                  <c:v>3.4829909999999997</c:v>
                </c:pt>
                <c:pt idx="65">
                  <c:v>4.3325009999999997</c:v>
                </c:pt>
                <c:pt idx="66">
                  <c:v>3.9643799999999998</c:v>
                </c:pt>
                <c:pt idx="67">
                  <c:v>3.9926969999999997</c:v>
                </c:pt>
                <c:pt idx="68">
                  <c:v>2.6334809999999997</c:v>
                </c:pt>
                <c:pt idx="69">
                  <c:v>2.6334809999999997</c:v>
                </c:pt>
                <c:pt idx="70">
                  <c:v>2.4918959999999997</c:v>
                </c:pt>
                <c:pt idx="71">
                  <c:v>1.9255559999999998</c:v>
                </c:pt>
                <c:pt idx="72">
                  <c:v>1.9255559999999998</c:v>
                </c:pt>
                <c:pt idx="73">
                  <c:v>1.868922</c:v>
                </c:pt>
                <c:pt idx="74">
                  <c:v>1.8122879999999999</c:v>
                </c:pt>
                <c:pt idx="75">
                  <c:v>1.8122879999999999</c:v>
                </c:pt>
                <c:pt idx="76">
                  <c:v>1.7273369999999999</c:v>
                </c:pt>
                <c:pt idx="77">
                  <c:v>1.7273369999999999</c:v>
                </c:pt>
                <c:pt idx="78">
                  <c:v>1.6423859999999999</c:v>
                </c:pt>
                <c:pt idx="79">
                  <c:v>1.6423859999999999</c:v>
                </c:pt>
                <c:pt idx="80">
                  <c:v>2.520213</c:v>
                </c:pt>
                <c:pt idx="81">
                  <c:v>6.6544949999999998</c:v>
                </c:pt>
                <c:pt idx="82">
                  <c:v>6.6544949999999998</c:v>
                </c:pt>
                <c:pt idx="83">
                  <c:v>13.762061999999998</c:v>
                </c:pt>
                <c:pt idx="84">
                  <c:v>11.496701999999999</c:v>
                </c:pt>
                <c:pt idx="85">
                  <c:v>11.496701999999999</c:v>
                </c:pt>
                <c:pt idx="86">
                  <c:v>14.101865999999999</c:v>
                </c:pt>
                <c:pt idx="87">
                  <c:v>19.397144999999998</c:v>
                </c:pt>
                <c:pt idx="88">
                  <c:v>19.397144999999998</c:v>
                </c:pt>
                <c:pt idx="89">
                  <c:v>3.6812099999999996</c:v>
                </c:pt>
                <c:pt idx="90">
                  <c:v>3.6812099999999996</c:v>
                </c:pt>
                <c:pt idx="91">
                  <c:v>2.520213</c:v>
                </c:pt>
                <c:pt idx="92">
                  <c:v>2.520213</c:v>
                </c:pt>
                <c:pt idx="93">
                  <c:v>2.038824</c:v>
                </c:pt>
                <c:pt idx="94">
                  <c:v>2.038824</c:v>
                </c:pt>
                <c:pt idx="95">
                  <c:v>1.4724839999999999</c:v>
                </c:pt>
                <c:pt idx="96">
                  <c:v>1.4724839999999999</c:v>
                </c:pt>
                <c:pt idx="97">
                  <c:v>1.359216</c:v>
                </c:pt>
                <c:pt idx="98">
                  <c:v>1.359216</c:v>
                </c:pt>
                <c:pt idx="99">
                  <c:v>1.189314</c:v>
                </c:pt>
                <c:pt idx="100">
                  <c:v>1.189314</c:v>
                </c:pt>
                <c:pt idx="101">
                  <c:v>1.2176309999999999</c:v>
                </c:pt>
                <c:pt idx="102">
                  <c:v>1.2176309999999999</c:v>
                </c:pt>
                <c:pt idx="103">
                  <c:v>1.2459479999999998</c:v>
                </c:pt>
                <c:pt idx="104">
                  <c:v>1.2459479999999998</c:v>
                </c:pt>
                <c:pt idx="105">
                  <c:v>1.8972389999999999</c:v>
                </c:pt>
                <c:pt idx="106">
                  <c:v>1.8972389999999999</c:v>
                </c:pt>
                <c:pt idx="107">
                  <c:v>8.5800509999999992</c:v>
                </c:pt>
                <c:pt idx="108">
                  <c:v>8.5800509999999992</c:v>
                </c:pt>
                <c:pt idx="109">
                  <c:v>19.142291999999998</c:v>
                </c:pt>
                <c:pt idx="110">
                  <c:v>19.142291999999998</c:v>
                </c:pt>
                <c:pt idx="111">
                  <c:v>3.058236</c:v>
                </c:pt>
                <c:pt idx="112">
                  <c:v>3.058236</c:v>
                </c:pt>
                <c:pt idx="113">
                  <c:v>6.2297399999999996</c:v>
                </c:pt>
                <c:pt idx="114">
                  <c:v>6.2297399999999996</c:v>
                </c:pt>
                <c:pt idx="115">
                  <c:v>5.3235959999999993</c:v>
                </c:pt>
                <c:pt idx="116">
                  <c:v>4.5024030000000002</c:v>
                </c:pt>
                <c:pt idx="117">
                  <c:v>4.5024030000000002</c:v>
                </c:pt>
                <c:pt idx="118">
                  <c:v>7.9853939999999994</c:v>
                </c:pt>
                <c:pt idx="119">
                  <c:v>7.9853939999999994</c:v>
                </c:pt>
                <c:pt idx="120">
                  <c:v>3.058236</c:v>
                </c:pt>
                <c:pt idx="121">
                  <c:v>3.058236</c:v>
                </c:pt>
                <c:pt idx="122">
                  <c:v>2.350311</c:v>
                </c:pt>
                <c:pt idx="123">
                  <c:v>2.350311</c:v>
                </c:pt>
                <c:pt idx="124">
                  <c:v>1.8972389999999999</c:v>
                </c:pt>
                <c:pt idx="125">
                  <c:v>1.8972389999999999</c:v>
                </c:pt>
                <c:pt idx="126">
                  <c:v>1.5857519999999998</c:v>
                </c:pt>
                <c:pt idx="127">
                  <c:v>1.5857519999999998</c:v>
                </c:pt>
                <c:pt idx="128">
                  <c:v>1.8122879999999999</c:v>
                </c:pt>
                <c:pt idx="129">
                  <c:v>1.8122879999999999</c:v>
                </c:pt>
                <c:pt idx="130">
                  <c:v>1.9821899999999999</c:v>
                </c:pt>
                <c:pt idx="131">
                  <c:v>4.3325009999999997</c:v>
                </c:pt>
                <c:pt idx="132">
                  <c:v>4.3325009999999997</c:v>
                </c:pt>
                <c:pt idx="133">
                  <c:v>5.2669619999999995</c:v>
                </c:pt>
                <c:pt idx="134">
                  <c:v>5.2669619999999995</c:v>
                </c:pt>
                <c:pt idx="135">
                  <c:v>58.049849999999999</c:v>
                </c:pt>
                <c:pt idx="136">
                  <c:v>58.049849999999999</c:v>
                </c:pt>
                <c:pt idx="137">
                  <c:v>25.881737999999999</c:v>
                </c:pt>
                <c:pt idx="138">
                  <c:v>25.881737999999999</c:v>
                </c:pt>
                <c:pt idx="139">
                  <c:v>8.7499529999999996</c:v>
                </c:pt>
                <c:pt idx="140">
                  <c:v>8.7499529999999996</c:v>
                </c:pt>
                <c:pt idx="141">
                  <c:v>4.9554749999999999</c:v>
                </c:pt>
                <c:pt idx="142">
                  <c:v>3.3414059999999997</c:v>
                </c:pt>
                <c:pt idx="143">
                  <c:v>3.3414059999999997</c:v>
                </c:pt>
                <c:pt idx="144">
                  <c:v>9.6844140000000003</c:v>
                </c:pt>
                <c:pt idx="145">
                  <c:v>9.6844140000000003</c:v>
                </c:pt>
                <c:pt idx="146">
                  <c:v>8.0703449999999997</c:v>
                </c:pt>
                <c:pt idx="147">
                  <c:v>3.4829909999999997</c:v>
                </c:pt>
                <c:pt idx="148">
                  <c:v>3.4829909999999997</c:v>
                </c:pt>
                <c:pt idx="149">
                  <c:v>2.5768469999999999</c:v>
                </c:pt>
                <c:pt idx="150">
                  <c:v>2.5768469999999999</c:v>
                </c:pt>
                <c:pt idx="151">
                  <c:v>8.1836129999999994</c:v>
                </c:pt>
                <c:pt idx="152">
                  <c:v>27.042734999999997</c:v>
                </c:pt>
                <c:pt idx="153">
                  <c:v>9.2596589999999992</c:v>
                </c:pt>
                <c:pt idx="154">
                  <c:v>63.713249999999995</c:v>
                </c:pt>
                <c:pt idx="155">
                  <c:v>82.685639999999992</c:v>
                </c:pt>
                <c:pt idx="156">
                  <c:v>31.43187</c:v>
                </c:pt>
                <c:pt idx="157">
                  <c:v>10.052534999999999</c:v>
                </c:pt>
                <c:pt idx="158">
                  <c:v>19.850217000000001</c:v>
                </c:pt>
                <c:pt idx="159">
                  <c:v>19.057340999999997</c:v>
                </c:pt>
                <c:pt idx="160">
                  <c:v>40.776479999999999</c:v>
                </c:pt>
                <c:pt idx="161">
                  <c:v>48.988409999999995</c:v>
                </c:pt>
                <c:pt idx="162">
                  <c:v>72.491519999999994</c:v>
                </c:pt>
                <c:pt idx="163">
                  <c:v>144.69987</c:v>
                </c:pt>
                <c:pt idx="164">
                  <c:v>144.69987</c:v>
                </c:pt>
                <c:pt idx="165">
                  <c:v>121.76309999999999</c:v>
                </c:pt>
                <c:pt idx="166">
                  <c:v>121.76309999999999</c:v>
                </c:pt>
                <c:pt idx="167">
                  <c:v>121.76309999999999</c:v>
                </c:pt>
                <c:pt idx="168">
                  <c:v>77.871749999999992</c:v>
                </c:pt>
              </c:numCache>
            </c:numRef>
          </c:xVal>
          <c:yVal>
            <c:numRef>
              <c:f>'Durango Dissolved'!$F$4:$F$156</c:f>
              <c:numCache>
                <c:formatCode>0.0000</c:formatCode>
                <c:ptCount val="153"/>
                <c:pt idx="0">
                  <c:v>1.4999999999999999E-2</c:v>
                </c:pt>
                <c:pt idx="1">
                  <c:v>1.4999999999999999E-2</c:v>
                </c:pt>
                <c:pt idx="2">
                  <c:v>0.02</c:v>
                </c:pt>
                <c:pt idx="3">
                  <c:v>3.5000000000000003E-2</c:v>
                </c:pt>
                <c:pt idx="4">
                  <c:v>4.2000000000000003E-2</c:v>
                </c:pt>
                <c:pt idx="5">
                  <c:v>2.3E-2</c:v>
                </c:pt>
                <c:pt idx="6">
                  <c:v>0.02</c:v>
                </c:pt>
                <c:pt idx="7">
                  <c:v>1.7999999999999999E-2</c:v>
                </c:pt>
                <c:pt idx="8">
                  <c:v>3.5999999999999997E-2</c:v>
                </c:pt>
                <c:pt idx="9">
                  <c:v>2.1999999999999999E-2</c:v>
                </c:pt>
                <c:pt idx="10">
                  <c:v>1.7999999999999999E-2</c:v>
                </c:pt>
                <c:pt idx="11">
                  <c:v>2.5999999999999999E-2</c:v>
                </c:pt>
                <c:pt idx="12">
                  <c:v>2.1999999999999999E-2</c:v>
                </c:pt>
                <c:pt idx="13">
                  <c:v>0.02</c:v>
                </c:pt>
                <c:pt idx="14">
                  <c:v>3.3000000000000002E-2</c:v>
                </c:pt>
                <c:pt idx="15">
                  <c:v>2.1000000000000001E-2</c:v>
                </c:pt>
                <c:pt idx="16">
                  <c:v>2.5999999999999999E-2</c:v>
                </c:pt>
                <c:pt idx="17">
                  <c:v>1.9E-2</c:v>
                </c:pt>
                <c:pt idx="18">
                  <c:v>1.4999999999999999E-2</c:v>
                </c:pt>
                <c:pt idx="19">
                  <c:v>1.4999999999999999E-2</c:v>
                </c:pt>
                <c:pt idx="20">
                  <c:v>1.4999999999999999E-2</c:v>
                </c:pt>
                <c:pt idx="21">
                  <c:v>1.7000000000000001E-2</c:v>
                </c:pt>
                <c:pt idx="22">
                  <c:v>1.4999999999999999E-2</c:v>
                </c:pt>
                <c:pt idx="23">
                  <c:v>1.4999999999999999E-2</c:v>
                </c:pt>
                <c:pt idx="24">
                  <c:v>1.4999999999999999E-2</c:v>
                </c:pt>
                <c:pt idx="25">
                  <c:v>1.9E-2</c:v>
                </c:pt>
                <c:pt idx="26">
                  <c:v>1.4999999999999999E-2</c:v>
                </c:pt>
                <c:pt idx="27">
                  <c:v>1.4999999999999999E-2</c:v>
                </c:pt>
                <c:pt idx="28">
                  <c:v>2.1999999999999999E-2</c:v>
                </c:pt>
                <c:pt idx="29">
                  <c:v>7.0000000000000007E-2</c:v>
                </c:pt>
                <c:pt idx="30">
                  <c:v>0.03</c:v>
                </c:pt>
                <c:pt idx="31">
                  <c:v>3.1E-2</c:v>
                </c:pt>
                <c:pt idx="32">
                  <c:v>3.5999999999999997E-2</c:v>
                </c:pt>
                <c:pt idx="33">
                  <c:v>2.5999999999999999E-2</c:v>
                </c:pt>
                <c:pt idx="34">
                  <c:v>5.7000000000000002E-2</c:v>
                </c:pt>
                <c:pt idx="35">
                  <c:v>7.0999999999999994E-2</c:v>
                </c:pt>
                <c:pt idx="36">
                  <c:v>2.8000000000000001E-2</c:v>
                </c:pt>
                <c:pt idx="37">
                  <c:v>2.7E-2</c:v>
                </c:pt>
                <c:pt idx="38">
                  <c:v>1.7000000000000001E-2</c:v>
                </c:pt>
                <c:pt idx="39">
                  <c:v>2.3E-2</c:v>
                </c:pt>
                <c:pt idx="40">
                  <c:v>1.4999999999999999E-2</c:v>
                </c:pt>
                <c:pt idx="41">
                  <c:v>1.4999999999999999E-2</c:v>
                </c:pt>
                <c:pt idx="42">
                  <c:v>1.4999999999999999E-2</c:v>
                </c:pt>
                <c:pt idx="43">
                  <c:v>1.4999999999999999E-2</c:v>
                </c:pt>
                <c:pt idx="44">
                  <c:v>3.2000000000000001E-2</c:v>
                </c:pt>
                <c:pt idx="45">
                  <c:v>1.4999999999999999E-2</c:v>
                </c:pt>
                <c:pt idx="46">
                  <c:v>1.4999999999999999E-2</c:v>
                </c:pt>
                <c:pt idx="47">
                  <c:v>1.9E-2</c:v>
                </c:pt>
                <c:pt idx="48">
                  <c:v>1.7999999999999999E-2</c:v>
                </c:pt>
                <c:pt idx="49">
                  <c:v>1.4999999999999999E-2</c:v>
                </c:pt>
                <c:pt idx="50">
                  <c:v>1.4999999999999999E-2</c:v>
                </c:pt>
                <c:pt idx="51">
                  <c:v>1.6E-2</c:v>
                </c:pt>
                <c:pt idx="52">
                  <c:v>0.03</c:v>
                </c:pt>
                <c:pt idx="53">
                  <c:v>0.02</c:v>
                </c:pt>
                <c:pt idx="54">
                  <c:v>1.7999999999999999E-2</c:v>
                </c:pt>
                <c:pt idx="55">
                  <c:v>2.4E-2</c:v>
                </c:pt>
                <c:pt idx="56">
                  <c:v>2.1999999999999999E-2</c:v>
                </c:pt>
                <c:pt idx="57">
                  <c:v>3.7999999999999999E-2</c:v>
                </c:pt>
                <c:pt idx="58">
                  <c:v>1.4999999999999999E-2</c:v>
                </c:pt>
                <c:pt idx="59">
                  <c:v>1.7000000000000001E-2</c:v>
                </c:pt>
                <c:pt idx="60">
                  <c:v>1.4999999999999999E-2</c:v>
                </c:pt>
                <c:pt idx="61">
                  <c:v>2.1000000000000001E-2</c:v>
                </c:pt>
                <c:pt idx="62">
                  <c:v>1.9E-2</c:v>
                </c:pt>
                <c:pt idx="63">
                  <c:v>2.1999999999999999E-2</c:v>
                </c:pt>
                <c:pt idx="64">
                  <c:v>1.4999999999999999E-2</c:v>
                </c:pt>
                <c:pt idx="65">
                  <c:v>0.02</c:v>
                </c:pt>
                <c:pt idx="66">
                  <c:v>2.1999999999999999E-2</c:v>
                </c:pt>
                <c:pt idx="67">
                  <c:v>0.02</c:v>
                </c:pt>
                <c:pt idx="68">
                  <c:v>1.4999999999999999E-2</c:v>
                </c:pt>
                <c:pt idx="69">
                  <c:v>2.1000000000000001E-2</c:v>
                </c:pt>
                <c:pt idx="70">
                  <c:v>1.4999999999999999E-2</c:v>
                </c:pt>
                <c:pt idx="71">
                  <c:v>1.4999999999999999E-2</c:v>
                </c:pt>
                <c:pt idx="72">
                  <c:v>1.7999999999999999E-2</c:v>
                </c:pt>
                <c:pt idx="73">
                  <c:v>1.4999999999999999E-2</c:v>
                </c:pt>
                <c:pt idx="74">
                  <c:v>1.4999999999999999E-2</c:v>
                </c:pt>
                <c:pt idx="75">
                  <c:v>2.7E-2</c:v>
                </c:pt>
                <c:pt idx="76">
                  <c:v>1.4999999999999999E-2</c:v>
                </c:pt>
                <c:pt idx="77">
                  <c:v>3.4000000000000002E-2</c:v>
                </c:pt>
                <c:pt idx="78">
                  <c:v>1.4999999999999999E-2</c:v>
                </c:pt>
                <c:pt idx="79">
                  <c:v>4.7E-2</c:v>
                </c:pt>
                <c:pt idx="80">
                  <c:v>2.1999999999999999E-2</c:v>
                </c:pt>
                <c:pt idx="81">
                  <c:v>0.03</c:v>
                </c:pt>
                <c:pt idx="82">
                  <c:v>1.4999999999999999E-2</c:v>
                </c:pt>
                <c:pt idx="83">
                  <c:v>3.3000000000000002E-2</c:v>
                </c:pt>
                <c:pt idx="84">
                  <c:v>4.8000000000000001E-2</c:v>
                </c:pt>
                <c:pt idx="85">
                  <c:v>0.02</c:v>
                </c:pt>
                <c:pt idx="86">
                  <c:v>2.9000000000000001E-2</c:v>
                </c:pt>
                <c:pt idx="87">
                  <c:v>2.7E-2</c:v>
                </c:pt>
                <c:pt idx="88">
                  <c:v>4.2000000000000003E-2</c:v>
                </c:pt>
                <c:pt idx="89">
                  <c:v>1.4999999999999999E-2</c:v>
                </c:pt>
                <c:pt idx="90">
                  <c:v>1.4999999999999999E-2</c:v>
                </c:pt>
                <c:pt idx="91">
                  <c:v>1.4999999999999999E-2</c:v>
                </c:pt>
                <c:pt idx="92">
                  <c:v>3.5999999999999997E-2</c:v>
                </c:pt>
                <c:pt idx="93">
                  <c:v>1.4999999999999999E-2</c:v>
                </c:pt>
                <c:pt idx="94">
                  <c:v>2.5999999999999999E-2</c:v>
                </c:pt>
                <c:pt idx="95">
                  <c:v>1.4999999999999999E-2</c:v>
                </c:pt>
                <c:pt idx="96">
                  <c:v>1.4999999999999999E-2</c:v>
                </c:pt>
                <c:pt idx="97">
                  <c:v>0.02</c:v>
                </c:pt>
                <c:pt idx="98">
                  <c:v>2.8000000000000001E-2</c:v>
                </c:pt>
                <c:pt idx="99">
                  <c:v>1.4999999999999999E-2</c:v>
                </c:pt>
                <c:pt idx="100">
                  <c:v>1.4999999999999999E-2</c:v>
                </c:pt>
                <c:pt idx="101">
                  <c:v>2.3E-2</c:v>
                </c:pt>
                <c:pt idx="102">
                  <c:v>1.4999999999999999E-2</c:v>
                </c:pt>
                <c:pt idx="103">
                  <c:v>1.7999999999999999E-2</c:v>
                </c:pt>
                <c:pt idx="104">
                  <c:v>1.7999999999999999E-2</c:v>
                </c:pt>
                <c:pt idx="105">
                  <c:v>1.6E-2</c:v>
                </c:pt>
                <c:pt idx="106">
                  <c:v>1.7999999999999999E-2</c:v>
                </c:pt>
                <c:pt idx="107">
                  <c:v>1.7999999999999999E-2</c:v>
                </c:pt>
                <c:pt idx="108">
                  <c:v>3.6999999999999998E-2</c:v>
                </c:pt>
                <c:pt idx="109">
                  <c:v>0.03</c:v>
                </c:pt>
                <c:pt idx="110">
                  <c:v>3.6999999999999998E-2</c:v>
                </c:pt>
                <c:pt idx="111">
                  <c:v>0.02</c:v>
                </c:pt>
                <c:pt idx="112">
                  <c:v>0.04</c:v>
                </c:pt>
                <c:pt idx="113">
                  <c:v>0.03</c:v>
                </c:pt>
                <c:pt idx="114">
                  <c:v>2.5000000000000001E-2</c:v>
                </c:pt>
                <c:pt idx="115">
                  <c:v>2.4E-2</c:v>
                </c:pt>
                <c:pt idx="116">
                  <c:v>1.4999999999999999E-2</c:v>
                </c:pt>
                <c:pt idx="117">
                  <c:v>3.3000000000000002E-2</c:v>
                </c:pt>
                <c:pt idx="118">
                  <c:v>3.1E-2</c:v>
                </c:pt>
                <c:pt idx="119">
                  <c:v>5.6000000000000001E-2</c:v>
                </c:pt>
                <c:pt idx="120">
                  <c:v>3.1E-2</c:v>
                </c:pt>
                <c:pt idx="121">
                  <c:v>2.4E-2</c:v>
                </c:pt>
                <c:pt idx="122">
                  <c:v>1.4999999999999999E-2</c:v>
                </c:pt>
                <c:pt idx="123">
                  <c:v>1.4999999999999999E-2</c:v>
                </c:pt>
                <c:pt idx="124">
                  <c:v>1.4999999999999999E-2</c:v>
                </c:pt>
                <c:pt idx="125">
                  <c:v>1.4999999999999999E-2</c:v>
                </c:pt>
                <c:pt idx="126">
                  <c:v>1.4999999999999999E-2</c:v>
                </c:pt>
                <c:pt idx="127">
                  <c:v>2.1000000000000001E-2</c:v>
                </c:pt>
                <c:pt idx="128">
                  <c:v>1.7000000000000001E-2</c:v>
                </c:pt>
                <c:pt idx="129">
                  <c:v>2.8000000000000001E-2</c:v>
                </c:pt>
                <c:pt idx="130">
                  <c:v>0.04</c:v>
                </c:pt>
                <c:pt idx="131">
                  <c:v>3.1E-2</c:v>
                </c:pt>
                <c:pt idx="132">
                  <c:v>2.7E-2</c:v>
                </c:pt>
                <c:pt idx="133">
                  <c:v>3.5000000000000003E-2</c:v>
                </c:pt>
                <c:pt idx="134">
                  <c:v>2.4E-2</c:v>
                </c:pt>
                <c:pt idx="135">
                  <c:v>7.8E-2</c:v>
                </c:pt>
                <c:pt idx="136">
                  <c:v>5.0999999999999997E-2</c:v>
                </c:pt>
                <c:pt idx="137">
                  <c:v>3.3000000000000002E-2</c:v>
                </c:pt>
                <c:pt idx="138">
                  <c:v>4.4499999999999998E-2</c:v>
                </c:pt>
                <c:pt idx="139">
                  <c:v>2.9000000000000001E-2</c:v>
                </c:pt>
                <c:pt idx="140">
                  <c:v>4.8000000000000001E-2</c:v>
                </c:pt>
                <c:pt idx="141">
                  <c:v>0.04</c:v>
                </c:pt>
                <c:pt idx="142">
                  <c:v>3.3000000000000002E-2</c:v>
                </c:pt>
                <c:pt idx="143">
                  <c:v>4.3999999999999997E-2</c:v>
                </c:pt>
                <c:pt idx="144">
                  <c:v>0.05</c:v>
                </c:pt>
                <c:pt idx="145">
                  <c:v>0.05</c:v>
                </c:pt>
                <c:pt idx="146">
                  <c:v>4.2999999999999997E-2</c:v>
                </c:pt>
                <c:pt idx="147">
                  <c:v>8.5000000000000006E-2</c:v>
                </c:pt>
                <c:pt idx="148">
                  <c:v>3.9E-2</c:v>
                </c:pt>
                <c:pt idx="149">
                  <c:v>3.6999999999999998E-2</c:v>
                </c:pt>
                <c:pt idx="150">
                  <c:v>0.02</c:v>
                </c:pt>
                <c:pt idx="151">
                  <c:v>6.6000000000000003E-2</c:v>
                </c:pt>
                <c:pt idx="152">
                  <c:v>6.0999999999999999E-2</c:v>
                </c:pt>
              </c:numCache>
            </c:numRef>
          </c:yVal>
          <c:smooth val="0"/>
          <c:extLst>
            <c:ext xmlns:c16="http://schemas.microsoft.com/office/drawing/2014/chart" uri="{C3380CC4-5D6E-409C-BE32-E72D297353CC}">
              <c16:uniqueId val="{00000000-BB96-4D8D-9E0B-86D74D271485}"/>
            </c:ext>
          </c:extLst>
        </c:ser>
        <c:ser>
          <c:idx val="1"/>
          <c:order val="1"/>
          <c:tx>
            <c:strRef>
              <c:f>'Durango Dissolved'!$A$178</c:f>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f>'Durango Dissolved'!$E$157:$E$160</c:f>
              <c:numCache>
                <c:formatCode>0.000</c:formatCode>
                <c:ptCount val="4"/>
                <c:pt idx="0">
                  <c:v>9.2596589999999992</c:v>
                </c:pt>
                <c:pt idx="1">
                  <c:v>63.713249999999995</c:v>
                </c:pt>
                <c:pt idx="2">
                  <c:v>82.685639999999992</c:v>
                </c:pt>
                <c:pt idx="3">
                  <c:v>31.43187</c:v>
                </c:pt>
              </c:numCache>
            </c:numRef>
          </c:xVal>
          <c:yVal>
            <c:numRef>
              <c:f>'Durango Dissolved'!$F$157:$F$160</c:f>
              <c:numCache>
                <c:formatCode>0.0000</c:formatCode>
                <c:ptCount val="4"/>
                <c:pt idx="0">
                  <c:v>9.7000000000000003E-2</c:v>
                </c:pt>
                <c:pt idx="1">
                  <c:v>0.02</c:v>
                </c:pt>
                <c:pt idx="2">
                  <c:v>0.04</c:v>
                </c:pt>
                <c:pt idx="3">
                  <c:v>3.1E-2</c:v>
                </c:pt>
              </c:numCache>
            </c:numRef>
          </c:yVal>
          <c:smooth val="0"/>
          <c:extLst>
            <c:ext xmlns:c16="http://schemas.microsoft.com/office/drawing/2014/chart" uri="{C3380CC4-5D6E-409C-BE32-E72D297353CC}">
              <c16:uniqueId val="{00000001-BB96-4D8D-9E0B-86D74D271485}"/>
            </c:ext>
          </c:extLst>
        </c:ser>
        <c:ser>
          <c:idx val="2"/>
          <c:order val="2"/>
          <c:tx>
            <c:strRef>
              <c:f>'Durango Dissolved'!$B$161</c:f>
              <c:strCache>
                <c:ptCount val="1"/>
                <c:pt idx="0">
                  <c:v>Snowmelt 2016</c:v>
                </c:pt>
              </c:strCache>
              <c:extLst xmlns:c15="http://schemas.microsoft.com/office/drawing/2012/chart"/>
            </c:strRef>
          </c:tx>
          <c:spPr>
            <a:ln w="25400" cap="rnd">
              <a:noFill/>
              <a:round/>
            </a:ln>
            <a:effectLst/>
          </c:spPr>
          <c:marker>
            <c:symbol val="circle"/>
            <c:size val="7"/>
            <c:spPr>
              <a:solidFill>
                <a:srgbClr val="FF0000"/>
              </a:solidFill>
              <a:ln w="9525">
                <a:solidFill>
                  <a:schemeClr val="tx1">
                    <a:lumMod val="50000"/>
                    <a:lumOff val="50000"/>
                  </a:schemeClr>
                </a:solidFill>
              </a:ln>
              <a:effectLst/>
            </c:spPr>
          </c:marker>
          <c:xVal>
            <c:numRef>
              <c:f>'Durango Dissolved'!$E$161:$E$172</c:f>
              <c:numCache>
                <c:formatCode>0.000</c:formatCode>
                <c:ptCount val="12"/>
                <c:pt idx="0">
                  <c:v>10.052534999999999</c:v>
                </c:pt>
                <c:pt idx="1">
                  <c:v>19.850217000000001</c:v>
                </c:pt>
                <c:pt idx="2">
                  <c:v>19.057340999999997</c:v>
                </c:pt>
                <c:pt idx="3">
                  <c:v>40.776479999999999</c:v>
                </c:pt>
                <c:pt idx="4">
                  <c:v>48.988409999999995</c:v>
                </c:pt>
                <c:pt idx="5">
                  <c:v>72.491519999999994</c:v>
                </c:pt>
                <c:pt idx="6">
                  <c:v>144.69987</c:v>
                </c:pt>
                <c:pt idx="7">
                  <c:v>144.69987</c:v>
                </c:pt>
                <c:pt idx="8">
                  <c:v>121.76309999999999</c:v>
                </c:pt>
                <c:pt idx="9">
                  <c:v>121.76309999999999</c:v>
                </c:pt>
                <c:pt idx="10">
                  <c:v>121.76309999999999</c:v>
                </c:pt>
                <c:pt idx="11">
                  <c:v>77.871749999999992</c:v>
                </c:pt>
              </c:numCache>
            </c:numRef>
          </c:xVal>
          <c:yVal>
            <c:numRef>
              <c:f>'Durango Dissolved'!$F$161:$F$172</c:f>
              <c:numCache>
                <c:formatCode>0.0000</c:formatCode>
                <c:ptCount val="12"/>
                <c:pt idx="0">
                  <c:v>2.1999999999999999E-2</c:v>
                </c:pt>
                <c:pt idx="1">
                  <c:v>2.1999999999999999E-2</c:v>
                </c:pt>
                <c:pt idx="2">
                  <c:v>6.7000000000000004E-2</c:v>
                </c:pt>
                <c:pt idx="3">
                  <c:v>0.17</c:v>
                </c:pt>
                <c:pt idx="4">
                  <c:v>0.15</c:v>
                </c:pt>
                <c:pt idx="5">
                  <c:v>0.11</c:v>
                </c:pt>
                <c:pt idx="6">
                  <c:v>4.7E-2</c:v>
                </c:pt>
                <c:pt idx="7">
                  <c:v>6.7000000000000004E-2</c:v>
                </c:pt>
                <c:pt idx="8">
                  <c:v>5.8000000000000003E-2</c:v>
                </c:pt>
                <c:pt idx="9">
                  <c:v>4.5999999999999999E-2</c:v>
                </c:pt>
                <c:pt idx="10">
                  <c:v>5.0999999999999997E-2</c:v>
                </c:pt>
                <c:pt idx="11">
                  <c:v>9.4E-2</c:v>
                </c:pt>
              </c:numCache>
              <c:extLst xmlns:c15="http://schemas.microsoft.com/office/drawing/2012/chart"/>
            </c:numRef>
          </c:yVal>
          <c:smooth val="0"/>
          <c:extLst xmlns:c15="http://schemas.microsoft.com/office/drawing/2012/chart">
            <c:ext xmlns:c16="http://schemas.microsoft.com/office/drawing/2014/chart" uri="{C3380CC4-5D6E-409C-BE32-E72D297353CC}">
              <c16:uniqueId val="{00000002-BB96-4D8D-9E0B-86D74D271485}"/>
            </c:ext>
          </c:extLst>
        </c:ser>
        <c:dLbls>
          <c:showLegendKey val="0"/>
          <c:showVal val="0"/>
          <c:showCatName val="0"/>
          <c:showSerName val="0"/>
          <c:showPercent val="0"/>
          <c:showBubbleSize val="0"/>
        </c:dLbls>
        <c:axId val="323224032"/>
        <c:axId val="795016592"/>
        <c:extLst/>
      </c:scatterChart>
      <c:valAx>
        <c:axId val="323224032"/>
        <c:scaling>
          <c:orientation val="minMax"/>
          <c:max val="2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200"/>
                  <a:t>Streamflow (m</a:t>
                </a:r>
                <a:r>
                  <a:rPr lang="en-US" sz="1200" baseline="30000"/>
                  <a:t>3</a:t>
                </a:r>
                <a:r>
                  <a:rPr lang="en-US" sz="1200"/>
                  <a:t>/s)</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795016592"/>
        <c:crosses val="autoZero"/>
        <c:crossBetween val="midCat"/>
      </c:valAx>
      <c:valAx>
        <c:axId val="795016592"/>
        <c:scaling>
          <c:orientation val="minMax"/>
          <c:max val="0.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r>
                  <a:rPr lang="en-US" sz="1200"/>
                  <a:t>Concentration (mg/L)</a:t>
                </a:r>
              </a:p>
            </c:rich>
          </c:tx>
          <c:layout>
            <c:manualLayout>
              <c:xMode val="edge"/>
              <c:yMode val="edge"/>
              <c:x val="4.6930476308723976E-2"/>
              <c:y val="0.2665832587796376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crossAx val="323224032"/>
        <c:crosses val="autoZero"/>
        <c:crossBetween val="midCat"/>
        <c:majorUnit val="5.000000000000001E-2"/>
        <c:minorUnit val="1.0000000000000002E-2"/>
      </c:valAx>
      <c:spPr>
        <a:noFill/>
        <a:ln>
          <a:solidFill>
            <a:schemeClr val="tx1">
              <a:lumMod val="50000"/>
              <a:lumOff val="50000"/>
            </a:schemeClr>
          </a:solidFill>
        </a:ln>
        <a:effectLst/>
      </c:spPr>
    </c:plotArea>
    <c:legend>
      <c:legendPos val="t"/>
      <c:legendEntry>
        <c:idx val="3"/>
        <c:delete val="1"/>
      </c:legendEntry>
      <c:layout>
        <c:manualLayout>
          <c:xMode val="edge"/>
          <c:yMode val="edge"/>
          <c:x val="0.55003085349450809"/>
          <c:y val="0.1804892326815325"/>
          <c:w val="0.34380970285918716"/>
          <c:h val="0.1699666524224455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Zinc in Sediment</a:t>
            </a:r>
          </a:p>
        </c:rich>
      </c:tx>
      <c:layout>
        <c:manualLayout>
          <c:xMode val="edge"/>
          <c:yMode val="edge"/>
          <c:x val="0.39452433715246676"/>
          <c:y val="5.555555555555555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8"/>
            <c:spPr>
              <a:solidFill>
                <a:schemeClr val="tx2">
                  <a:lumMod val="40000"/>
                  <a:lumOff val="60000"/>
                </a:schemeClr>
              </a:solidFill>
              <a:ln w="9525">
                <a:solidFill>
                  <a:schemeClr val="bg2">
                    <a:lumMod val="50000"/>
                  </a:schemeClr>
                </a:solidFill>
              </a:ln>
              <a:effectLst/>
            </c:spPr>
          </c:marker>
          <c:xVal>
            <c:numRef>
              <c:f>'USGS 1997 Sediment'!$D$4:$D$14</c:f>
              <c:numCache>
                <c:formatCode>#,##0</c:formatCode>
                <c:ptCount val="11"/>
                <c:pt idx="1">
                  <c:v>26.25</c:v>
                </c:pt>
                <c:pt idx="2">
                  <c:v>72.5</c:v>
                </c:pt>
                <c:pt idx="3">
                  <c:v>82.35</c:v>
                </c:pt>
                <c:pt idx="4">
                  <c:v>100.75</c:v>
                </c:pt>
                <c:pt idx="5">
                  <c:v>105</c:v>
                </c:pt>
                <c:pt idx="6">
                  <c:v>106.2</c:v>
                </c:pt>
                <c:pt idx="7">
                  <c:v>122</c:v>
                </c:pt>
                <c:pt idx="8">
                  <c:v>135.5</c:v>
                </c:pt>
                <c:pt idx="9">
                  <c:v>137.5</c:v>
                </c:pt>
                <c:pt idx="10">
                  <c:v>171.5</c:v>
                </c:pt>
              </c:numCache>
            </c:numRef>
          </c:xVal>
          <c:yVal>
            <c:numRef>
              <c:f>'USGS 1997 Sediment'!$Q$4:$Q$14</c:f>
              <c:numCache>
                <c:formatCode>#,##0</c:formatCode>
                <c:ptCount val="11"/>
                <c:pt idx="1">
                  <c:v>790</c:v>
                </c:pt>
                <c:pt idx="2">
                  <c:v>1200</c:v>
                </c:pt>
                <c:pt idx="3">
                  <c:v>500</c:v>
                </c:pt>
                <c:pt idx="4">
                  <c:v>620</c:v>
                </c:pt>
                <c:pt idx="5">
                  <c:v>790</c:v>
                </c:pt>
                <c:pt idx="6">
                  <c:v>830</c:v>
                </c:pt>
                <c:pt idx="7">
                  <c:v>1100</c:v>
                </c:pt>
                <c:pt idx="8">
                  <c:v>230</c:v>
                </c:pt>
                <c:pt idx="9">
                  <c:v>240</c:v>
                </c:pt>
                <c:pt idx="10">
                  <c:v>290</c:v>
                </c:pt>
              </c:numCache>
            </c:numRef>
          </c:yVal>
          <c:smooth val="0"/>
          <c:extLst>
            <c:ext xmlns:c16="http://schemas.microsoft.com/office/drawing/2014/chart" uri="{C3380CC4-5D6E-409C-BE32-E72D297353CC}">
              <c16:uniqueId val="{00000000-D66B-4AF8-8886-E572455C455C}"/>
            </c:ext>
          </c:extLst>
        </c:ser>
        <c:dLbls>
          <c:showLegendKey val="0"/>
          <c:showVal val="0"/>
          <c:showCatName val="0"/>
          <c:showSerName val="0"/>
          <c:showPercent val="0"/>
          <c:showBubbleSize val="0"/>
        </c:dLbls>
        <c:axId val="1147619208"/>
        <c:axId val="1147619600"/>
      </c:scatterChart>
      <c:valAx>
        <c:axId val="114761920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Distance from GKM Source (km)</a:t>
                </a:r>
              </a:p>
            </c:rich>
          </c:tx>
          <c:layout>
            <c:manualLayout>
              <c:xMode val="edge"/>
              <c:yMode val="edge"/>
              <c:x val="0.33054992627913543"/>
              <c:y val="0.8668748177311169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19600"/>
        <c:crosses val="autoZero"/>
        <c:crossBetween val="midCat"/>
      </c:valAx>
      <c:valAx>
        <c:axId val="1147619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 Concentration (mg/kg)</a:t>
                </a:r>
              </a:p>
            </c:rich>
          </c:tx>
          <c:layout>
            <c:manualLayout>
              <c:xMode val="edge"/>
              <c:yMode val="edge"/>
              <c:x val="1.8629407850964737E-2"/>
              <c:y val="0.1652742091449095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19208"/>
        <c:crosses val="autoZero"/>
        <c:crossBetween val="midCat"/>
        <c:min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Arsenic in Sediment</a:t>
            </a:r>
          </a:p>
        </c:rich>
      </c:tx>
      <c:layout>
        <c:manualLayout>
          <c:xMode val="edge"/>
          <c:yMode val="edge"/>
          <c:x val="0.38654034779517105"/>
          <c:y val="5.555555555555555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6002425991571773"/>
          <c:y val="0.1580621027022785"/>
          <c:w val="0.78657611025713414"/>
          <c:h val="0.63009600544118027"/>
        </c:manualLayout>
      </c:layout>
      <c:scatterChart>
        <c:scatterStyle val="lineMarker"/>
        <c:varyColors val="0"/>
        <c:ser>
          <c:idx val="0"/>
          <c:order val="0"/>
          <c:spPr>
            <a:ln w="25400" cap="rnd">
              <a:noFill/>
              <a:round/>
            </a:ln>
            <a:effectLst/>
          </c:spPr>
          <c:marker>
            <c:symbol val="circle"/>
            <c:size val="8"/>
            <c:spPr>
              <a:solidFill>
                <a:schemeClr val="tx2">
                  <a:lumMod val="40000"/>
                  <a:lumOff val="60000"/>
                </a:schemeClr>
              </a:solidFill>
              <a:ln w="9525">
                <a:solidFill>
                  <a:schemeClr val="bg2">
                    <a:lumMod val="50000"/>
                  </a:schemeClr>
                </a:solidFill>
              </a:ln>
              <a:effectLst/>
            </c:spPr>
          </c:marker>
          <c:xVal>
            <c:numRef>
              <c:f>'USGS 1997 Sediment'!$E$4:$E$14</c:f>
              <c:numCache>
                <c:formatCode>#,##0</c:formatCode>
                <c:ptCount val="11"/>
                <c:pt idx="1">
                  <c:v>16.399999999999999</c:v>
                </c:pt>
                <c:pt idx="2">
                  <c:v>62.65</c:v>
                </c:pt>
                <c:pt idx="3">
                  <c:v>72.5</c:v>
                </c:pt>
                <c:pt idx="4">
                  <c:v>90.9</c:v>
                </c:pt>
                <c:pt idx="5">
                  <c:v>95.15</c:v>
                </c:pt>
                <c:pt idx="6">
                  <c:v>96.350000000000009</c:v>
                </c:pt>
                <c:pt idx="7">
                  <c:v>112.15</c:v>
                </c:pt>
                <c:pt idx="8">
                  <c:v>125.65</c:v>
                </c:pt>
                <c:pt idx="9">
                  <c:v>127.65</c:v>
                </c:pt>
                <c:pt idx="10">
                  <c:v>161.65</c:v>
                </c:pt>
              </c:numCache>
            </c:numRef>
          </c:xVal>
          <c:yVal>
            <c:numRef>
              <c:f>'USGS 1997 Sediment'!$I$4:$I$14</c:f>
              <c:numCache>
                <c:formatCode>#,##0</c:formatCode>
                <c:ptCount val="11"/>
                <c:pt idx="1">
                  <c:v>20</c:v>
                </c:pt>
                <c:pt idx="2">
                  <c:v>10</c:v>
                </c:pt>
                <c:pt idx="3">
                  <c:v>6</c:v>
                </c:pt>
                <c:pt idx="4">
                  <c:v>4</c:v>
                </c:pt>
                <c:pt idx="5">
                  <c:v>4</c:v>
                </c:pt>
                <c:pt idx="6">
                  <c:v>6</c:v>
                </c:pt>
                <c:pt idx="7">
                  <c:v>2</c:v>
                </c:pt>
                <c:pt idx="8">
                  <c:v>2</c:v>
                </c:pt>
                <c:pt idx="9">
                  <c:v>2</c:v>
                </c:pt>
                <c:pt idx="10">
                  <c:v>2</c:v>
                </c:pt>
              </c:numCache>
            </c:numRef>
          </c:yVal>
          <c:smooth val="0"/>
          <c:extLst>
            <c:ext xmlns:c16="http://schemas.microsoft.com/office/drawing/2014/chart" uri="{C3380CC4-5D6E-409C-BE32-E72D297353CC}">
              <c16:uniqueId val="{00000000-926E-4C3F-8B86-1CD8B555F8F6}"/>
            </c:ext>
          </c:extLst>
        </c:ser>
        <c:dLbls>
          <c:showLegendKey val="0"/>
          <c:showVal val="0"/>
          <c:showCatName val="0"/>
          <c:showSerName val="0"/>
          <c:showPercent val="0"/>
          <c:showBubbleSize val="0"/>
        </c:dLbls>
        <c:axId val="1147620384"/>
        <c:axId val="1147620776"/>
      </c:scatterChart>
      <c:valAx>
        <c:axId val="114762038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Distance from GKM Source (km)</a:t>
                </a:r>
              </a:p>
            </c:rich>
          </c:tx>
          <c:layout>
            <c:manualLayout>
              <c:xMode val="edge"/>
              <c:yMode val="edge"/>
              <c:x val="0.33054992627913543"/>
              <c:y val="0.8668748177311169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20776"/>
        <c:crosses val="autoZero"/>
        <c:crossBetween val="midCat"/>
      </c:valAx>
      <c:valAx>
        <c:axId val="1147620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 Concentration (mg/kg)</a:t>
                </a:r>
              </a:p>
            </c:rich>
          </c:tx>
          <c:layout>
            <c:manualLayout>
              <c:xMode val="edge"/>
              <c:yMode val="edge"/>
              <c:x val="4.0026560424966801E-2"/>
              <c:y val="0.204593960638641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2038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Barium</a:t>
            </a:r>
            <a:r>
              <a:rPr lang="en-US" baseline="0"/>
              <a:t> </a:t>
            </a:r>
            <a:r>
              <a:rPr lang="en-US"/>
              <a:t>in Sediment</a:t>
            </a:r>
          </a:p>
        </c:rich>
      </c:tx>
      <c:layout>
        <c:manualLayout>
          <c:xMode val="edge"/>
          <c:yMode val="edge"/>
          <c:x val="0.39984702510988529"/>
          <c:y val="6.018518518518518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8"/>
            <c:spPr>
              <a:solidFill>
                <a:schemeClr val="tx2">
                  <a:lumMod val="40000"/>
                  <a:lumOff val="60000"/>
                </a:schemeClr>
              </a:solidFill>
              <a:ln w="9525">
                <a:solidFill>
                  <a:schemeClr val="bg2">
                    <a:lumMod val="50000"/>
                  </a:schemeClr>
                </a:solidFill>
              </a:ln>
              <a:effectLst/>
            </c:spPr>
          </c:marker>
          <c:xVal>
            <c:numRef>
              <c:f>'USGS 1997 Sediment'!$D$4:$D$14</c:f>
              <c:numCache>
                <c:formatCode>#,##0</c:formatCode>
                <c:ptCount val="11"/>
                <c:pt idx="1">
                  <c:v>26.25</c:v>
                </c:pt>
                <c:pt idx="2">
                  <c:v>72.5</c:v>
                </c:pt>
                <c:pt idx="3">
                  <c:v>82.35</c:v>
                </c:pt>
                <c:pt idx="4">
                  <c:v>100.75</c:v>
                </c:pt>
                <c:pt idx="5">
                  <c:v>105</c:v>
                </c:pt>
                <c:pt idx="6">
                  <c:v>106.2</c:v>
                </c:pt>
                <c:pt idx="7">
                  <c:v>122</c:v>
                </c:pt>
                <c:pt idx="8">
                  <c:v>135.5</c:v>
                </c:pt>
                <c:pt idx="9">
                  <c:v>137.5</c:v>
                </c:pt>
                <c:pt idx="10">
                  <c:v>171.5</c:v>
                </c:pt>
              </c:numCache>
            </c:numRef>
          </c:xVal>
          <c:yVal>
            <c:numRef>
              <c:f>'USGS 1997 Sediment'!$J$4:$J$14</c:f>
              <c:numCache>
                <c:formatCode>#,##0</c:formatCode>
                <c:ptCount val="11"/>
                <c:pt idx="1">
                  <c:v>85</c:v>
                </c:pt>
                <c:pt idx="2">
                  <c:v>120</c:v>
                </c:pt>
                <c:pt idx="3">
                  <c:v>92</c:v>
                </c:pt>
                <c:pt idx="4">
                  <c:v>83</c:v>
                </c:pt>
                <c:pt idx="5">
                  <c:v>110</c:v>
                </c:pt>
                <c:pt idx="6">
                  <c:v>130</c:v>
                </c:pt>
                <c:pt idx="7">
                  <c:v>210</c:v>
                </c:pt>
                <c:pt idx="8">
                  <c:v>190</c:v>
                </c:pt>
                <c:pt idx="9">
                  <c:v>210</c:v>
                </c:pt>
                <c:pt idx="10">
                  <c:v>180</c:v>
                </c:pt>
              </c:numCache>
            </c:numRef>
          </c:yVal>
          <c:smooth val="0"/>
          <c:extLst>
            <c:ext xmlns:c16="http://schemas.microsoft.com/office/drawing/2014/chart" uri="{C3380CC4-5D6E-409C-BE32-E72D297353CC}">
              <c16:uniqueId val="{00000000-CB53-469E-B1C5-6B7F02BF5F11}"/>
            </c:ext>
          </c:extLst>
        </c:ser>
        <c:dLbls>
          <c:showLegendKey val="0"/>
          <c:showVal val="0"/>
          <c:showCatName val="0"/>
          <c:showSerName val="0"/>
          <c:showPercent val="0"/>
          <c:showBubbleSize val="0"/>
        </c:dLbls>
        <c:axId val="1147621560"/>
        <c:axId val="1147621952"/>
      </c:scatterChart>
      <c:valAx>
        <c:axId val="114762156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Distance from GKM Source (km)</a:t>
                </a:r>
              </a:p>
            </c:rich>
          </c:tx>
          <c:layout>
            <c:manualLayout>
              <c:xMode val="edge"/>
              <c:yMode val="edge"/>
              <c:x val="0.33054992627913543"/>
              <c:y val="0.8668748177311169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21952"/>
        <c:crosses val="autoZero"/>
        <c:crossBetween val="midCat"/>
      </c:valAx>
      <c:valAx>
        <c:axId val="11476219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 Concentration (mg/kg)</a:t>
                </a:r>
              </a:p>
            </c:rich>
          </c:tx>
          <c:layout>
            <c:manualLayout>
              <c:xMode val="edge"/>
              <c:yMode val="edge"/>
              <c:x val="1.8629407850964737E-2"/>
              <c:y val="0.1652742091449095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21560"/>
        <c:crosses val="autoZero"/>
        <c:crossBetween val="midCat"/>
        <c:min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Manganese in Sediment</a:t>
            </a:r>
          </a:p>
        </c:rich>
      </c:tx>
      <c:layout>
        <c:manualLayout>
          <c:xMode val="edge"/>
          <c:yMode val="edge"/>
          <c:x val="0.39984702510988529"/>
          <c:y val="6.0185185185185182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8"/>
            <c:spPr>
              <a:solidFill>
                <a:schemeClr val="tx2">
                  <a:lumMod val="40000"/>
                  <a:lumOff val="60000"/>
                </a:schemeClr>
              </a:solidFill>
              <a:ln w="9525">
                <a:solidFill>
                  <a:schemeClr val="bg2">
                    <a:lumMod val="50000"/>
                  </a:schemeClr>
                </a:solidFill>
              </a:ln>
              <a:effectLst/>
            </c:spPr>
          </c:marker>
          <c:xVal>
            <c:numRef>
              <c:f>'USGS 1997 Sediment'!$D$4:$D$14</c:f>
              <c:numCache>
                <c:formatCode>#,##0</c:formatCode>
                <c:ptCount val="11"/>
                <c:pt idx="1">
                  <c:v>26.25</c:v>
                </c:pt>
                <c:pt idx="2">
                  <c:v>72.5</c:v>
                </c:pt>
                <c:pt idx="3">
                  <c:v>82.35</c:v>
                </c:pt>
                <c:pt idx="4">
                  <c:v>100.75</c:v>
                </c:pt>
                <c:pt idx="5">
                  <c:v>105</c:v>
                </c:pt>
                <c:pt idx="6">
                  <c:v>106.2</c:v>
                </c:pt>
                <c:pt idx="7">
                  <c:v>122</c:v>
                </c:pt>
                <c:pt idx="8">
                  <c:v>135.5</c:v>
                </c:pt>
                <c:pt idx="9">
                  <c:v>137.5</c:v>
                </c:pt>
                <c:pt idx="10">
                  <c:v>171.5</c:v>
                </c:pt>
              </c:numCache>
            </c:numRef>
          </c:xVal>
          <c:yVal>
            <c:numRef>
              <c:f>'USGS 1997 Sediment'!$N$4:$N$14</c:f>
              <c:numCache>
                <c:formatCode>#,##0</c:formatCode>
                <c:ptCount val="11"/>
                <c:pt idx="1">
                  <c:v>5200</c:v>
                </c:pt>
                <c:pt idx="2">
                  <c:v>3400</c:v>
                </c:pt>
                <c:pt idx="3">
                  <c:v>2300</c:v>
                </c:pt>
                <c:pt idx="4">
                  <c:v>2700</c:v>
                </c:pt>
                <c:pt idx="5">
                  <c:v>3300</c:v>
                </c:pt>
                <c:pt idx="6">
                  <c:v>3200</c:v>
                </c:pt>
                <c:pt idx="7">
                  <c:v>4400</c:v>
                </c:pt>
                <c:pt idx="8">
                  <c:v>1100</c:v>
                </c:pt>
                <c:pt idx="9">
                  <c:v>1100</c:v>
                </c:pt>
                <c:pt idx="10">
                  <c:v>1100</c:v>
                </c:pt>
              </c:numCache>
            </c:numRef>
          </c:yVal>
          <c:smooth val="0"/>
          <c:extLst>
            <c:ext xmlns:c16="http://schemas.microsoft.com/office/drawing/2014/chart" uri="{C3380CC4-5D6E-409C-BE32-E72D297353CC}">
              <c16:uniqueId val="{00000000-F9DE-4337-B585-949CFD8749D0}"/>
            </c:ext>
          </c:extLst>
        </c:ser>
        <c:dLbls>
          <c:showLegendKey val="0"/>
          <c:showVal val="0"/>
          <c:showCatName val="0"/>
          <c:showSerName val="0"/>
          <c:showPercent val="0"/>
          <c:showBubbleSize val="0"/>
        </c:dLbls>
        <c:axId val="1147622736"/>
        <c:axId val="1147623128"/>
      </c:scatterChart>
      <c:valAx>
        <c:axId val="1147622736"/>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Distance from GKM Source (km)</a:t>
                </a:r>
              </a:p>
            </c:rich>
          </c:tx>
          <c:layout>
            <c:manualLayout>
              <c:xMode val="edge"/>
              <c:yMode val="edge"/>
              <c:x val="0.33054992627913543"/>
              <c:y val="0.86687481773111696"/>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General"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23128"/>
        <c:crosses val="autoZero"/>
        <c:crossBetween val="midCat"/>
      </c:valAx>
      <c:valAx>
        <c:axId val="11476231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 Concentration (mg/kg)</a:t>
                </a:r>
              </a:p>
            </c:rich>
          </c:tx>
          <c:layout>
            <c:manualLayout>
              <c:xMode val="edge"/>
              <c:yMode val="edge"/>
              <c:x val="1.8629407850964737E-2"/>
              <c:y val="0.1652742091449095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1147622736"/>
        <c:crosses val="autoZero"/>
        <c:crossBetween val="midCat"/>
        <c:minorUnit val="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Manganese at Durango</a:t>
            </a:r>
          </a:p>
        </c:rich>
      </c:tx>
      <c:layout>
        <c:manualLayout>
          <c:xMode val="edge"/>
          <c:yMode val="edge"/>
          <c:x val="0.26705452920899392"/>
          <c:y val="1.5620221385370301E-3"/>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067266727907141"/>
          <c:y val="0.15754482863555097"/>
          <c:w val="0.74938058867778712"/>
          <c:h val="0.6721898893073147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1000"/>
            <c:dispRSqr val="1"/>
            <c:dispEq val="1"/>
            <c:trendlineLbl>
              <c:layout>
                <c:manualLayout>
                  <c:x val="0.18630841585442537"/>
                  <c:y val="-0.41942896268401231"/>
                </c:manualLayout>
              </c:layout>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Dissolved'!$O$4:$O$156</c:f>
              <c:numCache>
                <c:formatCode>0.0000</c:formatCode>
                <c:ptCount val="153"/>
                <c:pt idx="0">
                  <c:v>0.15569999999999998</c:v>
                </c:pt>
                <c:pt idx="1">
                  <c:v>0.1527</c:v>
                </c:pt>
                <c:pt idx="2">
                  <c:v>0.18049999999999999</c:v>
                </c:pt>
                <c:pt idx="3">
                  <c:v>0.1895</c:v>
                </c:pt>
                <c:pt idx="4">
                  <c:v>0.15680000000000002</c:v>
                </c:pt>
                <c:pt idx="5">
                  <c:v>0.14480000000000001</c:v>
                </c:pt>
                <c:pt idx="6">
                  <c:v>0.12940000000000002</c:v>
                </c:pt>
                <c:pt idx="7">
                  <c:v>0.14830000000000002</c:v>
                </c:pt>
                <c:pt idx="8">
                  <c:v>0.154</c:v>
                </c:pt>
                <c:pt idx="9">
                  <c:v>4.2000000000000003E-2</c:v>
                </c:pt>
                <c:pt idx="10">
                  <c:v>4.07E-2</c:v>
                </c:pt>
                <c:pt idx="11">
                  <c:v>5.4600000000000003E-2</c:v>
                </c:pt>
                <c:pt idx="12">
                  <c:v>5.67E-2</c:v>
                </c:pt>
                <c:pt idx="13">
                  <c:v>3.6299999999999999E-2</c:v>
                </c:pt>
                <c:pt idx="14">
                  <c:v>3.8200000000000005E-2</c:v>
                </c:pt>
                <c:pt idx="15">
                  <c:v>2.4E-2</c:v>
                </c:pt>
                <c:pt idx="16">
                  <c:v>4.82E-2</c:v>
                </c:pt>
                <c:pt idx="17">
                  <c:v>4.9500000000000002E-2</c:v>
                </c:pt>
                <c:pt idx="18">
                  <c:v>4.1299999999999996E-2</c:v>
                </c:pt>
                <c:pt idx="19">
                  <c:v>1.67E-2</c:v>
                </c:pt>
                <c:pt idx="20">
                  <c:v>5.7200000000000001E-2</c:v>
                </c:pt>
                <c:pt idx="21">
                  <c:v>7.0599999999999996E-2</c:v>
                </c:pt>
                <c:pt idx="22">
                  <c:v>0.15409999999999999</c:v>
                </c:pt>
                <c:pt idx="23">
                  <c:v>0.1515</c:v>
                </c:pt>
                <c:pt idx="24">
                  <c:v>0.19950000000000001</c:v>
                </c:pt>
                <c:pt idx="25">
                  <c:v>0.217</c:v>
                </c:pt>
                <c:pt idx="26">
                  <c:v>0.18840000000000001</c:v>
                </c:pt>
                <c:pt idx="27">
                  <c:v>0.18519999999999998</c:v>
                </c:pt>
                <c:pt idx="28">
                  <c:v>0.19409999999999999</c:v>
                </c:pt>
                <c:pt idx="29">
                  <c:v>0.18530000000000002</c:v>
                </c:pt>
                <c:pt idx="30">
                  <c:v>0.15659999999999999</c:v>
                </c:pt>
                <c:pt idx="31">
                  <c:v>0.16689999999999999</c:v>
                </c:pt>
                <c:pt idx="32">
                  <c:v>8.4599999999999995E-2</c:v>
                </c:pt>
                <c:pt idx="33">
                  <c:v>7.6700000000000004E-2</c:v>
                </c:pt>
                <c:pt idx="34">
                  <c:v>4.36E-2</c:v>
                </c:pt>
                <c:pt idx="35">
                  <c:v>4.87E-2</c:v>
                </c:pt>
                <c:pt idx="36">
                  <c:v>6.2600000000000003E-2</c:v>
                </c:pt>
                <c:pt idx="37">
                  <c:v>6.8099999999999994E-2</c:v>
                </c:pt>
                <c:pt idx="38">
                  <c:v>3.9600000000000003E-2</c:v>
                </c:pt>
                <c:pt idx="39">
                  <c:v>4.2599999999999999E-2</c:v>
                </c:pt>
                <c:pt idx="40">
                  <c:v>4.2900000000000001E-2</c:v>
                </c:pt>
                <c:pt idx="41">
                  <c:v>4.7700000000000006E-2</c:v>
                </c:pt>
                <c:pt idx="42">
                  <c:v>0.125</c:v>
                </c:pt>
                <c:pt idx="43">
                  <c:v>0.21109999999999998</c:v>
                </c:pt>
                <c:pt idx="44">
                  <c:v>0.20730000000000001</c:v>
                </c:pt>
                <c:pt idx="45">
                  <c:v>0.20480000000000001</c:v>
                </c:pt>
                <c:pt idx="46">
                  <c:v>0.1938</c:v>
                </c:pt>
                <c:pt idx="47">
                  <c:v>0.22850000000000001</c:v>
                </c:pt>
                <c:pt idx="48">
                  <c:v>0.2092</c:v>
                </c:pt>
                <c:pt idx="49">
                  <c:v>0.20300000000000001</c:v>
                </c:pt>
                <c:pt idx="50">
                  <c:v>0.1671</c:v>
                </c:pt>
                <c:pt idx="51">
                  <c:v>0.1128</c:v>
                </c:pt>
                <c:pt idx="52">
                  <c:v>0.11370000000000001</c:v>
                </c:pt>
                <c:pt idx="53">
                  <c:v>0.15040000000000001</c:v>
                </c:pt>
                <c:pt idx="54">
                  <c:v>0.12570000000000001</c:v>
                </c:pt>
                <c:pt idx="55">
                  <c:v>3.6400000000000002E-2</c:v>
                </c:pt>
                <c:pt idx="56">
                  <c:v>4.2799999999999998E-2</c:v>
                </c:pt>
                <c:pt idx="57">
                  <c:v>5.0599999999999999E-2</c:v>
                </c:pt>
                <c:pt idx="58">
                  <c:v>5.45E-2</c:v>
                </c:pt>
                <c:pt idx="59">
                  <c:v>5.79E-2</c:v>
                </c:pt>
                <c:pt idx="60">
                  <c:v>8.6699999999999999E-2</c:v>
                </c:pt>
                <c:pt idx="61">
                  <c:v>6.5799999999999997E-2</c:v>
                </c:pt>
                <c:pt idx="62">
                  <c:v>6.59E-2</c:v>
                </c:pt>
                <c:pt idx="63">
                  <c:v>8.0200000000000007E-2</c:v>
                </c:pt>
                <c:pt idx="64">
                  <c:v>9.35E-2</c:v>
                </c:pt>
                <c:pt idx="65">
                  <c:v>6.0700000000000004E-2</c:v>
                </c:pt>
                <c:pt idx="66">
                  <c:v>6.9400000000000003E-2</c:v>
                </c:pt>
                <c:pt idx="67">
                  <c:v>8.5999999999999993E-2</c:v>
                </c:pt>
                <c:pt idx="68">
                  <c:v>0.13569999999999999</c:v>
                </c:pt>
                <c:pt idx="69">
                  <c:v>5.0000000000000001E-3</c:v>
                </c:pt>
                <c:pt idx="70">
                  <c:v>0.16789999999999999</c:v>
                </c:pt>
                <c:pt idx="71">
                  <c:v>0.26219999999999999</c:v>
                </c:pt>
                <c:pt idx="72">
                  <c:v>0.25490000000000002</c:v>
                </c:pt>
                <c:pt idx="73">
                  <c:v>0.21190000000000001</c:v>
                </c:pt>
                <c:pt idx="74">
                  <c:v>0.24659999999999999</c:v>
                </c:pt>
                <c:pt idx="75">
                  <c:v>0.21159999999999998</c:v>
                </c:pt>
                <c:pt idx="76">
                  <c:v>0.23719999999999999</c:v>
                </c:pt>
                <c:pt idx="77">
                  <c:v>0.25939999999999996</c:v>
                </c:pt>
                <c:pt idx="78">
                  <c:v>0.24</c:v>
                </c:pt>
                <c:pt idx="79">
                  <c:v>0.22900000000000001</c:v>
                </c:pt>
                <c:pt idx="80">
                  <c:v>0.18940000000000001</c:v>
                </c:pt>
                <c:pt idx="81">
                  <c:v>6.2E-2</c:v>
                </c:pt>
                <c:pt idx="82">
                  <c:v>5.3100000000000001E-2</c:v>
                </c:pt>
                <c:pt idx="83">
                  <c:v>5.5E-2</c:v>
                </c:pt>
                <c:pt idx="84">
                  <c:v>4.7E-2</c:v>
                </c:pt>
                <c:pt idx="85">
                  <c:v>4.19E-2</c:v>
                </c:pt>
                <c:pt idx="86">
                  <c:v>4.9599999999999998E-2</c:v>
                </c:pt>
                <c:pt idx="87">
                  <c:v>5.8900000000000001E-2</c:v>
                </c:pt>
                <c:pt idx="88">
                  <c:v>0.06</c:v>
                </c:pt>
                <c:pt idx="89">
                  <c:v>3.7999999999999999E-2</c:v>
                </c:pt>
                <c:pt idx="90">
                  <c:v>3.7100000000000001E-2</c:v>
                </c:pt>
                <c:pt idx="91">
                  <c:v>3.9399999999999998E-2</c:v>
                </c:pt>
                <c:pt idx="92">
                  <c:v>4.3200000000000002E-2</c:v>
                </c:pt>
                <c:pt idx="93">
                  <c:v>4.3400000000000001E-2</c:v>
                </c:pt>
                <c:pt idx="94">
                  <c:v>7.1400000000000005E-2</c:v>
                </c:pt>
                <c:pt idx="95">
                  <c:v>8.72E-2</c:v>
                </c:pt>
                <c:pt idx="96">
                  <c:v>0.1036</c:v>
                </c:pt>
                <c:pt idx="97">
                  <c:v>0.10790000000000001</c:v>
                </c:pt>
                <c:pt idx="98">
                  <c:v>0.12409999999999999</c:v>
                </c:pt>
                <c:pt idx="99">
                  <c:v>0.16250000000000001</c:v>
                </c:pt>
                <c:pt idx="100">
                  <c:v>0.1598</c:v>
                </c:pt>
                <c:pt idx="101">
                  <c:v>0.19919999999999999</c:v>
                </c:pt>
                <c:pt idx="102">
                  <c:v>0.1953</c:v>
                </c:pt>
                <c:pt idx="103">
                  <c:v>0.22839999999999999</c:v>
                </c:pt>
                <c:pt idx="104">
                  <c:v>0.2412</c:v>
                </c:pt>
                <c:pt idx="105">
                  <c:v>0.18990000000000001</c:v>
                </c:pt>
                <c:pt idx="106">
                  <c:v>0.18359999999999999</c:v>
                </c:pt>
                <c:pt idx="107">
                  <c:v>7.2800000000000004E-2</c:v>
                </c:pt>
                <c:pt idx="108">
                  <c:v>8.1200000000000008E-2</c:v>
                </c:pt>
                <c:pt idx="109">
                  <c:v>6.2700000000000006E-2</c:v>
                </c:pt>
                <c:pt idx="110">
                  <c:v>6.1499999999999999E-2</c:v>
                </c:pt>
                <c:pt idx="111">
                  <c:v>4.3099999999999999E-2</c:v>
                </c:pt>
                <c:pt idx="112">
                  <c:v>4.1399999999999999E-2</c:v>
                </c:pt>
                <c:pt idx="113">
                  <c:v>5.3600000000000002E-2</c:v>
                </c:pt>
                <c:pt idx="114">
                  <c:v>6.2200000000000005E-2</c:v>
                </c:pt>
                <c:pt idx="115">
                  <c:v>7.7299999999999994E-2</c:v>
                </c:pt>
                <c:pt idx="116">
                  <c:v>4.5100000000000001E-2</c:v>
                </c:pt>
                <c:pt idx="117">
                  <c:v>6.0600000000000001E-2</c:v>
                </c:pt>
                <c:pt idx="118">
                  <c:v>9.1200000000000003E-2</c:v>
                </c:pt>
                <c:pt idx="119">
                  <c:v>0.1017</c:v>
                </c:pt>
                <c:pt idx="120">
                  <c:v>0.14360000000000001</c:v>
                </c:pt>
                <c:pt idx="121">
                  <c:v>0.14299999999999999</c:v>
                </c:pt>
                <c:pt idx="122">
                  <c:v>0.1741</c:v>
                </c:pt>
                <c:pt idx="123">
                  <c:v>0.16450000000000001</c:v>
                </c:pt>
                <c:pt idx="124">
                  <c:v>0.16880000000000001</c:v>
                </c:pt>
                <c:pt idx="125">
                  <c:v>0.17299999999999999</c:v>
                </c:pt>
                <c:pt idx="126">
                  <c:v>0.2591</c:v>
                </c:pt>
                <c:pt idx="127">
                  <c:v>0.2397</c:v>
                </c:pt>
                <c:pt idx="128">
                  <c:v>0.13780000000000001</c:v>
                </c:pt>
                <c:pt idx="129">
                  <c:v>0.1454</c:v>
                </c:pt>
                <c:pt idx="130">
                  <c:v>0.16</c:v>
                </c:pt>
                <c:pt idx="131">
                  <c:v>0.14230000000000001</c:v>
                </c:pt>
                <c:pt idx="132">
                  <c:v>0.1676</c:v>
                </c:pt>
                <c:pt idx="133">
                  <c:v>0.1012</c:v>
                </c:pt>
                <c:pt idx="134">
                  <c:v>0.1118</c:v>
                </c:pt>
                <c:pt idx="135">
                  <c:v>5.3499999999999999E-2</c:v>
                </c:pt>
                <c:pt idx="136">
                  <c:v>7.0300000000000001E-2</c:v>
                </c:pt>
                <c:pt idx="137">
                  <c:v>8.4400000000000003E-2</c:v>
                </c:pt>
                <c:pt idx="138">
                  <c:v>7.9799999999999996E-2</c:v>
                </c:pt>
                <c:pt idx="139">
                  <c:v>8.6499999999999994E-2</c:v>
                </c:pt>
                <c:pt idx="140">
                  <c:v>8.7999999999999995E-2</c:v>
                </c:pt>
                <c:pt idx="141">
                  <c:v>6.5000000000000002E-2</c:v>
                </c:pt>
                <c:pt idx="142">
                  <c:v>4.1399999999999999E-2</c:v>
                </c:pt>
                <c:pt idx="143">
                  <c:v>4.9799999999999997E-2</c:v>
                </c:pt>
                <c:pt idx="144">
                  <c:v>7.1800000000000003E-2</c:v>
                </c:pt>
                <c:pt idx="145">
                  <c:v>6.7000000000000004E-2</c:v>
                </c:pt>
                <c:pt idx="146">
                  <c:v>7.6999999999999999E-2</c:v>
                </c:pt>
                <c:pt idx="147">
                  <c:v>0.1356</c:v>
                </c:pt>
                <c:pt idx="148">
                  <c:v>0.1328</c:v>
                </c:pt>
                <c:pt idx="149">
                  <c:v>0.18480000000000002</c:v>
                </c:pt>
                <c:pt idx="150">
                  <c:v>0.1716</c:v>
                </c:pt>
                <c:pt idx="151">
                  <c:v>6.3E-2</c:v>
                </c:pt>
                <c:pt idx="152">
                  <c:v>4.5999999999999999E-2</c:v>
                </c:pt>
              </c:numCache>
            </c:numRef>
          </c:yVal>
          <c:smooth val="0"/>
          <c:extLst>
            <c:ext xmlns:c16="http://schemas.microsoft.com/office/drawing/2014/chart" uri="{C3380CC4-5D6E-409C-BE32-E72D297353CC}">
              <c16:uniqueId val="{00000000-FAE9-4683-AF3F-6A34E7E9C27E}"/>
            </c:ext>
          </c:extLst>
        </c:ser>
        <c:ser>
          <c:idx val="1"/>
          <c:order val="1"/>
          <c:tx>
            <c:strRef>
              <c:f>'Durango Dissolved'!$A$178</c:f>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f>'Durango Dissolved'!$D$157:$D$160</c:f>
              <c:numCache>
                <c:formatCode>#,##0</c:formatCode>
                <c:ptCount val="4"/>
                <c:pt idx="0" formatCode="General">
                  <c:v>327</c:v>
                </c:pt>
                <c:pt idx="1">
                  <c:v>2250</c:v>
                </c:pt>
                <c:pt idx="2">
                  <c:v>2920</c:v>
                </c:pt>
                <c:pt idx="3">
                  <c:v>1110</c:v>
                </c:pt>
              </c:numCache>
            </c:numRef>
          </c:xVal>
          <c:yVal>
            <c:numRef>
              <c:f>'Durango Dissolved'!$O$157:$O$160</c:f>
              <c:numCache>
                <c:formatCode>0.0000</c:formatCode>
                <c:ptCount val="4"/>
                <c:pt idx="0">
                  <c:v>0.11700000000000001</c:v>
                </c:pt>
                <c:pt idx="1">
                  <c:v>2.5000000000000001E-2</c:v>
                </c:pt>
                <c:pt idx="3">
                  <c:v>4.2000000000000003E-2</c:v>
                </c:pt>
              </c:numCache>
            </c:numRef>
          </c:yVal>
          <c:smooth val="0"/>
          <c:extLst>
            <c:ext xmlns:c16="http://schemas.microsoft.com/office/drawing/2014/chart" uri="{C3380CC4-5D6E-409C-BE32-E72D297353CC}">
              <c16:uniqueId val="{00000001-FAE9-4683-AF3F-6A34E7E9C27E}"/>
            </c:ext>
          </c:extLst>
        </c:ser>
        <c:ser>
          <c:idx val="2"/>
          <c:order val="2"/>
          <c:tx>
            <c:strRef>
              <c:f>'Durango Dissolved'!$B$161</c:f>
              <c:strCache>
                <c:ptCount val="1"/>
                <c:pt idx="0">
                  <c:v>Snowmelt 2016</c:v>
                </c:pt>
              </c:strCache>
            </c:strRef>
          </c:tx>
          <c:spPr>
            <a:ln w="25400" cap="rnd">
              <a:noFill/>
              <a:round/>
            </a:ln>
            <a:effectLst/>
          </c:spPr>
          <c:marker>
            <c:symbol val="circle"/>
            <c:size val="5"/>
            <c:spPr>
              <a:solidFill>
                <a:schemeClr val="tx1">
                  <a:lumMod val="75000"/>
                  <a:lumOff val="25000"/>
                </a:schemeClr>
              </a:solidFill>
              <a:ln w="9525">
                <a:solidFill>
                  <a:schemeClr val="tx1">
                    <a:lumMod val="75000"/>
                    <a:lumOff val="25000"/>
                  </a:schemeClr>
                </a:solid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Dissolved'!$O$161:$O$172</c:f>
              <c:numCache>
                <c:formatCode>0.0000</c:formatCode>
                <c:ptCount val="12"/>
                <c:pt idx="0">
                  <c:v>0.14000000000000001</c:v>
                </c:pt>
                <c:pt idx="1">
                  <c:v>9.0999999999999998E-2</c:v>
                </c:pt>
                <c:pt idx="2">
                  <c:v>0.08</c:v>
                </c:pt>
                <c:pt idx="3">
                  <c:v>6.4000000000000001E-2</c:v>
                </c:pt>
                <c:pt idx="4">
                  <c:v>5.5E-2</c:v>
                </c:pt>
                <c:pt idx="5">
                  <c:v>5.2999999999999999E-2</c:v>
                </c:pt>
                <c:pt idx="6">
                  <c:v>4.4999999999999998E-2</c:v>
                </c:pt>
                <c:pt idx="7">
                  <c:v>0.05</c:v>
                </c:pt>
                <c:pt idx="8">
                  <c:v>4.9000000000000002E-2</c:v>
                </c:pt>
                <c:pt idx="9">
                  <c:v>4.8000000000000001E-2</c:v>
                </c:pt>
                <c:pt idx="10">
                  <c:v>5.0999999999999997E-2</c:v>
                </c:pt>
                <c:pt idx="11">
                  <c:v>7.4999999999999997E-2</c:v>
                </c:pt>
              </c:numCache>
            </c:numRef>
          </c:yVal>
          <c:smooth val="0"/>
          <c:extLst>
            <c:ext xmlns:c16="http://schemas.microsoft.com/office/drawing/2014/chart" uri="{C3380CC4-5D6E-409C-BE32-E72D297353CC}">
              <c16:uniqueId val="{00000002-FAE9-4683-AF3F-6A34E7E9C27E}"/>
            </c:ext>
          </c:extLst>
        </c:ser>
        <c:dLbls>
          <c:showLegendKey val="0"/>
          <c:showVal val="0"/>
          <c:showCatName val="0"/>
          <c:showSerName val="0"/>
          <c:showPercent val="0"/>
          <c:showBubbleSize val="0"/>
        </c:dLbls>
        <c:axId val="710715448"/>
        <c:axId val="816710528"/>
      </c:scatterChart>
      <c:valAx>
        <c:axId val="71071544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16710528"/>
        <c:crosses val="autoZero"/>
        <c:crossBetween val="midCat"/>
      </c:valAx>
      <c:valAx>
        <c:axId val="816710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sz="1100"/>
                  <a:t>Concentration (mg/L)</a:t>
                </a:r>
              </a:p>
            </c:rich>
          </c:tx>
          <c:layout>
            <c:manualLayout>
              <c:xMode val="edge"/>
              <c:yMode val="edge"/>
              <c:x val="2.5293001680684289E-3"/>
              <c:y val="0.2700542432195975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10715448"/>
        <c:crosses val="autoZero"/>
        <c:crossBetween val="midCat"/>
      </c:valAx>
      <c:spPr>
        <a:noFill/>
        <a:ln>
          <a:solidFill>
            <a:schemeClr val="tx1">
              <a:lumMod val="50000"/>
              <a:lumOff val="50000"/>
            </a:schemeClr>
          </a:solidFill>
        </a:ln>
        <a:effectLst/>
      </c:spPr>
    </c:plotArea>
    <c:legend>
      <c:legendPos val="t"/>
      <c:legendEntry>
        <c:idx val="3"/>
        <c:delete val="1"/>
      </c:legendEntry>
      <c:layout>
        <c:manualLayout>
          <c:xMode val="edge"/>
          <c:yMode val="edge"/>
          <c:x val="0.22327810360850703"/>
          <c:y val="8.6860968465898261E-2"/>
          <c:w val="0.71482749953711866"/>
          <c:h val="7.1990262086804382E-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r>
              <a:rPr lang="en-US"/>
              <a:t>Dissolved Manganese at Durango</a:t>
            </a:r>
          </a:p>
        </c:rich>
      </c:tx>
      <c:layout>
        <c:manualLayout>
          <c:xMode val="edge"/>
          <c:yMode val="edge"/>
          <c:x val="0.26705452920899392"/>
          <c:y val="1.5620221385370301E-3"/>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8067266727907141"/>
          <c:y val="0.15754482863555097"/>
          <c:w val="0.74938058867778712"/>
          <c:h val="0.67218988930731471"/>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1000"/>
            <c:dispRSqr val="1"/>
            <c:dispEq val="1"/>
            <c:trendlineLbl>
              <c:layout>
                <c:manualLayout>
                  <c:x val="0.1158596181280048"/>
                  <c:y val="-0.42017300011411618"/>
                </c:manualLayout>
              </c:layout>
              <c:numFmt formatCode="General" sourceLinked="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Dissolved'!$O$4:$O$172</c:f>
              <c:numCache>
                <c:formatCode>0.0000</c:formatCode>
                <c:ptCount val="169"/>
                <c:pt idx="0">
                  <c:v>0.15569999999999998</c:v>
                </c:pt>
                <c:pt idx="1">
                  <c:v>0.1527</c:v>
                </c:pt>
                <c:pt idx="2">
                  <c:v>0.18049999999999999</c:v>
                </c:pt>
                <c:pt idx="3">
                  <c:v>0.1895</c:v>
                </c:pt>
                <c:pt idx="4">
                  <c:v>0.15680000000000002</c:v>
                </c:pt>
                <c:pt idx="5">
                  <c:v>0.14480000000000001</c:v>
                </c:pt>
                <c:pt idx="6">
                  <c:v>0.12940000000000002</c:v>
                </c:pt>
                <c:pt idx="7">
                  <c:v>0.14830000000000002</c:v>
                </c:pt>
                <c:pt idx="8">
                  <c:v>0.154</c:v>
                </c:pt>
                <c:pt idx="9">
                  <c:v>4.2000000000000003E-2</c:v>
                </c:pt>
                <c:pt idx="10">
                  <c:v>4.07E-2</c:v>
                </c:pt>
                <c:pt idx="11">
                  <c:v>5.4600000000000003E-2</c:v>
                </c:pt>
                <c:pt idx="12">
                  <c:v>5.67E-2</c:v>
                </c:pt>
                <c:pt idx="13">
                  <c:v>3.6299999999999999E-2</c:v>
                </c:pt>
                <c:pt idx="14">
                  <c:v>3.8200000000000005E-2</c:v>
                </c:pt>
                <c:pt idx="15">
                  <c:v>2.4E-2</c:v>
                </c:pt>
                <c:pt idx="16">
                  <c:v>4.82E-2</c:v>
                </c:pt>
                <c:pt idx="17">
                  <c:v>4.9500000000000002E-2</c:v>
                </c:pt>
                <c:pt idx="18">
                  <c:v>4.1299999999999996E-2</c:v>
                </c:pt>
                <c:pt idx="19">
                  <c:v>1.67E-2</c:v>
                </c:pt>
                <c:pt idx="20">
                  <c:v>5.7200000000000001E-2</c:v>
                </c:pt>
                <c:pt idx="21">
                  <c:v>7.0599999999999996E-2</c:v>
                </c:pt>
                <c:pt idx="22">
                  <c:v>0.15409999999999999</c:v>
                </c:pt>
                <c:pt idx="23">
                  <c:v>0.1515</c:v>
                </c:pt>
                <c:pt idx="24">
                  <c:v>0.19950000000000001</c:v>
                </c:pt>
                <c:pt idx="25">
                  <c:v>0.217</c:v>
                </c:pt>
                <c:pt idx="26">
                  <c:v>0.18840000000000001</c:v>
                </c:pt>
                <c:pt idx="27">
                  <c:v>0.18519999999999998</c:v>
                </c:pt>
                <c:pt idx="28">
                  <c:v>0.19409999999999999</c:v>
                </c:pt>
                <c:pt idx="29">
                  <c:v>0.18530000000000002</c:v>
                </c:pt>
                <c:pt idx="30">
                  <c:v>0.15659999999999999</c:v>
                </c:pt>
                <c:pt idx="31">
                  <c:v>0.16689999999999999</c:v>
                </c:pt>
                <c:pt idx="32">
                  <c:v>8.4599999999999995E-2</c:v>
                </c:pt>
                <c:pt idx="33">
                  <c:v>7.6700000000000004E-2</c:v>
                </c:pt>
                <c:pt idx="34">
                  <c:v>4.36E-2</c:v>
                </c:pt>
                <c:pt idx="35">
                  <c:v>4.87E-2</c:v>
                </c:pt>
                <c:pt idx="36">
                  <c:v>6.2600000000000003E-2</c:v>
                </c:pt>
                <c:pt idx="37">
                  <c:v>6.8099999999999994E-2</c:v>
                </c:pt>
                <c:pt idx="38">
                  <c:v>3.9600000000000003E-2</c:v>
                </c:pt>
                <c:pt idx="39">
                  <c:v>4.2599999999999999E-2</c:v>
                </c:pt>
                <c:pt idx="40">
                  <c:v>4.2900000000000001E-2</c:v>
                </c:pt>
                <c:pt idx="41">
                  <c:v>4.7700000000000006E-2</c:v>
                </c:pt>
                <c:pt idx="42">
                  <c:v>0.125</c:v>
                </c:pt>
                <c:pt idx="43">
                  <c:v>0.21109999999999998</c:v>
                </c:pt>
                <c:pt idx="44">
                  <c:v>0.20730000000000001</c:v>
                </c:pt>
                <c:pt idx="45">
                  <c:v>0.20480000000000001</c:v>
                </c:pt>
                <c:pt idx="46">
                  <c:v>0.1938</c:v>
                </c:pt>
                <c:pt idx="47">
                  <c:v>0.22850000000000001</c:v>
                </c:pt>
                <c:pt idx="48">
                  <c:v>0.2092</c:v>
                </c:pt>
                <c:pt idx="49">
                  <c:v>0.20300000000000001</c:v>
                </c:pt>
                <c:pt idx="50">
                  <c:v>0.1671</c:v>
                </c:pt>
                <c:pt idx="51">
                  <c:v>0.1128</c:v>
                </c:pt>
                <c:pt idx="52">
                  <c:v>0.11370000000000001</c:v>
                </c:pt>
                <c:pt idx="53">
                  <c:v>0.15040000000000001</c:v>
                </c:pt>
                <c:pt idx="54">
                  <c:v>0.12570000000000001</c:v>
                </c:pt>
                <c:pt idx="55">
                  <c:v>3.6400000000000002E-2</c:v>
                </c:pt>
                <c:pt idx="56">
                  <c:v>4.2799999999999998E-2</c:v>
                </c:pt>
                <c:pt idx="57">
                  <c:v>5.0599999999999999E-2</c:v>
                </c:pt>
                <c:pt idx="58">
                  <c:v>5.45E-2</c:v>
                </c:pt>
                <c:pt idx="59">
                  <c:v>5.79E-2</c:v>
                </c:pt>
                <c:pt idx="60">
                  <c:v>8.6699999999999999E-2</c:v>
                </c:pt>
                <c:pt idx="61">
                  <c:v>6.5799999999999997E-2</c:v>
                </c:pt>
                <c:pt idx="62">
                  <c:v>6.59E-2</c:v>
                </c:pt>
                <c:pt idx="63">
                  <c:v>8.0200000000000007E-2</c:v>
                </c:pt>
                <c:pt idx="64">
                  <c:v>9.35E-2</c:v>
                </c:pt>
                <c:pt idx="65">
                  <c:v>6.0700000000000004E-2</c:v>
                </c:pt>
                <c:pt idx="66">
                  <c:v>6.9400000000000003E-2</c:v>
                </c:pt>
                <c:pt idx="67">
                  <c:v>8.5999999999999993E-2</c:v>
                </c:pt>
                <c:pt idx="68">
                  <c:v>0.13569999999999999</c:v>
                </c:pt>
                <c:pt idx="69">
                  <c:v>5.0000000000000001E-3</c:v>
                </c:pt>
                <c:pt idx="70">
                  <c:v>0.16789999999999999</c:v>
                </c:pt>
                <c:pt idx="71">
                  <c:v>0.26219999999999999</c:v>
                </c:pt>
                <c:pt idx="72">
                  <c:v>0.25490000000000002</c:v>
                </c:pt>
                <c:pt idx="73">
                  <c:v>0.21190000000000001</c:v>
                </c:pt>
                <c:pt idx="74">
                  <c:v>0.24659999999999999</c:v>
                </c:pt>
                <c:pt idx="75">
                  <c:v>0.21159999999999998</c:v>
                </c:pt>
                <c:pt idx="76">
                  <c:v>0.23719999999999999</c:v>
                </c:pt>
                <c:pt idx="77">
                  <c:v>0.25939999999999996</c:v>
                </c:pt>
                <c:pt idx="78">
                  <c:v>0.24</c:v>
                </c:pt>
                <c:pt idx="79">
                  <c:v>0.22900000000000001</c:v>
                </c:pt>
                <c:pt idx="80">
                  <c:v>0.18940000000000001</c:v>
                </c:pt>
                <c:pt idx="81">
                  <c:v>6.2E-2</c:v>
                </c:pt>
                <c:pt idx="82">
                  <c:v>5.3100000000000001E-2</c:v>
                </c:pt>
                <c:pt idx="83">
                  <c:v>5.5E-2</c:v>
                </c:pt>
                <c:pt idx="84">
                  <c:v>4.7E-2</c:v>
                </c:pt>
                <c:pt idx="85">
                  <c:v>4.19E-2</c:v>
                </c:pt>
                <c:pt idx="86">
                  <c:v>4.9599999999999998E-2</c:v>
                </c:pt>
                <c:pt idx="87">
                  <c:v>5.8900000000000001E-2</c:v>
                </c:pt>
                <c:pt idx="88">
                  <c:v>0.06</c:v>
                </c:pt>
                <c:pt idx="89">
                  <c:v>3.7999999999999999E-2</c:v>
                </c:pt>
                <c:pt idx="90">
                  <c:v>3.7100000000000001E-2</c:v>
                </c:pt>
                <c:pt idx="91">
                  <c:v>3.9399999999999998E-2</c:v>
                </c:pt>
                <c:pt idx="92">
                  <c:v>4.3200000000000002E-2</c:v>
                </c:pt>
                <c:pt idx="93">
                  <c:v>4.3400000000000001E-2</c:v>
                </c:pt>
                <c:pt idx="94">
                  <c:v>7.1400000000000005E-2</c:v>
                </c:pt>
                <c:pt idx="95">
                  <c:v>8.72E-2</c:v>
                </c:pt>
                <c:pt idx="96">
                  <c:v>0.1036</c:v>
                </c:pt>
                <c:pt idx="97">
                  <c:v>0.10790000000000001</c:v>
                </c:pt>
                <c:pt idx="98">
                  <c:v>0.12409999999999999</c:v>
                </c:pt>
                <c:pt idx="99">
                  <c:v>0.16250000000000001</c:v>
                </c:pt>
                <c:pt idx="100">
                  <c:v>0.1598</c:v>
                </c:pt>
                <c:pt idx="101">
                  <c:v>0.19919999999999999</c:v>
                </c:pt>
                <c:pt idx="102">
                  <c:v>0.1953</c:v>
                </c:pt>
                <c:pt idx="103">
                  <c:v>0.22839999999999999</c:v>
                </c:pt>
                <c:pt idx="104">
                  <c:v>0.2412</c:v>
                </c:pt>
                <c:pt idx="105">
                  <c:v>0.18990000000000001</c:v>
                </c:pt>
                <c:pt idx="106">
                  <c:v>0.18359999999999999</c:v>
                </c:pt>
                <c:pt idx="107">
                  <c:v>7.2800000000000004E-2</c:v>
                </c:pt>
                <c:pt idx="108">
                  <c:v>8.1200000000000008E-2</c:v>
                </c:pt>
                <c:pt idx="109">
                  <c:v>6.2700000000000006E-2</c:v>
                </c:pt>
                <c:pt idx="110">
                  <c:v>6.1499999999999999E-2</c:v>
                </c:pt>
                <c:pt idx="111">
                  <c:v>4.3099999999999999E-2</c:v>
                </c:pt>
                <c:pt idx="112">
                  <c:v>4.1399999999999999E-2</c:v>
                </c:pt>
                <c:pt idx="113">
                  <c:v>5.3600000000000002E-2</c:v>
                </c:pt>
                <c:pt idx="114">
                  <c:v>6.2200000000000005E-2</c:v>
                </c:pt>
                <c:pt idx="115">
                  <c:v>7.7299999999999994E-2</c:v>
                </c:pt>
                <c:pt idx="116">
                  <c:v>4.5100000000000001E-2</c:v>
                </c:pt>
                <c:pt idx="117">
                  <c:v>6.0600000000000001E-2</c:v>
                </c:pt>
                <c:pt idx="118">
                  <c:v>9.1200000000000003E-2</c:v>
                </c:pt>
                <c:pt idx="119">
                  <c:v>0.1017</c:v>
                </c:pt>
                <c:pt idx="120">
                  <c:v>0.14360000000000001</c:v>
                </c:pt>
                <c:pt idx="121">
                  <c:v>0.14299999999999999</c:v>
                </c:pt>
                <c:pt idx="122">
                  <c:v>0.1741</c:v>
                </c:pt>
                <c:pt idx="123">
                  <c:v>0.16450000000000001</c:v>
                </c:pt>
                <c:pt idx="124">
                  <c:v>0.16880000000000001</c:v>
                </c:pt>
                <c:pt idx="125">
                  <c:v>0.17299999999999999</c:v>
                </c:pt>
                <c:pt idx="126">
                  <c:v>0.2591</c:v>
                </c:pt>
                <c:pt idx="127">
                  <c:v>0.2397</c:v>
                </c:pt>
                <c:pt idx="128">
                  <c:v>0.13780000000000001</c:v>
                </c:pt>
                <c:pt idx="129">
                  <c:v>0.1454</c:v>
                </c:pt>
                <c:pt idx="130">
                  <c:v>0.16</c:v>
                </c:pt>
                <c:pt idx="131">
                  <c:v>0.14230000000000001</c:v>
                </c:pt>
                <c:pt idx="132">
                  <c:v>0.1676</c:v>
                </c:pt>
                <c:pt idx="133">
                  <c:v>0.1012</c:v>
                </c:pt>
                <c:pt idx="134">
                  <c:v>0.1118</c:v>
                </c:pt>
                <c:pt idx="135">
                  <c:v>5.3499999999999999E-2</c:v>
                </c:pt>
                <c:pt idx="136">
                  <c:v>7.0300000000000001E-2</c:v>
                </c:pt>
                <c:pt idx="137">
                  <c:v>8.4400000000000003E-2</c:v>
                </c:pt>
                <c:pt idx="138">
                  <c:v>7.9799999999999996E-2</c:v>
                </c:pt>
                <c:pt idx="139">
                  <c:v>8.6499999999999994E-2</c:v>
                </c:pt>
                <c:pt idx="140">
                  <c:v>8.7999999999999995E-2</c:v>
                </c:pt>
                <c:pt idx="141">
                  <c:v>6.5000000000000002E-2</c:v>
                </c:pt>
                <c:pt idx="142">
                  <c:v>4.1399999999999999E-2</c:v>
                </c:pt>
                <c:pt idx="143">
                  <c:v>4.9799999999999997E-2</c:v>
                </c:pt>
                <c:pt idx="144">
                  <c:v>7.1800000000000003E-2</c:v>
                </c:pt>
                <c:pt idx="145">
                  <c:v>6.7000000000000004E-2</c:v>
                </c:pt>
                <c:pt idx="146">
                  <c:v>7.6999999999999999E-2</c:v>
                </c:pt>
                <c:pt idx="147">
                  <c:v>0.1356</c:v>
                </c:pt>
                <c:pt idx="148">
                  <c:v>0.1328</c:v>
                </c:pt>
                <c:pt idx="149">
                  <c:v>0.18480000000000002</c:v>
                </c:pt>
                <c:pt idx="150">
                  <c:v>0.1716</c:v>
                </c:pt>
                <c:pt idx="151">
                  <c:v>6.3E-2</c:v>
                </c:pt>
                <c:pt idx="152">
                  <c:v>4.5999999999999999E-2</c:v>
                </c:pt>
                <c:pt idx="153">
                  <c:v>0.11700000000000001</c:v>
                </c:pt>
                <c:pt idx="154">
                  <c:v>2.5000000000000001E-2</c:v>
                </c:pt>
                <c:pt idx="156">
                  <c:v>4.2000000000000003E-2</c:v>
                </c:pt>
                <c:pt idx="157">
                  <c:v>0.14000000000000001</c:v>
                </c:pt>
                <c:pt idx="158">
                  <c:v>9.0999999999999998E-2</c:v>
                </c:pt>
                <c:pt idx="159">
                  <c:v>0.08</c:v>
                </c:pt>
                <c:pt idx="160">
                  <c:v>6.4000000000000001E-2</c:v>
                </c:pt>
                <c:pt idx="161">
                  <c:v>5.5E-2</c:v>
                </c:pt>
                <c:pt idx="162">
                  <c:v>5.2999999999999999E-2</c:v>
                </c:pt>
                <c:pt idx="163">
                  <c:v>4.4999999999999998E-2</c:v>
                </c:pt>
                <c:pt idx="164">
                  <c:v>0.05</c:v>
                </c:pt>
                <c:pt idx="165">
                  <c:v>4.9000000000000002E-2</c:v>
                </c:pt>
                <c:pt idx="166">
                  <c:v>4.8000000000000001E-2</c:v>
                </c:pt>
                <c:pt idx="167">
                  <c:v>5.0999999999999997E-2</c:v>
                </c:pt>
                <c:pt idx="168">
                  <c:v>7.4999999999999997E-2</c:v>
                </c:pt>
              </c:numCache>
            </c:numRef>
          </c:yVal>
          <c:smooth val="0"/>
          <c:extLst>
            <c:ext xmlns:c16="http://schemas.microsoft.com/office/drawing/2014/chart" uri="{C3380CC4-5D6E-409C-BE32-E72D297353CC}">
              <c16:uniqueId val="{00000000-1CBB-4F7B-8972-B60D04968D1C}"/>
            </c:ext>
          </c:extLst>
        </c:ser>
        <c:dLbls>
          <c:showLegendKey val="0"/>
          <c:showVal val="0"/>
          <c:showCatName val="0"/>
          <c:showSerName val="0"/>
          <c:showPercent val="0"/>
          <c:showBubbleSize val="0"/>
        </c:dLbls>
        <c:axId val="710715448"/>
        <c:axId val="816710528"/>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Dissolved'!$D$157:$D$160</c15:sqref>
                        </c15:formulaRef>
                      </c:ext>
                    </c:extLst>
                    <c:numCache>
                      <c:formatCode>#,##0</c:formatCode>
                      <c:ptCount val="4"/>
                      <c:pt idx="0" formatCode="General">
                        <c:v>327</c:v>
                      </c:pt>
                      <c:pt idx="1">
                        <c:v>2250</c:v>
                      </c:pt>
                      <c:pt idx="2">
                        <c:v>2920</c:v>
                      </c:pt>
                      <c:pt idx="3">
                        <c:v>1110</c:v>
                      </c:pt>
                    </c:numCache>
                  </c:numRef>
                </c:xVal>
                <c:yVal>
                  <c:numRef>
                    <c:extLst>
                      <c:ext uri="{02D57815-91ED-43cb-92C2-25804820EDAC}">
                        <c15:formulaRef>
                          <c15:sqref>'Durango Dissolved'!$O$157:$O$160</c15:sqref>
                        </c15:formulaRef>
                      </c:ext>
                    </c:extLst>
                    <c:numCache>
                      <c:formatCode>0.0000</c:formatCode>
                      <c:ptCount val="4"/>
                      <c:pt idx="0">
                        <c:v>0.11700000000000001</c:v>
                      </c:pt>
                      <c:pt idx="1">
                        <c:v>2.5000000000000001E-2</c:v>
                      </c:pt>
                      <c:pt idx="3">
                        <c:v>4.2000000000000003E-2</c:v>
                      </c:pt>
                    </c:numCache>
                  </c:numRef>
                </c:yVal>
                <c:smooth val="0"/>
                <c:extLst>
                  <c:ext xmlns:c16="http://schemas.microsoft.com/office/drawing/2014/chart" uri="{C3380CC4-5D6E-409C-BE32-E72D297353CC}">
                    <c16:uniqueId val="{00000001-1CBB-4F7B-8972-B60D04968D1C}"/>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5"/>
                  <c:spPr>
                    <a:solidFill>
                      <a:schemeClr val="tx1">
                        <a:lumMod val="75000"/>
                        <a:lumOff val="25000"/>
                      </a:schemeClr>
                    </a:solidFill>
                    <a:ln w="9525">
                      <a:solidFill>
                        <a:schemeClr val="tx1">
                          <a:lumMod val="75000"/>
                          <a:lumOff val="25000"/>
                        </a:schemeClr>
                      </a:solidFill>
                    </a:ln>
                    <a:effectLst/>
                  </c:spPr>
                </c:marker>
                <c:xVal>
                  <c:numRef>
                    <c:extLst xmlns:c15="http://schemas.microsoft.com/office/drawing/2012/chart">
                      <c:ext xmlns:c15="http://schemas.microsoft.com/office/drawing/2012/char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xmlns:c15="http://schemas.microsoft.com/office/drawing/2012/chart">
                      <c:ext xmlns:c15="http://schemas.microsoft.com/office/drawing/2012/chart" uri="{02D57815-91ED-43cb-92C2-25804820EDAC}">
                        <c15:formulaRef>
                          <c15:sqref>'Durango Dissolved'!$O$161:$O$172</c15:sqref>
                        </c15:formulaRef>
                      </c:ext>
                    </c:extLst>
                    <c:numCache>
                      <c:formatCode>0.0000</c:formatCode>
                      <c:ptCount val="12"/>
                      <c:pt idx="0">
                        <c:v>0.14000000000000001</c:v>
                      </c:pt>
                      <c:pt idx="1">
                        <c:v>9.0999999999999998E-2</c:v>
                      </c:pt>
                      <c:pt idx="2">
                        <c:v>0.08</c:v>
                      </c:pt>
                      <c:pt idx="3">
                        <c:v>6.4000000000000001E-2</c:v>
                      </c:pt>
                      <c:pt idx="4">
                        <c:v>5.5E-2</c:v>
                      </c:pt>
                      <c:pt idx="5">
                        <c:v>5.2999999999999999E-2</c:v>
                      </c:pt>
                      <c:pt idx="6">
                        <c:v>4.4999999999999998E-2</c:v>
                      </c:pt>
                      <c:pt idx="7">
                        <c:v>0.05</c:v>
                      </c:pt>
                      <c:pt idx="8">
                        <c:v>4.9000000000000002E-2</c:v>
                      </c:pt>
                      <c:pt idx="9">
                        <c:v>4.8000000000000001E-2</c:v>
                      </c:pt>
                      <c:pt idx="10">
                        <c:v>5.0999999999999997E-2</c:v>
                      </c:pt>
                      <c:pt idx="11">
                        <c:v>7.4999999999999997E-2</c:v>
                      </c:pt>
                    </c:numCache>
                  </c:numRef>
                </c:yVal>
                <c:smooth val="0"/>
                <c:extLst xmlns:c15="http://schemas.microsoft.com/office/drawing/2012/chart">
                  <c:ext xmlns:c16="http://schemas.microsoft.com/office/drawing/2014/chart" uri="{C3380CC4-5D6E-409C-BE32-E72D297353CC}">
                    <c16:uniqueId val="{00000002-1CBB-4F7B-8972-B60D04968D1C}"/>
                  </c:ext>
                </c:extLst>
              </c15:ser>
            </c15:filteredScatterSeries>
          </c:ext>
        </c:extLst>
      </c:scatterChart>
      <c:valAx>
        <c:axId val="710715448"/>
        <c:scaling>
          <c:orientation val="minMax"/>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16710528"/>
        <c:crosses val="autoZero"/>
        <c:crossBetween val="midCat"/>
      </c:valAx>
      <c:valAx>
        <c:axId val="816710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r>
                  <a:rPr lang="en-US" sz="1100"/>
                  <a:t>Concentration (mg/L)</a:t>
                </a:r>
              </a:p>
            </c:rich>
          </c:tx>
          <c:layout>
            <c:manualLayout>
              <c:xMode val="edge"/>
              <c:yMode val="edge"/>
              <c:x val="2.5293001680684289E-3"/>
              <c:y val="0.2700542432195975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10715448"/>
        <c:crosses val="autoZero"/>
        <c:crossBetween val="midCat"/>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latin typeface="Gill Sans MT" panose="020B0502020104020203"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spc="0" baseline="0">
                <a:solidFill>
                  <a:sysClr val="windowText" lastClr="000000"/>
                </a:solidFill>
                <a:latin typeface="Gill Sans MT" panose="020B0502020104020203" pitchFamily="34" charset="0"/>
                <a:ea typeface="+mn-ea"/>
                <a:cs typeface="+mn-cs"/>
              </a:defRPr>
            </a:pPr>
            <a:r>
              <a:rPr lang="en-US" sz="1000" b="1" i="0" baseline="0">
                <a:effectLst/>
              </a:rPr>
              <a:t>Dissolved Copper  Collected at Sites Betwen</a:t>
            </a:r>
            <a:br>
              <a:rPr lang="en-US" sz="1000" b="1" i="0" baseline="0">
                <a:effectLst/>
              </a:rPr>
            </a:br>
            <a:r>
              <a:rPr lang="en-US" sz="1000" b="1" i="0" baseline="0">
                <a:effectLst/>
              </a:rPr>
              <a:t> RK 90 and 100</a:t>
            </a:r>
            <a:endParaRPr lang="en-US" sz="1000">
              <a:effectLst/>
            </a:endParaRPr>
          </a:p>
        </c:rich>
      </c:tx>
      <c:layout>
        <c:manualLayout>
          <c:xMode val="edge"/>
          <c:yMode val="edge"/>
          <c:x val="0.26677686908524229"/>
          <c:y val="1.5619677634339582E-3"/>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304249847556933"/>
          <c:y val="0.11637745908720659"/>
          <c:w val="0.72086322543015457"/>
          <c:h val="0.7056276586116389"/>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3000"/>
            <c:dispRSqr val="1"/>
            <c:dispEq val="1"/>
            <c:trendlineLbl>
              <c:layout>
                <c:manualLayout>
                  <c:x val="7.7248261493086556E-2"/>
                  <c:y val="0.20792074971819746"/>
                </c:manualLayout>
              </c:layout>
              <c:tx>
                <c:rich>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r>
                      <a:rPr lang="en-US" sz="1000" b="1" baseline="0">
                        <a:solidFill>
                          <a:schemeClr val="tx1"/>
                        </a:solidFill>
                      </a:rPr>
                      <a:t>y = 0.00144135x</a:t>
                    </a:r>
                    <a:r>
                      <a:rPr lang="en-US" sz="1000" b="1" baseline="30000">
                        <a:solidFill>
                          <a:schemeClr val="tx1"/>
                        </a:solidFill>
                      </a:rPr>
                      <a:t>0.101564</a:t>
                    </a:r>
                    <a:br>
                      <a:rPr lang="en-US" sz="1000" b="1" baseline="0">
                        <a:solidFill>
                          <a:schemeClr val="tx1"/>
                        </a:solidFill>
                      </a:rPr>
                    </a:br>
                    <a:r>
                      <a:rPr lang="en-US" sz="1000" b="1" baseline="0">
                        <a:solidFill>
                          <a:schemeClr val="tx1"/>
                        </a:solidFill>
                      </a:rPr>
                      <a:t>R² = 0.0923</a:t>
                    </a:r>
                    <a:endParaRPr lang="en-US" sz="1000" b="1">
                      <a:solidFill>
                        <a:schemeClr val="tx1"/>
                      </a:solidFill>
                    </a:endParaRPr>
                  </a:p>
                </c:rich>
              </c:tx>
              <c:numFmt formatCode="#,##0.00000000"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Dissolved'!$J$4:$J$156</c:f>
              <c:numCache>
                <c:formatCode>General</c:formatCode>
                <c:ptCount val="153"/>
                <c:pt idx="0">
                  <c:v>2.3E-3</c:v>
                </c:pt>
                <c:pt idx="1">
                  <c:v>1.9E-3</c:v>
                </c:pt>
                <c:pt idx="2">
                  <c:v>3.3E-3</c:v>
                </c:pt>
                <c:pt idx="3">
                  <c:v>2.2000000000000001E-3</c:v>
                </c:pt>
                <c:pt idx="4">
                  <c:v>2.3E-3</c:v>
                </c:pt>
                <c:pt idx="5">
                  <c:v>3.3E-3</c:v>
                </c:pt>
                <c:pt idx="6">
                  <c:v>2.3E-3</c:v>
                </c:pt>
                <c:pt idx="7">
                  <c:v>2.5999999999999999E-3</c:v>
                </c:pt>
                <c:pt idx="8">
                  <c:v>2E-3</c:v>
                </c:pt>
                <c:pt idx="9">
                  <c:v>2.5999999999999999E-3</c:v>
                </c:pt>
                <c:pt idx="10">
                  <c:v>2.2000000000000001E-3</c:v>
                </c:pt>
                <c:pt idx="11">
                  <c:v>3.0999999999999999E-3</c:v>
                </c:pt>
                <c:pt idx="12">
                  <c:v>2.8E-3</c:v>
                </c:pt>
                <c:pt idx="14">
                  <c:v>1.6000000000000001E-3</c:v>
                </c:pt>
                <c:pt idx="15">
                  <c:v>1.6999999999999999E-3</c:v>
                </c:pt>
                <c:pt idx="16">
                  <c:v>3.0999999999999999E-3</c:v>
                </c:pt>
                <c:pt idx="17">
                  <c:v>2.2000000000000001E-3</c:v>
                </c:pt>
                <c:pt idx="18">
                  <c:v>1.8E-3</c:v>
                </c:pt>
                <c:pt idx="20">
                  <c:v>1.6000000000000001E-3</c:v>
                </c:pt>
                <c:pt idx="21">
                  <c:v>1.9E-3</c:v>
                </c:pt>
                <c:pt idx="22">
                  <c:v>1.1999999999999999E-3</c:v>
                </c:pt>
                <c:pt idx="23">
                  <c:v>2.1000000000000003E-3</c:v>
                </c:pt>
                <c:pt idx="24">
                  <c:v>1.9E-3</c:v>
                </c:pt>
                <c:pt idx="25">
                  <c:v>1.1000000000000001E-3</c:v>
                </c:pt>
                <c:pt idx="28">
                  <c:v>2.3E-3</c:v>
                </c:pt>
                <c:pt idx="29">
                  <c:v>2E-3</c:v>
                </c:pt>
                <c:pt idx="30">
                  <c:v>2.3999999999999998E-3</c:v>
                </c:pt>
                <c:pt idx="31">
                  <c:v>3.2000000000000002E-3</c:v>
                </c:pt>
                <c:pt idx="32">
                  <c:v>2.8999999999999998E-3</c:v>
                </c:pt>
                <c:pt idx="33">
                  <c:v>2.2000000000000001E-3</c:v>
                </c:pt>
                <c:pt idx="34">
                  <c:v>3.0999999999999999E-3</c:v>
                </c:pt>
                <c:pt idx="35">
                  <c:v>3.7000000000000002E-3</c:v>
                </c:pt>
                <c:pt idx="36">
                  <c:v>1.5E-3</c:v>
                </c:pt>
                <c:pt idx="37">
                  <c:v>1.5E-3</c:v>
                </c:pt>
                <c:pt idx="38">
                  <c:v>2.1000000000000003E-3</c:v>
                </c:pt>
                <c:pt idx="39">
                  <c:v>1.1999999999999999E-3</c:v>
                </c:pt>
                <c:pt idx="41">
                  <c:v>1.5E-3</c:v>
                </c:pt>
                <c:pt idx="43">
                  <c:v>1.1000000000000001E-3</c:v>
                </c:pt>
                <c:pt idx="44">
                  <c:v>1.6000000000000001E-3</c:v>
                </c:pt>
                <c:pt idx="51">
                  <c:v>2E-3</c:v>
                </c:pt>
                <c:pt idx="55">
                  <c:v>2.5000000000000001E-3</c:v>
                </c:pt>
                <c:pt idx="56">
                  <c:v>2.5999999999999999E-3</c:v>
                </c:pt>
                <c:pt idx="57">
                  <c:v>2.8999999999999998E-3</c:v>
                </c:pt>
                <c:pt idx="69">
                  <c:v>3.5000000000000001E-3</c:v>
                </c:pt>
                <c:pt idx="81">
                  <c:v>6.1999999999999998E-3</c:v>
                </c:pt>
                <c:pt idx="82">
                  <c:v>5.0000000000000001E-3</c:v>
                </c:pt>
                <c:pt idx="83">
                  <c:v>2.7000000000000001E-3</c:v>
                </c:pt>
                <c:pt idx="84">
                  <c:v>4.0000000000000001E-3</c:v>
                </c:pt>
                <c:pt idx="85">
                  <c:v>3.2000000000000002E-3</c:v>
                </c:pt>
                <c:pt idx="86">
                  <c:v>2.5999999999999999E-3</c:v>
                </c:pt>
                <c:pt idx="87">
                  <c:v>2.8E-3</c:v>
                </c:pt>
                <c:pt idx="88">
                  <c:v>3.0999999999999999E-3</c:v>
                </c:pt>
                <c:pt idx="89">
                  <c:v>2.5999999999999999E-3</c:v>
                </c:pt>
                <c:pt idx="90">
                  <c:v>2.5000000000000001E-3</c:v>
                </c:pt>
                <c:pt idx="91">
                  <c:v>3.8999999999999998E-3</c:v>
                </c:pt>
                <c:pt idx="92">
                  <c:v>2.8E-3</c:v>
                </c:pt>
                <c:pt idx="94">
                  <c:v>3.3999999999999998E-3</c:v>
                </c:pt>
                <c:pt idx="106">
                  <c:v>2.1000000000000003E-3</c:v>
                </c:pt>
                <c:pt idx="107">
                  <c:v>3.3999999999999998E-3</c:v>
                </c:pt>
                <c:pt idx="108">
                  <c:v>4.3E-3</c:v>
                </c:pt>
                <c:pt idx="109">
                  <c:v>2.5000000000000001E-3</c:v>
                </c:pt>
                <c:pt idx="110">
                  <c:v>2.3999999999999998E-3</c:v>
                </c:pt>
                <c:pt idx="114">
                  <c:v>2.5000000000000001E-3</c:v>
                </c:pt>
                <c:pt idx="116">
                  <c:v>2.3E-3</c:v>
                </c:pt>
                <c:pt idx="119">
                  <c:v>2.2000000000000001E-3</c:v>
                </c:pt>
                <c:pt idx="130">
                  <c:v>4.0000000000000001E-3</c:v>
                </c:pt>
                <c:pt idx="135">
                  <c:v>4.0999999999999995E-3</c:v>
                </c:pt>
                <c:pt idx="136">
                  <c:v>2.5999999999999999E-3</c:v>
                </c:pt>
                <c:pt idx="141">
                  <c:v>4.0000000000000001E-3</c:v>
                </c:pt>
                <c:pt idx="144">
                  <c:v>2.7000000000000001E-3</c:v>
                </c:pt>
                <c:pt idx="145">
                  <c:v>2.2000000000000001E-3</c:v>
                </c:pt>
                <c:pt idx="146">
                  <c:v>5.1999999999999998E-3</c:v>
                </c:pt>
                <c:pt idx="148">
                  <c:v>2.1000000000000003E-3</c:v>
                </c:pt>
                <c:pt idx="151">
                  <c:v>1.9E-3</c:v>
                </c:pt>
                <c:pt idx="152">
                  <c:v>1.9E-3</c:v>
                </c:pt>
              </c:numCache>
            </c:numRef>
          </c:yVal>
          <c:smooth val="0"/>
          <c:extLst>
            <c:ext xmlns:c16="http://schemas.microsoft.com/office/drawing/2014/chart" uri="{C3380CC4-5D6E-409C-BE32-E72D297353CC}">
              <c16:uniqueId val="{00000000-3A09-4465-AA20-3E005CA6EC6E}"/>
            </c:ext>
          </c:extLst>
        </c:ser>
        <c:ser>
          <c:idx val="1"/>
          <c:order val="1"/>
          <c:tx>
            <c:strRef>
              <c:f>'Durango Dissolved'!$A$178</c:f>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f>'Durango Dissolved'!$D$158:$D$160</c:f>
              <c:numCache>
                <c:formatCode>#,##0</c:formatCode>
                <c:ptCount val="3"/>
                <c:pt idx="0">
                  <c:v>2250</c:v>
                </c:pt>
                <c:pt idx="1">
                  <c:v>2920</c:v>
                </c:pt>
                <c:pt idx="2">
                  <c:v>1110</c:v>
                </c:pt>
              </c:numCache>
            </c:numRef>
          </c:xVal>
          <c:yVal>
            <c:numRef>
              <c:f>'Durango Dissolved'!$J$158:$J$160</c:f>
              <c:numCache>
                <c:formatCode>General</c:formatCode>
                <c:ptCount val="3"/>
                <c:pt idx="0">
                  <c:v>2E-3</c:v>
                </c:pt>
                <c:pt idx="1">
                  <c:v>3.0000000000000001E-3</c:v>
                </c:pt>
                <c:pt idx="2">
                  <c:v>7.0000000000000001E-3</c:v>
                </c:pt>
              </c:numCache>
            </c:numRef>
          </c:yVal>
          <c:smooth val="0"/>
          <c:extLst>
            <c:ext xmlns:c16="http://schemas.microsoft.com/office/drawing/2014/chart" uri="{C3380CC4-5D6E-409C-BE32-E72D297353CC}">
              <c16:uniqueId val="{00000001-3A09-4465-AA20-3E005CA6EC6E}"/>
            </c:ext>
          </c:extLst>
        </c:ser>
        <c:ser>
          <c:idx val="2"/>
          <c:order val="2"/>
          <c:tx>
            <c:strRef>
              <c:f>'Durango Dissolved'!$B$161</c:f>
              <c:strCache>
                <c:ptCount val="1"/>
                <c:pt idx="0">
                  <c:v>Snowmelt 2016</c:v>
                </c:pt>
              </c:strCache>
            </c:strRef>
          </c:tx>
          <c:spPr>
            <a:ln w="25400" cap="rnd">
              <a:noFill/>
              <a:round/>
            </a:ln>
            <a:effectLst/>
          </c:spPr>
          <c:marker>
            <c:symbol val="circle"/>
            <c:size val="6"/>
            <c:spPr>
              <a:solidFill>
                <a:schemeClr val="tx1"/>
              </a:solidFill>
              <a:ln w="9525">
                <a:noFill/>
              </a:ln>
              <a:effectLst/>
            </c:spPr>
          </c:marker>
          <c:xVal>
            <c:numRef>
              <c:f>'Durango Dissolved'!$D$161:$D$172</c:f>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f>'Durango Dissolved'!$J$161:$J$172</c:f>
              <c:numCache>
                <c:formatCode>General</c:formatCode>
                <c:ptCount val="12"/>
                <c:pt idx="0">
                  <c:v>3.2000000000000002E-3</c:v>
                </c:pt>
                <c:pt idx="1">
                  <c:v>3.2000000000000002E-3</c:v>
                </c:pt>
                <c:pt idx="2">
                  <c:v>3.2000000000000002E-3</c:v>
                </c:pt>
                <c:pt idx="3">
                  <c:v>3.2000000000000002E-3</c:v>
                </c:pt>
                <c:pt idx="4">
                  <c:v>3.2000000000000002E-3</c:v>
                </c:pt>
                <c:pt idx="5">
                  <c:v>3.2000000000000002E-3</c:v>
                </c:pt>
                <c:pt idx="6">
                  <c:v>2.3999999999999998E-3</c:v>
                </c:pt>
                <c:pt idx="7">
                  <c:v>3.2000000000000002E-3</c:v>
                </c:pt>
                <c:pt idx="8">
                  <c:v>2.5999999999999999E-3</c:v>
                </c:pt>
                <c:pt idx="9">
                  <c:v>2.5000000000000001E-3</c:v>
                </c:pt>
                <c:pt idx="10">
                  <c:v>2.5999999999999999E-3</c:v>
                </c:pt>
                <c:pt idx="11">
                  <c:v>3.2000000000000002E-3</c:v>
                </c:pt>
              </c:numCache>
            </c:numRef>
          </c:yVal>
          <c:smooth val="0"/>
          <c:extLst>
            <c:ext xmlns:c16="http://schemas.microsoft.com/office/drawing/2014/chart" uri="{C3380CC4-5D6E-409C-BE32-E72D297353CC}">
              <c16:uniqueId val="{00000002-3A09-4465-AA20-3E005CA6EC6E}"/>
            </c:ext>
          </c:extLst>
        </c:ser>
        <c:dLbls>
          <c:showLegendKey val="0"/>
          <c:showVal val="0"/>
          <c:showCatName val="0"/>
          <c:showSerName val="0"/>
          <c:showPercent val="0"/>
          <c:showBubbleSize val="0"/>
        </c:dLbls>
        <c:axId val="323229784"/>
        <c:axId val="323230176"/>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30176"/>
        <c:crosses val="autoZero"/>
        <c:crossBetween val="midCat"/>
      </c:valAx>
      <c:valAx>
        <c:axId val="32323017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5.369200454026263E-3"/>
              <c:y val="0.2661895089200806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9784"/>
        <c:crosses val="autoZero"/>
        <c:crossBetween val="midCat"/>
      </c:valAx>
      <c:spPr>
        <a:noFill/>
        <a:ln>
          <a:solidFill>
            <a:schemeClr val="tx1">
              <a:lumMod val="50000"/>
              <a:lumOff val="50000"/>
            </a:schemeClr>
          </a:solidFill>
        </a:ln>
        <a:effectLst/>
      </c:spPr>
    </c:plotArea>
    <c:legend>
      <c:legendPos val="t"/>
      <c:legendEntry>
        <c:idx val="3"/>
        <c:delete val="1"/>
      </c:legendEntry>
      <c:layout>
        <c:manualLayout>
          <c:xMode val="edge"/>
          <c:yMode val="edge"/>
          <c:x val="0.36923168694822239"/>
          <c:y val="0.17203037708060784"/>
          <c:w val="0.5453047535724701"/>
          <c:h val="0.16812414122215913"/>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r>
              <a:rPr lang="en-US" sz="1000"/>
              <a:t>Dissolved Copper </a:t>
            </a:r>
            <a:r>
              <a:rPr lang="en-US" sz="1000" baseline="0"/>
              <a:t> Collected at Sites Betwen</a:t>
            </a:r>
            <a:br>
              <a:rPr lang="en-US" sz="1000" baseline="0"/>
            </a:br>
            <a:r>
              <a:rPr lang="en-US" sz="1000" baseline="0"/>
              <a:t> RK 90 and 100</a:t>
            </a:r>
            <a:endParaRPr lang="en-US" sz="1000"/>
          </a:p>
        </c:rich>
      </c:tx>
      <c:layout>
        <c:manualLayout>
          <c:xMode val="edge"/>
          <c:yMode val="edge"/>
          <c:x val="0.30102974269505312"/>
          <c:y val="2.246060935173072E-2"/>
        </c:manualLayout>
      </c:layout>
      <c:overlay val="0"/>
      <c:spPr>
        <a:noFill/>
        <a:ln>
          <a:noFill/>
        </a:ln>
        <a:effectLst/>
      </c:spPr>
      <c:txPr>
        <a:bodyPr rot="0" spcFirstLastPara="1" vertOverflow="ellipsis" vert="horz" wrap="square" anchor="ctr" anchorCtr="1"/>
        <a:lstStyle/>
        <a:p>
          <a:pPr>
            <a:defRPr sz="100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21304249847556933"/>
          <c:y val="0.11637745908720659"/>
          <c:w val="0.72086322543015457"/>
          <c:h val="0.7056276586116389"/>
        </c:manualLayout>
      </c:layout>
      <c:scatterChart>
        <c:scatterStyle val="lineMarker"/>
        <c:varyColors val="0"/>
        <c:ser>
          <c:idx val="0"/>
          <c:order val="0"/>
          <c:tx>
            <c:strRef>
              <c:f>'Durango Dissolved'!$A$177</c:f>
              <c:strCache>
                <c:ptCount val="1"/>
                <c:pt idx="0">
                  <c:v>EPA Pre-Event</c:v>
                </c:pt>
              </c:strCache>
            </c:strRef>
          </c:tx>
          <c:spPr>
            <a:ln w="25400" cap="rnd">
              <a:noFill/>
              <a:round/>
            </a:ln>
            <a:effectLst/>
          </c:spPr>
          <c:marker>
            <c:symbol val="circle"/>
            <c:size val="7"/>
            <c:spPr>
              <a:solidFill>
                <a:schemeClr val="tx2">
                  <a:lumMod val="20000"/>
                  <a:lumOff val="80000"/>
                </a:schemeClr>
              </a:solidFill>
              <a:ln w="9525">
                <a:solidFill>
                  <a:schemeClr val="bg1">
                    <a:lumMod val="50000"/>
                  </a:schemeClr>
                </a:solidFill>
              </a:ln>
              <a:effectLst/>
            </c:spPr>
          </c:marker>
          <c:trendline>
            <c:spPr>
              <a:ln w="28575" cap="rnd">
                <a:solidFill>
                  <a:schemeClr val="tx1"/>
                </a:solidFill>
                <a:prstDash val="sysDot"/>
              </a:ln>
              <a:effectLst/>
            </c:spPr>
            <c:trendlineType val="power"/>
            <c:forward val="3000"/>
            <c:dispRSqr val="1"/>
            <c:dispEq val="1"/>
            <c:trendlineLbl>
              <c:layout>
                <c:manualLayout>
                  <c:x val="-0.14020609446668603"/>
                  <c:y val="-0.15259760241568551"/>
                </c:manualLayout>
              </c:layout>
              <c:tx>
                <c:rich>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r>
                      <a:rPr lang="en-US" sz="1000" b="1" baseline="0">
                        <a:solidFill>
                          <a:schemeClr val="tx1"/>
                        </a:solidFill>
                      </a:rPr>
                      <a:t>y = 0.0015939x</a:t>
                    </a:r>
                    <a:r>
                      <a:rPr lang="en-US" sz="1000" b="1" baseline="30000">
                        <a:solidFill>
                          <a:schemeClr val="tx1"/>
                        </a:solidFill>
                      </a:rPr>
                      <a:t>0.083097</a:t>
                    </a:r>
                    <a:br>
                      <a:rPr lang="en-US" sz="1000" b="1" baseline="0">
                        <a:solidFill>
                          <a:schemeClr val="tx1"/>
                        </a:solidFill>
                      </a:rPr>
                    </a:br>
                    <a:r>
                      <a:rPr lang="en-US" sz="1000" b="1" baseline="0">
                        <a:solidFill>
                          <a:schemeClr val="tx1"/>
                        </a:solidFill>
                      </a:rPr>
                      <a:t>R² = 0.103</a:t>
                    </a:r>
                    <a:endParaRPr lang="en-US" sz="1000" b="1">
                      <a:solidFill>
                        <a:schemeClr val="tx1"/>
                      </a:solidFill>
                    </a:endParaRPr>
                  </a:p>
                </c:rich>
              </c:tx>
              <c:numFmt formatCode="#,##0.00000000" sourceLinked="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trendlineLbl>
          </c:trendline>
          <c:xVal>
            <c:numRef>
              <c:f>'Durango Dissolved'!$D$4:$D$172</c:f>
              <c:numCache>
                <c:formatCode>0</c:formatCode>
                <c:ptCount val="169"/>
                <c:pt idx="0">
                  <c:v>77</c:v>
                </c:pt>
                <c:pt idx="1">
                  <c:v>77</c:v>
                </c:pt>
                <c:pt idx="2">
                  <c:v>77</c:v>
                </c:pt>
                <c:pt idx="3">
                  <c:v>77</c:v>
                </c:pt>
                <c:pt idx="4">
                  <c:v>59</c:v>
                </c:pt>
                <c:pt idx="5">
                  <c:v>59</c:v>
                </c:pt>
                <c:pt idx="6">
                  <c:v>59</c:v>
                </c:pt>
                <c:pt idx="7">
                  <c:v>88</c:v>
                </c:pt>
                <c:pt idx="8">
                  <c:v>88</c:v>
                </c:pt>
                <c:pt idx="9">
                  <c:v>108</c:v>
                </c:pt>
                <c:pt idx="10">
                  <c:v>108</c:v>
                </c:pt>
                <c:pt idx="11">
                  <c:v>787</c:v>
                </c:pt>
                <c:pt idx="12">
                  <c:v>787</c:v>
                </c:pt>
                <c:pt idx="13">
                  <c:v>780</c:v>
                </c:pt>
                <c:pt idx="14">
                  <c:v>780</c:v>
                </c:pt>
                <c:pt idx="15">
                  <c:v>137</c:v>
                </c:pt>
                <c:pt idx="16">
                  <c:v>109</c:v>
                </c:pt>
                <c:pt idx="17">
                  <c:v>109</c:v>
                </c:pt>
                <c:pt idx="18">
                  <c:v>92</c:v>
                </c:pt>
                <c:pt idx="19">
                  <c:v>92</c:v>
                </c:pt>
                <c:pt idx="20">
                  <c:v>103</c:v>
                </c:pt>
                <c:pt idx="21">
                  <c:v>103</c:v>
                </c:pt>
                <c:pt idx="22">
                  <c:v>73</c:v>
                </c:pt>
                <c:pt idx="23">
                  <c:v>73</c:v>
                </c:pt>
                <c:pt idx="24">
                  <c:v>58</c:v>
                </c:pt>
                <c:pt idx="25">
                  <c:v>58</c:v>
                </c:pt>
                <c:pt idx="26">
                  <c:v>75</c:v>
                </c:pt>
                <c:pt idx="27">
                  <c:v>75</c:v>
                </c:pt>
                <c:pt idx="28">
                  <c:v>60</c:v>
                </c:pt>
                <c:pt idx="29">
                  <c:v>60</c:v>
                </c:pt>
                <c:pt idx="30">
                  <c:v>75</c:v>
                </c:pt>
                <c:pt idx="31">
                  <c:v>75</c:v>
                </c:pt>
                <c:pt idx="32">
                  <c:v>176</c:v>
                </c:pt>
                <c:pt idx="33">
                  <c:v>176</c:v>
                </c:pt>
                <c:pt idx="34">
                  <c:v>1520</c:v>
                </c:pt>
                <c:pt idx="35">
                  <c:v>1520</c:v>
                </c:pt>
                <c:pt idx="36">
                  <c:v>240</c:v>
                </c:pt>
                <c:pt idx="37">
                  <c:v>240</c:v>
                </c:pt>
                <c:pt idx="38">
                  <c:v>109</c:v>
                </c:pt>
                <c:pt idx="39">
                  <c:v>109</c:v>
                </c:pt>
                <c:pt idx="40">
                  <c:v>99</c:v>
                </c:pt>
                <c:pt idx="41">
                  <c:v>99</c:v>
                </c:pt>
                <c:pt idx="42">
                  <c:v>72</c:v>
                </c:pt>
                <c:pt idx="43">
                  <c:v>71</c:v>
                </c:pt>
                <c:pt idx="44">
                  <c:v>71</c:v>
                </c:pt>
                <c:pt idx="45">
                  <c:v>64</c:v>
                </c:pt>
                <c:pt idx="46">
                  <c:v>67</c:v>
                </c:pt>
                <c:pt idx="47">
                  <c:v>57</c:v>
                </c:pt>
                <c:pt idx="48">
                  <c:v>57</c:v>
                </c:pt>
                <c:pt idx="49">
                  <c:v>55</c:v>
                </c:pt>
                <c:pt idx="50">
                  <c:v>49</c:v>
                </c:pt>
                <c:pt idx="51">
                  <c:v>139</c:v>
                </c:pt>
                <c:pt idx="52">
                  <c:v>139</c:v>
                </c:pt>
                <c:pt idx="53">
                  <c:v>111</c:v>
                </c:pt>
                <c:pt idx="54">
                  <c:v>117</c:v>
                </c:pt>
                <c:pt idx="55">
                  <c:v>1370</c:v>
                </c:pt>
                <c:pt idx="56">
                  <c:v>1370</c:v>
                </c:pt>
                <c:pt idx="57">
                  <c:v>1840</c:v>
                </c:pt>
                <c:pt idx="58">
                  <c:v>1030</c:v>
                </c:pt>
                <c:pt idx="59">
                  <c:v>1030</c:v>
                </c:pt>
                <c:pt idx="60">
                  <c:v>412</c:v>
                </c:pt>
                <c:pt idx="61">
                  <c:v>317</c:v>
                </c:pt>
                <c:pt idx="62">
                  <c:v>317</c:v>
                </c:pt>
                <c:pt idx="63">
                  <c:v>154</c:v>
                </c:pt>
                <c:pt idx="64">
                  <c:v>123</c:v>
                </c:pt>
                <c:pt idx="65">
                  <c:v>153</c:v>
                </c:pt>
                <c:pt idx="66">
                  <c:v>140</c:v>
                </c:pt>
                <c:pt idx="67">
                  <c:v>141</c:v>
                </c:pt>
                <c:pt idx="68">
                  <c:v>93</c:v>
                </c:pt>
                <c:pt idx="69">
                  <c:v>93</c:v>
                </c:pt>
                <c:pt idx="70">
                  <c:v>88</c:v>
                </c:pt>
                <c:pt idx="71">
                  <c:v>68</c:v>
                </c:pt>
                <c:pt idx="72">
                  <c:v>68</c:v>
                </c:pt>
                <c:pt idx="73">
                  <c:v>66</c:v>
                </c:pt>
                <c:pt idx="74">
                  <c:v>64</c:v>
                </c:pt>
                <c:pt idx="75">
                  <c:v>64</c:v>
                </c:pt>
                <c:pt idx="76">
                  <c:v>61</c:v>
                </c:pt>
                <c:pt idx="77">
                  <c:v>61</c:v>
                </c:pt>
                <c:pt idx="78">
                  <c:v>58</c:v>
                </c:pt>
                <c:pt idx="79">
                  <c:v>58</c:v>
                </c:pt>
                <c:pt idx="80">
                  <c:v>89</c:v>
                </c:pt>
                <c:pt idx="81">
                  <c:v>235</c:v>
                </c:pt>
                <c:pt idx="82">
                  <c:v>235</c:v>
                </c:pt>
                <c:pt idx="83">
                  <c:v>486</c:v>
                </c:pt>
                <c:pt idx="84">
                  <c:v>406</c:v>
                </c:pt>
                <c:pt idx="85">
                  <c:v>406</c:v>
                </c:pt>
                <c:pt idx="86">
                  <c:v>498</c:v>
                </c:pt>
                <c:pt idx="87">
                  <c:v>685</c:v>
                </c:pt>
                <c:pt idx="88">
                  <c:v>685</c:v>
                </c:pt>
                <c:pt idx="89">
                  <c:v>130</c:v>
                </c:pt>
                <c:pt idx="90">
                  <c:v>130</c:v>
                </c:pt>
                <c:pt idx="91">
                  <c:v>89</c:v>
                </c:pt>
                <c:pt idx="92">
                  <c:v>89</c:v>
                </c:pt>
                <c:pt idx="93">
                  <c:v>72</c:v>
                </c:pt>
                <c:pt idx="94">
                  <c:v>72</c:v>
                </c:pt>
                <c:pt idx="95">
                  <c:v>52</c:v>
                </c:pt>
                <c:pt idx="96">
                  <c:v>52</c:v>
                </c:pt>
                <c:pt idx="97">
                  <c:v>48</c:v>
                </c:pt>
                <c:pt idx="98">
                  <c:v>48</c:v>
                </c:pt>
                <c:pt idx="99">
                  <c:v>42</c:v>
                </c:pt>
                <c:pt idx="100">
                  <c:v>42</c:v>
                </c:pt>
                <c:pt idx="101">
                  <c:v>43</c:v>
                </c:pt>
                <c:pt idx="102">
                  <c:v>43</c:v>
                </c:pt>
                <c:pt idx="103">
                  <c:v>44</c:v>
                </c:pt>
                <c:pt idx="104">
                  <c:v>44</c:v>
                </c:pt>
                <c:pt idx="105">
                  <c:v>67</c:v>
                </c:pt>
                <c:pt idx="106">
                  <c:v>67</c:v>
                </c:pt>
                <c:pt idx="107">
                  <c:v>303</c:v>
                </c:pt>
                <c:pt idx="108">
                  <c:v>303</c:v>
                </c:pt>
                <c:pt idx="109">
                  <c:v>676</c:v>
                </c:pt>
                <c:pt idx="110">
                  <c:v>676</c:v>
                </c:pt>
                <c:pt idx="111">
                  <c:v>108</c:v>
                </c:pt>
                <c:pt idx="112">
                  <c:v>108</c:v>
                </c:pt>
                <c:pt idx="113">
                  <c:v>220</c:v>
                </c:pt>
                <c:pt idx="114">
                  <c:v>220</c:v>
                </c:pt>
                <c:pt idx="115">
                  <c:v>188</c:v>
                </c:pt>
                <c:pt idx="116">
                  <c:v>159</c:v>
                </c:pt>
                <c:pt idx="117">
                  <c:v>159</c:v>
                </c:pt>
                <c:pt idx="118">
                  <c:v>282</c:v>
                </c:pt>
                <c:pt idx="119">
                  <c:v>282</c:v>
                </c:pt>
                <c:pt idx="120">
                  <c:v>108</c:v>
                </c:pt>
                <c:pt idx="121">
                  <c:v>108</c:v>
                </c:pt>
                <c:pt idx="122">
                  <c:v>83</c:v>
                </c:pt>
                <c:pt idx="123">
                  <c:v>83</c:v>
                </c:pt>
                <c:pt idx="124">
                  <c:v>67</c:v>
                </c:pt>
                <c:pt idx="125">
                  <c:v>67</c:v>
                </c:pt>
                <c:pt idx="126">
                  <c:v>56</c:v>
                </c:pt>
                <c:pt idx="127">
                  <c:v>56</c:v>
                </c:pt>
                <c:pt idx="128">
                  <c:v>64</c:v>
                </c:pt>
                <c:pt idx="129">
                  <c:v>64</c:v>
                </c:pt>
                <c:pt idx="130">
                  <c:v>70</c:v>
                </c:pt>
                <c:pt idx="131">
                  <c:v>153</c:v>
                </c:pt>
                <c:pt idx="132">
                  <c:v>153</c:v>
                </c:pt>
                <c:pt idx="133">
                  <c:v>186</c:v>
                </c:pt>
                <c:pt idx="134">
                  <c:v>186</c:v>
                </c:pt>
                <c:pt idx="135">
                  <c:v>2050</c:v>
                </c:pt>
                <c:pt idx="136">
                  <c:v>2050</c:v>
                </c:pt>
                <c:pt idx="137">
                  <c:v>914</c:v>
                </c:pt>
                <c:pt idx="138">
                  <c:v>914</c:v>
                </c:pt>
                <c:pt idx="139">
                  <c:v>309</c:v>
                </c:pt>
                <c:pt idx="140">
                  <c:v>309</c:v>
                </c:pt>
                <c:pt idx="141">
                  <c:v>175</c:v>
                </c:pt>
                <c:pt idx="142">
                  <c:v>118</c:v>
                </c:pt>
                <c:pt idx="143">
                  <c:v>118</c:v>
                </c:pt>
                <c:pt idx="144">
                  <c:v>342</c:v>
                </c:pt>
                <c:pt idx="145">
                  <c:v>342</c:v>
                </c:pt>
                <c:pt idx="146">
                  <c:v>285</c:v>
                </c:pt>
                <c:pt idx="147">
                  <c:v>123</c:v>
                </c:pt>
                <c:pt idx="148">
                  <c:v>123</c:v>
                </c:pt>
                <c:pt idx="149">
                  <c:v>91</c:v>
                </c:pt>
                <c:pt idx="150">
                  <c:v>91</c:v>
                </c:pt>
                <c:pt idx="151">
                  <c:v>289</c:v>
                </c:pt>
                <c:pt idx="152">
                  <c:v>955</c:v>
                </c:pt>
                <c:pt idx="153" formatCode="General">
                  <c:v>327</c:v>
                </c:pt>
                <c:pt idx="154" formatCode="#,##0">
                  <c:v>2250</c:v>
                </c:pt>
                <c:pt idx="155" formatCode="#,##0">
                  <c:v>2920</c:v>
                </c:pt>
                <c:pt idx="156" formatCode="#,##0">
                  <c:v>1110</c:v>
                </c:pt>
                <c:pt idx="157">
                  <c:v>355</c:v>
                </c:pt>
                <c:pt idx="158">
                  <c:v>701</c:v>
                </c:pt>
                <c:pt idx="159">
                  <c:v>673</c:v>
                </c:pt>
                <c:pt idx="160">
                  <c:v>1440</c:v>
                </c:pt>
                <c:pt idx="161">
                  <c:v>1730</c:v>
                </c:pt>
                <c:pt idx="162">
                  <c:v>2560</c:v>
                </c:pt>
                <c:pt idx="163">
                  <c:v>5110</c:v>
                </c:pt>
                <c:pt idx="164">
                  <c:v>5110</c:v>
                </c:pt>
                <c:pt idx="165">
                  <c:v>4300</c:v>
                </c:pt>
                <c:pt idx="166">
                  <c:v>4300</c:v>
                </c:pt>
                <c:pt idx="167">
                  <c:v>4300</c:v>
                </c:pt>
                <c:pt idx="168">
                  <c:v>2750</c:v>
                </c:pt>
              </c:numCache>
            </c:numRef>
          </c:xVal>
          <c:yVal>
            <c:numRef>
              <c:f>'Durango Dissolved'!$J$4:$J$172</c:f>
              <c:numCache>
                <c:formatCode>General</c:formatCode>
                <c:ptCount val="169"/>
                <c:pt idx="0">
                  <c:v>2.3E-3</c:v>
                </c:pt>
                <c:pt idx="1">
                  <c:v>1.9E-3</c:v>
                </c:pt>
                <c:pt idx="2">
                  <c:v>3.3E-3</c:v>
                </c:pt>
                <c:pt idx="3">
                  <c:v>2.2000000000000001E-3</c:v>
                </c:pt>
                <c:pt idx="4">
                  <c:v>2.3E-3</c:v>
                </c:pt>
                <c:pt idx="5">
                  <c:v>3.3E-3</c:v>
                </c:pt>
                <c:pt idx="6">
                  <c:v>2.3E-3</c:v>
                </c:pt>
                <c:pt idx="7">
                  <c:v>2.5999999999999999E-3</c:v>
                </c:pt>
                <c:pt idx="8">
                  <c:v>2E-3</c:v>
                </c:pt>
                <c:pt idx="9">
                  <c:v>2.5999999999999999E-3</c:v>
                </c:pt>
                <c:pt idx="10">
                  <c:v>2.2000000000000001E-3</c:v>
                </c:pt>
                <c:pt idx="11">
                  <c:v>3.0999999999999999E-3</c:v>
                </c:pt>
                <c:pt idx="12">
                  <c:v>2.8E-3</c:v>
                </c:pt>
                <c:pt idx="14">
                  <c:v>1.6000000000000001E-3</c:v>
                </c:pt>
                <c:pt idx="15">
                  <c:v>1.6999999999999999E-3</c:v>
                </c:pt>
                <c:pt idx="16">
                  <c:v>3.0999999999999999E-3</c:v>
                </c:pt>
                <c:pt idx="17">
                  <c:v>2.2000000000000001E-3</c:v>
                </c:pt>
                <c:pt idx="18">
                  <c:v>1.8E-3</c:v>
                </c:pt>
                <c:pt idx="20">
                  <c:v>1.6000000000000001E-3</c:v>
                </c:pt>
                <c:pt idx="21">
                  <c:v>1.9E-3</c:v>
                </c:pt>
                <c:pt idx="22">
                  <c:v>1.1999999999999999E-3</c:v>
                </c:pt>
                <c:pt idx="23">
                  <c:v>2.1000000000000003E-3</c:v>
                </c:pt>
                <c:pt idx="24">
                  <c:v>1.9E-3</c:v>
                </c:pt>
                <c:pt idx="25">
                  <c:v>1.1000000000000001E-3</c:v>
                </c:pt>
                <c:pt idx="28">
                  <c:v>2.3E-3</c:v>
                </c:pt>
                <c:pt idx="29">
                  <c:v>2E-3</c:v>
                </c:pt>
                <c:pt idx="30">
                  <c:v>2.3999999999999998E-3</c:v>
                </c:pt>
                <c:pt idx="31">
                  <c:v>3.2000000000000002E-3</c:v>
                </c:pt>
                <c:pt idx="32">
                  <c:v>2.8999999999999998E-3</c:v>
                </c:pt>
                <c:pt idx="33">
                  <c:v>2.2000000000000001E-3</c:v>
                </c:pt>
                <c:pt idx="34">
                  <c:v>3.0999999999999999E-3</c:v>
                </c:pt>
                <c:pt idx="35">
                  <c:v>3.7000000000000002E-3</c:v>
                </c:pt>
                <c:pt idx="36">
                  <c:v>1.5E-3</c:v>
                </c:pt>
                <c:pt idx="37">
                  <c:v>1.5E-3</c:v>
                </c:pt>
                <c:pt idx="38">
                  <c:v>2.1000000000000003E-3</c:v>
                </c:pt>
                <c:pt idx="39">
                  <c:v>1.1999999999999999E-3</c:v>
                </c:pt>
                <c:pt idx="41">
                  <c:v>1.5E-3</c:v>
                </c:pt>
                <c:pt idx="43">
                  <c:v>1.1000000000000001E-3</c:v>
                </c:pt>
                <c:pt idx="44">
                  <c:v>1.6000000000000001E-3</c:v>
                </c:pt>
                <c:pt idx="51">
                  <c:v>2E-3</c:v>
                </c:pt>
                <c:pt idx="55">
                  <c:v>2.5000000000000001E-3</c:v>
                </c:pt>
                <c:pt idx="56">
                  <c:v>2.5999999999999999E-3</c:v>
                </c:pt>
                <c:pt idx="57">
                  <c:v>2.8999999999999998E-3</c:v>
                </c:pt>
                <c:pt idx="69">
                  <c:v>3.5000000000000001E-3</c:v>
                </c:pt>
                <c:pt idx="81">
                  <c:v>6.1999999999999998E-3</c:v>
                </c:pt>
                <c:pt idx="82">
                  <c:v>5.0000000000000001E-3</c:v>
                </c:pt>
                <c:pt idx="83">
                  <c:v>2.7000000000000001E-3</c:v>
                </c:pt>
                <c:pt idx="84">
                  <c:v>4.0000000000000001E-3</c:v>
                </c:pt>
                <c:pt idx="85">
                  <c:v>3.2000000000000002E-3</c:v>
                </c:pt>
                <c:pt idx="86">
                  <c:v>2.5999999999999999E-3</c:v>
                </c:pt>
                <c:pt idx="87">
                  <c:v>2.8E-3</c:v>
                </c:pt>
                <c:pt idx="88">
                  <c:v>3.0999999999999999E-3</c:v>
                </c:pt>
                <c:pt idx="89">
                  <c:v>2.5999999999999999E-3</c:v>
                </c:pt>
                <c:pt idx="90">
                  <c:v>2.5000000000000001E-3</c:v>
                </c:pt>
                <c:pt idx="91">
                  <c:v>3.8999999999999998E-3</c:v>
                </c:pt>
                <c:pt idx="92">
                  <c:v>2.8E-3</c:v>
                </c:pt>
                <c:pt idx="94">
                  <c:v>3.3999999999999998E-3</c:v>
                </c:pt>
                <c:pt idx="106">
                  <c:v>2.1000000000000003E-3</c:v>
                </c:pt>
                <c:pt idx="107">
                  <c:v>3.3999999999999998E-3</c:v>
                </c:pt>
                <c:pt idx="108">
                  <c:v>4.3E-3</c:v>
                </c:pt>
                <c:pt idx="109">
                  <c:v>2.5000000000000001E-3</c:v>
                </c:pt>
                <c:pt idx="110">
                  <c:v>2.3999999999999998E-3</c:v>
                </c:pt>
                <c:pt idx="114">
                  <c:v>2.5000000000000001E-3</c:v>
                </c:pt>
                <c:pt idx="116">
                  <c:v>2.3E-3</c:v>
                </c:pt>
                <c:pt idx="119">
                  <c:v>2.2000000000000001E-3</c:v>
                </c:pt>
                <c:pt idx="130">
                  <c:v>4.0000000000000001E-3</c:v>
                </c:pt>
                <c:pt idx="135">
                  <c:v>4.0999999999999995E-3</c:v>
                </c:pt>
                <c:pt idx="136">
                  <c:v>2.5999999999999999E-3</c:v>
                </c:pt>
                <c:pt idx="141">
                  <c:v>4.0000000000000001E-3</c:v>
                </c:pt>
                <c:pt idx="144">
                  <c:v>2.7000000000000001E-3</c:v>
                </c:pt>
                <c:pt idx="145">
                  <c:v>2.2000000000000001E-3</c:v>
                </c:pt>
                <c:pt idx="146">
                  <c:v>5.1999999999999998E-3</c:v>
                </c:pt>
                <c:pt idx="148">
                  <c:v>2.1000000000000003E-3</c:v>
                </c:pt>
                <c:pt idx="151">
                  <c:v>1.9E-3</c:v>
                </c:pt>
                <c:pt idx="152">
                  <c:v>1.9E-3</c:v>
                </c:pt>
                <c:pt idx="154">
                  <c:v>2E-3</c:v>
                </c:pt>
                <c:pt idx="155">
                  <c:v>3.0000000000000001E-3</c:v>
                </c:pt>
                <c:pt idx="156">
                  <c:v>7.0000000000000001E-3</c:v>
                </c:pt>
                <c:pt idx="157">
                  <c:v>3.2000000000000002E-3</c:v>
                </c:pt>
                <c:pt idx="158">
                  <c:v>3.2000000000000002E-3</c:v>
                </c:pt>
                <c:pt idx="159">
                  <c:v>3.2000000000000002E-3</c:v>
                </c:pt>
                <c:pt idx="160">
                  <c:v>3.2000000000000002E-3</c:v>
                </c:pt>
                <c:pt idx="161">
                  <c:v>3.2000000000000002E-3</c:v>
                </c:pt>
                <c:pt idx="162">
                  <c:v>3.2000000000000002E-3</c:v>
                </c:pt>
                <c:pt idx="163">
                  <c:v>2.3999999999999998E-3</c:v>
                </c:pt>
                <c:pt idx="164">
                  <c:v>3.2000000000000002E-3</c:v>
                </c:pt>
                <c:pt idx="165">
                  <c:v>2.5999999999999999E-3</c:v>
                </c:pt>
                <c:pt idx="166">
                  <c:v>2.5000000000000001E-3</c:v>
                </c:pt>
                <c:pt idx="167">
                  <c:v>2.5999999999999999E-3</c:v>
                </c:pt>
                <c:pt idx="168">
                  <c:v>3.2000000000000002E-3</c:v>
                </c:pt>
              </c:numCache>
            </c:numRef>
          </c:yVal>
          <c:smooth val="0"/>
          <c:extLst>
            <c:ext xmlns:c16="http://schemas.microsoft.com/office/drawing/2014/chart" uri="{C3380CC4-5D6E-409C-BE32-E72D297353CC}">
              <c16:uniqueId val="{00000000-4041-442B-90E6-71941E4D35AF}"/>
            </c:ext>
          </c:extLst>
        </c:ser>
        <c:dLbls>
          <c:showLegendKey val="0"/>
          <c:showVal val="0"/>
          <c:showCatName val="0"/>
          <c:showSerName val="0"/>
          <c:showPercent val="0"/>
          <c:showBubbleSize val="0"/>
        </c:dLbls>
        <c:axId val="323229784"/>
        <c:axId val="323230176"/>
        <c:extLst>
          <c:ext xmlns:c15="http://schemas.microsoft.com/office/drawing/2012/chart" uri="{02D57815-91ED-43cb-92C2-25804820EDAC}">
            <c15:filteredScatterSeries>
              <c15:ser>
                <c:idx val="1"/>
                <c:order val="1"/>
                <c:tx>
                  <c:strRef>
                    <c:extLst>
                      <c:ext uri="{02D57815-91ED-43cb-92C2-25804820EDAC}">
                        <c15:formulaRef>
                          <c15:sqref>'Durango Dissolved'!$A$178</c15:sqref>
                        </c15:formulaRef>
                      </c:ext>
                    </c:extLst>
                    <c:strCache>
                      <c:ptCount val="1"/>
                      <c:pt idx="0">
                        <c:v>USGS Historic</c:v>
                      </c:pt>
                    </c:strCache>
                  </c:strRef>
                </c:tx>
                <c:spPr>
                  <a:ln w="25400" cap="rnd">
                    <a:noFill/>
                    <a:round/>
                  </a:ln>
                  <a:effectLst/>
                </c:spPr>
                <c:marker>
                  <c:symbol val="triangle"/>
                  <c:size val="8"/>
                  <c:spPr>
                    <a:solidFill>
                      <a:schemeClr val="accent2">
                        <a:lumMod val="60000"/>
                        <a:lumOff val="40000"/>
                      </a:schemeClr>
                    </a:solidFill>
                    <a:ln w="9525">
                      <a:solidFill>
                        <a:schemeClr val="accent2">
                          <a:lumMod val="75000"/>
                        </a:schemeClr>
                      </a:solidFill>
                    </a:ln>
                    <a:effectLst/>
                  </c:spPr>
                </c:marker>
                <c:xVal>
                  <c:numRef>
                    <c:extLst>
                      <c:ext uri="{02D57815-91ED-43cb-92C2-25804820EDAC}">
                        <c15:formulaRef>
                          <c15:sqref>'Durango Dissolved'!$D$158:$D$160</c15:sqref>
                        </c15:formulaRef>
                      </c:ext>
                    </c:extLst>
                    <c:numCache>
                      <c:formatCode>#,##0</c:formatCode>
                      <c:ptCount val="3"/>
                      <c:pt idx="0">
                        <c:v>2250</c:v>
                      </c:pt>
                      <c:pt idx="1">
                        <c:v>2920</c:v>
                      </c:pt>
                      <c:pt idx="2">
                        <c:v>1110</c:v>
                      </c:pt>
                    </c:numCache>
                  </c:numRef>
                </c:xVal>
                <c:yVal>
                  <c:numRef>
                    <c:extLst>
                      <c:ext uri="{02D57815-91ED-43cb-92C2-25804820EDAC}">
                        <c15:formulaRef>
                          <c15:sqref>'Durango Dissolved'!$J$158:$J$160</c15:sqref>
                        </c15:formulaRef>
                      </c:ext>
                    </c:extLst>
                    <c:numCache>
                      <c:formatCode>General</c:formatCode>
                      <c:ptCount val="3"/>
                      <c:pt idx="0">
                        <c:v>2E-3</c:v>
                      </c:pt>
                      <c:pt idx="1">
                        <c:v>3.0000000000000001E-3</c:v>
                      </c:pt>
                      <c:pt idx="2">
                        <c:v>7.0000000000000001E-3</c:v>
                      </c:pt>
                    </c:numCache>
                  </c:numRef>
                </c:yVal>
                <c:smooth val="0"/>
                <c:extLst>
                  <c:ext xmlns:c16="http://schemas.microsoft.com/office/drawing/2014/chart" uri="{C3380CC4-5D6E-409C-BE32-E72D297353CC}">
                    <c16:uniqueId val="{00000001-4041-442B-90E6-71941E4D35AF}"/>
                  </c:ext>
                </c:extLst>
              </c15:ser>
            </c15:filteredScatterSeries>
            <c15:filteredScatterSeries>
              <c15:ser>
                <c:idx val="2"/>
                <c:order val="2"/>
                <c:tx>
                  <c:strRef>
                    <c:extLst xmlns:c15="http://schemas.microsoft.com/office/drawing/2012/chart">
                      <c:ext xmlns:c15="http://schemas.microsoft.com/office/drawing/2012/chart" uri="{02D57815-91ED-43cb-92C2-25804820EDAC}">
                        <c15:formulaRef>
                          <c15:sqref>'Durango Dissolved'!$B$161</c15:sqref>
                        </c15:formulaRef>
                      </c:ext>
                    </c:extLst>
                    <c:strCache>
                      <c:ptCount val="1"/>
                      <c:pt idx="0">
                        <c:v>Snowmelt 2016</c:v>
                      </c:pt>
                    </c:strCache>
                  </c:strRef>
                </c:tx>
                <c:spPr>
                  <a:ln w="25400" cap="rnd">
                    <a:noFill/>
                    <a:round/>
                  </a:ln>
                  <a:effectLst/>
                </c:spPr>
                <c:marker>
                  <c:symbol val="circle"/>
                  <c:size val="6"/>
                  <c:spPr>
                    <a:solidFill>
                      <a:schemeClr val="tx1"/>
                    </a:solidFill>
                    <a:ln w="9525">
                      <a:noFill/>
                    </a:ln>
                    <a:effectLst/>
                  </c:spPr>
                </c:marker>
                <c:xVal>
                  <c:numRef>
                    <c:extLst xmlns:c15="http://schemas.microsoft.com/office/drawing/2012/chart">
                      <c:ext xmlns:c15="http://schemas.microsoft.com/office/drawing/2012/chart" uri="{02D57815-91ED-43cb-92C2-25804820EDAC}">
                        <c15:formulaRef>
                          <c15:sqref>'Durango Dissolved'!$D$161:$D$172</c15:sqref>
                        </c15:formulaRef>
                      </c:ext>
                    </c:extLst>
                    <c:numCache>
                      <c:formatCode>0</c:formatCode>
                      <c:ptCount val="12"/>
                      <c:pt idx="0">
                        <c:v>355</c:v>
                      </c:pt>
                      <c:pt idx="1">
                        <c:v>701</c:v>
                      </c:pt>
                      <c:pt idx="2">
                        <c:v>673</c:v>
                      </c:pt>
                      <c:pt idx="3">
                        <c:v>1440</c:v>
                      </c:pt>
                      <c:pt idx="4">
                        <c:v>1730</c:v>
                      </c:pt>
                      <c:pt idx="5">
                        <c:v>2560</c:v>
                      </c:pt>
                      <c:pt idx="6">
                        <c:v>5110</c:v>
                      </c:pt>
                      <c:pt idx="7">
                        <c:v>5110</c:v>
                      </c:pt>
                      <c:pt idx="8">
                        <c:v>4300</c:v>
                      </c:pt>
                      <c:pt idx="9">
                        <c:v>4300</c:v>
                      </c:pt>
                      <c:pt idx="10">
                        <c:v>4300</c:v>
                      </c:pt>
                      <c:pt idx="11">
                        <c:v>2750</c:v>
                      </c:pt>
                    </c:numCache>
                  </c:numRef>
                </c:xVal>
                <c:yVal>
                  <c:numRef>
                    <c:extLst xmlns:c15="http://schemas.microsoft.com/office/drawing/2012/chart">
                      <c:ext xmlns:c15="http://schemas.microsoft.com/office/drawing/2012/chart" uri="{02D57815-91ED-43cb-92C2-25804820EDAC}">
                        <c15:formulaRef>
                          <c15:sqref>'Durango Dissolved'!$J$161:$J$172</c15:sqref>
                        </c15:formulaRef>
                      </c:ext>
                    </c:extLst>
                    <c:numCache>
                      <c:formatCode>General</c:formatCode>
                      <c:ptCount val="12"/>
                      <c:pt idx="0">
                        <c:v>3.2000000000000002E-3</c:v>
                      </c:pt>
                      <c:pt idx="1">
                        <c:v>3.2000000000000002E-3</c:v>
                      </c:pt>
                      <c:pt idx="2">
                        <c:v>3.2000000000000002E-3</c:v>
                      </c:pt>
                      <c:pt idx="3">
                        <c:v>3.2000000000000002E-3</c:v>
                      </c:pt>
                      <c:pt idx="4">
                        <c:v>3.2000000000000002E-3</c:v>
                      </c:pt>
                      <c:pt idx="5">
                        <c:v>3.2000000000000002E-3</c:v>
                      </c:pt>
                      <c:pt idx="6">
                        <c:v>2.3999999999999998E-3</c:v>
                      </c:pt>
                      <c:pt idx="7">
                        <c:v>3.2000000000000002E-3</c:v>
                      </c:pt>
                      <c:pt idx="8">
                        <c:v>2.5999999999999999E-3</c:v>
                      </c:pt>
                      <c:pt idx="9">
                        <c:v>2.5000000000000001E-3</c:v>
                      </c:pt>
                      <c:pt idx="10">
                        <c:v>2.5999999999999999E-3</c:v>
                      </c:pt>
                      <c:pt idx="11">
                        <c:v>3.2000000000000002E-3</c:v>
                      </c:pt>
                    </c:numCache>
                  </c:numRef>
                </c:yVal>
                <c:smooth val="0"/>
                <c:extLst xmlns:c15="http://schemas.microsoft.com/office/drawing/2012/chart">
                  <c:ext xmlns:c16="http://schemas.microsoft.com/office/drawing/2014/chart" uri="{C3380CC4-5D6E-409C-BE32-E72D297353CC}">
                    <c16:uniqueId val="{00000002-4041-442B-90E6-71941E4D35AF}"/>
                  </c:ext>
                </c:extLst>
              </c15:ser>
            </c15:filteredScatterSeries>
          </c:ext>
        </c:extLst>
      </c:scatterChart>
      <c:valAx>
        <c:axId val="323229784"/>
        <c:scaling>
          <c:orientation val="minMax"/>
          <c:max val="6000"/>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Flow (cfs)</a:t>
                </a:r>
              </a:p>
            </c:rich>
          </c:tx>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30176"/>
        <c:crosses val="autoZero"/>
        <c:crossBetween val="midCat"/>
      </c:valAx>
      <c:valAx>
        <c:axId val="323230176"/>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c:rich>
          </c:tx>
          <c:layout>
            <c:manualLayout>
              <c:xMode val="edge"/>
              <c:yMode val="edge"/>
              <c:x val="5.369200454026263E-3"/>
              <c:y val="0.2661895089200806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0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323229784"/>
        <c:crosses val="autoZero"/>
        <c:crossBetween val="midCat"/>
      </c:valAx>
      <c:spPr>
        <a:noFill/>
        <a:ln>
          <a:solidFill>
            <a:schemeClr val="tx1">
              <a:lumMod val="50000"/>
              <a:lumOff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3" Type="http://schemas.openxmlformats.org/officeDocument/2006/relationships/chart" Target="../charts/chart50.xml"/><Relationship Id="rId2" Type="http://schemas.openxmlformats.org/officeDocument/2006/relationships/chart" Target="../charts/chart49.xml"/><Relationship Id="rId1" Type="http://schemas.openxmlformats.org/officeDocument/2006/relationships/chart" Target="../charts/chart48.xml"/><Relationship Id="rId6" Type="http://schemas.openxmlformats.org/officeDocument/2006/relationships/chart" Target="../charts/chart53.xml"/><Relationship Id="rId5" Type="http://schemas.openxmlformats.org/officeDocument/2006/relationships/chart" Target="../charts/chart52.xml"/><Relationship Id="rId4" Type="http://schemas.openxmlformats.org/officeDocument/2006/relationships/chart" Target="../charts/chart5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13" Type="http://schemas.openxmlformats.org/officeDocument/2006/relationships/chart" Target="../charts/chart31.xml"/><Relationship Id="rId3" Type="http://schemas.openxmlformats.org/officeDocument/2006/relationships/chart" Target="../charts/chart21.xml"/><Relationship Id="rId7" Type="http://schemas.openxmlformats.org/officeDocument/2006/relationships/chart" Target="../charts/chart25.xml"/><Relationship Id="rId12" Type="http://schemas.openxmlformats.org/officeDocument/2006/relationships/chart" Target="../charts/chart30.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11" Type="http://schemas.openxmlformats.org/officeDocument/2006/relationships/chart" Target="../charts/chart29.xml"/><Relationship Id="rId5" Type="http://schemas.openxmlformats.org/officeDocument/2006/relationships/chart" Target="../charts/chart23.xml"/><Relationship Id="rId10" Type="http://schemas.openxmlformats.org/officeDocument/2006/relationships/chart" Target="../charts/chart28.xml"/><Relationship Id="rId4" Type="http://schemas.openxmlformats.org/officeDocument/2006/relationships/chart" Target="../charts/chart22.xml"/><Relationship Id="rId9" Type="http://schemas.openxmlformats.org/officeDocument/2006/relationships/chart" Target="../charts/chart27.xml"/><Relationship Id="rId14" Type="http://schemas.openxmlformats.org/officeDocument/2006/relationships/chart" Target="../charts/chart32.xml"/></Relationships>
</file>

<file path=xl/drawings/_rels/drawing7.xml.rels><?xml version="1.0" encoding="UTF-8" standalone="yes"?>
<Relationships xmlns="http://schemas.openxmlformats.org/package/2006/relationships"><Relationship Id="rId8" Type="http://schemas.openxmlformats.org/officeDocument/2006/relationships/chart" Target="../charts/chart40.xml"/><Relationship Id="rId13" Type="http://schemas.openxmlformats.org/officeDocument/2006/relationships/chart" Target="../charts/chart45.xml"/><Relationship Id="rId3" Type="http://schemas.openxmlformats.org/officeDocument/2006/relationships/chart" Target="../charts/chart35.xml"/><Relationship Id="rId7" Type="http://schemas.openxmlformats.org/officeDocument/2006/relationships/chart" Target="../charts/chart39.xml"/><Relationship Id="rId12" Type="http://schemas.openxmlformats.org/officeDocument/2006/relationships/chart" Target="../charts/chart44.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11" Type="http://schemas.openxmlformats.org/officeDocument/2006/relationships/chart" Target="../charts/chart43.xml"/><Relationship Id="rId5" Type="http://schemas.openxmlformats.org/officeDocument/2006/relationships/chart" Target="../charts/chart37.xml"/><Relationship Id="rId15" Type="http://schemas.openxmlformats.org/officeDocument/2006/relationships/chart" Target="../charts/chart47.xml"/><Relationship Id="rId10" Type="http://schemas.openxmlformats.org/officeDocument/2006/relationships/chart" Target="../charts/chart42.xml"/><Relationship Id="rId4" Type="http://schemas.openxmlformats.org/officeDocument/2006/relationships/chart" Target="../charts/chart36.xml"/><Relationship Id="rId9" Type="http://schemas.openxmlformats.org/officeDocument/2006/relationships/chart" Target="../charts/chart41.xml"/><Relationship Id="rId14" Type="http://schemas.openxmlformats.org/officeDocument/2006/relationships/chart" Target="../charts/chart46.xml"/></Relationships>
</file>

<file path=xl/drawings/drawing1.xml><?xml version="1.0" encoding="utf-8"?>
<xdr:wsDr xmlns:xdr="http://schemas.openxmlformats.org/drawingml/2006/spreadsheetDrawing" xmlns:a="http://schemas.openxmlformats.org/drawingml/2006/main">
  <xdr:twoCellAnchor>
    <xdr:from>
      <xdr:col>19</xdr:col>
      <xdr:colOff>252412</xdr:colOff>
      <xdr:row>36</xdr:row>
      <xdr:rowOff>9525</xdr:rowOff>
    </xdr:from>
    <xdr:to>
      <xdr:col>27</xdr:col>
      <xdr:colOff>200025</xdr:colOff>
      <xdr:row>56</xdr:row>
      <xdr:rowOff>19051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36</xdr:col>
      <xdr:colOff>285750</xdr:colOff>
      <xdr:row>121</xdr:row>
      <xdr:rowOff>85725</xdr:rowOff>
    </xdr:from>
    <xdr:to>
      <xdr:col>44</xdr:col>
      <xdr:colOff>452438</xdr:colOff>
      <xdr:row>141</xdr:row>
      <xdr:rowOff>133350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35</xdr:col>
      <xdr:colOff>38100</xdr:colOff>
      <xdr:row>11</xdr:row>
      <xdr:rowOff>38100</xdr:rowOff>
    </xdr:from>
    <xdr:to>
      <xdr:col>42</xdr:col>
      <xdr:colOff>66675</xdr:colOff>
      <xdr:row>30</xdr:row>
      <xdr:rowOff>57150</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34</xdr:col>
      <xdr:colOff>571500</xdr:colOff>
      <xdr:row>3</xdr:row>
      <xdr:rowOff>161925</xdr:rowOff>
    </xdr:from>
    <xdr:to>
      <xdr:col>48</xdr:col>
      <xdr:colOff>514350</xdr:colOff>
      <xdr:row>8</xdr:row>
      <xdr:rowOff>38100</xdr:rowOff>
    </xdr:to>
    <xdr:sp macro="" textlink="">
      <xdr:nvSpPr>
        <xdr:cNvPr id="4" name="TextBox 3"/>
        <xdr:cNvSpPr txBox="1"/>
      </xdr:nvSpPr>
      <xdr:spPr>
        <a:xfrm>
          <a:off x="24879300" y="552450"/>
          <a:ext cx="8477250"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6-23. Regression relationships between flow and dissolved metal concentrations (A and B) and total metal concentrations (B and C) in samples collected by EPA and USS at Durango from 2009 to 2014.  Data collected during snowmelt in 2016 are shown on the figures but not included in regressions. There was no available data for dissolved lead with historic USGS data.</a:t>
          </a:r>
          <a:endParaRPr lang="en-US" sz="1100" b="1"/>
        </a:p>
      </xdr:txBody>
    </xdr:sp>
    <xdr:clientData/>
  </xdr:twoCellAnchor>
  <xdr:twoCellAnchor>
    <xdr:from>
      <xdr:col>42</xdr:col>
      <xdr:colOff>95251</xdr:colOff>
      <xdr:row>10</xdr:row>
      <xdr:rowOff>161924</xdr:rowOff>
    </xdr:from>
    <xdr:to>
      <xdr:col>49</xdr:col>
      <xdr:colOff>133351</xdr:colOff>
      <xdr:row>30</xdr:row>
      <xdr:rowOff>57149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44</xdr:col>
      <xdr:colOff>600075</xdr:colOff>
      <xdr:row>36</xdr:row>
      <xdr:rowOff>228600</xdr:rowOff>
    </xdr:from>
    <xdr:to>
      <xdr:col>52</xdr:col>
      <xdr:colOff>381000</xdr:colOff>
      <xdr:row>58</xdr:row>
      <xdr:rowOff>19050</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35</xdr:col>
      <xdr:colOff>228600</xdr:colOff>
      <xdr:row>57</xdr:row>
      <xdr:rowOff>57150</xdr:rowOff>
    </xdr:from>
    <xdr:to>
      <xdr:col>43</xdr:col>
      <xdr:colOff>276225</xdr:colOff>
      <xdr:row>77</xdr:row>
      <xdr:rowOff>104775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19</xdr:col>
      <xdr:colOff>304800</xdr:colOff>
      <xdr:row>58</xdr:row>
      <xdr:rowOff>76200</xdr:rowOff>
    </xdr:from>
    <xdr:to>
      <xdr:col>27</xdr:col>
      <xdr:colOff>352425</xdr:colOff>
      <xdr:row>78</xdr:row>
      <xdr:rowOff>123825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36</xdr:col>
      <xdr:colOff>47625</xdr:colOff>
      <xdr:row>37</xdr:row>
      <xdr:rowOff>19050</xdr:rowOff>
    </xdr:from>
    <xdr:to>
      <xdr:col>44</xdr:col>
      <xdr:colOff>104776</xdr:colOff>
      <xdr:row>55</xdr:row>
      <xdr:rowOff>142875</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27</xdr:col>
      <xdr:colOff>457200</xdr:colOff>
      <xdr:row>35</xdr:row>
      <xdr:rowOff>142875</xdr:rowOff>
    </xdr:from>
    <xdr:to>
      <xdr:col>35</xdr:col>
      <xdr:colOff>514351</xdr:colOff>
      <xdr:row>54</xdr:row>
      <xdr:rowOff>104775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28</xdr:col>
      <xdr:colOff>0</xdr:colOff>
      <xdr:row>58</xdr:row>
      <xdr:rowOff>0</xdr:rowOff>
    </xdr:from>
    <xdr:to>
      <xdr:col>35</xdr:col>
      <xdr:colOff>204788</xdr:colOff>
      <xdr:row>77</xdr:row>
      <xdr:rowOff>19050</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43</xdr:col>
      <xdr:colOff>590550</xdr:colOff>
      <xdr:row>58</xdr:row>
      <xdr:rowOff>114300</xdr:rowOff>
    </xdr:from>
    <xdr:to>
      <xdr:col>51</xdr:col>
      <xdr:colOff>185738</xdr:colOff>
      <xdr:row>77</xdr:row>
      <xdr:rowOff>133350</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36</xdr:col>
      <xdr:colOff>0</xdr:colOff>
      <xdr:row>80</xdr:row>
      <xdr:rowOff>0</xdr:rowOff>
    </xdr:from>
    <xdr:to>
      <xdr:col>43</xdr:col>
      <xdr:colOff>304800</xdr:colOff>
      <xdr:row>100</xdr:row>
      <xdr:rowOff>47625</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19</xdr:col>
      <xdr:colOff>257174</xdr:colOff>
      <xdr:row>81</xdr:row>
      <xdr:rowOff>0</xdr:rowOff>
    </xdr:from>
    <xdr:to>
      <xdr:col>27</xdr:col>
      <xdr:colOff>228599</xdr:colOff>
      <xdr:row>100</xdr:row>
      <xdr:rowOff>76200</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44</xdr:col>
      <xdr:colOff>152400</xdr:colOff>
      <xdr:row>80</xdr:row>
      <xdr:rowOff>114300</xdr:rowOff>
    </xdr:from>
    <xdr:to>
      <xdr:col>52</xdr:col>
      <xdr:colOff>38100</xdr:colOff>
      <xdr:row>99</xdr:row>
      <xdr:rowOff>76199</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27</xdr:col>
      <xdr:colOff>571500</xdr:colOff>
      <xdr:row>81</xdr:row>
      <xdr:rowOff>114300</xdr:rowOff>
    </xdr:from>
    <xdr:to>
      <xdr:col>35</xdr:col>
      <xdr:colOff>457200</xdr:colOff>
      <xdr:row>100</xdr:row>
      <xdr:rowOff>76199</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36</xdr:col>
      <xdr:colOff>314325</xdr:colOff>
      <xdr:row>101</xdr:row>
      <xdr:rowOff>47625</xdr:rowOff>
    </xdr:from>
    <xdr:to>
      <xdr:col>44</xdr:col>
      <xdr:colOff>9525</xdr:colOff>
      <xdr:row>120</xdr:row>
      <xdr:rowOff>19050</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45</xdr:col>
      <xdr:colOff>0</xdr:colOff>
      <xdr:row>122</xdr:row>
      <xdr:rowOff>0</xdr:rowOff>
    </xdr:from>
    <xdr:to>
      <xdr:col>53</xdr:col>
      <xdr:colOff>309563</xdr:colOff>
      <xdr:row>142</xdr:row>
      <xdr:rowOff>28575</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15</xdr:col>
      <xdr:colOff>695325</xdr:colOff>
      <xdr:row>0</xdr:row>
      <xdr:rowOff>57150</xdr:rowOff>
    </xdr:from>
    <xdr:to>
      <xdr:col>17</xdr:col>
      <xdr:colOff>264033</xdr:colOff>
      <xdr:row>0</xdr:row>
      <xdr:rowOff>190500</xdr:rowOff>
    </xdr:to>
    <xdr:sp macro="" textlink="">
      <xdr:nvSpPr>
        <xdr:cNvPr id="7" name="Right Arrow 6"/>
        <xdr:cNvSpPr/>
      </xdr:nvSpPr>
      <xdr:spPr>
        <a:xfrm>
          <a:off x="13039725" y="57150"/>
          <a:ext cx="978408" cy="133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53</xdr:col>
      <xdr:colOff>600075</xdr:colOff>
      <xdr:row>37</xdr:row>
      <xdr:rowOff>104775</xdr:rowOff>
    </xdr:from>
    <xdr:to>
      <xdr:col>60</xdr:col>
      <xdr:colOff>47625</xdr:colOff>
      <xdr:row>55</xdr:row>
      <xdr:rowOff>85725</xdr:rowOff>
    </xdr:to>
    <xdr:sp macro="" textlink="">
      <xdr:nvSpPr>
        <xdr:cNvPr id="3" name="TextBox 2"/>
        <xdr:cNvSpPr txBox="1"/>
      </xdr:nvSpPr>
      <xdr:spPr>
        <a:xfrm>
          <a:off x="36556950" y="6477000"/>
          <a:ext cx="3714750" cy="2895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9-21. Characteristics of metals concentrations during snowmelt hydrographs comparing historic data with 2016 snowmelt. A) Relationship between total and dissolved concentrations of aluminum; B) Demonstration of hysteresis in total aluminum concentration of sequential samples in 2014 and 2016; C) Relationship between flow and dissolved aluminum concentrations post-Gold King Mine release (gray), historically (USGS; triangles), and in 2016 snowmelt (red) samples; Water Quality Analysis Simulation Program (WASP)-modeled daily concentrations of particulate D) lead and E) copper with regressions between flow and metal concentrations for average background computed with historic data only (background), including 2016 data. The WASP model estimated a range of concentrations for moderate flow levels from particle mobility of deposited material.</a:t>
          </a:r>
        </a:p>
        <a:p>
          <a:endParaRPr lang="en-US" sz="1100"/>
        </a:p>
      </xdr:txBody>
    </xdr:sp>
    <xdr:clientData/>
  </xdr:twoCellAnchor>
  <xdr:twoCellAnchor>
    <xdr:from>
      <xdr:col>21</xdr:col>
      <xdr:colOff>495300</xdr:colOff>
      <xdr:row>1</xdr:row>
      <xdr:rowOff>76200</xdr:rowOff>
    </xdr:from>
    <xdr:to>
      <xdr:col>22</xdr:col>
      <xdr:colOff>38100</xdr:colOff>
      <xdr:row>6</xdr:row>
      <xdr:rowOff>9525</xdr:rowOff>
    </xdr:to>
    <xdr:sp macro="" textlink="">
      <xdr:nvSpPr>
        <xdr:cNvPr id="5" name="Down Arrow 4"/>
        <xdr:cNvSpPr/>
      </xdr:nvSpPr>
      <xdr:spPr>
        <a:xfrm>
          <a:off x="16944975" y="314325"/>
          <a:ext cx="152400" cy="8953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28</xdr:col>
      <xdr:colOff>304800</xdr:colOff>
      <xdr:row>102</xdr:row>
      <xdr:rowOff>66675</xdr:rowOff>
    </xdr:from>
    <xdr:to>
      <xdr:col>36</xdr:col>
      <xdr:colOff>252413</xdr:colOff>
      <xdr:row>122</xdr:row>
      <xdr:rowOff>152401</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0.32709</cdr:x>
      <cdr:y>0.45834</cdr:y>
    </cdr:from>
    <cdr:to>
      <cdr:x>0.4</cdr:x>
      <cdr:y>0.52778</cdr:y>
    </cdr:to>
    <cdr:cxnSp macro="">
      <cdr:nvCxnSpPr>
        <cdr:cNvPr id="3" name="Straight Arrow Connector 2"/>
        <cdr:cNvCxnSpPr/>
      </cdr:nvCxnSpPr>
      <cdr:spPr>
        <a:xfrm xmlns:a="http://schemas.openxmlformats.org/drawingml/2006/main">
          <a:off x="1495455" y="1257309"/>
          <a:ext cx="333345" cy="190491"/>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0.575</cdr:x>
      <cdr:y>0.20834</cdr:y>
    </cdr:from>
    <cdr:to>
      <cdr:x>0.66875</cdr:x>
      <cdr:y>0.22917</cdr:y>
    </cdr:to>
    <cdr:cxnSp macro="">
      <cdr:nvCxnSpPr>
        <cdr:cNvPr id="4" name="Straight Arrow Connector 3"/>
        <cdr:cNvCxnSpPr/>
      </cdr:nvCxnSpPr>
      <cdr:spPr>
        <a:xfrm xmlns:a="http://schemas.openxmlformats.org/drawingml/2006/main" flipH="1" flipV="1">
          <a:off x="2628901" y="571509"/>
          <a:ext cx="428624" cy="57141"/>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0.64375</cdr:x>
      <cdr:y>0.46528</cdr:y>
    </cdr:from>
    <cdr:to>
      <cdr:x>0.76458</cdr:x>
      <cdr:y>0.54514</cdr:y>
    </cdr:to>
    <cdr:cxnSp macro="">
      <cdr:nvCxnSpPr>
        <cdr:cNvPr id="6" name="Straight Arrow Connector 5"/>
        <cdr:cNvCxnSpPr/>
      </cdr:nvCxnSpPr>
      <cdr:spPr>
        <a:xfrm xmlns:a="http://schemas.openxmlformats.org/drawingml/2006/main" flipV="1">
          <a:off x="2943225" y="1276350"/>
          <a:ext cx="552450" cy="219066"/>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1.xml><?xml version="1.0" encoding="utf-8"?>
<c:userShapes xmlns:c="http://schemas.openxmlformats.org/drawingml/2006/chart">
  <cdr:relSizeAnchor xmlns:cdr="http://schemas.openxmlformats.org/drawingml/2006/chartDrawing">
    <cdr:from>
      <cdr:x>0.33125</cdr:x>
      <cdr:y>0.70486</cdr:y>
    </cdr:from>
    <cdr:to>
      <cdr:x>0.39375</cdr:x>
      <cdr:y>0.74652</cdr:y>
    </cdr:to>
    <cdr:cxnSp macro="">
      <cdr:nvCxnSpPr>
        <cdr:cNvPr id="3" name="Straight Arrow Connector 2"/>
        <cdr:cNvCxnSpPr/>
      </cdr:nvCxnSpPr>
      <cdr:spPr>
        <a:xfrm xmlns:a="http://schemas.openxmlformats.org/drawingml/2006/main" flipV="1">
          <a:off x="1514475" y="1933575"/>
          <a:ext cx="285750" cy="114288"/>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0.62292</cdr:x>
      <cdr:y>0.20255</cdr:y>
    </cdr:from>
    <cdr:to>
      <cdr:x>0.71736</cdr:x>
      <cdr:y>0.23611</cdr:y>
    </cdr:to>
    <cdr:cxnSp macro="">
      <cdr:nvCxnSpPr>
        <cdr:cNvPr id="4" name="Straight Arrow Connector 3"/>
        <cdr:cNvCxnSpPr/>
      </cdr:nvCxnSpPr>
      <cdr:spPr>
        <a:xfrm xmlns:a="http://schemas.openxmlformats.org/drawingml/2006/main" flipH="1">
          <a:off x="2847975" y="555632"/>
          <a:ext cx="431795" cy="92068"/>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0.53819</cdr:x>
      <cdr:y>0.48611</cdr:y>
    </cdr:from>
    <cdr:to>
      <cdr:x>0.6</cdr:x>
      <cdr:y>0.56366</cdr:y>
    </cdr:to>
    <cdr:cxnSp macro="">
      <cdr:nvCxnSpPr>
        <cdr:cNvPr id="6" name="Straight Arrow Connector 5"/>
        <cdr:cNvCxnSpPr/>
      </cdr:nvCxnSpPr>
      <cdr:spPr>
        <a:xfrm xmlns:a="http://schemas.openxmlformats.org/drawingml/2006/main" flipV="1">
          <a:off x="2460621" y="1333500"/>
          <a:ext cx="282579" cy="21272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2.xml><?xml version="1.0" encoding="utf-8"?>
<c:userShapes xmlns:c="http://schemas.openxmlformats.org/drawingml/2006/chart">
  <cdr:relSizeAnchor xmlns:cdr="http://schemas.openxmlformats.org/drawingml/2006/chartDrawing">
    <cdr:from>
      <cdr:x>0.39167</cdr:x>
      <cdr:y>0.26388</cdr:y>
    </cdr:from>
    <cdr:to>
      <cdr:x>0.45417</cdr:x>
      <cdr:y>0.27777</cdr:y>
    </cdr:to>
    <cdr:cxnSp macro="">
      <cdr:nvCxnSpPr>
        <cdr:cNvPr id="3" name="Straight Arrow Connector 2"/>
        <cdr:cNvCxnSpPr/>
      </cdr:nvCxnSpPr>
      <cdr:spPr>
        <a:xfrm xmlns:a="http://schemas.openxmlformats.org/drawingml/2006/main">
          <a:off x="1790715" y="723885"/>
          <a:ext cx="285750" cy="3810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0.69444</cdr:x>
      <cdr:y>0.24074</cdr:y>
    </cdr:from>
    <cdr:to>
      <cdr:x>0.75208</cdr:x>
      <cdr:y>0.34375</cdr:y>
    </cdr:to>
    <cdr:cxnSp macro="">
      <cdr:nvCxnSpPr>
        <cdr:cNvPr id="4" name="Straight Arrow Connector 3"/>
        <cdr:cNvCxnSpPr/>
      </cdr:nvCxnSpPr>
      <cdr:spPr>
        <a:xfrm xmlns:a="http://schemas.openxmlformats.org/drawingml/2006/main">
          <a:off x="3174995" y="660407"/>
          <a:ext cx="263530" cy="282568"/>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3.xml><?xml version="1.0" encoding="utf-8"?>
<c:userShapes xmlns:c="http://schemas.openxmlformats.org/drawingml/2006/chart">
  <cdr:relSizeAnchor xmlns:cdr="http://schemas.openxmlformats.org/drawingml/2006/chartDrawing">
    <cdr:from>
      <cdr:x>0.35209</cdr:x>
      <cdr:y>0.4236</cdr:y>
    </cdr:from>
    <cdr:to>
      <cdr:x>0.41875</cdr:x>
      <cdr:y>0.49305</cdr:y>
    </cdr:to>
    <cdr:cxnSp macro="">
      <cdr:nvCxnSpPr>
        <cdr:cNvPr id="3" name="Straight Arrow Connector 2"/>
        <cdr:cNvCxnSpPr/>
      </cdr:nvCxnSpPr>
      <cdr:spPr>
        <a:xfrm xmlns:a="http://schemas.openxmlformats.org/drawingml/2006/main" flipV="1">
          <a:off x="1609740" y="1162032"/>
          <a:ext cx="304770" cy="190515"/>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0.66427</cdr:x>
      <cdr:y>0.16783</cdr:y>
    </cdr:from>
    <cdr:to>
      <cdr:x>0.75524</cdr:x>
      <cdr:y>0.21528</cdr:y>
    </cdr:to>
    <cdr:cxnSp macro="">
      <cdr:nvCxnSpPr>
        <cdr:cNvPr id="4" name="Straight Arrow Connector 3"/>
        <cdr:cNvCxnSpPr/>
      </cdr:nvCxnSpPr>
      <cdr:spPr>
        <a:xfrm xmlns:a="http://schemas.openxmlformats.org/drawingml/2006/main">
          <a:off x="3131934" y="460382"/>
          <a:ext cx="428912" cy="130165"/>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0.6125</cdr:x>
      <cdr:y>0.46528</cdr:y>
    </cdr:from>
    <cdr:to>
      <cdr:x>0.67708</cdr:x>
      <cdr:y>0.54861</cdr:y>
    </cdr:to>
    <cdr:cxnSp macro="">
      <cdr:nvCxnSpPr>
        <cdr:cNvPr id="6" name="Straight Arrow Connector 5"/>
        <cdr:cNvCxnSpPr/>
      </cdr:nvCxnSpPr>
      <cdr:spPr>
        <a:xfrm xmlns:a="http://schemas.openxmlformats.org/drawingml/2006/main" flipH="1">
          <a:off x="2800366" y="1276350"/>
          <a:ext cx="295259" cy="22860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4.xml><?xml version="1.0" encoding="utf-8"?>
<c:userShapes xmlns:c="http://schemas.openxmlformats.org/drawingml/2006/chart">
  <cdr:relSizeAnchor xmlns:cdr="http://schemas.openxmlformats.org/drawingml/2006/chartDrawing">
    <cdr:from>
      <cdr:x>0.54166</cdr:x>
      <cdr:y>0.26736</cdr:y>
    </cdr:from>
    <cdr:to>
      <cdr:x>0.61319</cdr:x>
      <cdr:y>0.33449</cdr:y>
    </cdr:to>
    <cdr:cxnSp macro="">
      <cdr:nvCxnSpPr>
        <cdr:cNvPr id="4" name="Straight Arrow Connector 3"/>
        <cdr:cNvCxnSpPr/>
      </cdr:nvCxnSpPr>
      <cdr:spPr>
        <a:xfrm xmlns:a="http://schemas.openxmlformats.org/drawingml/2006/main" flipH="1" flipV="1">
          <a:off x="2476485" y="733425"/>
          <a:ext cx="327035" cy="184151"/>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0.62361</cdr:x>
      <cdr:y>0.625</cdr:y>
    </cdr:from>
    <cdr:to>
      <cdr:x>0.75</cdr:x>
      <cdr:y>0.65046</cdr:y>
    </cdr:to>
    <cdr:cxnSp macro="">
      <cdr:nvCxnSpPr>
        <cdr:cNvPr id="6" name="Straight Arrow Connector 5"/>
        <cdr:cNvCxnSpPr/>
      </cdr:nvCxnSpPr>
      <cdr:spPr>
        <a:xfrm xmlns:a="http://schemas.openxmlformats.org/drawingml/2006/main" flipV="1">
          <a:off x="2851160" y="1714500"/>
          <a:ext cx="577840" cy="69854"/>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5.xml><?xml version="1.0" encoding="utf-8"?>
<c:userShapes xmlns:c="http://schemas.openxmlformats.org/drawingml/2006/chart">
  <cdr:relSizeAnchor xmlns:cdr="http://schemas.openxmlformats.org/drawingml/2006/chartDrawing">
    <cdr:from>
      <cdr:x>0.37084</cdr:x>
      <cdr:y>0.49306</cdr:y>
    </cdr:from>
    <cdr:to>
      <cdr:x>0.45625</cdr:x>
      <cdr:y>0.61458</cdr:y>
    </cdr:to>
    <cdr:cxnSp macro="">
      <cdr:nvCxnSpPr>
        <cdr:cNvPr id="3" name="Straight Arrow Connector 2"/>
        <cdr:cNvCxnSpPr/>
      </cdr:nvCxnSpPr>
      <cdr:spPr>
        <a:xfrm xmlns:a="http://schemas.openxmlformats.org/drawingml/2006/main" flipV="1">
          <a:off x="1695465" y="1352550"/>
          <a:ext cx="390510" cy="333369"/>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0.56875</cdr:x>
      <cdr:y>0.40046</cdr:y>
    </cdr:from>
    <cdr:to>
      <cdr:x>0.64444</cdr:x>
      <cdr:y>0.40625</cdr:y>
    </cdr:to>
    <cdr:cxnSp macro="">
      <cdr:nvCxnSpPr>
        <cdr:cNvPr id="4" name="Straight Arrow Connector 3"/>
        <cdr:cNvCxnSpPr/>
      </cdr:nvCxnSpPr>
      <cdr:spPr>
        <a:xfrm xmlns:a="http://schemas.openxmlformats.org/drawingml/2006/main" flipH="1">
          <a:off x="2600325" y="1098551"/>
          <a:ext cx="346055" cy="1588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0.67292</cdr:x>
      <cdr:y>0.14583</cdr:y>
    </cdr:from>
    <cdr:to>
      <cdr:x>0.77708</cdr:x>
      <cdr:y>0.23958</cdr:y>
    </cdr:to>
    <cdr:cxnSp macro="">
      <cdr:nvCxnSpPr>
        <cdr:cNvPr id="6" name="Straight Arrow Connector 5"/>
        <cdr:cNvCxnSpPr/>
      </cdr:nvCxnSpPr>
      <cdr:spPr>
        <a:xfrm xmlns:a="http://schemas.openxmlformats.org/drawingml/2006/main">
          <a:off x="3076575" y="400041"/>
          <a:ext cx="476250" cy="257184"/>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6.xml><?xml version="1.0" encoding="utf-8"?>
<c:userShapes xmlns:c="http://schemas.openxmlformats.org/drawingml/2006/chart">
  <cdr:relSizeAnchor xmlns:cdr="http://schemas.openxmlformats.org/drawingml/2006/chartDrawing">
    <cdr:from>
      <cdr:x>0.33334</cdr:x>
      <cdr:y>0.26737</cdr:y>
    </cdr:from>
    <cdr:to>
      <cdr:x>0.40833</cdr:x>
      <cdr:y>0.36806</cdr:y>
    </cdr:to>
    <cdr:cxnSp macro="">
      <cdr:nvCxnSpPr>
        <cdr:cNvPr id="3" name="Straight Arrow Connector 2"/>
        <cdr:cNvCxnSpPr/>
      </cdr:nvCxnSpPr>
      <cdr:spPr>
        <a:xfrm xmlns:a="http://schemas.openxmlformats.org/drawingml/2006/main">
          <a:off x="1524030" y="733443"/>
          <a:ext cx="342870" cy="276207"/>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0.61458</cdr:x>
      <cdr:y>0.51042</cdr:y>
    </cdr:from>
    <cdr:to>
      <cdr:x>0.71042</cdr:x>
      <cdr:y>0.52431</cdr:y>
    </cdr:to>
    <cdr:cxnSp macro="">
      <cdr:nvCxnSpPr>
        <cdr:cNvPr id="4" name="Straight Arrow Connector 3"/>
        <cdr:cNvCxnSpPr/>
      </cdr:nvCxnSpPr>
      <cdr:spPr>
        <a:xfrm xmlns:a="http://schemas.openxmlformats.org/drawingml/2006/main" flipH="1">
          <a:off x="2809875" y="1400185"/>
          <a:ext cx="438151" cy="38090"/>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0.65833</cdr:x>
      <cdr:y>0.66319</cdr:y>
    </cdr:from>
    <cdr:to>
      <cdr:x>0.725</cdr:x>
      <cdr:y>0.73264</cdr:y>
    </cdr:to>
    <cdr:cxnSp macro="">
      <cdr:nvCxnSpPr>
        <cdr:cNvPr id="6" name="Straight Arrow Connector 5"/>
        <cdr:cNvCxnSpPr/>
      </cdr:nvCxnSpPr>
      <cdr:spPr>
        <a:xfrm xmlns:a="http://schemas.openxmlformats.org/drawingml/2006/main" flipV="1">
          <a:off x="3009900" y="1819275"/>
          <a:ext cx="304800" cy="19050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7.xml><?xml version="1.0" encoding="utf-8"?>
<c:userShapes xmlns:c="http://schemas.openxmlformats.org/drawingml/2006/chart">
  <cdr:relSizeAnchor xmlns:cdr="http://schemas.openxmlformats.org/drawingml/2006/chartDrawing">
    <cdr:from>
      <cdr:x>0.38334</cdr:x>
      <cdr:y>0.38542</cdr:y>
    </cdr:from>
    <cdr:to>
      <cdr:x>0.46875</cdr:x>
      <cdr:y>0.47916</cdr:y>
    </cdr:to>
    <cdr:cxnSp macro="">
      <cdr:nvCxnSpPr>
        <cdr:cNvPr id="3" name="Straight Arrow Connector 2"/>
        <cdr:cNvCxnSpPr/>
      </cdr:nvCxnSpPr>
      <cdr:spPr>
        <a:xfrm xmlns:a="http://schemas.openxmlformats.org/drawingml/2006/main" flipV="1">
          <a:off x="1752615" y="1057275"/>
          <a:ext cx="390510" cy="257157"/>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0.75208</cdr:x>
      <cdr:y>0.21181</cdr:y>
    </cdr:from>
    <cdr:to>
      <cdr:x>0.81875</cdr:x>
      <cdr:y>0.26736</cdr:y>
    </cdr:to>
    <cdr:cxnSp macro="">
      <cdr:nvCxnSpPr>
        <cdr:cNvPr id="4" name="Straight Arrow Connector 3"/>
        <cdr:cNvCxnSpPr/>
      </cdr:nvCxnSpPr>
      <cdr:spPr>
        <a:xfrm xmlns:a="http://schemas.openxmlformats.org/drawingml/2006/main">
          <a:off x="3438525" y="581025"/>
          <a:ext cx="304800" cy="152406"/>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0.58958</cdr:x>
      <cdr:y>0.49074</cdr:y>
    </cdr:from>
    <cdr:to>
      <cdr:x>0.67361</cdr:x>
      <cdr:y>0.5625</cdr:y>
    </cdr:to>
    <cdr:cxnSp macro="">
      <cdr:nvCxnSpPr>
        <cdr:cNvPr id="6" name="Straight Arrow Connector 5"/>
        <cdr:cNvCxnSpPr/>
      </cdr:nvCxnSpPr>
      <cdr:spPr>
        <a:xfrm xmlns:a="http://schemas.openxmlformats.org/drawingml/2006/main" flipH="1">
          <a:off x="2695575" y="1346199"/>
          <a:ext cx="384185" cy="196851"/>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8.xml><?xml version="1.0" encoding="utf-8"?>
<c:userShapes xmlns:c="http://schemas.openxmlformats.org/drawingml/2006/chart">
  <cdr:relSizeAnchor xmlns:cdr="http://schemas.openxmlformats.org/drawingml/2006/chartDrawing">
    <cdr:from>
      <cdr:x>0.4375</cdr:x>
      <cdr:y>0.47222</cdr:y>
    </cdr:from>
    <cdr:to>
      <cdr:x>0.51875</cdr:x>
      <cdr:y>0.53124</cdr:y>
    </cdr:to>
    <cdr:cxnSp macro="">
      <cdr:nvCxnSpPr>
        <cdr:cNvPr id="3" name="Straight Arrow Connector 2"/>
        <cdr:cNvCxnSpPr/>
      </cdr:nvCxnSpPr>
      <cdr:spPr>
        <a:xfrm xmlns:a="http://schemas.openxmlformats.org/drawingml/2006/main" flipV="1">
          <a:off x="2000265" y="1295400"/>
          <a:ext cx="371460" cy="161901"/>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0.56875</cdr:x>
      <cdr:y>0.19444</cdr:y>
    </cdr:from>
    <cdr:to>
      <cdr:x>0.69653</cdr:x>
      <cdr:y>0.21644</cdr:y>
    </cdr:to>
    <cdr:cxnSp macro="">
      <cdr:nvCxnSpPr>
        <cdr:cNvPr id="4" name="Straight Arrow Connector 3"/>
        <cdr:cNvCxnSpPr/>
      </cdr:nvCxnSpPr>
      <cdr:spPr>
        <a:xfrm xmlns:a="http://schemas.openxmlformats.org/drawingml/2006/main" flipH="1" flipV="1">
          <a:off x="2600325" y="533400"/>
          <a:ext cx="584195" cy="60332"/>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9.xml><?xml version="1.0" encoding="utf-8"?>
<c:userShapes xmlns:c="http://schemas.openxmlformats.org/drawingml/2006/chart">
  <cdr:relSizeAnchor xmlns:cdr="http://schemas.openxmlformats.org/drawingml/2006/chartDrawing">
    <cdr:from>
      <cdr:x>0.40209</cdr:x>
      <cdr:y>0.59721</cdr:y>
    </cdr:from>
    <cdr:to>
      <cdr:x>0.46875</cdr:x>
      <cdr:y>0.66666</cdr:y>
    </cdr:to>
    <cdr:cxnSp macro="">
      <cdr:nvCxnSpPr>
        <cdr:cNvPr id="3" name="Straight Arrow Connector 2"/>
        <cdr:cNvCxnSpPr/>
      </cdr:nvCxnSpPr>
      <cdr:spPr>
        <a:xfrm xmlns:a="http://schemas.openxmlformats.org/drawingml/2006/main" flipV="1">
          <a:off x="1838355" y="1638270"/>
          <a:ext cx="304770" cy="190515"/>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0.68289</cdr:x>
      <cdr:y>0.23727</cdr:y>
    </cdr:from>
    <cdr:to>
      <cdr:x>0.77317</cdr:x>
      <cdr:y>0.28819</cdr:y>
    </cdr:to>
    <cdr:cxnSp macro="">
      <cdr:nvCxnSpPr>
        <cdr:cNvPr id="4" name="Straight Arrow Connector 3"/>
        <cdr:cNvCxnSpPr/>
      </cdr:nvCxnSpPr>
      <cdr:spPr>
        <a:xfrm xmlns:a="http://schemas.openxmlformats.org/drawingml/2006/main" flipH="1">
          <a:off x="3219748" y="650882"/>
          <a:ext cx="425643" cy="13969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0.48744</cdr:x>
      <cdr:y>0.38194</cdr:y>
    </cdr:from>
    <cdr:to>
      <cdr:x>0.5541</cdr:x>
      <cdr:y>0.45833</cdr:y>
    </cdr:to>
    <cdr:cxnSp macro="">
      <cdr:nvCxnSpPr>
        <cdr:cNvPr id="6" name="Straight Arrow Connector 5"/>
        <cdr:cNvCxnSpPr/>
      </cdr:nvCxnSpPr>
      <cdr:spPr>
        <a:xfrm xmlns:a="http://schemas.openxmlformats.org/drawingml/2006/main" flipH="1">
          <a:off x="2298204" y="1047750"/>
          <a:ext cx="314325" cy="209547"/>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xml><?xml version="1.0" encoding="utf-8"?>
<c:userShapes xmlns:c="http://schemas.openxmlformats.org/drawingml/2006/chart">
  <cdr:relSizeAnchor xmlns:cdr="http://schemas.openxmlformats.org/drawingml/2006/chartDrawing">
    <cdr:from>
      <cdr:x>0</cdr:x>
      <cdr:y>0.03077</cdr:y>
    </cdr:from>
    <cdr:to>
      <cdr:x>0.24281</cdr:x>
      <cdr:y>0.11077</cdr:y>
    </cdr:to>
    <cdr:sp macro="" textlink="">
      <cdr:nvSpPr>
        <cdr:cNvPr id="2" name="TextBox 1"/>
        <cdr:cNvSpPr txBox="1"/>
      </cdr:nvSpPr>
      <cdr:spPr>
        <a:xfrm xmlns:a="http://schemas.openxmlformats.org/drawingml/2006/main">
          <a:off x="-9525" y="95250"/>
          <a:ext cx="10858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6-23A</a:t>
          </a:r>
        </a:p>
      </cdr:txBody>
    </cdr:sp>
  </cdr:relSizeAnchor>
</c:userShapes>
</file>

<file path=xl/drawings/drawing20.xml><?xml version="1.0" encoding="utf-8"?>
<c:userShapes xmlns:c="http://schemas.openxmlformats.org/drawingml/2006/chart">
  <cdr:relSizeAnchor xmlns:cdr="http://schemas.openxmlformats.org/drawingml/2006/chartDrawing">
    <cdr:from>
      <cdr:x>0.61666</cdr:x>
      <cdr:y>0.33333</cdr:y>
    </cdr:from>
    <cdr:to>
      <cdr:x>0.68819</cdr:x>
      <cdr:y>0.40046</cdr:y>
    </cdr:to>
    <cdr:cxnSp macro="">
      <cdr:nvCxnSpPr>
        <cdr:cNvPr id="4" name="Straight Arrow Connector 3"/>
        <cdr:cNvCxnSpPr/>
      </cdr:nvCxnSpPr>
      <cdr:spPr>
        <a:xfrm xmlns:a="http://schemas.openxmlformats.org/drawingml/2006/main" flipH="1" flipV="1">
          <a:off x="2819370" y="914397"/>
          <a:ext cx="327035" cy="184151"/>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0.72759</cdr:x>
      <cdr:y>0.63194</cdr:y>
    </cdr:from>
    <cdr:to>
      <cdr:x>0.81648</cdr:x>
      <cdr:y>0.66782</cdr:y>
    </cdr:to>
    <cdr:cxnSp macro="">
      <cdr:nvCxnSpPr>
        <cdr:cNvPr id="6" name="Straight Arrow Connector 5"/>
        <cdr:cNvCxnSpPr/>
      </cdr:nvCxnSpPr>
      <cdr:spPr>
        <a:xfrm xmlns:a="http://schemas.openxmlformats.org/drawingml/2006/main" flipV="1">
          <a:off x="3430483" y="1733550"/>
          <a:ext cx="419105" cy="98417"/>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1.xml><?xml version="1.0" encoding="utf-8"?>
<c:userShapes xmlns:c="http://schemas.openxmlformats.org/drawingml/2006/chart">
  <cdr:relSizeAnchor xmlns:cdr="http://schemas.openxmlformats.org/drawingml/2006/chartDrawing">
    <cdr:from>
      <cdr:x>0.40417</cdr:x>
      <cdr:y>0.62847</cdr:y>
    </cdr:from>
    <cdr:to>
      <cdr:x>0.51458</cdr:x>
      <cdr:y>0.68055</cdr:y>
    </cdr:to>
    <cdr:cxnSp macro="">
      <cdr:nvCxnSpPr>
        <cdr:cNvPr id="3" name="Straight Arrow Connector 2"/>
        <cdr:cNvCxnSpPr/>
      </cdr:nvCxnSpPr>
      <cdr:spPr>
        <a:xfrm xmlns:a="http://schemas.openxmlformats.org/drawingml/2006/main" flipV="1">
          <a:off x="1847880" y="1724025"/>
          <a:ext cx="504795" cy="142866"/>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0.55833</cdr:x>
      <cdr:y>0.31597</cdr:y>
    </cdr:from>
    <cdr:to>
      <cdr:x>0.63125</cdr:x>
      <cdr:y>0.38194</cdr:y>
    </cdr:to>
    <cdr:cxnSp macro="">
      <cdr:nvCxnSpPr>
        <cdr:cNvPr id="4" name="Straight Arrow Connector 3"/>
        <cdr:cNvCxnSpPr/>
      </cdr:nvCxnSpPr>
      <cdr:spPr>
        <a:xfrm xmlns:a="http://schemas.openxmlformats.org/drawingml/2006/main" flipH="1" flipV="1">
          <a:off x="2552701" y="866775"/>
          <a:ext cx="333374" cy="180975"/>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0.71459</cdr:x>
      <cdr:y>0.59375</cdr:y>
    </cdr:from>
    <cdr:to>
      <cdr:x>0.77708</cdr:x>
      <cdr:y>0.65278</cdr:y>
    </cdr:to>
    <cdr:cxnSp macro="">
      <cdr:nvCxnSpPr>
        <cdr:cNvPr id="6" name="Straight Arrow Connector 5"/>
        <cdr:cNvCxnSpPr/>
      </cdr:nvCxnSpPr>
      <cdr:spPr>
        <a:xfrm xmlns:a="http://schemas.openxmlformats.org/drawingml/2006/main">
          <a:off x="3267090" y="1628766"/>
          <a:ext cx="285735" cy="161934"/>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2.xml><?xml version="1.0" encoding="utf-8"?>
<c:userShapes xmlns:c="http://schemas.openxmlformats.org/drawingml/2006/chart">
  <cdr:relSizeAnchor xmlns:cdr="http://schemas.openxmlformats.org/drawingml/2006/chartDrawing">
    <cdr:from>
      <cdr:x>0.34167</cdr:x>
      <cdr:y>0.26737</cdr:y>
    </cdr:from>
    <cdr:to>
      <cdr:x>0.41666</cdr:x>
      <cdr:y>0.36806</cdr:y>
    </cdr:to>
    <cdr:cxnSp macro="">
      <cdr:nvCxnSpPr>
        <cdr:cNvPr id="3" name="Straight Arrow Connector 2"/>
        <cdr:cNvCxnSpPr/>
      </cdr:nvCxnSpPr>
      <cdr:spPr>
        <a:xfrm xmlns:a="http://schemas.openxmlformats.org/drawingml/2006/main">
          <a:off x="1562130" y="733449"/>
          <a:ext cx="342855" cy="276213"/>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0.63541</cdr:x>
      <cdr:y>0.39931</cdr:y>
    </cdr:from>
    <cdr:to>
      <cdr:x>0.73958</cdr:x>
      <cdr:y>0.43403</cdr:y>
    </cdr:to>
    <cdr:cxnSp macro="">
      <cdr:nvCxnSpPr>
        <cdr:cNvPr id="4" name="Straight Arrow Connector 3"/>
        <cdr:cNvCxnSpPr/>
      </cdr:nvCxnSpPr>
      <cdr:spPr>
        <a:xfrm xmlns:a="http://schemas.openxmlformats.org/drawingml/2006/main" flipH="1">
          <a:off x="2905110" y="1095375"/>
          <a:ext cx="476265" cy="95262"/>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0.75208</cdr:x>
      <cdr:y>0.5243</cdr:y>
    </cdr:from>
    <cdr:to>
      <cdr:x>0.81875</cdr:x>
      <cdr:y>0.59375</cdr:y>
    </cdr:to>
    <cdr:cxnSp macro="">
      <cdr:nvCxnSpPr>
        <cdr:cNvPr id="6" name="Straight Arrow Connector 5"/>
        <cdr:cNvCxnSpPr/>
      </cdr:nvCxnSpPr>
      <cdr:spPr>
        <a:xfrm xmlns:a="http://schemas.openxmlformats.org/drawingml/2006/main" flipV="1">
          <a:off x="3438510" y="1438263"/>
          <a:ext cx="304815" cy="190515"/>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3.xml><?xml version="1.0" encoding="utf-8"?>
<xdr:wsDr xmlns:xdr="http://schemas.openxmlformats.org/drawingml/2006/spreadsheetDrawing" xmlns:a="http://schemas.openxmlformats.org/drawingml/2006/main">
  <xdr:twoCellAnchor>
    <xdr:from>
      <xdr:col>0</xdr:col>
      <xdr:colOff>561975</xdr:colOff>
      <xdr:row>18</xdr:row>
      <xdr:rowOff>161924</xdr:rowOff>
    </xdr:from>
    <xdr:to>
      <xdr:col>6</xdr:col>
      <xdr:colOff>476250</xdr:colOff>
      <xdr:row>36</xdr:row>
      <xdr:rowOff>114299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161925</xdr:colOff>
      <xdr:row>18</xdr:row>
      <xdr:rowOff>133350</xdr:rowOff>
    </xdr:from>
    <xdr:to>
      <xdr:col>14</xdr:col>
      <xdr:colOff>266700</xdr:colOff>
      <xdr:row>36</xdr:row>
      <xdr:rowOff>114300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590550</xdr:colOff>
      <xdr:row>37</xdr:row>
      <xdr:rowOff>123825</xdr:rowOff>
    </xdr:from>
    <xdr:to>
      <xdr:col>6</xdr:col>
      <xdr:colOff>495300</xdr:colOff>
      <xdr:row>54</xdr:row>
      <xdr:rowOff>114300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704850</xdr:colOff>
      <xdr:row>37</xdr:row>
      <xdr:rowOff>114300</xdr:rowOff>
    </xdr:from>
    <xdr:to>
      <xdr:col>14</xdr:col>
      <xdr:colOff>200025</xdr:colOff>
      <xdr:row>55</xdr:row>
      <xdr:rowOff>66675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0</xdr:colOff>
      <xdr:row>19</xdr:row>
      <xdr:rowOff>0</xdr:rowOff>
    </xdr:from>
    <xdr:to>
      <xdr:col>22</xdr:col>
      <xdr:colOff>447675</xdr:colOff>
      <xdr:row>36</xdr:row>
      <xdr:rowOff>142875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15</xdr:col>
      <xdr:colOff>0</xdr:colOff>
      <xdr:row>39</xdr:row>
      <xdr:rowOff>0</xdr:rowOff>
    </xdr:from>
    <xdr:to>
      <xdr:col>22</xdr:col>
      <xdr:colOff>485775</xdr:colOff>
      <xdr:row>56</xdr:row>
      <xdr:rowOff>142875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0.64792</cdr:x>
      <cdr:y>0.4625</cdr:y>
    </cdr:from>
    <cdr:to>
      <cdr:x>0.68542</cdr:x>
      <cdr:y>0.54375</cdr:y>
    </cdr:to>
    <cdr:cxnSp macro="">
      <cdr:nvCxnSpPr>
        <cdr:cNvPr id="3" name="Straight Arrow Connector 2"/>
        <cdr:cNvCxnSpPr/>
      </cdr:nvCxnSpPr>
      <cdr:spPr>
        <a:xfrm xmlns:a="http://schemas.openxmlformats.org/drawingml/2006/main" flipH="1">
          <a:off x="2962275" y="1409700"/>
          <a:ext cx="171450" cy="247650"/>
        </a:xfrm>
        <a:prstGeom xmlns:a="http://schemas.openxmlformats.org/drawingml/2006/main" prst="straightConnector1">
          <a:avLst/>
        </a:prstGeom>
        <a:ln xmlns:a="http://schemas.openxmlformats.org/drawingml/2006/main">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0.60694</cdr:x>
      <cdr:y>0.63542</cdr:y>
    </cdr:from>
    <cdr:to>
      <cdr:x>0.64583</cdr:x>
      <cdr:y>0.70625</cdr:y>
    </cdr:to>
    <cdr:cxnSp macro="">
      <cdr:nvCxnSpPr>
        <cdr:cNvPr id="4" name="Straight Arrow Connector 3"/>
        <cdr:cNvCxnSpPr/>
      </cdr:nvCxnSpPr>
      <cdr:spPr>
        <a:xfrm xmlns:a="http://schemas.openxmlformats.org/drawingml/2006/main" flipH="1" flipV="1">
          <a:off x="2774950" y="1936750"/>
          <a:ext cx="177800" cy="215900"/>
        </a:xfrm>
        <a:prstGeom xmlns:a="http://schemas.openxmlformats.org/drawingml/2006/main" prst="straightConnector1">
          <a:avLst/>
        </a:prstGeom>
        <a:ln xmlns:a="http://schemas.openxmlformats.org/drawingml/2006/main">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42</xdr:col>
      <xdr:colOff>161925</xdr:colOff>
      <xdr:row>7</xdr:row>
      <xdr:rowOff>114301</xdr:rowOff>
    </xdr:from>
    <xdr:to>
      <xdr:col>49</xdr:col>
      <xdr:colOff>76200</xdr:colOff>
      <xdr:row>27</xdr:row>
      <xdr:rowOff>152401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295275</xdr:colOff>
      <xdr:row>53</xdr:row>
      <xdr:rowOff>152400</xdr:rowOff>
    </xdr:from>
    <xdr:to>
      <xdr:col>41</xdr:col>
      <xdr:colOff>600075</xdr:colOff>
      <xdr:row>75</xdr:row>
      <xdr:rowOff>152401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85725</xdr:colOff>
      <xdr:row>5</xdr:row>
      <xdr:rowOff>9525</xdr:rowOff>
    </xdr:from>
    <xdr:to>
      <xdr:col>32</xdr:col>
      <xdr:colOff>390525</xdr:colOff>
      <xdr:row>27</xdr:row>
      <xdr:rowOff>9526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25</xdr:col>
      <xdr:colOff>85725</xdr:colOff>
      <xdr:row>28</xdr:row>
      <xdr:rowOff>9526</xdr:rowOff>
    </xdr:from>
    <xdr:to>
      <xdr:col>32</xdr:col>
      <xdr:colOff>390525</xdr:colOff>
      <xdr:row>49</xdr:row>
      <xdr:rowOff>152401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35</xdr:col>
      <xdr:colOff>28575</xdr:colOff>
      <xdr:row>6</xdr:row>
      <xdr:rowOff>161924</xdr:rowOff>
    </xdr:from>
    <xdr:to>
      <xdr:col>41</xdr:col>
      <xdr:colOff>514350</xdr:colOff>
      <xdr:row>26</xdr:row>
      <xdr:rowOff>152399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25</xdr:col>
      <xdr:colOff>133350</xdr:colOff>
      <xdr:row>51</xdr:row>
      <xdr:rowOff>142875</xdr:rowOff>
    </xdr:from>
    <xdr:to>
      <xdr:col>32</xdr:col>
      <xdr:colOff>438150</xdr:colOff>
      <xdr:row>73</xdr:row>
      <xdr:rowOff>142876</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695325</xdr:colOff>
      <xdr:row>75</xdr:row>
      <xdr:rowOff>0</xdr:rowOff>
    </xdr:from>
    <xdr:to>
      <xdr:col>25</xdr:col>
      <xdr:colOff>47625</xdr:colOff>
      <xdr:row>97</xdr:row>
      <xdr:rowOff>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34</xdr:col>
      <xdr:colOff>371475</xdr:colOff>
      <xdr:row>31</xdr:row>
      <xdr:rowOff>57150</xdr:rowOff>
    </xdr:from>
    <xdr:to>
      <xdr:col>42</xdr:col>
      <xdr:colOff>66675</xdr:colOff>
      <xdr:row>53</xdr:row>
      <xdr:rowOff>57151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485775</xdr:colOff>
      <xdr:row>51</xdr:row>
      <xdr:rowOff>95250</xdr:rowOff>
    </xdr:from>
    <xdr:to>
      <xdr:col>25</xdr:col>
      <xdr:colOff>0</xdr:colOff>
      <xdr:row>73</xdr:row>
      <xdr:rowOff>95251</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42</xdr:col>
      <xdr:colOff>85725</xdr:colOff>
      <xdr:row>31</xdr:row>
      <xdr:rowOff>133350</xdr:rowOff>
    </xdr:from>
    <xdr:to>
      <xdr:col>49</xdr:col>
      <xdr:colOff>390525</xdr:colOff>
      <xdr:row>53</xdr:row>
      <xdr:rowOff>133351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17</xdr:col>
      <xdr:colOff>561975</xdr:colOff>
      <xdr:row>5</xdr:row>
      <xdr:rowOff>57150</xdr:rowOff>
    </xdr:from>
    <xdr:to>
      <xdr:col>24</xdr:col>
      <xdr:colOff>523875</xdr:colOff>
      <xdr:row>26</xdr:row>
      <xdr:rowOff>142876</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42</xdr:col>
      <xdr:colOff>95250</xdr:colOff>
      <xdr:row>53</xdr:row>
      <xdr:rowOff>38100</xdr:rowOff>
    </xdr:from>
    <xdr:to>
      <xdr:col>49</xdr:col>
      <xdr:colOff>400050</xdr:colOff>
      <xdr:row>75</xdr:row>
      <xdr:rowOff>38101</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34</xdr:col>
      <xdr:colOff>266700</xdr:colOff>
      <xdr:row>76</xdr:row>
      <xdr:rowOff>76200</xdr:rowOff>
    </xdr:from>
    <xdr:to>
      <xdr:col>41</xdr:col>
      <xdr:colOff>571500</xdr:colOff>
      <xdr:row>98</xdr:row>
      <xdr:rowOff>76201</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17</xdr:col>
      <xdr:colOff>571500</xdr:colOff>
      <xdr:row>28</xdr:row>
      <xdr:rowOff>47625</xdr:rowOff>
    </xdr:from>
    <xdr:to>
      <xdr:col>24</xdr:col>
      <xdr:colOff>533400</xdr:colOff>
      <xdr:row>50</xdr:row>
      <xdr:rowOff>123826</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34</xdr:col>
      <xdr:colOff>571500</xdr:colOff>
      <xdr:row>27</xdr:row>
      <xdr:rowOff>19050</xdr:rowOff>
    </xdr:from>
    <xdr:to>
      <xdr:col>49</xdr:col>
      <xdr:colOff>419100</xdr:colOff>
      <xdr:row>31</xdr:row>
      <xdr:rowOff>76200</xdr:rowOff>
    </xdr:to>
    <xdr:sp macro="" textlink="">
      <xdr:nvSpPr>
        <xdr:cNvPr id="17" name="TextBox 16"/>
        <xdr:cNvSpPr txBox="1"/>
      </xdr:nvSpPr>
      <xdr:spPr>
        <a:xfrm>
          <a:off x="25631775" y="4724400"/>
          <a:ext cx="8991600" cy="704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6-23. Regression relationships between flow and dissolved metal concentrations (A and B) and total metal concentrations (B and C) in samples collected by EPA and USS at Durango from 2009 to 2014.  Data collected during snowmelt in 2016 are shown on the figures but not included in regressions. There was no available data for dissolved lead with historic USGS data.</a:t>
          </a:r>
          <a:endParaRPr lang="en-US" sz="1100" b="1"/>
        </a:p>
      </xdr:txBody>
    </xdr:sp>
    <xdr:clientData/>
  </xdr:twoCellAnchor>
  <xdr:twoCellAnchor>
    <xdr:from>
      <xdr:col>19</xdr:col>
      <xdr:colOff>695325</xdr:colOff>
      <xdr:row>0</xdr:row>
      <xdr:rowOff>57150</xdr:rowOff>
    </xdr:from>
    <xdr:to>
      <xdr:col>21</xdr:col>
      <xdr:colOff>264033</xdr:colOff>
      <xdr:row>0</xdr:row>
      <xdr:rowOff>190500</xdr:rowOff>
    </xdr:to>
    <xdr:sp macro="" textlink="">
      <xdr:nvSpPr>
        <xdr:cNvPr id="19" name="Right Arrow 18"/>
        <xdr:cNvSpPr/>
      </xdr:nvSpPr>
      <xdr:spPr>
        <a:xfrm>
          <a:off x="13106400" y="57150"/>
          <a:ext cx="978408" cy="1333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0.01215</cdr:x>
      <cdr:y>0.0155</cdr:y>
    </cdr:from>
    <cdr:to>
      <cdr:x>0.19666</cdr:x>
      <cdr:y>0.09399</cdr:y>
    </cdr:to>
    <cdr:sp macro="" textlink="">
      <cdr:nvSpPr>
        <cdr:cNvPr id="3" name="TextBox 1"/>
        <cdr:cNvSpPr txBox="1"/>
      </cdr:nvSpPr>
      <cdr:spPr>
        <a:xfrm xmlns:a="http://schemas.openxmlformats.org/drawingml/2006/main">
          <a:off x="50800" y="50800"/>
          <a:ext cx="771524" cy="2571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6-23 D)</a:t>
          </a:r>
        </a:p>
      </cdr:txBody>
    </cdr:sp>
  </cdr:relSizeAnchor>
</c:userShapes>
</file>

<file path=xl/drawings/drawing6.xml><?xml version="1.0" encoding="utf-8"?>
<c:userShapes xmlns:c="http://schemas.openxmlformats.org/drawingml/2006/chart">
  <cdr:relSizeAnchor xmlns:cdr="http://schemas.openxmlformats.org/drawingml/2006/chartDrawing">
    <cdr:from>
      <cdr:x>0.01226</cdr:x>
      <cdr:y>0.01573</cdr:y>
    </cdr:from>
    <cdr:to>
      <cdr:x>0.19847</cdr:x>
      <cdr:y>0.0973</cdr:y>
    </cdr:to>
    <cdr:sp macro="" textlink="">
      <cdr:nvSpPr>
        <cdr:cNvPr id="4" name="TextBox 1"/>
        <cdr:cNvSpPr txBox="1"/>
      </cdr:nvSpPr>
      <cdr:spPr>
        <a:xfrm xmlns:a="http://schemas.openxmlformats.org/drawingml/2006/main">
          <a:off x="50800" y="50800"/>
          <a:ext cx="771538" cy="2633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6-23 C)</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304799</xdr:colOff>
      <xdr:row>29</xdr:row>
      <xdr:rowOff>9526</xdr:rowOff>
    </xdr:from>
    <xdr:to>
      <xdr:col>4</xdr:col>
      <xdr:colOff>304799</xdr:colOff>
      <xdr:row>44</xdr:row>
      <xdr:rowOff>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180975</xdr:colOff>
      <xdr:row>27</xdr:row>
      <xdr:rowOff>133350</xdr:rowOff>
    </xdr:from>
    <xdr:to>
      <xdr:col>12</xdr:col>
      <xdr:colOff>485775</xdr:colOff>
      <xdr:row>44</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504825</xdr:colOff>
      <xdr:row>27</xdr:row>
      <xdr:rowOff>142876</xdr:rowOff>
    </xdr:from>
    <xdr:to>
      <xdr:col>21</xdr:col>
      <xdr:colOff>114300</xdr:colOff>
      <xdr:row>44</xdr:row>
      <xdr:rowOff>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46</xdr:row>
      <xdr:rowOff>0</xdr:rowOff>
    </xdr:from>
    <xdr:to>
      <xdr:col>4</xdr:col>
      <xdr:colOff>257175</xdr:colOff>
      <xdr:row>62</xdr:row>
      <xdr:rowOff>152400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64</xdr:row>
      <xdr:rowOff>0</xdr:rowOff>
    </xdr:from>
    <xdr:to>
      <xdr:col>4</xdr:col>
      <xdr:colOff>257175</xdr:colOff>
      <xdr:row>80</xdr:row>
      <xdr:rowOff>152400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238125</xdr:colOff>
      <xdr:row>45</xdr:row>
      <xdr:rowOff>47625</xdr:rowOff>
    </xdr:from>
    <xdr:to>
      <xdr:col>12</xdr:col>
      <xdr:colOff>542925</xdr:colOff>
      <xdr:row>62</xdr:row>
      <xdr:rowOff>38100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247650</xdr:colOff>
      <xdr:row>63</xdr:row>
      <xdr:rowOff>133350</xdr:rowOff>
    </xdr:from>
    <xdr:to>
      <xdr:col>12</xdr:col>
      <xdr:colOff>552450</xdr:colOff>
      <xdr:row>80</xdr:row>
      <xdr:rowOff>123825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504825</xdr:colOff>
      <xdr:row>45</xdr:row>
      <xdr:rowOff>85725</xdr:rowOff>
    </xdr:from>
    <xdr:to>
      <xdr:col>21</xdr:col>
      <xdr:colOff>114300</xdr:colOff>
      <xdr:row>62</xdr:row>
      <xdr:rowOff>76200</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628650</xdr:colOff>
      <xdr:row>63</xdr:row>
      <xdr:rowOff>76200</xdr:rowOff>
    </xdr:from>
    <xdr:to>
      <xdr:col>21</xdr:col>
      <xdr:colOff>238125</xdr:colOff>
      <xdr:row>80</xdr:row>
      <xdr:rowOff>66675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133350</xdr:colOff>
      <xdr:row>83</xdr:row>
      <xdr:rowOff>47625</xdr:rowOff>
    </xdr:from>
    <xdr:to>
      <xdr:col>4</xdr:col>
      <xdr:colOff>390525</xdr:colOff>
      <xdr:row>100</xdr:row>
      <xdr:rowOff>38100</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352425</xdr:colOff>
      <xdr:row>101</xdr:row>
      <xdr:rowOff>123825</xdr:rowOff>
    </xdr:from>
    <xdr:to>
      <xdr:col>5</xdr:col>
      <xdr:colOff>0</xdr:colOff>
      <xdr:row>118</xdr:row>
      <xdr:rowOff>114300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5</xdr:col>
      <xdr:colOff>161925</xdr:colOff>
      <xdr:row>83</xdr:row>
      <xdr:rowOff>0</xdr:rowOff>
    </xdr:from>
    <xdr:to>
      <xdr:col>12</xdr:col>
      <xdr:colOff>466725</xdr:colOff>
      <xdr:row>99</xdr:row>
      <xdr:rowOff>152400</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xdr:col>
      <xdr:colOff>219075</xdr:colOff>
      <xdr:row>101</xdr:row>
      <xdr:rowOff>114300</xdr:rowOff>
    </xdr:from>
    <xdr:to>
      <xdr:col>12</xdr:col>
      <xdr:colOff>523875</xdr:colOff>
      <xdr:row>118</xdr:row>
      <xdr:rowOff>104775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14</xdr:col>
      <xdr:colOff>0</xdr:colOff>
      <xdr:row>83</xdr:row>
      <xdr:rowOff>0</xdr:rowOff>
    </xdr:from>
    <xdr:to>
      <xdr:col>21</xdr:col>
      <xdr:colOff>304800</xdr:colOff>
      <xdr:row>99</xdr:row>
      <xdr:rowOff>152400</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13</xdr:col>
      <xdr:colOff>666750</xdr:colOff>
      <xdr:row>101</xdr:row>
      <xdr:rowOff>47625</xdr:rowOff>
    </xdr:from>
    <xdr:to>
      <xdr:col>21</xdr:col>
      <xdr:colOff>276225</xdr:colOff>
      <xdr:row>118</xdr:row>
      <xdr:rowOff>38100</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0.34792</cdr:x>
      <cdr:y>0.2118</cdr:y>
    </cdr:from>
    <cdr:to>
      <cdr:x>0.41042</cdr:x>
      <cdr:y>0.22569</cdr:y>
    </cdr:to>
    <cdr:cxnSp macro="">
      <cdr:nvCxnSpPr>
        <cdr:cNvPr id="3" name="Straight Arrow Connector 2"/>
        <cdr:cNvCxnSpPr/>
      </cdr:nvCxnSpPr>
      <cdr:spPr>
        <a:xfrm xmlns:a="http://schemas.openxmlformats.org/drawingml/2006/main">
          <a:off x="1590675" y="581013"/>
          <a:ext cx="285750" cy="38112"/>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9.xml><?xml version="1.0" encoding="utf-8"?>
<c:userShapes xmlns:c="http://schemas.openxmlformats.org/drawingml/2006/chart">
  <cdr:relSizeAnchor xmlns:cdr="http://schemas.openxmlformats.org/drawingml/2006/chartDrawing">
    <cdr:from>
      <cdr:x>0.28958</cdr:x>
      <cdr:y>0.40625</cdr:y>
    </cdr:from>
    <cdr:to>
      <cdr:x>0.37083</cdr:x>
      <cdr:y>0.46875</cdr:y>
    </cdr:to>
    <cdr:cxnSp macro="">
      <cdr:nvCxnSpPr>
        <cdr:cNvPr id="3" name="Straight Arrow Connector 2"/>
        <cdr:cNvCxnSpPr/>
      </cdr:nvCxnSpPr>
      <cdr:spPr>
        <a:xfrm xmlns:a="http://schemas.openxmlformats.org/drawingml/2006/main">
          <a:off x="1323975" y="1114413"/>
          <a:ext cx="371475" cy="171462"/>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0.63958</cdr:x>
      <cdr:y>0.28125</cdr:y>
    </cdr:from>
    <cdr:to>
      <cdr:x>0.71111</cdr:x>
      <cdr:y>0.34838</cdr:y>
    </cdr:to>
    <cdr:cxnSp macro="">
      <cdr:nvCxnSpPr>
        <cdr:cNvPr id="4" name="Straight Arrow Connector 3"/>
        <cdr:cNvCxnSpPr/>
      </cdr:nvCxnSpPr>
      <cdr:spPr>
        <a:xfrm xmlns:a="http://schemas.openxmlformats.org/drawingml/2006/main" flipH="1" flipV="1">
          <a:off x="2924175" y="771525"/>
          <a:ext cx="327020" cy="184157"/>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0.60903</cdr:x>
      <cdr:y>0.61227</cdr:y>
    </cdr:from>
    <cdr:to>
      <cdr:x>0.7375</cdr:x>
      <cdr:y>0.61458</cdr:y>
    </cdr:to>
    <cdr:cxnSp macro="">
      <cdr:nvCxnSpPr>
        <cdr:cNvPr id="6" name="Straight Arrow Connector 5"/>
        <cdr:cNvCxnSpPr/>
      </cdr:nvCxnSpPr>
      <cdr:spPr>
        <a:xfrm xmlns:a="http://schemas.openxmlformats.org/drawingml/2006/main">
          <a:off x="2784471" y="1679573"/>
          <a:ext cx="587379" cy="6352"/>
        </a:xfrm>
        <a:prstGeom xmlns:a="http://schemas.openxmlformats.org/drawingml/2006/main" prst="straightConnector1">
          <a:avLst/>
        </a:prstGeom>
        <a:ln xmlns:a="http://schemas.openxmlformats.org/drawingml/2006/main" w="22225">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3.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election activeCell="B8" sqref="B8"/>
    </sheetView>
  </sheetViews>
  <sheetFormatPr defaultRowHeight="12.75" x14ac:dyDescent="0.2"/>
  <cols>
    <col min="1" max="1" width="74.5703125" style="5" customWidth="1"/>
    <col min="2" max="2" width="26.5703125" customWidth="1"/>
    <col min="3" max="3" width="31.7109375" customWidth="1"/>
  </cols>
  <sheetData>
    <row r="1" spans="1:3" ht="18.75" x14ac:dyDescent="0.3">
      <c r="A1" s="74" t="s">
        <v>115</v>
      </c>
    </row>
    <row r="3" spans="1:3" ht="45" x14ac:dyDescent="0.25">
      <c r="A3" s="85" t="s">
        <v>116</v>
      </c>
    </row>
    <row r="4" spans="1:3" ht="15" x14ac:dyDescent="0.25">
      <c r="A4" s="85"/>
    </row>
    <row r="5" spans="1:3" ht="30" x14ac:dyDescent="0.25">
      <c r="A5" s="85" t="s">
        <v>147</v>
      </c>
    </row>
    <row r="7" spans="1:3" ht="38.25" x14ac:dyDescent="0.2">
      <c r="A7" s="5" t="s">
        <v>148</v>
      </c>
    </row>
    <row r="12" spans="1:3" ht="30" x14ac:dyDescent="0.25">
      <c r="A12" s="75" t="s">
        <v>117</v>
      </c>
      <c r="B12" s="110" t="s">
        <v>118</v>
      </c>
      <c r="C12" s="110"/>
    </row>
    <row r="13" spans="1:3" ht="15.75" x14ac:dyDescent="0.25">
      <c r="A13" s="76"/>
      <c r="B13" s="78" t="s">
        <v>119</v>
      </c>
      <c r="C13" s="78" t="s">
        <v>120</v>
      </c>
    </row>
    <row r="14" spans="1:3" ht="15.75" x14ac:dyDescent="0.25">
      <c r="A14"/>
      <c r="B14" s="109" t="s">
        <v>121</v>
      </c>
      <c r="C14" s="10" t="s">
        <v>88</v>
      </c>
    </row>
    <row r="15" spans="1:3" ht="15.75" x14ac:dyDescent="0.25">
      <c r="A15"/>
      <c r="B15" s="109" t="s">
        <v>122</v>
      </c>
      <c r="C15" s="10" t="s">
        <v>88</v>
      </c>
    </row>
    <row r="16" spans="1:3" ht="15.75" x14ac:dyDescent="0.25">
      <c r="A16"/>
      <c r="B16" s="109" t="s">
        <v>123</v>
      </c>
      <c r="C16" s="10" t="s">
        <v>202</v>
      </c>
    </row>
    <row r="17" spans="1:3" ht="26.25" x14ac:dyDescent="0.25">
      <c r="A17" s="5" t="s">
        <v>201</v>
      </c>
      <c r="B17" s="109" t="s">
        <v>124</v>
      </c>
      <c r="C17" s="10" t="s">
        <v>202</v>
      </c>
    </row>
    <row r="18" spans="1:3" ht="15.75" x14ac:dyDescent="0.25">
      <c r="B18" s="109" t="s">
        <v>186</v>
      </c>
      <c r="C18" s="10" t="s">
        <v>88</v>
      </c>
    </row>
    <row r="19" spans="1:3" x14ac:dyDescent="0.2">
      <c r="C19" s="1"/>
    </row>
  </sheetData>
  <sheetProtection algorithmName="SHA-512" hashValue="j+WfJQwwv2A5zPz8wcZxuzquRJErAVlPDxBPf5A2l0R7bTfw6wKS3WpA1QJQLmMQ7iyG6P88zZiMp5kFy0Vu+g==" saltValue="pH27Bf+M9LqWX2TYAO8Hjw==" spinCount="100000" sheet="1" objects="1" scenarios="1"/>
  <mergeCells count="1">
    <mergeCell ref="B12:C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BC379"/>
  <sheetViews>
    <sheetView topLeftCell="AO29" workbookViewId="0">
      <selection activeCell="AS50" sqref="AS50"/>
    </sheetView>
  </sheetViews>
  <sheetFormatPr defaultRowHeight="12.75" x14ac:dyDescent="0.2"/>
  <cols>
    <col min="1" max="1" width="17.85546875" style="17" customWidth="1"/>
    <col min="2" max="2" width="12.140625" style="17" customWidth="1"/>
    <col min="3" max="3" width="17.85546875" style="18" customWidth="1"/>
    <col min="4" max="4" width="16.42578125" style="22" customWidth="1"/>
    <col min="5" max="5" width="14.5703125" style="22" customWidth="1"/>
    <col min="6" max="6" width="12.140625" style="17" customWidth="1"/>
    <col min="7" max="19" width="10.5703125" style="17" customWidth="1"/>
  </cols>
  <sheetData>
    <row r="1" spans="1:46" ht="18.75" x14ac:dyDescent="0.3">
      <c r="A1" s="15" t="s">
        <v>169</v>
      </c>
      <c r="F1" s="29"/>
      <c r="G1" s="29"/>
      <c r="H1" s="29"/>
      <c r="I1" s="103" t="s">
        <v>185</v>
      </c>
      <c r="J1" s="29"/>
      <c r="K1" s="29"/>
      <c r="L1" s="29"/>
      <c r="M1" s="29"/>
      <c r="N1"/>
      <c r="O1" s="80" t="s">
        <v>179</v>
      </c>
      <c r="P1" s="29"/>
      <c r="Q1" s="29"/>
      <c r="R1" s="29"/>
    </row>
    <row r="2" spans="1:46" ht="18.75" customHeight="1" x14ac:dyDescent="0.25">
      <c r="A2" s="15"/>
      <c r="F2" s="111" t="s">
        <v>170</v>
      </c>
      <c r="G2" s="111"/>
      <c r="H2" s="111"/>
      <c r="I2" s="111"/>
      <c r="J2" s="111"/>
      <c r="K2" s="111"/>
      <c r="L2" s="111"/>
      <c r="M2" s="111"/>
      <c r="N2" s="111"/>
      <c r="O2" s="111"/>
      <c r="P2" s="111"/>
      <c r="Q2" s="111"/>
      <c r="R2" s="111"/>
      <c r="S2" s="111"/>
      <c r="U2" s="54" t="s">
        <v>184</v>
      </c>
    </row>
    <row r="3" spans="1:46" ht="15" x14ac:dyDescent="0.2">
      <c r="A3" s="24" t="s">
        <v>168</v>
      </c>
      <c r="B3" s="24" t="s">
        <v>172</v>
      </c>
      <c r="C3" s="18" t="s">
        <v>32</v>
      </c>
      <c r="D3" s="22" t="s">
        <v>164</v>
      </c>
      <c r="E3" s="22" t="s">
        <v>171</v>
      </c>
      <c r="F3" s="17" t="s">
        <v>2</v>
      </c>
      <c r="G3" s="17" t="s">
        <v>76</v>
      </c>
      <c r="H3" s="17" t="s">
        <v>77</v>
      </c>
      <c r="I3" s="17" t="s">
        <v>72</v>
      </c>
      <c r="J3" s="17" t="s">
        <v>78</v>
      </c>
      <c r="K3" s="17" t="s">
        <v>3</v>
      </c>
      <c r="L3" s="17" t="s">
        <v>28</v>
      </c>
      <c r="M3" s="24" t="s">
        <v>28</v>
      </c>
      <c r="N3" s="17" t="s">
        <v>79</v>
      </c>
      <c r="O3" s="17" t="s">
        <v>80</v>
      </c>
      <c r="P3" s="17" t="s">
        <v>81</v>
      </c>
      <c r="Q3" s="17" t="s">
        <v>82</v>
      </c>
      <c r="R3" s="17" t="s">
        <v>83</v>
      </c>
      <c r="S3" s="17" t="s">
        <v>84</v>
      </c>
    </row>
    <row r="4" spans="1:46" x14ac:dyDescent="0.2">
      <c r="A4" s="3" t="s">
        <v>87</v>
      </c>
      <c r="B4" s="3" t="s">
        <v>103</v>
      </c>
      <c r="C4" s="94">
        <v>39819.715277777781</v>
      </c>
      <c r="D4" s="31">
        <v>77</v>
      </c>
      <c r="E4" s="40">
        <f>D4*0.028317</f>
        <v>2.180409</v>
      </c>
      <c r="F4" s="95">
        <v>1.4999999999999999E-2</v>
      </c>
      <c r="G4" s="95">
        <v>2.0000000000000001E-4</v>
      </c>
      <c r="H4" s="95">
        <v>2.9999999999999997E-4</v>
      </c>
      <c r="I4" s="95">
        <v>77.760000000000005</v>
      </c>
      <c r="J4" s="96">
        <v>2.3E-3</v>
      </c>
      <c r="K4" s="95">
        <v>1.4E-2</v>
      </c>
      <c r="L4" s="95">
        <v>3.0000000000000001E-3</v>
      </c>
      <c r="M4" s="95">
        <v>6.9999999999999999E-4</v>
      </c>
      <c r="N4" s="95">
        <v>10.869</v>
      </c>
      <c r="O4" s="95">
        <v>0.15569999999999998</v>
      </c>
      <c r="P4" s="95"/>
      <c r="Q4" s="95">
        <v>3.1989999999999998</v>
      </c>
      <c r="R4" s="95">
        <v>15.927</v>
      </c>
      <c r="S4" s="95">
        <v>8.6699999999999999E-2</v>
      </c>
    </row>
    <row r="5" spans="1:46" x14ac:dyDescent="0.2">
      <c r="A5" s="3" t="s">
        <v>87</v>
      </c>
      <c r="B5" s="3" t="s">
        <v>103</v>
      </c>
      <c r="C5" s="94">
        <v>39819.725694444445</v>
      </c>
      <c r="D5" s="31">
        <v>77</v>
      </c>
      <c r="E5" s="40">
        <f t="shared" ref="E5:E68" si="0">D5*0.028317</f>
        <v>2.180409</v>
      </c>
      <c r="F5" s="95">
        <v>1.4999999999999999E-2</v>
      </c>
      <c r="G5" s="95">
        <v>2.0000000000000001E-4</v>
      </c>
      <c r="H5" s="95">
        <v>2.6000000000000003E-4</v>
      </c>
      <c r="I5" s="95">
        <v>76.12</v>
      </c>
      <c r="J5" s="96">
        <v>1.9E-3</v>
      </c>
      <c r="K5" s="95">
        <v>1.4999999999999999E-2</v>
      </c>
      <c r="L5" s="95">
        <v>3.0000000000000001E-3</v>
      </c>
      <c r="M5" s="95">
        <v>6.9999999999999999E-4</v>
      </c>
      <c r="N5" s="95">
        <v>10.891999999999999</v>
      </c>
      <c r="O5" s="95">
        <v>0.1527</v>
      </c>
      <c r="P5" s="95"/>
      <c r="Q5" s="95">
        <v>3.198</v>
      </c>
      <c r="R5" s="95">
        <v>15.632</v>
      </c>
      <c r="S5" s="95">
        <v>8.6599999999999996E-2</v>
      </c>
    </row>
    <row r="6" spans="1:46" x14ac:dyDescent="0.2">
      <c r="A6" s="3" t="s">
        <v>87</v>
      </c>
      <c r="B6" s="3" t="s">
        <v>103</v>
      </c>
      <c r="C6" s="94">
        <v>39850.552083333336</v>
      </c>
      <c r="D6" s="31">
        <v>77</v>
      </c>
      <c r="E6" s="40">
        <f t="shared" si="0"/>
        <v>2.180409</v>
      </c>
      <c r="F6" s="95">
        <v>0.02</v>
      </c>
      <c r="G6" s="95">
        <v>2.0000000000000001E-4</v>
      </c>
      <c r="H6" s="95">
        <v>3.5E-4</v>
      </c>
      <c r="I6" s="95">
        <v>76.328000000000003</v>
      </c>
      <c r="J6" s="96">
        <v>3.3E-3</v>
      </c>
      <c r="K6" s="95">
        <v>2.1999999999999999E-2</v>
      </c>
      <c r="L6" s="95">
        <v>4.4999999999999997E-3</v>
      </c>
      <c r="M6" s="95">
        <v>4.4999999999999997E-3</v>
      </c>
      <c r="N6" s="95">
        <v>11.269</v>
      </c>
      <c r="O6" s="95">
        <v>0.18049999999999999</v>
      </c>
      <c r="P6" s="95"/>
      <c r="Q6" s="95">
        <v>2.9609999999999999</v>
      </c>
      <c r="R6" s="95">
        <v>14.173</v>
      </c>
      <c r="S6" s="95">
        <v>9.3900000000000011E-2</v>
      </c>
    </row>
    <row r="7" spans="1:46" x14ac:dyDescent="0.2">
      <c r="A7" s="3" t="s">
        <v>87</v>
      </c>
      <c r="B7" s="3" t="s">
        <v>103</v>
      </c>
      <c r="C7" s="94">
        <v>39850.586805555555</v>
      </c>
      <c r="D7" s="31">
        <v>77</v>
      </c>
      <c r="E7" s="40">
        <f t="shared" si="0"/>
        <v>2.180409</v>
      </c>
      <c r="F7" s="95">
        <v>3.5000000000000003E-2</v>
      </c>
      <c r="G7" s="95">
        <v>2.0000000000000001E-4</v>
      </c>
      <c r="H7" s="95">
        <v>1.9000000000000001E-4</v>
      </c>
      <c r="I7" s="95">
        <v>74.652000000000001</v>
      </c>
      <c r="J7" s="96">
        <v>2.2000000000000001E-3</v>
      </c>
      <c r="K7" s="95">
        <v>4.8000000000000001E-2</v>
      </c>
      <c r="L7" s="95">
        <v>4.7000000000000002E-3</v>
      </c>
      <c r="M7" s="95">
        <v>4.7000000000000002E-3</v>
      </c>
      <c r="N7" s="95">
        <v>10.226000000000001</v>
      </c>
      <c r="O7" s="95">
        <v>0.1895</v>
      </c>
      <c r="P7" s="95"/>
      <c r="Q7" s="95">
        <v>2.6579999999999999</v>
      </c>
      <c r="R7" s="95">
        <v>13.359</v>
      </c>
      <c r="S7" s="95">
        <v>8.2799999999999999E-2</v>
      </c>
    </row>
    <row r="8" spans="1:46" x14ac:dyDescent="0.2">
      <c r="A8" s="3" t="s">
        <v>87</v>
      </c>
      <c r="B8" s="3" t="s">
        <v>103</v>
      </c>
      <c r="C8" s="94">
        <v>39875.416666666664</v>
      </c>
      <c r="D8" s="31">
        <v>59</v>
      </c>
      <c r="E8" s="40">
        <f t="shared" si="0"/>
        <v>1.6707029999999998</v>
      </c>
      <c r="F8" s="95">
        <v>4.2000000000000003E-2</v>
      </c>
      <c r="G8" s="95">
        <v>2.0000000000000001E-4</v>
      </c>
      <c r="H8" s="95">
        <v>2.3000000000000001E-4</v>
      </c>
      <c r="I8" s="95">
        <v>69.754000000000005</v>
      </c>
      <c r="J8" s="96">
        <v>2.3E-3</v>
      </c>
      <c r="K8" s="95">
        <v>1.2999999999999999E-2</v>
      </c>
      <c r="L8" s="95">
        <v>3.8999999999999998E-3</v>
      </c>
      <c r="M8" s="95">
        <v>3.8999999999999998E-3</v>
      </c>
      <c r="N8" s="95">
        <v>9.6319999999999997</v>
      </c>
      <c r="O8" s="95">
        <v>0.15680000000000002</v>
      </c>
      <c r="P8" s="95"/>
      <c r="Q8" s="95">
        <v>2.3149999999999999</v>
      </c>
      <c r="R8" s="95">
        <v>11.124000000000001</v>
      </c>
      <c r="S8" s="95">
        <v>6.1700000000000005E-2</v>
      </c>
    </row>
    <row r="9" spans="1:46" x14ac:dyDescent="0.2">
      <c r="A9" s="3" t="s">
        <v>87</v>
      </c>
      <c r="B9" s="3" t="s">
        <v>103</v>
      </c>
      <c r="C9" s="94">
        <v>39875.423611111109</v>
      </c>
      <c r="D9" s="31">
        <v>59</v>
      </c>
      <c r="E9" s="40">
        <f t="shared" si="0"/>
        <v>1.6707029999999998</v>
      </c>
      <c r="F9" s="95">
        <v>2.3E-2</v>
      </c>
      <c r="G9" s="95">
        <v>2.0000000000000001E-4</v>
      </c>
      <c r="H9" s="95">
        <v>2.6000000000000003E-4</v>
      </c>
      <c r="I9" s="95">
        <v>62.816000000000003</v>
      </c>
      <c r="J9" s="96">
        <v>3.3E-3</v>
      </c>
      <c r="K9" s="95">
        <v>3.5999999999999997E-2</v>
      </c>
      <c r="L9" s="95">
        <v>4.0000000000000001E-3</v>
      </c>
      <c r="M9" s="95">
        <v>4.0000000000000001E-3</v>
      </c>
      <c r="N9" s="95">
        <v>8.8089999999999993</v>
      </c>
      <c r="O9" s="95">
        <v>0.14480000000000001</v>
      </c>
      <c r="P9" s="95"/>
      <c r="Q9" s="95">
        <v>2.0640000000000001</v>
      </c>
      <c r="R9" s="95">
        <v>10.231999999999999</v>
      </c>
      <c r="S9" s="95">
        <v>7.0099999999999996E-2</v>
      </c>
    </row>
    <row r="10" spans="1:46" ht="18.75" x14ac:dyDescent="0.3">
      <c r="A10" s="3" t="s">
        <v>87</v>
      </c>
      <c r="B10" s="3" t="s">
        <v>103</v>
      </c>
      <c r="C10" s="94">
        <v>39877.513888888891</v>
      </c>
      <c r="D10" s="31">
        <v>59</v>
      </c>
      <c r="E10" s="40">
        <f t="shared" si="0"/>
        <v>1.6707029999999998</v>
      </c>
      <c r="F10" s="95">
        <v>0.02</v>
      </c>
      <c r="G10" s="95">
        <v>2.0000000000000001E-4</v>
      </c>
      <c r="H10" s="95">
        <v>2.0000000000000001E-4</v>
      </c>
      <c r="I10" s="95">
        <v>65.462000000000003</v>
      </c>
      <c r="J10" s="96">
        <v>2.3E-3</v>
      </c>
      <c r="K10" s="95">
        <v>0.01</v>
      </c>
      <c r="L10" s="95">
        <v>4.2000000000000006E-3</v>
      </c>
      <c r="M10" s="95">
        <v>4.2000000000000006E-3</v>
      </c>
      <c r="N10" s="95">
        <v>14.97</v>
      </c>
      <c r="O10" s="95">
        <v>0.12940000000000002</v>
      </c>
      <c r="P10" s="95"/>
      <c r="Q10" s="95">
        <v>2.3149999999999999</v>
      </c>
      <c r="R10" s="95">
        <v>14.256</v>
      </c>
      <c r="S10" s="95">
        <v>4.9700000000000001E-2</v>
      </c>
      <c r="AJ10" s="80" t="s">
        <v>121</v>
      </c>
      <c r="AT10" s="108" t="s">
        <v>203</v>
      </c>
    </row>
    <row r="11" spans="1:46" x14ac:dyDescent="0.2">
      <c r="A11" s="3" t="s">
        <v>87</v>
      </c>
      <c r="B11" s="3" t="s">
        <v>103</v>
      </c>
      <c r="C11" s="94">
        <v>39909.524305555555</v>
      </c>
      <c r="D11" s="31">
        <v>88</v>
      </c>
      <c r="E11" s="40">
        <f t="shared" si="0"/>
        <v>2.4918959999999997</v>
      </c>
      <c r="F11" s="95">
        <v>1.7999999999999999E-2</v>
      </c>
      <c r="G11" s="95">
        <v>2.0000000000000001E-4</v>
      </c>
      <c r="H11" s="95">
        <v>2.3999999999999998E-4</v>
      </c>
      <c r="I11" s="95">
        <v>59.494</v>
      </c>
      <c r="J11" s="96">
        <v>2.5999999999999999E-3</v>
      </c>
      <c r="K11" s="95">
        <v>2.5999999999999999E-2</v>
      </c>
      <c r="L11" s="95">
        <v>3.2000000000000002E-3</v>
      </c>
      <c r="M11" s="95">
        <v>3.2000000000000002E-3</v>
      </c>
      <c r="N11" s="95">
        <v>8.7349999999999994</v>
      </c>
      <c r="O11" s="95">
        <v>0.14830000000000002</v>
      </c>
      <c r="P11" s="95"/>
      <c r="Q11" s="95">
        <v>2.0430000000000001</v>
      </c>
      <c r="R11" s="95">
        <v>9.94</v>
      </c>
      <c r="S11" s="95">
        <v>7.1099999999999997E-2</v>
      </c>
    </row>
    <row r="12" spans="1:46" x14ac:dyDescent="0.2">
      <c r="A12" s="3" t="s">
        <v>87</v>
      </c>
      <c r="B12" s="3" t="s">
        <v>103</v>
      </c>
      <c r="C12" s="94">
        <v>39909.555555555555</v>
      </c>
      <c r="D12" s="31">
        <v>88</v>
      </c>
      <c r="E12" s="40">
        <f t="shared" si="0"/>
        <v>2.4918959999999997</v>
      </c>
      <c r="F12" s="95">
        <v>3.5999999999999997E-2</v>
      </c>
      <c r="G12" s="95">
        <v>2.0000000000000001E-4</v>
      </c>
      <c r="H12" s="95">
        <v>2.5000000000000001E-4</v>
      </c>
      <c r="I12" s="95">
        <v>62.795999999999999</v>
      </c>
      <c r="J12" s="96">
        <v>2E-3</v>
      </c>
      <c r="K12" s="95">
        <v>2.7E-2</v>
      </c>
      <c r="L12" s="95">
        <v>3.3E-3</v>
      </c>
      <c r="M12" s="95">
        <v>3.3E-3</v>
      </c>
      <c r="N12" s="95">
        <v>9.1829999999999998</v>
      </c>
      <c r="O12" s="95">
        <v>0.154</v>
      </c>
      <c r="P12" s="95"/>
      <c r="Q12" s="95">
        <v>2.0070000000000001</v>
      </c>
      <c r="R12" s="95">
        <v>9.6419999999999995</v>
      </c>
      <c r="S12" s="95">
        <v>5.8799999999999998E-2</v>
      </c>
    </row>
    <row r="13" spans="1:46" x14ac:dyDescent="0.2">
      <c r="A13" s="3" t="s">
        <v>87</v>
      </c>
      <c r="B13" s="3" t="s">
        <v>103</v>
      </c>
      <c r="C13" s="94">
        <v>39938.354166666664</v>
      </c>
      <c r="D13" s="31">
        <v>108</v>
      </c>
      <c r="E13" s="40">
        <f t="shared" si="0"/>
        <v>3.058236</v>
      </c>
      <c r="F13" s="95">
        <v>2.1999999999999999E-2</v>
      </c>
      <c r="G13" s="95">
        <v>2.0000000000000001E-4</v>
      </c>
      <c r="H13" s="95">
        <v>1.6000000000000001E-4</v>
      </c>
      <c r="I13" s="95">
        <v>35.948999999999998</v>
      </c>
      <c r="J13" s="96">
        <v>2.5999999999999999E-3</v>
      </c>
      <c r="K13" s="95">
        <v>3.5000000000000003E-2</v>
      </c>
      <c r="L13" s="95">
        <v>3.7000000000000002E-3</v>
      </c>
      <c r="M13" s="95">
        <v>3.7000000000000002E-3</v>
      </c>
      <c r="N13" s="95">
        <v>4.6360000000000001</v>
      </c>
      <c r="O13" s="95">
        <v>4.2000000000000003E-2</v>
      </c>
      <c r="P13" s="95"/>
      <c r="Q13" s="95">
        <v>0.96</v>
      </c>
      <c r="R13" s="95">
        <v>3.4209999999999998</v>
      </c>
      <c r="S13" s="95">
        <v>3.8399999999999997E-2</v>
      </c>
    </row>
    <row r="14" spans="1:46" x14ac:dyDescent="0.2">
      <c r="A14" s="3" t="s">
        <v>87</v>
      </c>
      <c r="B14" s="3" t="s">
        <v>103</v>
      </c>
      <c r="C14" s="94">
        <v>39938.357638888891</v>
      </c>
      <c r="D14" s="31">
        <v>108</v>
      </c>
      <c r="E14" s="40">
        <f t="shared" si="0"/>
        <v>3.058236</v>
      </c>
      <c r="F14" s="95">
        <v>1.7999999999999999E-2</v>
      </c>
      <c r="G14" s="95">
        <v>2.0000000000000001E-4</v>
      </c>
      <c r="H14" s="95">
        <v>1.4999999999999999E-4</v>
      </c>
      <c r="I14" s="95">
        <v>34.594999999999999</v>
      </c>
      <c r="J14" s="96">
        <v>2.2000000000000001E-3</v>
      </c>
      <c r="K14" s="95">
        <v>1.4999999999999999E-2</v>
      </c>
      <c r="L14" s="95">
        <v>4.0000000000000001E-3</v>
      </c>
      <c r="M14" s="95">
        <v>4.0000000000000001E-3</v>
      </c>
      <c r="N14" s="95">
        <v>4.5460000000000003</v>
      </c>
      <c r="O14" s="95">
        <v>4.07E-2</v>
      </c>
      <c r="P14" s="95"/>
      <c r="Q14" s="95">
        <v>0.91200000000000003</v>
      </c>
      <c r="R14" s="95">
        <v>2.9340000000000002</v>
      </c>
      <c r="S14" s="95">
        <v>2.7100000000000003E-2</v>
      </c>
    </row>
    <row r="15" spans="1:46" x14ac:dyDescent="0.2">
      <c r="A15" s="3" t="s">
        <v>87</v>
      </c>
      <c r="B15" s="3" t="s">
        <v>103</v>
      </c>
      <c r="C15" s="94">
        <v>39965.458333333336</v>
      </c>
      <c r="D15" s="31">
        <v>787</v>
      </c>
      <c r="E15" s="40">
        <f t="shared" si="0"/>
        <v>22.285478999999999</v>
      </c>
      <c r="F15" s="95">
        <v>2.5999999999999999E-2</v>
      </c>
      <c r="G15" s="95">
        <v>2.0000000000000001E-4</v>
      </c>
      <c r="H15" s="95">
        <v>1.4999999999999999E-4</v>
      </c>
      <c r="I15" s="95">
        <v>29.081</v>
      </c>
      <c r="J15" s="96">
        <v>3.0999999999999999E-3</v>
      </c>
      <c r="K15" s="95">
        <v>3.9E-2</v>
      </c>
      <c r="L15" s="95">
        <v>3.3999999999999998E-3</v>
      </c>
      <c r="M15" s="95">
        <v>3.3999999999999998E-3</v>
      </c>
      <c r="N15" s="95">
        <v>3.9609999999999999</v>
      </c>
      <c r="O15" s="95">
        <v>5.4600000000000003E-2</v>
      </c>
      <c r="P15" s="95"/>
      <c r="Q15" s="95">
        <v>0.86499999999999999</v>
      </c>
      <c r="R15" s="95">
        <v>3.399</v>
      </c>
      <c r="S15" s="95">
        <v>4.7399999999999998E-2</v>
      </c>
    </row>
    <row r="16" spans="1:46" x14ac:dyDescent="0.2">
      <c r="A16" s="3" t="s">
        <v>87</v>
      </c>
      <c r="B16" s="3" t="s">
        <v>103</v>
      </c>
      <c r="C16" s="94">
        <v>39965.479166666664</v>
      </c>
      <c r="D16" s="31">
        <v>787</v>
      </c>
      <c r="E16" s="40">
        <f t="shared" si="0"/>
        <v>22.285478999999999</v>
      </c>
      <c r="F16" s="95">
        <v>2.1999999999999999E-2</v>
      </c>
      <c r="G16" s="95">
        <v>2.0000000000000001E-4</v>
      </c>
      <c r="H16" s="95">
        <v>2.0000000000000001E-4</v>
      </c>
      <c r="I16" s="95">
        <v>28.725999999999999</v>
      </c>
      <c r="J16" s="96">
        <v>2.8E-3</v>
      </c>
      <c r="K16" s="95">
        <v>1.6E-2</v>
      </c>
      <c r="L16" s="95"/>
      <c r="M16" s="95"/>
      <c r="N16" s="95">
        <v>3.7989999999999999</v>
      </c>
      <c r="O16" s="95">
        <v>5.67E-2</v>
      </c>
      <c r="P16" s="95"/>
      <c r="Q16" s="95">
        <v>0.90400000000000003</v>
      </c>
      <c r="R16" s="95">
        <v>2.9980000000000002</v>
      </c>
      <c r="S16" s="95">
        <v>4.3200000000000002E-2</v>
      </c>
    </row>
    <row r="17" spans="1:35" x14ac:dyDescent="0.2">
      <c r="A17" s="3" t="s">
        <v>87</v>
      </c>
      <c r="B17" s="3" t="s">
        <v>103</v>
      </c>
      <c r="C17" s="94">
        <v>39995.392361111109</v>
      </c>
      <c r="D17" s="31">
        <v>780</v>
      </c>
      <c r="E17" s="40">
        <f t="shared" si="0"/>
        <v>22.087259999999997</v>
      </c>
      <c r="F17" s="95">
        <v>0.02</v>
      </c>
      <c r="G17" s="95">
        <v>2.0000000000000001E-4</v>
      </c>
      <c r="H17" s="95">
        <v>1.4999999999999999E-4</v>
      </c>
      <c r="I17" s="95">
        <v>28.097000000000001</v>
      </c>
      <c r="J17" s="96"/>
      <c r="K17" s="95">
        <v>0.01</v>
      </c>
      <c r="L17" s="95"/>
      <c r="M17" s="95"/>
      <c r="N17" s="95">
        <v>3.157</v>
      </c>
      <c r="O17" s="95">
        <v>3.6299999999999999E-2</v>
      </c>
      <c r="P17" s="95"/>
      <c r="Q17" s="95">
        <v>0.81200000000000006</v>
      </c>
      <c r="R17" s="95">
        <v>3.16</v>
      </c>
      <c r="S17" s="95">
        <v>3.0899999999999997E-2</v>
      </c>
    </row>
    <row r="18" spans="1:35" x14ac:dyDescent="0.2">
      <c r="A18" s="3" t="s">
        <v>87</v>
      </c>
      <c r="B18" s="3" t="s">
        <v>103</v>
      </c>
      <c r="C18" s="94">
        <v>39995.402777777781</v>
      </c>
      <c r="D18" s="31">
        <v>780</v>
      </c>
      <c r="E18" s="40">
        <f t="shared" si="0"/>
        <v>22.087259999999997</v>
      </c>
      <c r="F18" s="95">
        <v>3.3000000000000002E-2</v>
      </c>
      <c r="G18" s="95">
        <v>2.0000000000000001E-4</v>
      </c>
      <c r="H18" s="95">
        <v>1.4999999999999999E-4</v>
      </c>
      <c r="I18" s="95">
        <v>29.155000000000001</v>
      </c>
      <c r="J18" s="96">
        <v>1.6000000000000001E-3</v>
      </c>
      <c r="K18" s="95">
        <v>2.1999999999999999E-2</v>
      </c>
      <c r="L18" s="95"/>
      <c r="M18" s="95"/>
      <c r="N18" s="95">
        <v>3.4340000000000002</v>
      </c>
      <c r="O18" s="95">
        <v>3.8200000000000005E-2</v>
      </c>
      <c r="P18" s="95"/>
      <c r="Q18" s="95">
        <v>0.92400000000000004</v>
      </c>
      <c r="R18" s="95">
        <v>3.6030000000000002</v>
      </c>
      <c r="S18" s="95">
        <v>3.3500000000000002E-2</v>
      </c>
    </row>
    <row r="19" spans="1:35" x14ac:dyDescent="0.2">
      <c r="A19" s="3" t="s">
        <v>87</v>
      </c>
      <c r="B19" s="3" t="s">
        <v>103</v>
      </c>
      <c r="C19" s="94">
        <v>40031.458333333336</v>
      </c>
      <c r="D19" s="31">
        <v>137</v>
      </c>
      <c r="E19" s="40">
        <f t="shared" si="0"/>
        <v>3.8794289999999996</v>
      </c>
      <c r="F19" s="95">
        <v>2.1000000000000001E-2</v>
      </c>
      <c r="G19" s="95">
        <v>2.0000000000000001E-4</v>
      </c>
      <c r="H19" s="95">
        <v>2.3999999999999998E-4</v>
      </c>
      <c r="I19" s="95">
        <v>81.838999999999999</v>
      </c>
      <c r="J19" s="96">
        <v>1.6999999999999999E-3</v>
      </c>
      <c r="K19" s="95">
        <v>0.01</v>
      </c>
      <c r="L19" s="95"/>
      <c r="M19" s="95"/>
      <c r="N19" s="95">
        <v>12.933999999999999</v>
      </c>
      <c r="O19" s="95">
        <v>2.4E-2</v>
      </c>
      <c r="P19" s="95"/>
      <c r="Q19" s="95">
        <v>4.1950000000000003</v>
      </c>
      <c r="R19" s="95">
        <v>24.42</v>
      </c>
      <c r="S19" s="95">
        <v>4.3999999999999997E-2</v>
      </c>
    </row>
    <row r="20" spans="1:35" x14ac:dyDescent="0.2">
      <c r="A20" s="3" t="s">
        <v>87</v>
      </c>
      <c r="B20" s="3" t="s">
        <v>103</v>
      </c>
      <c r="C20" s="94">
        <v>40037.395833333336</v>
      </c>
      <c r="D20" s="31">
        <v>109</v>
      </c>
      <c r="E20" s="40">
        <f t="shared" si="0"/>
        <v>3.0865529999999999</v>
      </c>
      <c r="F20" s="95">
        <v>2.5999999999999999E-2</v>
      </c>
      <c r="G20" s="95">
        <v>2.0000000000000001E-4</v>
      </c>
      <c r="H20" s="95">
        <v>2.6000000000000003E-4</v>
      </c>
      <c r="I20" s="95">
        <v>82.173000000000002</v>
      </c>
      <c r="J20" s="96">
        <v>3.0999999999999999E-3</v>
      </c>
      <c r="K20" s="95">
        <v>1.9E-2</v>
      </c>
      <c r="L20" s="95"/>
      <c r="M20" s="95"/>
      <c r="N20" s="95">
        <v>12.439</v>
      </c>
      <c r="O20" s="95">
        <v>4.82E-2</v>
      </c>
      <c r="P20" s="95"/>
      <c r="Q20" s="95">
        <v>4.7770000000000001</v>
      </c>
      <c r="R20" s="95">
        <v>25.867000000000001</v>
      </c>
      <c r="S20" s="95">
        <v>2.93E-2</v>
      </c>
    </row>
    <row r="21" spans="1:35" x14ac:dyDescent="0.2">
      <c r="A21" s="3" t="s">
        <v>87</v>
      </c>
      <c r="B21" s="3" t="s">
        <v>103</v>
      </c>
      <c r="C21" s="94">
        <v>40037.4375</v>
      </c>
      <c r="D21" s="31">
        <v>109</v>
      </c>
      <c r="E21" s="40">
        <f t="shared" si="0"/>
        <v>3.0865529999999999</v>
      </c>
      <c r="F21" s="95">
        <v>1.9E-2</v>
      </c>
      <c r="G21" s="95">
        <v>2.0000000000000001E-4</v>
      </c>
      <c r="H21" s="95">
        <v>1.4999999999999999E-4</v>
      </c>
      <c r="I21" s="95">
        <v>83.218999999999994</v>
      </c>
      <c r="J21" s="96">
        <v>2.2000000000000001E-3</v>
      </c>
      <c r="K21" s="95">
        <v>1.4E-2</v>
      </c>
      <c r="L21" s="95"/>
      <c r="M21" s="95"/>
      <c r="N21" s="95">
        <v>12.65</v>
      </c>
      <c r="O21" s="95">
        <v>4.9500000000000002E-2</v>
      </c>
      <c r="P21" s="95"/>
      <c r="Q21" s="95">
        <v>5.0199999999999996</v>
      </c>
      <c r="R21" s="95">
        <v>26.795000000000002</v>
      </c>
      <c r="S21" s="95">
        <v>2.5899999999999999E-2</v>
      </c>
    </row>
    <row r="22" spans="1:35" x14ac:dyDescent="0.2">
      <c r="A22" s="3" t="s">
        <v>87</v>
      </c>
      <c r="B22" s="3" t="s">
        <v>103</v>
      </c>
      <c r="C22" s="94">
        <v>40057.559027777781</v>
      </c>
      <c r="D22" s="31">
        <v>92</v>
      </c>
      <c r="E22" s="40">
        <f t="shared" si="0"/>
        <v>2.6051639999999998</v>
      </c>
      <c r="F22" s="95">
        <v>1.4999999999999999E-2</v>
      </c>
      <c r="G22" s="95">
        <v>2.0000000000000001E-4</v>
      </c>
      <c r="H22" s="95">
        <v>1.9000000000000001E-4</v>
      </c>
      <c r="I22" s="95">
        <v>92.06</v>
      </c>
      <c r="J22" s="96">
        <v>1.8E-3</v>
      </c>
      <c r="K22" s="95">
        <v>2.1000000000000001E-2</v>
      </c>
      <c r="L22" s="95"/>
      <c r="M22" s="95"/>
      <c r="N22" s="95">
        <v>15.664</v>
      </c>
      <c r="O22" s="95">
        <v>4.1299999999999996E-2</v>
      </c>
      <c r="P22" s="95"/>
      <c r="Q22" s="95">
        <v>5.3090000000000002</v>
      </c>
      <c r="R22" s="95">
        <v>28.605</v>
      </c>
      <c r="S22" s="95">
        <v>2.6600000000000002E-2</v>
      </c>
    </row>
    <row r="23" spans="1:35" x14ac:dyDescent="0.2">
      <c r="A23" s="3" t="s">
        <v>87</v>
      </c>
      <c r="B23" s="3" t="s">
        <v>103</v>
      </c>
      <c r="C23" s="94">
        <v>40057.569444444445</v>
      </c>
      <c r="D23" s="31">
        <v>92</v>
      </c>
      <c r="E23" s="40">
        <f t="shared" si="0"/>
        <v>2.6051639999999998</v>
      </c>
      <c r="F23" s="95">
        <v>1.4999999999999999E-2</v>
      </c>
      <c r="G23" s="95">
        <v>2.0000000000000001E-4</v>
      </c>
      <c r="H23" s="95">
        <v>1.4999999999999999E-4</v>
      </c>
      <c r="I23" s="95">
        <v>64.14</v>
      </c>
      <c r="J23" s="96"/>
      <c r="K23" s="95">
        <v>1.4999999999999999E-2</v>
      </c>
      <c r="L23" s="95"/>
      <c r="M23" s="95"/>
      <c r="N23" s="95">
        <v>12.874000000000001</v>
      </c>
      <c r="O23" s="95">
        <v>1.67E-2</v>
      </c>
      <c r="P23" s="95"/>
      <c r="Q23" s="95">
        <v>1.95</v>
      </c>
      <c r="R23" s="95">
        <v>8.1679999999999993</v>
      </c>
      <c r="S23" s="95">
        <v>6.6E-3</v>
      </c>
    </row>
    <row r="24" spans="1:35" x14ac:dyDescent="0.2">
      <c r="A24" s="3" t="s">
        <v>87</v>
      </c>
      <c r="B24" s="3" t="s">
        <v>103</v>
      </c>
      <c r="C24" s="94">
        <v>40091.493055555555</v>
      </c>
      <c r="D24" s="31">
        <v>103</v>
      </c>
      <c r="E24" s="40">
        <f t="shared" si="0"/>
        <v>2.9166509999999999</v>
      </c>
      <c r="F24" s="95">
        <v>1.4999999999999999E-2</v>
      </c>
      <c r="G24" s="95">
        <v>2.0000000000000001E-4</v>
      </c>
      <c r="H24" s="95">
        <v>2.2000000000000001E-4</v>
      </c>
      <c r="I24" s="95">
        <v>86.927000000000007</v>
      </c>
      <c r="J24" s="96">
        <v>1.6000000000000001E-3</v>
      </c>
      <c r="K24" s="95">
        <v>0.03</v>
      </c>
      <c r="L24" s="95"/>
      <c r="M24" s="95"/>
      <c r="N24" s="95">
        <v>12.185</v>
      </c>
      <c r="O24" s="95">
        <v>5.7200000000000001E-2</v>
      </c>
      <c r="P24" s="95"/>
      <c r="Q24" s="95">
        <v>4.8780000000000001</v>
      </c>
      <c r="R24" s="95">
        <v>24.553000000000001</v>
      </c>
      <c r="S24" s="95">
        <v>4.1200000000000001E-2</v>
      </c>
    </row>
    <row r="25" spans="1:35" x14ac:dyDescent="0.2">
      <c r="A25" s="3" t="s">
        <v>87</v>
      </c>
      <c r="B25" s="3" t="s">
        <v>103</v>
      </c>
      <c r="C25" s="94">
        <v>40091.524305555555</v>
      </c>
      <c r="D25" s="31">
        <v>103</v>
      </c>
      <c r="E25" s="40">
        <f t="shared" si="0"/>
        <v>2.9166509999999999</v>
      </c>
      <c r="F25" s="95">
        <v>1.7000000000000001E-2</v>
      </c>
      <c r="G25" s="95">
        <v>2.0000000000000001E-4</v>
      </c>
      <c r="H25" s="95">
        <v>2.6000000000000003E-4</v>
      </c>
      <c r="I25" s="95">
        <v>91.251000000000005</v>
      </c>
      <c r="J25" s="96">
        <v>1.9E-3</v>
      </c>
      <c r="K25" s="95">
        <v>1.7999999999999999E-2</v>
      </c>
      <c r="L25" s="95"/>
      <c r="M25" s="95"/>
      <c r="N25" s="95">
        <v>13.1</v>
      </c>
      <c r="O25" s="95">
        <v>7.0599999999999996E-2</v>
      </c>
      <c r="P25" s="95"/>
      <c r="Q25" s="95">
        <v>5.0350000000000001</v>
      </c>
      <c r="R25" s="95">
        <v>25.628</v>
      </c>
      <c r="S25" s="95">
        <v>3.9799999999999995E-2</v>
      </c>
    </row>
    <row r="26" spans="1:35" x14ac:dyDescent="0.2">
      <c r="A26" s="3" t="s">
        <v>87</v>
      </c>
      <c r="B26" s="3" t="s">
        <v>103</v>
      </c>
      <c r="C26" s="94">
        <v>40119.53125</v>
      </c>
      <c r="D26" s="31">
        <v>73</v>
      </c>
      <c r="E26" s="40">
        <f t="shared" si="0"/>
        <v>2.0671409999999999</v>
      </c>
      <c r="F26" s="95">
        <v>1.4999999999999999E-2</v>
      </c>
      <c r="G26" s="95">
        <v>2.0000000000000001E-4</v>
      </c>
      <c r="H26" s="95">
        <v>3.3E-4</v>
      </c>
      <c r="I26" s="95">
        <v>77.692999999999998</v>
      </c>
      <c r="J26" s="96">
        <v>1.1999999999999999E-3</v>
      </c>
      <c r="K26" s="95">
        <v>1.0999999999999999E-2</v>
      </c>
      <c r="L26" s="95"/>
      <c r="M26" s="95"/>
      <c r="N26" s="95">
        <v>13.782</v>
      </c>
      <c r="O26" s="95">
        <v>0.15409999999999999</v>
      </c>
      <c r="P26" s="95"/>
      <c r="Q26" s="95">
        <v>4.18</v>
      </c>
      <c r="R26" s="95">
        <v>20.393000000000001</v>
      </c>
      <c r="S26" s="95">
        <v>7.5700000000000003E-2</v>
      </c>
    </row>
    <row r="27" spans="1:35" x14ac:dyDescent="0.2">
      <c r="A27" s="3" t="s">
        <v>87</v>
      </c>
      <c r="B27" s="3" t="s">
        <v>103</v>
      </c>
      <c r="C27" s="94">
        <v>40119.690972222219</v>
      </c>
      <c r="D27" s="31">
        <v>73</v>
      </c>
      <c r="E27" s="40">
        <f t="shared" si="0"/>
        <v>2.0671409999999999</v>
      </c>
      <c r="F27" s="95">
        <v>1.4999999999999999E-2</v>
      </c>
      <c r="G27" s="95">
        <v>2.0000000000000001E-4</v>
      </c>
      <c r="H27" s="95">
        <v>2.7E-4</v>
      </c>
      <c r="I27" s="95">
        <v>86.2</v>
      </c>
      <c r="J27" s="96">
        <v>2.1000000000000003E-3</v>
      </c>
      <c r="K27" s="95">
        <v>1.4E-2</v>
      </c>
      <c r="L27" s="95"/>
      <c r="M27" s="95"/>
      <c r="N27" s="95">
        <v>12.769</v>
      </c>
      <c r="O27" s="95">
        <v>0.1515</v>
      </c>
      <c r="P27" s="95"/>
      <c r="Q27" s="95">
        <v>4.2569999999999997</v>
      </c>
      <c r="R27" s="95">
        <v>22.597000000000001</v>
      </c>
      <c r="S27" s="95">
        <v>7.9299999999999995E-2</v>
      </c>
    </row>
    <row r="28" spans="1:35" x14ac:dyDescent="0.2">
      <c r="A28" s="3" t="s">
        <v>87</v>
      </c>
      <c r="B28" s="3" t="s">
        <v>103</v>
      </c>
      <c r="C28" s="94">
        <v>40148.520833333336</v>
      </c>
      <c r="D28" s="31">
        <v>58</v>
      </c>
      <c r="E28" s="40">
        <f t="shared" si="0"/>
        <v>1.6423859999999999</v>
      </c>
      <c r="F28" s="95">
        <v>1.4999999999999999E-2</v>
      </c>
      <c r="G28" s="95">
        <v>2.0000000000000001E-4</v>
      </c>
      <c r="H28" s="95">
        <v>3.3E-4</v>
      </c>
      <c r="I28" s="95">
        <v>83.403000000000006</v>
      </c>
      <c r="J28" s="96">
        <v>1.9E-3</v>
      </c>
      <c r="K28" s="95">
        <v>1.2E-2</v>
      </c>
      <c r="L28" s="95"/>
      <c r="M28" s="95"/>
      <c r="N28" s="95">
        <v>12.794</v>
      </c>
      <c r="O28" s="95">
        <v>0.19950000000000001</v>
      </c>
      <c r="P28" s="95"/>
      <c r="Q28" s="95">
        <v>3.8919999999999999</v>
      </c>
      <c r="R28" s="95">
        <v>20.023</v>
      </c>
      <c r="S28" s="95">
        <v>0.10529999999999999</v>
      </c>
    </row>
    <row r="29" spans="1:35" x14ac:dyDescent="0.2">
      <c r="A29" s="3" t="s">
        <v>87</v>
      </c>
      <c r="B29" s="3" t="s">
        <v>103</v>
      </c>
      <c r="C29" s="94">
        <v>40148.559027777781</v>
      </c>
      <c r="D29" s="31">
        <v>58</v>
      </c>
      <c r="E29" s="40">
        <f t="shared" si="0"/>
        <v>1.6423859999999999</v>
      </c>
      <c r="F29" s="95">
        <v>1.9E-2</v>
      </c>
      <c r="G29" s="95">
        <v>2.0000000000000001E-4</v>
      </c>
      <c r="H29" s="95">
        <v>3.4000000000000002E-4</v>
      </c>
      <c r="I29" s="95">
        <v>82.072000000000003</v>
      </c>
      <c r="J29" s="96">
        <v>1.1000000000000001E-3</v>
      </c>
      <c r="K29" s="95">
        <v>1.6E-2</v>
      </c>
      <c r="L29" s="95"/>
      <c r="M29" s="95"/>
      <c r="N29" s="95">
        <v>14.172000000000001</v>
      </c>
      <c r="O29" s="95">
        <v>0.217</v>
      </c>
      <c r="P29" s="95"/>
      <c r="Q29" s="95">
        <v>4.1879999999999997</v>
      </c>
      <c r="R29" s="95">
        <v>20.584</v>
      </c>
      <c r="S29" s="95">
        <v>8.8800000000000004E-2</v>
      </c>
    </row>
    <row r="30" spans="1:35" x14ac:dyDescent="0.2">
      <c r="A30" s="3" t="s">
        <v>87</v>
      </c>
      <c r="B30" s="3" t="s">
        <v>103</v>
      </c>
      <c r="C30" s="94">
        <v>40182.385416666664</v>
      </c>
      <c r="D30" s="31">
        <v>75</v>
      </c>
      <c r="E30" s="40">
        <f t="shared" si="0"/>
        <v>2.1237749999999997</v>
      </c>
      <c r="F30" s="95">
        <v>1.4999999999999999E-2</v>
      </c>
      <c r="G30" s="95">
        <v>2.0000000000000001E-4</v>
      </c>
      <c r="H30" s="95">
        <v>2.7E-4</v>
      </c>
      <c r="I30" s="95">
        <v>86.272000000000006</v>
      </c>
      <c r="J30" s="96"/>
      <c r="K30" s="95">
        <v>1.9E-2</v>
      </c>
      <c r="L30" s="95"/>
      <c r="M30" s="95"/>
      <c r="N30" s="95">
        <v>12.151</v>
      </c>
      <c r="O30" s="95">
        <v>0.18840000000000001</v>
      </c>
      <c r="P30" s="95"/>
      <c r="Q30" s="95">
        <v>3.8439999999999999</v>
      </c>
      <c r="R30" s="95">
        <v>19.605</v>
      </c>
      <c r="S30" s="95">
        <v>0.1021</v>
      </c>
    </row>
    <row r="31" spans="1:35" x14ac:dyDescent="0.2">
      <c r="A31" s="3" t="s">
        <v>87</v>
      </c>
      <c r="B31" s="3" t="s">
        <v>103</v>
      </c>
      <c r="C31" s="94">
        <v>40182.572916666664</v>
      </c>
      <c r="D31" s="31">
        <v>75</v>
      </c>
      <c r="E31" s="40">
        <f t="shared" si="0"/>
        <v>2.1237749999999997</v>
      </c>
      <c r="F31" s="95">
        <v>1.4999999999999999E-2</v>
      </c>
      <c r="G31" s="95">
        <v>2.0000000000000001E-4</v>
      </c>
      <c r="H31" s="95">
        <v>2.2000000000000001E-4</v>
      </c>
      <c r="I31" s="95">
        <v>85.704999999999998</v>
      </c>
      <c r="J31" s="96"/>
      <c r="K31" s="95">
        <v>1.7000000000000001E-2</v>
      </c>
      <c r="L31" s="95"/>
      <c r="M31" s="95"/>
      <c r="N31" s="95">
        <v>11.75</v>
      </c>
      <c r="O31" s="95">
        <v>0.18519999999999998</v>
      </c>
      <c r="P31" s="95"/>
      <c r="Q31" s="95">
        <v>3.855</v>
      </c>
      <c r="R31" s="95">
        <v>20.062999999999999</v>
      </c>
      <c r="S31" s="95">
        <v>9.4099999999999989E-2</v>
      </c>
    </row>
    <row r="32" spans="1:35" x14ac:dyDescent="0.2">
      <c r="A32" s="3" t="s">
        <v>87</v>
      </c>
      <c r="B32" s="3" t="s">
        <v>103</v>
      </c>
      <c r="C32" s="94">
        <v>40239.322916666664</v>
      </c>
      <c r="D32" s="31">
        <v>60</v>
      </c>
      <c r="E32" s="40">
        <f t="shared" si="0"/>
        <v>1.69902</v>
      </c>
      <c r="F32" s="95">
        <v>2.1999999999999999E-2</v>
      </c>
      <c r="G32" s="95">
        <v>2.0000000000000001E-4</v>
      </c>
      <c r="H32" s="95">
        <v>4.0000000000000002E-4</v>
      </c>
      <c r="I32" s="95">
        <v>75.076999999999998</v>
      </c>
      <c r="J32" s="96">
        <v>2.3E-3</v>
      </c>
      <c r="K32" s="95">
        <v>0.03</v>
      </c>
      <c r="L32" s="95"/>
      <c r="M32" s="95"/>
      <c r="N32" s="95">
        <v>10.977</v>
      </c>
      <c r="O32" s="95">
        <v>0.19409999999999999</v>
      </c>
      <c r="P32" s="95"/>
      <c r="Q32" s="95">
        <v>3.4289999999999998</v>
      </c>
      <c r="R32" s="95">
        <v>10.628</v>
      </c>
      <c r="S32" s="95">
        <v>9.7000000000000003E-2</v>
      </c>
      <c r="T32" s="92"/>
      <c r="U32" s="92"/>
      <c r="V32" s="92"/>
      <c r="W32" s="92"/>
      <c r="X32" s="92"/>
      <c r="Y32" s="92"/>
      <c r="Z32" s="92"/>
      <c r="AA32" s="92"/>
      <c r="AB32" s="92"/>
      <c r="AC32" s="92"/>
      <c r="AD32" s="92"/>
      <c r="AE32" s="92"/>
      <c r="AF32" s="92"/>
      <c r="AG32" s="92"/>
      <c r="AH32" s="92"/>
      <c r="AI32" s="92"/>
    </row>
    <row r="33" spans="1:55" x14ac:dyDescent="0.2">
      <c r="A33" s="3" t="s">
        <v>87</v>
      </c>
      <c r="B33" s="3" t="s">
        <v>103</v>
      </c>
      <c r="C33" s="94">
        <v>40239.649305555555</v>
      </c>
      <c r="D33" s="31">
        <v>60</v>
      </c>
      <c r="E33" s="40">
        <f t="shared" si="0"/>
        <v>1.69902</v>
      </c>
      <c r="F33" s="95">
        <v>7.0000000000000007E-2</v>
      </c>
      <c r="G33" s="95">
        <v>2.0000000000000001E-4</v>
      </c>
      <c r="H33" s="95">
        <v>1.6000000000000001E-4</v>
      </c>
      <c r="I33" s="95">
        <v>76.257999999999996</v>
      </c>
      <c r="J33" s="96">
        <v>2E-3</v>
      </c>
      <c r="K33" s="95">
        <v>9.0999999999999998E-2</v>
      </c>
      <c r="L33" s="95"/>
      <c r="M33" s="95"/>
      <c r="N33" s="95">
        <v>10.831</v>
      </c>
      <c r="O33" s="95">
        <v>0.18530000000000002</v>
      </c>
      <c r="P33" s="95"/>
      <c r="Q33" s="95">
        <v>3.3439999999999999</v>
      </c>
      <c r="R33" s="95">
        <v>12.481</v>
      </c>
      <c r="S33" s="95">
        <v>7.17E-2</v>
      </c>
      <c r="V33" t="s">
        <v>160</v>
      </c>
    </row>
    <row r="34" spans="1:55" x14ac:dyDescent="0.2">
      <c r="A34" s="3" t="s">
        <v>87</v>
      </c>
      <c r="B34" s="3" t="s">
        <v>103</v>
      </c>
      <c r="C34" s="94">
        <v>40274.724305555559</v>
      </c>
      <c r="D34" s="31">
        <v>75</v>
      </c>
      <c r="E34" s="40">
        <f t="shared" si="0"/>
        <v>2.1237749999999997</v>
      </c>
      <c r="F34" s="95">
        <v>0.03</v>
      </c>
      <c r="G34" s="95">
        <v>2.0000000000000001E-4</v>
      </c>
      <c r="H34" s="95">
        <v>3.4000000000000002E-4</v>
      </c>
      <c r="I34" s="95">
        <v>67.341999999999999</v>
      </c>
      <c r="J34" s="96">
        <v>2.3999999999999998E-3</v>
      </c>
      <c r="K34" s="95">
        <v>2.8000000000000001E-2</v>
      </c>
      <c r="L34" s="95"/>
      <c r="M34" s="95"/>
      <c r="N34" s="95">
        <v>10.492000000000001</v>
      </c>
      <c r="O34" s="95">
        <v>0.15659999999999999</v>
      </c>
      <c r="P34" s="95"/>
      <c r="Q34" s="95">
        <v>2.6379999999999999</v>
      </c>
      <c r="R34" s="95">
        <v>8.9139999999999997</v>
      </c>
      <c r="S34" s="95">
        <v>5.0500000000000003E-2</v>
      </c>
    </row>
    <row r="35" spans="1:55" ht="18.75" x14ac:dyDescent="0.3">
      <c r="A35" s="3" t="s">
        <v>87</v>
      </c>
      <c r="B35" s="3" t="s">
        <v>103</v>
      </c>
      <c r="C35" s="94">
        <v>40274.734027777777</v>
      </c>
      <c r="D35" s="31">
        <v>75</v>
      </c>
      <c r="E35" s="40">
        <f t="shared" si="0"/>
        <v>2.1237749999999997</v>
      </c>
      <c r="F35" s="95">
        <v>3.1E-2</v>
      </c>
      <c r="G35" s="95">
        <v>2.0000000000000001E-4</v>
      </c>
      <c r="H35" s="95">
        <v>3.6999999999999999E-4</v>
      </c>
      <c r="I35" s="95">
        <v>70.772000000000006</v>
      </c>
      <c r="J35" s="96">
        <v>3.2000000000000002E-3</v>
      </c>
      <c r="K35" s="95">
        <v>2.9000000000000001E-2</v>
      </c>
      <c r="L35" s="95"/>
      <c r="M35" s="95"/>
      <c r="N35" s="95">
        <v>6.8540000000000001</v>
      </c>
      <c r="O35" s="95">
        <v>0.16689999999999999</v>
      </c>
      <c r="P35" s="95"/>
      <c r="Q35" s="95">
        <v>0.66700000000000004</v>
      </c>
      <c r="R35" s="95">
        <v>3.34</v>
      </c>
      <c r="S35" s="95">
        <v>5.8000000000000003E-2</v>
      </c>
      <c r="T35" s="46"/>
      <c r="U35" s="48" t="s">
        <v>136</v>
      </c>
      <c r="V35" s="47"/>
      <c r="W35" s="47"/>
      <c r="X35" s="47"/>
      <c r="Y35" s="47"/>
      <c r="Z35" s="47"/>
      <c r="AA35" s="48"/>
      <c r="AB35" s="48"/>
      <c r="AC35" s="48"/>
      <c r="AD35" s="48"/>
      <c r="AE35" s="48"/>
      <c r="AF35" s="48"/>
      <c r="AG35" s="47"/>
      <c r="AH35" s="47"/>
      <c r="AJ35" s="26"/>
      <c r="AK35" s="45" t="s">
        <v>161</v>
      </c>
      <c r="AL35" s="26"/>
      <c r="AM35" s="45"/>
      <c r="AN35" s="45"/>
      <c r="AO35" s="45"/>
      <c r="AP35" s="45"/>
      <c r="AQ35" s="45"/>
      <c r="AR35" s="45"/>
      <c r="AS35" s="26"/>
      <c r="AT35" s="26"/>
      <c r="AU35" s="26"/>
      <c r="AV35" s="26"/>
      <c r="AW35" s="26"/>
      <c r="AX35" s="26"/>
    </row>
    <row r="36" spans="1:55" x14ac:dyDescent="0.2">
      <c r="A36" s="3" t="s">
        <v>87</v>
      </c>
      <c r="B36" s="3" t="s">
        <v>103</v>
      </c>
      <c r="C36" s="94">
        <v>40301.378472222219</v>
      </c>
      <c r="D36" s="31">
        <v>176</v>
      </c>
      <c r="E36" s="40">
        <f t="shared" si="0"/>
        <v>4.9837919999999993</v>
      </c>
      <c r="F36" s="95">
        <v>3.5999999999999997E-2</v>
      </c>
      <c r="G36" s="95">
        <v>2.0000000000000001E-4</v>
      </c>
      <c r="H36" s="95">
        <v>2.5000000000000001E-4</v>
      </c>
      <c r="I36" s="95">
        <v>45.328000000000003</v>
      </c>
      <c r="J36" s="96">
        <v>2.8999999999999998E-3</v>
      </c>
      <c r="K36" s="95">
        <v>5.2999999999999999E-2</v>
      </c>
      <c r="L36" s="95"/>
      <c r="M36" s="95"/>
      <c r="N36" s="95">
        <v>6.359</v>
      </c>
      <c r="O36" s="95">
        <v>8.4599999999999995E-2</v>
      </c>
      <c r="P36" s="95"/>
      <c r="Q36" s="95">
        <v>1.272</v>
      </c>
      <c r="R36" s="95">
        <v>3.794</v>
      </c>
      <c r="S36" s="95">
        <v>5.6600000000000004E-2</v>
      </c>
    </row>
    <row r="37" spans="1:55" ht="18.75" x14ac:dyDescent="0.3">
      <c r="A37" s="3" t="s">
        <v>87</v>
      </c>
      <c r="B37" s="3" t="s">
        <v>103</v>
      </c>
      <c r="C37" s="94">
        <v>40301.572916666664</v>
      </c>
      <c r="D37" s="31">
        <v>176</v>
      </c>
      <c r="E37" s="40">
        <f t="shared" si="0"/>
        <v>4.9837919999999993</v>
      </c>
      <c r="F37" s="95">
        <v>2.5999999999999999E-2</v>
      </c>
      <c r="G37" s="95">
        <v>2.0000000000000001E-4</v>
      </c>
      <c r="H37" s="95">
        <v>2.2000000000000001E-4</v>
      </c>
      <c r="I37" s="95">
        <v>43.728999999999999</v>
      </c>
      <c r="J37" s="96">
        <v>2.2000000000000001E-3</v>
      </c>
      <c r="K37" s="95">
        <v>3.2000000000000001E-2</v>
      </c>
      <c r="L37" s="95"/>
      <c r="M37" s="95"/>
      <c r="N37" s="95">
        <v>6.0940000000000003</v>
      </c>
      <c r="O37" s="95">
        <v>7.6700000000000004E-2</v>
      </c>
      <c r="P37" s="95"/>
      <c r="Q37" s="95">
        <v>1.2490000000000001</v>
      </c>
      <c r="R37" s="95">
        <v>4.8819999999999997</v>
      </c>
      <c r="S37" s="95">
        <v>4.9000000000000002E-2</v>
      </c>
      <c r="AU37" s="80" t="s">
        <v>184</v>
      </c>
      <c r="BC37" s="80" t="s">
        <v>184</v>
      </c>
    </row>
    <row r="38" spans="1:55" x14ac:dyDescent="0.2">
      <c r="A38" s="3" t="s">
        <v>87</v>
      </c>
      <c r="B38" s="3" t="s">
        <v>103</v>
      </c>
      <c r="C38" s="94">
        <v>40331.444444444445</v>
      </c>
      <c r="D38" s="31">
        <v>1520</v>
      </c>
      <c r="E38" s="40">
        <f t="shared" si="0"/>
        <v>43.041840000000001</v>
      </c>
      <c r="F38" s="95">
        <v>5.7000000000000002E-2</v>
      </c>
      <c r="G38" s="95">
        <v>2.0000000000000001E-4</v>
      </c>
      <c r="H38" s="95">
        <v>1.7000000000000001E-4</v>
      </c>
      <c r="I38" s="95">
        <v>20.923999999999999</v>
      </c>
      <c r="J38" s="96">
        <v>3.0999999999999999E-3</v>
      </c>
      <c r="K38" s="95">
        <v>0.06</v>
      </c>
      <c r="L38" s="95"/>
      <c r="M38" s="95"/>
      <c r="N38" s="95">
        <v>2.427</v>
      </c>
      <c r="O38" s="95">
        <v>4.36E-2</v>
      </c>
      <c r="P38" s="95"/>
      <c r="Q38" s="95">
        <v>0.64900000000000002</v>
      </c>
      <c r="R38" s="95">
        <v>1.72</v>
      </c>
      <c r="S38" s="95">
        <v>3.2500000000000001E-2</v>
      </c>
    </row>
    <row r="39" spans="1:55" x14ac:dyDescent="0.2">
      <c r="A39" s="3" t="s">
        <v>87</v>
      </c>
      <c r="B39" s="3" t="s">
        <v>103</v>
      </c>
      <c r="C39" s="94">
        <v>40331.458333333336</v>
      </c>
      <c r="D39" s="31">
        <v>1520</v>
      </c>
      <c r="E39" s="40">
        <f t="shared" si="0"/>
        <v>43.041840000000001</v>
      </c>
      <c r="F39" s="95">
        <v>7.0999999999999994E-2</v>
      </c>
      <c r="G39" s="95">
        <v>2.0000000000000001E-4</v>
      </c>
      <c r="H39" s="95">
        <v>1.4999999999999999E-4</v>
      </c>
      <c r="I39" s="95">
        <v>21.457999999999998</v>
      </c>
      <c r="J39" s="96">
        <v>3.7000000000000002E-3</v>
      </c>
      <c r="K39" s="95">
        <v>7.5999999999999998E-2</v>
      </c>
      <c r="L39" s="95"/>
      <c r="M39" s="95"/>
      <c r="N39" s="95">
        <v>2.7349999999999999</v>
      </c>
      <c r="O39" s="95">
        <v>4.87E-2</v>
      </c>
      <c r="P39" s="95"/>
      <c r="Q39" s="95">
        <v>0.70799999999999996</v>
      </c>
      <c r="R39" s="95">
        <v>1.835</v>
      </c>
      <c r="S39" s="95">
        <v>3.2799999999999996E-2</v>
      </c>
    </row>
    <row r="40" spans="1:55" x14ac:dyDescent="0.2">
      <c r="A40" s="3" t="s">
        <v>87</v>
      </c>
      <c r="B40" s="3" t="s">
        <v>103</v>
      </c>
      <c r="C40" s="94">
        <v>40366.458333333336</v>
      </c>
      <c r="D40" s="31">
        <v>240</v>
      </c>
      <c r="E40" s="40">
        <f t="shared" si="0"/>
        <v>6.7960799999999999</v>
      </c>
      <c r="F40" s="95">
        <v>2.8000000000000001E-2</v>
      </c>
      <c r="G40" s="95">
        <v>2.0000000000000001E-4</v>
      </c>
      <c r="H40" s="95">
        <v>2.8000000000000003E-4</v>
      </c>
      <c r="I40" s="95">
        <v>57.195</v>
      </c>
      <c r="J40" s="96">
        <v>1.5E-3</v>
      </c>
      <c r="K40" s="95">
        <v>2.5000000000000001E-2</v>
      </c>
      <c r="L40" s="95">
        <v>5.0000000000000001E-3</v>
      </c>
      <c r="M40" s="95">
        <v>5.0000000000000001E-3</v>
      </c>
      <c r="N40" s="95">
        <v>7.8390000000000004</v>
      </c>
      <c r="O40" s="95">
        <v>6.2600000000000003E-2</v>
      </c>
      <c r="P40" s="95"/>
      <c r="Q40" s="95">
        <v>2.5019999999999998</v>
      </c>
      <c r="R40" s="95">
        <v>13.42</v>
      </c>
      <c r="S40" s="95">
        <v>3.8399999999999997E-2</v>
      </c>
    </row>
    <row r="41" spans="1:55" x14ac:dyDescent="0.2">
      <c r="A41" s="3" t="s">
        <v>87</v>
      </c>
      <c r="B41" s="3" t="s">
        <v>103</v>
      </c>
      <c r="C41" s="94">
        <v>40366.46875</v>
      </c>
      <c r="D41" s="31">
        <v>240</v>
      </c>
      <c r="E41" s="40">
        <f t="shared" si="0"/>
        <v>6.7960799999999999</v>
      </c>
      <c r="F41" s="95">
        <v>2.7E-2</v>
      </c>
      <c r="G41" s="95">
        <v>2.0000000000000001E-4</v>
      </c>
      <c r="H41" s="95">
        <v>2.5000000000000001E-4</v>
      </c>
      <c r="I41" s="95">
        <v>55.976999999999997</v>
      </c>
      <c r="J41" s="96">
        <v>1.5E-3</v>
      </c>
      <c r="K41" s="95">
        <v>2.5000000000000001E-2</v>
      </c>
      <c r="L41" s="95">
        <v>4.5999999999999999E-3</v>
      </c>
      <c r="M41" s="95">
        <v>4.5999999999999999E-3</v>
      </c>
      <c r="N41" s="95">
        <v>8.1579999999999995</v>
      </c>
      <c r="O41" s="95">
        <v>6.8099999999999994E-2</v>
      </c>
      <c r="P41" s="95"/>
      <c r="Q41" s="95">
        <v>2.5139999999999998</v>
      </c>
      <c r="R41" s="95">
        <v>13.56</v>
      </c>
      <c r="S41" s="95">
        <v>4.02E-2</v>
      </c>
    </row>
    <row r="42" spans="1:55" x14ac:dyDescent="0.2">
      <c r="A42" s="3" t="s">
        <v>87</v>
      </c>
      <c r="B42" s="3" t="s">
        <v>103</v>
      </c>
      <c r="C42" s="94">
        <v>40427.357638888891</v>
      </c>
      <c r="D42" s="31">
        <v>109</v>
      </c>
      <c r="E42" s="40">
        <f t="shared" si="0"/>
        <v>3.0865529999999999</v>
      </c>
      <c r="F42" s="95">
        <v>1.7000000000000001E-2</v>
      </c>
      <c r="G42" s="95">
        <v>2.0000000000000001E-4</v>
      </c>
      <c r="H42" s="95">
        <v>1.4999999999999999E-4</v>
      </c>
      <c r="I42" s="95">
        <v>75.244</v>
      </c>
      <c r="J42" s="96">
        <v>2.1000000000000003E-3</v>
      </c>
      <c r="K42" s="95">
        <v>3.1E-2</v>
      </c>
      <c r="L42" s="95">
        <v>3.0000000000000001E-3</v>
      </c>
      <c r="M42" s="97"/>
      <c r="N42" s="95">
        <v>10.744999999999999</v>
      </c>
      <c r="O42" s="95">
        <v>3.9600000000000003E-2</v>
      </c>
      <c r="P42" s="95"/>
      <c r="Q42" s="95">
        <v>3.6920000000000002</v>
      </c>
      <c r="R42" s="95">
        <v>18.402999999999999</v>
      </c>
      <c r="S42" s="95">
        <v>3.15E-2</v>
      </c>
    </row>
    <row r="43" spans="1:55" x14ac:dyDescent="0.2">
      <c r="A43" s="3" t="s">
        <v>87</v>
      </c>
      <c r="B43" s="3" t="s">
        <v>103</v>
      </c>
      <c r="C43" s="94">
        <v>40427.607638888891</v>
      </c>
      <c r="D43" s="31">
        <v>109</v>
      </c>
      <c r="E43" s="40">
        <f t="shared" si="0"/>
        <v>3.0865529999999999</v>
      </c>
      <c r="F43" s="95">
        <v>2.3E-2</v>
      </c>
      <c r="G43" s="95">
        <v>2.0000000000000001E-4</v>
      </c>
      <c r="H43" s="95">
        <v>1.4999999999999999E-4</v>
      </c>
      <c r="I43" s="95">
        <v>74.293000000000006</v>
      </c>
      <c r="J43" s="96">
        <v>1.1999999999999999E-3</v>
      </c>
      <c r="K43" s="95">
        <v>1.9E-2</v>
      </c>
      <c r="L43" s="95">
        <v>3.0000000000000001E-3</v>
      </c>
      <c r="M43" s="97"/>
      <c r="N43" s="95">
        <v>10.494</v>
      </c>
      <c r="O43" s="95">
        <v>4.2599999999999999E-2</v>
      </c>
      <c r="P43" s="95"/>
      <c r="Q43" s="95">
        <v>3.7130000000000001</v>
      </c>
      <c r="R43" s="95">
        <v>18.263000000000002</v>
      </c>
      <c r="S43" s="95">
        <v>1.9199999999999998E-2</v>
      </c>
    </row>
    <row r="44" spans="1:55" x14ac:dyDescent="0.2">
      <c r="A44" s="3" t="s">
        <v>87</v>
      </c>
      <c r="B44" s="3" t="s">
        <v>103</v>
      </c>
      <c r="C44" s="94">
        <v>40455.552083333336</v>
      </c>
      <c r="D44" s="31">
        <v>99</v>
      </c>
      <c r="E44" s="40">
        <f t="shared" si="0"/>
        <v>2.8033829999999997</v>
      </c>
      <c r="F44" s="95">
        <v>1.4999999999999999E-2</v>
      </c>
      <c r="G44" s="95">
        <v>2.0000000000000001E-4</v>
      </c>
      <c r="H44" s="95">
        <v>1.4999999999999999E-4</v>
      </c>
      <c r="I44" s="95">
        <v>81.284000000000006</v>
      </c>
      <c r="J44" s="96"/>
      <c r="K44" s="95">
        <v>1.6E-2</v>
      </c>
      <c r="L44" s="95">
        <v>3.0000000000000001E-3</v>
      </c>
      <c r="M44" s="97"/>
      <c r="N44" s="95">
        <v>11.451000000000001</v>
      </c>
      <c r="O44" s="95">
        <v>4.2900000000000001E-2</v>
      </c>
      <c r="P44" s="95"/>
      <c r="Q44" s="95">
        <v>4.2119999999999997</v>
      </c>
      <c r="R44" s="95">
        <v>21.731999999999999</v>
      </c>
      <c r="S44" s="95">
        <v>1.84E-2</v>
      </c>
    </row>
    <row r="45" spans="1:55" x14ac:dyDescent="0.2">
      <c r="A45" s="3" t="s">
        <v>87</v>
      </c>
      <c r="B45" s="3" t="s">
        <v>103</v>
      </c>
      <c r="C45" s="94">
        <v>40455.649305555555</v>
      </c>
      <c r="D45" s="31">
        <v>99</v>
      </c>
      <c r="E45" s="40">
        <f t="shared" si="0"/>
        <v>2.8033829999999997</v>
      </c>
      <c r="F45" s="95">
        <v>1.4999999999999999E-2</v>
      </c>
      <c r="G45" s="95">
        <v>2.0000000000000001E-4</v>
      </c>
      <c r="H45" s="95">
        <v>1.4999999999999999E-4</v>
      </c>
      <c r="I45" s="95">
        <v>84.055999999999997</v>
      </c>
      <c r="J45" s="96">
        <v>1.5E-3</v>
      </c>
      <c r="K45" s="95">
        <v>1.2E-2</v>
      </c>
      <c r="L45" s="95">
        <v>3.0000000000000001E-3</v>
      </c>
      <c r="M45" s="97"/>
      <c r="N45" s="95">
        <v>11.856999999999999</v>
      </c>
      <c r="O45" s="95">
        <v>4.7700000000000006E-2</v>
      </c>
      <c r="P45" s="95"/>
      <c r="Q45" s="95">
        <v>4.4729999999999999</v>
      </c>
      <c r="R45" s="95">
        <v>23.033000000000001</v>
      </c>
      <c r="S45" s="95">
        <v>2.1700000000000001E-2</v>
      </c>
    </row>
    <row r="46" spans="1:55" x14ac:dyDescent="0.2">
      <c r="A46" s="3" t="s">
        <v>87</v>
      </c>
      <c r="B46" s="3" t="s">
        <v>103</v>
      </c>
      <c r="C46" s="94">
        <v>40514.418749999997</v>
      </c>
      <c r="D46" s="31">
        <v>72</v>
      </c>
      <c r="E46" s="40">
        <f t="shared" si="0"/>
        <v>2.038824</v>
      </c>
      <c r="F46" s="95">
        <v>1.4999999999999999E-2</v>
      </c>
      <c r="G46" s="95">
        <v>2.0000000000000001E-4</v>
      </c>
      <c r="H46" s="95">
        <v>2.2000000000000001E-4</v>
      </c>
      <c r="I46" s="95">
        <v>74.551000000000002</v>
      </c>
      <c r="J46" s="96"/>
      <c r="K46" s="95">
        <v>1.2999999999999999E-2</v>
      </c>
      <c r="L46" s="95">
        <v>3.0000000000000001E-3</v>
      </c>
      <c r="M46" s="97"/>
      <c r="N46" s="95">
        <v>10.84</v>
      </c>
      <c r="O46" s="95">
        <v>0.125</v>
      </c>
      <c r="P46" s="95"/>
      <c r="Q46" s="95">
        <v>3.5219999999999998</v>
      </c>
      <c r="R46" s="95">
        <v>17.126000000000001</v>
      </c>
      <c r="S46" s="95">
        <v>6.1399999999999996E-2</v>
      </c>
    </row>
    <row r="47" spans="1:55" x14ac:dyDescent="0.2">
      <c r="A47" s="3" t="s">
        <v>87</v>
      </c>
      <c r="B47" s="3" t="s">
        <v>103</v>
      </c>
      <c r="C47" s="94">
        <v>40519.364583333336</v>
      </c>
      <c r="D47" s="31">
        <v>71</v>
      </c>
      <c r="E47" s="40">
        <f t="shared" si="0"/>
        <v>2.010507</v>
      </c>
      <c r="F47" s="95">
        <v>1.4999999999999999E-2</v>
      </c>
      <c r="G47" s="95">
        <v>2.0000000000000001E-4</v>
      </c>
      <c r="H47" s="95">
        <v>2.9999999999999997E-4</v>
      </c>
      <c r="I47" s="95">
        <v>89.597999999999999</v>
      </c>
      <c r="J47" s="96">
        <v>1.1000000000000001E-3</v>
      </c>
      <c r="K47" s="95">
        <v>1.6E-2</v>
      </c>
      <c r="L47" s="95">
        <v>3.0000000000000001E-3</v>
      </c>
      <c r="M47" s="97"/>
      <c r="N47" s="95">
        <v>11.007999999999999</v>
      </c>
      <c r="O47" s="95">
        <v>0.21109999999999998</v>
      </c>
      <c r="P47" s="95"/>
      <c r="Q47" s="95">
        <v>3.7709999999999999</v>
      </c>
      <c r="R47" s="95">
        <v>22.087</v>
      </c>
      <c r="S47" s="95">
        <v>9.4500000000000001E-2</v>
      </c>
    </row>
    <row r="48" spans="1:55" x14ac:dyDescent="0.2">
      <c r="A48" s="3" t="s">
        <v>87</v>
      </c>
      <c r="B48" s="3" t="s">
        <v>103</v>
      </c>
      <c r="C48" s="94">
        <v>40519.690972222219</v>
      </c>
      <c r="D48" s="31">
        <v>71</v>
      </c>
      <c r="E48" s="40">
        <f t="shared" si="0"/>
        <v>2.010507</v>
      </c>
      <c r="F48" s="95">
        <v>3.2000000000000001E-2</v>
      </c>
      <c r="G48" s="95">
        <v>2.0000000000000001E-4</v>
      </c>
      <c r="H48" s="95">
        <v>2.9999999999999997E-4</v>
      </c>
      <c r="I48" s="95">
        <v>85.427000000000007</v>
      </c>
      <c r="J48" s="96">
        <v>1.6000000000000001E-3</v>
      </c>
      <c r="K48" s="95">
        <v>3.9E-2</v>
      </c>
      <c r="L48" s="95">
        <v>3.0000000000000001E-3</v>
      </c>
      <c r="M48" s="97"/>
      <c r="N48" s="95">
        <v>10.787000000000001</v>
      </c>
      <c r="O48" s="95">
        <v>0.20730000000000001</v>
      </c>
      <c r="P48" s="95"/>
      <c r="Q48" s="95">
        <v>3.2970000000000002</v>
      </c>
      <c r="R48" s="95">
        <v>19.044</v>
      </c>
      <c r="S48" s="95">
        <v>7.9700000000000007E-2</v>
      </c>
    </row>
    <row r="49" spans="1:19" x14ac:dyDescent="0.2">
      <c r="A49" s="3" t="s">
        <v>87</v>
      </c>
      <c r="B49" s="3" t="s">
        <v>103</v>
      </c>
      <c r="C49" s="94">
        <v>40527.538194444445</v>
      </c>
      <c r="D49" s="31">
        <v>64</v>
      </c>
      <c r="E49" s="40">
        <f t="shared" si="0"/>
        <v>1.8122879999999999</v>
      </c>
      <c r="F49" s="95">
        <v>1.4999999999999999E-2</v>
      </c>
      <c r="G49" s="95">
        <v>2.0000000000000001E-4</v>
      </c>
      <c r="H49" s="95">
        <v>2.0999999999999998E-4</v>
      </c>
      <c r="I49" s="95">
        <v>75.623999999999995</v>
      </c>
      <c r="J49" s="96"/>
      <c r="K49" s="95">
        <v>0.01</v>
      </c>
      <c r="L49" s="95">
        <v>3.0000000000000001E-3</v>
      </c>
      <c r="M49" s="97"/>
      <c r="N49" s="95">
        <v>10.423</v>
      </c>
      <c r="O49" s="95">
        <v>0.20480000000000001</v>
      </c>
      <c r="P49" s="95"/>
      <c r="Q49" s="95">
        <v>3.0230000000000001</v>
      </c>
      <c r="R49" s="95">
        <v>14.004</v>
      </c>
      <c r="S49" s="95">
        <v>7.1099999999999997E-2</v>
      </c>
    </row>
    <row r="50" spans="1:19" x14ac:dyDescent="0.2">
      <c r="A50" s="3" t="s">
        <v>87</v>
      </c>
      <c r="B50" s="3" t="s">
        <v>103</v>
      </c>
      <c r="C50" s="94">
        <v>40550.544444444444</v>
      </c>
      <c r="D50" s="31">
        <v>67</v>
      </c>
      <c r="E50" s="40">
        <f t="shared" si="0"/>
        <v>1.8972389999999999</v>
      </c>
      <c r="F50" s="95">
        <v>1.4999999999999999E-2</v>
      </c>
      <c r="G50" s="95">
        <v>2.0000000000000001E-4</v>
      </c>
      <c r="H50" s="95">
        <v>2.2000000000000001E-4</v>
      </c>
      <c r="I50" s="95">
        <v>77.962999999999994</v>
      </c>
      <c r="J50" s="96"/>
      <c r="K50" s="95">
        <v>0.01</v>
      </c>
      <c r="L50" s="95">
        <v>3.0000000000000001E-3</v>
      </c>
      <c r="M50" s="97"/>
      <c r="N50" s="95">
        <v>11.180999999999999</v>
      </c>
      <c r="O50" s="95">
        <v>0.1938</v>
      </c>
      <c r="P50" s="95"/>
      <c r="Q50" s="95">
        <v>3.581</v>
      </c>
      <c r="R50" s="95">
        <v>16.689</v>
      </c>
      <c r="S50" s="95">
        <v>7.2300000000000003E-2</v>
      </c>
    </row>
    <row r="51" spans="1:19" x14ac:dyDescent="0.2">
      <c r="A51" s="3" t="s">
        <v>87</v>
      </c>
      <c r="B51" s="3" t="s">
        <v>103</v>
      </c>
      <c r="C51" s="94">
        <v>40585.354166666664</v>
      </c>
      <c r="D51" s="31">
        <v>57</v>
      </c>
      <c r="E51" s="40">
        <f t="shared" si="0"/>
        <v>1.614069</v>
      </c>
      <c r="F51" s="95">
        <v>1.9E-2</v>
      </c>
      <c r="G51" s="95">
        <v>2.0000000000000001E-4</v>
      </c>
      <c r="H51" s="95">
        <v>2.5000000000000001E-4</v>
      </c>
      <c r="I51" s="95">
        <v>81.167000000000002</v>
      </c>
      <c r="J51" s="96"/>
      <c r="K51" s="95">
        <v>2.5000000000000001E-2</v>
      </c>
      <c r="L51" s="95">
        <v>3.0000000000000001E-3</v>
      </c>
      <c r="M51" s="97"/>
      <c r="N51" s="95">
        <v>11.154</v>
      </c>
      <c r="O51" s="95">
        <v>0.22850000000000001</v>
      </c>
      <c r="P51" s="95"/>
      <c r="Q51" s="95">
        <v>3.1589999999999998</v>
      </c>
      <c r="R51" s="95">
        <v>15.808</v>
      </c>
      <c r="S51" s="95">
        <v>8.77E-2</v>
      </c>
    </row>
    <row r="52" spans="1:19" x14ac:dyDescent="0.2">
      <c r="A52" s="3" t="s">
        <v>87</v>
      </c>
      <c r="B52" s="3" t="s">
        <v>103</v>
      </c>
      <c r="C52" s="94">
        <v>40585.625</v>
      </c>
      <c r="D52" s="31">
        <v>57</v>
      </c>
      <c r="E52" s="40">
        <f t="shared" si="0"/>
        <v>1.614069</v>
      </c>
      <c r="F52" s="95">
        <v>1.7999999999999999E-2</v>
      </c>
      <c r="G52" s="95">
        <v>2.0000000000000001E-4</v>
      </c>
      <c r="H52" s="95">
        <v>2.3999999999999998E-4</v>
      </c>
      <c r="I52" s="95">
        <v>84.733999999999995</v>
      </c>
      <c r="J52" s="96"/>
      <c r="K52" s="95">
        <v>1.4999999999999999E-2</v>
      </c>
      <c r="L52" s="95">
        <v>3.0000000000000001E-3</v>
      </c>
      <c r="M52" s="97"/>
      <c r="N52" s="95">
        <v>11.292999999999999</v>
      </c>
      <c r="O52" s="95">
        <v>0.2092</v>
      </c>
      <c r="P52" s="95"/>
      <c r="Q52" s="95">
        <v>3.5259999999999998</v>
      </c>
      <c r="R52" s="95">
        <v>17.736999999999998</v>
      </c>
      <c r="S52" s="95">
        <v>6.8000000000000005E-2</v>
      </c>
    </row>
    <row r="53" spans="1:19" x14ac:dyDescent="0.2">
      <c r="A53" s="3" t="s">
        <v>87</v>
      </c>
      <c r="B53" s="3" t="s">
        <v>103</v>
      </c>
      <c r="C53" s="94">
        <v>40590.53125</v>
      </c>
      <c r="D53" s="31">
        <v>55</v>
      </c>
      <c r="E53" s="40">
        <f t="shared" si="0"/>
        <v>1.5574349999999999</v>
      </c>
      <c r="F53" s="95">
        <v>1.4999999999999999E-2</v>
      </c>
      <c r="G53" s="95">
        <v>2.0000000000000001E-4</v>
      </c>
      <c r="H53" s="95">
        <v>2.5000000000000001E-4</v>
      </c>
      <c r="I53" s="95">
        <v>82.966999999999999</v>
      </c>
      <c r="J53" s="96"/>
      <c r="K53" s="95">
        <v>0.01</v>
      </c>
      <c r="L53" s="95">
        <v>3.0000000000000001E-3</v>
      </c>
      <c r="M53" s="97"/>
      <c r="N53" s="95">
        <v>10.736000000000001</v>
      </c>
      <c r="O53" s="95">
        <v>0.20300000000000001</v>
      </c>
      <c r="P53" s="95"/>
      <c r="Q53" s="95">
        <v>3.1230000000000002</v>
      </c>
      <c r="R53" s="95">
        <v>12.53</v>
      </c>
      <c r="S53" s="95">
        <v>7.3999999999999996E-2</v>
      </c>
    </row>
    <row r="54" spans="1:19" x14ac:dyDescent="0.2">
      <c r="A54" s="3" t="s">
        <v>87</v>
      </c>
      <c r="B54" s="3" t="s">
        <v>103</v>
      </c>
      <c r="C54" s="94">
        <v>40606.431944444441</v>
      </c>
      <c r="D54" s="31">
        <v>49</v>
      </c>
      <c r="E54" s="40">
        <f t="shared" si="0"/>
        <v>1.3875329999999999</v>
      </c>
      <c r="F54" s="95">
        <v>1.4999999999999999E-2</v>
      </c>
      <c r="G54" s="95">
        <v>2.0000000000000001E-4</v>
      </c>
      <c r="H54" s="95">
        <v>2.2000000000000001E-4</v>
      </c>
      <c r="I54" s="95">
        <v>73.808999999999997</v>
      </c>
      <c r="J54" s="96"/>
      <c r="K54" s="95">
        <v>0.01</v>
      </c>
      <c r="L54" s="95">
        <v>3.0000000000000001E-3</v>
      </c>
      <c r="M54" s="97"/>
      <c r="N54" s="95">
        <v>9.7420000000000009</v>
      </c>
      <c r="O54" s="95">
        <v>0.1671</v>
      </c>
      <c r="P54" s="95"/>
      <c r="Q54" s="95">
        <v>2.5710000000000002</v>
      </c>
      <c r="R54" s="95">
        <v>10.302</v>
      </c>
      <c r="S54" s="95">
        <v>5.62E-2</v>
      </c>
    </row>
    <row r="55" spans="1:19" x14ac:dyDescent="0.2">
      <c r="A55" s="3" t="s">
        <v>87</v>
      </c>
      <c r="B55" s="3" t="s">
        <v>103</v>
      </c>
      <c r="C55" s="94">
        <v>40639.340277777781</v>
      </c>
      <c r="D55" s="31">
        <v>139</v>
      </c>
      <c r="E55" s="40">
        <f t="shared" si="0"/>
        <v>3.9360629999999999</v>
      </c>
      <c r="F55" s="95">
        <v>1.6E-2</v>
      </c>
      <c r="G55" s="95">
        <v>2.0000000000000001E-4</v>
      </c>
      <c r="H55" s="95">
        <v>1.4999999999999999E-4</v>
      </c>
      <c r="I55" s="95">
        <v>53.82</v>
      </c>
      <c r="J55" s="96">
        <v>2E-3</v>
      </c>
      <c r="K55" s="95">
        <v>0.01</v>
      </c>
      <c r="L55" s="95">
        <v>3.0000000000000001E-3</v>
      </c>
      <c r="M55" s="97"/>
      <c r="N55" s="95">
        <v>7.718</v>
      </c>
      <c r="O55" s="95">
        <v>0.1128</v>
      </c>
      <c r="P55" s="95"/>
      <c r="Q55" s="95">
        <v>1.6950000000000001</v>
      </c>
      <c r="R55" s="95">
        <v>7.431</v>
      </c>
      <c r="S55" s="95">
        <v>4.7600000000000003E-2</v>
      </c>
    </row>
    <row r="56" spans="1:19" x14ac:dyDescent="0.2">
      <c r="A56" s="3" t="s">
        <v>87</v>
      </c>
      <c r="B56" s="3" t="s">
        <v>103</v>
      </c>
      <c r="C56" s="94">
        <v>40639.607638888891</v>
      </c>
      <c r="D56" s="31">
        <v>139</v>
      </c>
      <c r="E56" s="40">
        <f t="shared" si="0"/>
        <v>3.9360629999999999</v>
      </c>
      <c r="F56" s="95">
        <v>0.03</v>
      </c>
      <c r="G56" s="95">
        <v>2.0000000000000001E-4</v>
      </c>
      <c r="H56" s="95">
        <v>2.0000000000000001E-4</v>
      </c>
      <c r="I56" s="95">
        <v>51.372999999999998</v>
      </c>
      <c r="J56" s="96"/>
      <c r="K56" s="95">
        <v>0.01</v>
      </c>
      <c r="L56" s="95">
        <v>3.0000000000000001E-3</v>
      </c>
      <c r="M56" s="97"/>
      <c r="N56" s="95">
        <v>7.306</v>
      </c>
      <c r="O56" s="95">
        <v>0.11370000000000001</v>
      </c>
      <c r="P56" s="95"/>
      <c r="Q56" s="95">
        <v>1.395</v>
      </c>
      <c r="R56" s="95">
        <v>5.117</v>
      </c>
      <c r="S56" s="95">
        <v>4.2500000000000003E-2</v>
      </c>
    </row>
    <row r="57" spans="1:19" x14ac:dyDescent="0.2">
      <c r="A57" s="3" t="s">
        <v>87</v>
      </c>
      <c r="B57" s="3" t="s">
        <v>103</v>
      </c>
      <c r="C57" s="94">
        <v>40648.416666666664</v>
      </c>
      <c r="D57" s="31">
        <v>111</v>
      </c>
      <c r="E57" s="40">
        <f t="shared" si="0"/>
        <v>3.1431869999999997</v>
      </c>
      <c r="F57" s="95">
        <v>0.02</v>
      </c>
      <c r="G57" s="95">
        <v>2.0000000000000001E-4</v>
      </c>
      <c r="H57" s="95">
        <v>2.2000000000000001E-4</v>
      </c>
      <c r="I57" s="95">
        <v>56.026000000000003</v>
      </c>
      <c r="J57" s="96"/>
      <c r="K57" s="95">
        <v>1.4E-2</v>
      </c>
      <c r="L57" s="95">
        <v>3.0000000000000001E-3</v>
      </c>
      <c r="M57" s="97"/>
      <c r="N57" s="95">
        <v>7.0650000000000004</v>
      </c>
      <c r="O57" s="95">
        <v>0.15040000000000001</v>
      </c>
      <c r="P57" s="95"/>
      <c r="Q57" s="95">
        <v>1.5820000000000001</v>
      </c>
      <c r="R57" s="95">
        <v>0.33</v>
      </c>
      <c r="S57" s="95">
        <v>5.9299999999999999E-2</v>
      </c>
    </row>
    <row r="58" spans="1:19" x14ac:dyDescent="0.2">
      <c r="A58" s="3" t="s">
        <v>87</v>
      </c>
      <c r="B58" s="3" t="s">
        <v>103</v>
      </c>
      <c r="C58" s="94">
        <v>40666.461805555555</v>
      </c>
      <c r="D58" s="31">
        <v>117</v>
      </c>
      <c r="E58" s="40">
        <f t="shared" si="0"/>
        <v>3.3130889999999997</v>
      </c>
      <c r="F58" s="95">
        <v>1.7999999999999999E-2</v>
      </c>
      <c r="G58" s="95">
        <v>2.0000000000000001E-4</v>
      </c>
      <c r="H58" s="95">
        <v>1.4999999999999999E-4</v>
      </c>
      <c r="I58" s="95">
        <v>55.063000000000002</v>
      </c>
      <c r="J58" s="96"/>
      <c r="K58" s="95">
        <v>0.02</v>
      </c>
      <c r="L58" s="95">
        <v>3.0000000000000001E-3</v>
      </c>
      <c r="M58" s="97"/>
      <c r="N58" s="95">
        <v>7.0720000000000001</v>
      </c>
      <c r="O58" s="95">
        <v>0.12570000000000001</v>
      </c>
      <c r="P58" s="95"/>
      <c r="Q58" s="95">
        <v>1.54</v>
      </c>
      <c r="R58" s="95">
        <v>5.827</v>
      </c>
      <c r="S58" s="95">
        <v>5.9499999999999997E-2</v>
      </c>
    </row>
    <row r="59" spans="1:19" x14ac:dyDescent="0.2">
      <c r="A59" s="3" t="s">
        <v>87</v>
      </c>
      <c r="B59" s="3" t="s">
        <v>103</v>
      </c>
      <c r="C59" s="94">
        <v>40697.357638888891</v>
      </c>
      <c r="D59" s="31">
        <v>1370</v>
      </c>
      <c r="E59" s="40">
        <f t="shared" si="0"/>
        <v>38.794289999999997</v>
      </c>
      <c r="F59" s="95">
        <v>2.4E-2</v>
      </c>
      <c r="G59" s="95">
        <v>2.0000000000000001E-4</v>
      </c>
      <c r="H59" s="95">
        <v>1.4999999999999999E-4</v>
      </c>
      <c r="I59" s="95">
        <v>22.998999999999999</v>
      </c>
      <c r="J59" s="96">
        <v>2.5000000000000001E-3</v>
      </c>
      <c r="K59" s="95">
        <v>2.5000000000000001E-2</v>
      </c>
      <c r="L59" s="95">
        <v>3.0000000000000001E-3</v>
      </c>
      <c r="M59" s="97"/>
      <c r="N59" s="95">
        <v>2.8159999999999998</v>
      </c>
      <c r="O59" s="95">
        <v>3.6400000000000002E-2</v>
      </c>
      <c r="P59" s="95"/>
      <c r="Q59" s="95">
        <v>0.59399999999999997</v>
      </c>
      <c r="R59" s="95">
        <v>0.89600000000000002</v>
      </c>
      <c r="S59" s="95">
        <v>2.3E-2</v>
      </c>
    </row>
    <row r="60" spans="1:19" x14ac:dyDescent="0.2">
      <c r="A60" s="3" t="s">
        <v>87</v>
      </c>
      <c r="B60" s="3" t="s">
        <v>103</v>
      </c>
      <c r="C60" s="94">
        <v>40697.659722222219</v>
      </c>
      <c r="D60" s="31">
        <v>1370</v>
      </c>
      <c r="E60" s="40">
        <f t="shared" si="0"/>
        <v>38.794289999999997</v>
      </c>
      <c r="F60" s="95">
        <v>2.1999999999999999E-2</v>
      </c>
      <c r="G60" s="95">
        <v>2.0000000000000001E-4</v>
      </c>
      <c r="H60" s="95">
        <v>1.4999999999999999E-4</v>
      </c>
      <c r="I60" s="95">
        <v>23.646000000000001</v>
      </c>
      <c r="J60" s="96">
        <v>2.5999999999999999E-3</v>
      </c>
      <c r="K60" s="95">
        <v>1.2E-2</v>
      </c>
      <c r="L60" s="95">
        <v>3.0000000000000001E-3</v>
      </c>
      <c r="M60" s="97"/>
      <c r="N60" s="95">
        <v>2.911</v>
      </c>
      <c r="O60" s="95">
        <v>4.2799999999999998E-2</v>
      </c>
      <c r="P60" s="95"/>
      <c r="Q60" s="95">
        <v>0.63200000000000001</v>
      </c>
      <c r="R60" s="95">
        <v>0.94499999999999995</v>
      </c>
      <c r="S60" s="95">
        <v>2.29E-2</v>
      </c>
    </row>
    <row r="61" spans="1:19" x14ac:dyDescent="0.2">
      <c r="A61" s="3" t="s">
        <v>87</v>
      </c>
      <c r="B61" s="3" t="s">
        <v>103</v>
      </c>
      <c r="C61" s="94">
        <v>40704.458333333336</v>
      </c>
      <c r="D61" s="31">
        <v>1840</v>
      </c>
      <c r="E61" s="40">
        <f t="shared" si="0"/>
        <v>52.103279999999998</v>
      </c>
      <c r="F61" s="95">
        <v>3.7999999999999999E-2</v>
      </c>
      <c r="G61" s="95">
        <v>2.0000000000000001E-4</v>
      </c>
      <c r="H61" s="95">
        <v>1.4999999999999999E-4</v>
      </c>
      <c r="I61" s="95">
        <v>17.478999999999999</v>
      </c>
      <c r="J61" s="96">
        <v>2.8999999999999998E-3</v>
      </c>
      <c r="K61" s="95">
        <v>3.5000000000000003E-2</v>
      </c>
      <c r="L61" s="95">
        <v>3.0000000000000001E-3</v>
      </c>
      <c r="M61" s="97"/>
      <c r="N61" s="95">
        <v>2.2400000000000002</v>
      </c>
      <c r="O61" s="95">
        <v>5.0599999999999999E-2</v>
      </c>
      <c r="P61" s="95"/>
      <c r="Q61" s="95">
        <v>0.51100000000000001</v>
      </c>
      <c r="R61" s="95">
        <v>1.2629999999999999</v>
      </c>
      <c r="S61" s="95">
        <v>3.3700000000000001E-2</v>
      </c>
    </row>
    <row r="62" spans="1:19" x14ac:dyDescent="0.2">
      <c r="A62" s="3" t="s">
        <v>87</v>
      </c>
      <c r="B62" s="3" t="s">
        <v>103</v>
      </c>
      <c r="C62" s="94">
        <v>40729.361111111109</v>
      </c>
      <c r="D62" s="31">
        <v>1030</v>
      </c>
      <c r="E62" s="40">
        <f t="shared" si="0"/>
        <v>29.166509999999999</v>
      </c>
      <c r="F62" s="95">
        <v>1.4999999999999999E-2</v>
      </c>
      <c r="G62" s="95">
        <v>2.0000000000000001E-4</v>
      </c>
      <c r="H62" s="95">
        <v>1.4999999999999999E-4</v>
      </c>
      <c r="I62" s="95">
        <v>25.69</v>
      </c>
      <c r="J62" s="96"/>
      <c r="K62" s="95">
        <v>0.01</v>
      </c>
      <c r="L62" s="95">
        <v>3.0000000000000001E-3</v>
      </c>
      <c r="M62" s="97"/>
      <c r="N62" s="95">
        <v>3.032</v>
      </c>
      <c r="O62" s="95">
        <v>5.45E-2</v>
      </c>
      <c r="P62" s="95"/>
      <c r="Q62" s="95">
        <v>0.74299999999999999</v>
      </c>
      <c r="R62" s="95">
        <v>0.93899999999999995</v>
      </c>
      <c r="S62" s="95">
        <v>4.2000000000000003E-2</v>
      </c>
    </row>
    <row r="63" spans="1:19" x14ac:dyDescent="0.2">
      <c r="A63" s="3" t="s">
        <v>87</v>
      </c>
      <c r="B63" s="3" t="s">
        <v>103</v>
      </c>
      <c r="C63" s="94">
        <v>40729.638888888891</v>
      </c>
      <c r="D63" s="31">
        <v>1030</v>
      </c>
      <c r="E63" s="40">
        <f t="shared" si="0"/>
        <v>29.166509999999999</v>
      </c>
      <c r="F63" s="95">
        <v>1.7000000000000001E-2</v>
      </c>
      <c r="G63" s="95">
        <v>2.0000000000000001E-4</v>
      </c>
      <c r="H63" s="95">
        <v>1.4999999999999999E-4</v>
      </c>
      <c r="I63" s="95">
        <v>24.28</v>
      </c>
      <c r="J63" s="96"/>
      <c r="K63" s="95">
        <v>0.01</v>
      </c>
      <c r="L63" s="95">
        <v>3.0000000000000001E-3</v>
      </c>
      <c r="M63" s="97"/>
      <c r="N63" s="95">
        <v>2.9390000000000001</v>
      </c>
      <c r="O63" s="95">
        <v>5.79E-2</v>
      </c>
      <c r="P63" s="95"/>
      <c r="Q63" s="95">
        <v>0.79800000000000004</v>
      </c>
      <c r="R63" s="95">
        <v>0.90900000000000003</v>
      </c>
      <c r="S63" s="95">
        <v>4.24E-2</v>
      </c>
    </row>
    <row r="64" spans="1:19" x14ac:dyDescent="0.2">
      <c r="A64" s="3" t="s">
        <v>87</v>
      </c>
      <c r="B64" s="3" t="s">
        <v>103</v>
      </c>
      <c r="C64" s="94">
        <v>40746.541666666664</v>
      </c>
      <c r="D64" s="31">
        <v>412</v>
      </c>
      <c r="E64" s="40">
        <f t="shared" si="0"/>
        <v>11.666604</v>
      </c>
      <c r="F64" s="95">
        <v>1.4999999999999999E-2</v>
      </c>
      <c r="G64" s="95">
        <v>2.0000000000000001E-4</v>
      </c>
      <c r="H64" s="95">
        <v>2.0999999999999998E-4</v>
      </c>
      <c r="I64" s="95">
        <v>42.44</v>
      </c>
      <c r="J64" s="96"/>
      <c r="K64" s="95">
        <v>2.4E-2</v>
      </c>
      <c r="L64" s="95">
        <v>3.0000000000000001E-3</v>
      </c>
      <c r="M64" s="97"/>
      <c r="N64" s="95">
        <v>5.5220000000000002</v>
      </c>
      <c r="O64" s="95">
        <v>8.6699999999999999E-2</v>
      </c>
      <c r="P64" s="95"/>
      <c r="Q64" s="95">
        <v>1.4239999999999999</v>
      </c>
      <c r="R64" s="95">
        <v>7.7789999999999999</v>
      </c>
      <c r="S64" s="95">
        <v>6.409999999999999E-2</v>
      </c>
    </row>
    <row r="65" spans="1:19" x14ac:dyDescent="0.2">
      <c r="A65" s="3" t="s">
        <v>87</v>
      </c>
      <c r="B65" s="3" t="s">
        <v>103</v>
      </c>
      <c r="C65" s="94">
        <v>40756.583333333336</v>
      </c>
      <c r="D65" s="31">
        <v>317</v>
      </c>
      <c r="E65" s="40">
        <f t="shared" si="0"/>
        <v>8.9764889999999991</v>
      </c>
      <c r="F65" s="95">
        <v>2.1000000000000001E-2</v>
      </c>
      <c r="G65" s="95">
        <v>2.0000000000000001E-4</v>
      </c>
      <c r="H65" s="95">
        <v>1.4999999999999999E-4</v>
      </c>
      <c r="I65" s="95">
        <v>48.067</v>
      </c>
      <c r="J65" s="96"/>
      <c r="K65" s="95">
        <v>0.01</v>
      </c>
      <c r="L65" s="95">
        <v>3.0000000000000001E-3</v>
      </c>
      <c r="M65" s="97"/>
      <c r="N65" s="95">
        <v>5.718</v>
      </c>
      <c r="O65" s="95">
        <v>6.5799999999999997E-2</v>
      </c>
      <c r="P65" s="95"/>
      <c r="Q65" s="95">
        <v>1.7589999999999999</v>
      </c>
      <c r="R65" s="95">
        <v>7.673</v>
      </c>
      <c r="S65" s="95">
        <v>3.4200000000000001E-2</v>
      </c>
    </row>
    <row r="66" spans="1:19" x14ac:dyDescent="0.2">
      <c r="A66" s="3" t="s">
        <v>87</v>
      </c>
      <c r="B66" s="3" t="s">
        <v>103</v>
      </c>
      <c r="C66" s="94">
        <v>40756.65625</v>
      </c>
      <c r="D66" s="31">
        <v>317</v>
      </c>
      <c r="E66" s="40">
        <f t="shared" si="0"/>
        <v>8.9764889999999991</v>
      </c>
      <c r="F66" s="95">
        <v>1.9E-2</v>
      </c>
      <c r="G66" s="95">
        <v>2.0000000000000001E-4</v>
      </c>
      <c r="H66" s="95">
        <v>2.0000000000000001E-4</v>
      </c>
      <c r="I66" s="95">
        <v>50.162999999999997</v>
      </c>
      <c r="J66" s="96"/>
      <c r="K66" s="95">
        <v>0.01</v>
      </c>
      <c r="L66" s="95">
        <v>3.0000000000000001E-3</v>
      </c>
      <c r="M66" s="97"/>
      <c r="N66" s="95">
        <v>5.7779999999999996</v>
      </c>
      <c r="O66" s="95">
        <v>6.59E-2</v>
      </c>
      <c r="P66" s="95"/>
      <c r="Q66" s="95">
        <v>1.841</v>
      </c>
      <c r="R66" s="95">
        <v>7.6539999999999999</v>
      </c>
      <c r="S66" s="95">
        <v>3.8899999999999997E-2</v>
      </c>
    </row>
    <row r="67" spans="1:19" x14ac:dyDescent="0.2">
      <c r="A67" s="3" t="s">
        <v>87</v>
      </c>
      <c r="B67" s="3" t="s">
        <v>103</v>
      </c>
      <c r="C67" s="94">
        <v>40772.541666666664</v>
      </c>
      <c r="D67" s="31">
        <v>154</v>
      </c>
      <c r="E67" s="40">
        <f t="shared" si="0"/>
        <v>4.3608180000000001</v>
      </c>
      <c r="F67" s="95">
        <v>2.1999999999999999E-2</v>
      </c>
      <c r="G67" s="95">
        <v>2.0000000000000001E-4</v>
      </c>
      <c r="H67" s="95">
        <v>5.6000000000000006E-4</v>
      </c>
      <c r="I67" s="95">
        <v>68.271000000000001</v>
      </c>
      <c r="J67" s="96"/>
      <c r="K67" s="95">
        <v>1.2999999999999999E-2</v>
      </c>
      <c r="L67" s="95">
        <v>3.0000000000000001E-3</v>
      </c>
      <c r="M67" s="97"/>
      <c r="N67" s="95">
        <v>9.4429999999999996</v>
      </c>
      <c r="O67" s="95">
        <v>8.0200000000000007E-2</v>
      </c>
      <c r="P67" s="95"/>
      <c r="Q67" s="95">
        <v>3.2930000000000001</v>
      </c>
      <c r="R67" s="95">
        <v>7.5030000000000001</v>
      </c>
      <c r="S67" s="95">
        <v>3.3000000000000002E-2</v>
      </c>
    </row>
    <row r="68" spans="1:19" x14ac:dyDescent="0.2">
      <c r="A68" s="3" t="s">
        <v>87</v>
      </c>
      <c r="B68" s="3" t="s">
        <v>103</v>
      </c>
      <c r="C68" s="94">
        <v>40812.385416666664</v>
      </c>
      <c r="D68" s="31">
        <v>123</v>
      </c>
      <c r="E68" s="40">
        <f t="shared" si="0"/>
        <v>3.4829909999999997</v>
      </c>
      <c r="F68" s="95">
        <v>1.4999999999999999E-2</v>
      </c>
      <c r="G68" s="95">
        <v>2.0000000000000001E-4</v>
      </c>
      <c r="H68" s="95">
        <v>1.4999999999999999E-4</v>
      </c>
      <c r="I68" s="95">
        <v>72.733000000000004</v>
      </c>
      <c r="J68" s="96"/>
      <c r="K68" s="95">
        <v>1.0999999999999999E-2</v>
      </c>
      <c r="L68" s="95">
        <v>3.0000000000000001E-3</v>
      </c>
      <c r="M68" s="97"/>
      <c r="N68" s="95">
        <v>9.9090000000000007</v>
      </c>
      <c r="O68" s="95">
        <v>9.35E-2</v>
      </c>
      <c r="P68" s="95"/>
      <c r="Q68" s="95">
        <v>3.5409999999999999</v>
      </c>
      <c r="R68" s="95">
        <v>18.972999999999999</v>
      </c>
      <c r="S68" s="95">
        <v>2.9399999999999999E-2</v>
      </c>
    </row>
    <row r="69" spans="1:19" x14ac:dyDescent="0.2">
      <c r="A69" s="3" t="s">
        <v>87</v>
      </c>
      <c r="B69" s="3" t="s">
        <v>103</v>
      </c>
      <c r="C69" s="94">
        <v>40822.635416666664</v>
      </c>
      <c r="D69" s="31">
        <v>153</v>
      </c>
      <c r="E69" s="40">
        <f t="shared" ref="E69:E132" si="1">D69*0.028317</f>
        <v>4.3325009999999997</v>
      </c>
      <c r="F69" s="95">
        <v>0.02</v>
      </c>
      <c r="G69" s="95">
        <v>2.0000000000000001E-4</v>
      </c>
      <c r="H69" s="95">
        <v>1.4999999999999999E-4</v>
      </c>
      <c r="I69" s="95">
        <v>57.859000000000002</v>
      </c>
      <c r="J69" s="96"/>
      <c r="K69" s="95">
        <v>2.5000000000000001E-2</v>
      </c>
      <c r="L69" s="95">
        <v>3.0000000000000001E-3</v>
      </c>
      <c r="M69" s="97"/>
      <c r="N69" s="95">
        <v>7.9909999999999997</v>
      </c>
      <c r="O69" s="95">
        <v>6.0700000000000004E-2</v>
      </c>
      <c r="P69" s="95"/>
      <c r="Q69" s="95">
        <v>2.516</v>
      </c>
      <c r="R69" s="95">
        <v>11.177</v>
      </c>
      <c r="S69" s="95">
        <v>3.1399999999999997E-2</v>
      </c>
    </row>
    <row r="70" spans="1:19" x14ac:dyDescent="0.2">
      <c r="A70" s="3" t="s">
        <v>87</v>
      </c>
      <c r="B70" s="3" t="s">
        <v>103</v>
      </c>
      <c r="C70" s="94">
        <v>40823.53125</v>
      </c>
      <c r="D70" s="31">
        <v>140</v>
      </c>
      <c r="E70" s="40">
        <f t="shared" si="1"/>
        <v>3.9643799999999998</v>
      </c>
      <c r="F70" s="95">
        <v>2.1999999999999999E-2</v>
      </c>
      <c r="G70" s="95">
        <v>2.0000000000000001E-4</v>
      </c>
      <c r="H70" s="95">
        <v>1.4999999999999999E-4</v>
      </c>
      <c r="I70" s="95">
        <v>47.984999999999999</v>
      </c>
      <c r="J70" s="96"/>
      <c r="K70" s="95">
        <v>1.2999999999999999E-2</v>
      </c>
      <c r="L70" s="95">
        <v>3.0000000000000001E-3</v>
      </c>
      <c r="M70" s="97"/>
      <c r="N70" s="95">
        <v>6.2770000000000001</v>
      </c>
      <c r="O70" s="95">
        <v>6.9400000000000003E-2</v>
      </c>
      <c r="P70" s="95"/>
      <c r="Q70" s="95">
        <v>1.7490000000000001</v>
      </c>
      <c r="R70" s="95">
        <v>6.6280000000000001</v>
      </c>
      <c r="S70" s="95">
        <v>4.2099999999999999E-2</v>
      </c>
    </row>
    <row r="71" spans="1:19" x14ac:dyDescent="0.2">
      <c r="A71" s="3" t="s">
        <v>87</v>
      </c>
      <c r="B71" s="3" t="s">
        <v>103</v>
      </c>
      <c r="C71" s="94">
        <v>40833.388888888891</v>
      </c>
      <c r="D71" s="31">
        <v>141</v>
      </c>
      <c r="E71" s="40">
        <f t="shared" si="1"/>
        <v>3.9926969999999997</v>
      </c>
      <c r="F71" s="95">
        <v>0.02</v>
      </c>
      <c r="G71" s="95">
        <v>2.0000000000000001E-4</v>
      </c>
      <c r="H71" s="95">
        <v>1.4999999999999999E-4</v>
      </c>
      <c r="I71" s="95">
        <v>61.100999999999999</v>
      </c>
      <c r="J71" s="96"/>
      <c r="K71" s="95">
        <v>1.9E-2</v>
      </c>
      <c r="L71" s="95">
        <v>3.0000000000000001E-3</v>
      </c>
      <c r="M71" s="97"/>
      <c r="N71" s="95">
        <v>7.9489999999999998</v>
      </c>
      <c r="O71" s="95">
        <v>8.5999999999999993E-2</v>
      </c>
      <c r="P71" s="95"/>
      <c r="Q71" s="95">
        <v>2.528</v>
      </c>
      <c r="R71" s="95">
        <v>11.994</v>
      </c>
      <c r="S71" s="95">
        <v>3.95E-2</v>
      </c>
    </row>
    <row r="72" spans="1:19" x14ac:dyDescent="0.2">
      <c r="A72" s="3" t="s">
        <v>87</v>
      </c>
      <c r="B72" s="3" t="s">
        <v>103</v>
      </c>
      <c r="C72" s="94">
        <v>40855.392361111109</v>
      </c>
      <c r="D72" s="31">
        <v>93</v>
      </c>
      <c r="E72" s="40">
        <f t="shared" si="1"/>
        <v>2.6334809999999997</v>
      </c>
      <c r="F72" s="95">
        <v>1.4999999999999999E-2</v>
      </c>
      <c r="G72" s="95">
        <v>2.0000000000000001E-4</v>
      </c>
      <c r="H72" s="95">
        <v>1.4999999999999999E-4</v>
      </c>
      <c r="I72" s="95">
        <v>71.808999999999997</v>
      </c>
      <c r="J72" s="96"/>
      <c r="K72" s="95">
        <v>0.01</v>
      </c>
      <c r="L72" s="95">
        <v>3.0000000000000001E-3</v>
      </c>
      <c r="M72" s="97"/>
      <c r="N72" s="95">
        <v>9.4649999999999999</v>
      </c>
      <c r="O72" s="95">
        <v>0.13569999999999999</v>
      </c>
      <c r="P72" s="95"/>
      <c r="Q72" s="95">
        <v>2.7759999999999998</v>
      </c>
      <c r="R72" s="95">
        <v>13.987</v>
      </c>
      <c r="S72" s="95">
        <v>6.7099999999999993E-2</v>
      </c>
    </row>
    <row r="73" spans="1:19" x14ac:dyDescent="0.2">
      <c r="A73" s="3" t="s">
        <v>87</v>
      </c>
      <c r="B73" s="3" t="s">
        <v>103</v>
      </c>
      <c r="C73" s="94">
        <v>40855.576388888891</v>
      </c>
      <c r="D73" s="31">
        <v>93</v>
      </c>
      <c r="E73" s="40">
        <f t="shared" si="1"/>
        <v>2.6334809999999997</v>
      </c>
      <c r="F73" s="95">
        <v>2.1000000000000001E-2</v>
      </c>
      <c r="G73" s="95">
        <v>2.0000000000000001E-4</v>
      </c>
      <c r="H73" s="95">
        <v>1.4999999999999999E-4</v>
      </c>
      <c r="I73" s="95">
        <v>65.608999999999995</v>
      </c>
      <c r="J73" s="96">
        <v>3.5000000000000001E-3</v>
      </c>
      <c r="K73" s="95">
        <v>1.6E-2</v>
      </c>
      <c r="L73" s="95">
        <v>3.0000000000000001E-3</v>
      </c>
      <c r="M73" s="97"/>
      <c r="N73" s="95">
        <v>9.2390000000000008</v>
      </c>
      <c r="O73" s="95">
        <v>5.0000000000000001E-3</v>
      </c>
      <c r="P73" s="95"/>
      <c r="Q73" s="95">
        <v>2.6230000000000002</v>
      </c>
      <c r="R73" s="95">
        <v>13.321999999999999</v>
      </c>
      <c r="S73" s="95">
        <v>5.9799999999999999E-2</v>
      </c>
    </row>
    <row r="74" spans="1:19" x14ac:dyDescent="0.2">
      <c r="A74" s="3" t="s">
        <v>87</v>
      </c>
      <c r="B74" s="3" t="s">
        <v>103</v>
      </c>
      <c r="C74" s="94">
        <v>40861.364583333336</v>
      </c>
      <c r="D74" s="31">
        <v>88</v>
      </c>
      <c r="E74" s="40">
        <f t="shared" si="1"/>
        <v>2.4918959999999997</v>
      </c>
      <c r="F74" s="95">
        <v>1.4999999999999999E-2</v>
      </c>
      <c r="G74" s="95">
        <v>2.0000000000000001E-4</v>
      </c>
      <c r="H74" s="95">
        <v>2.9999999999999997E-4</v>
      </c>
      <c r="I74" s="95">
        <v>75.245999999999995</v>
      </c>
      <c r="J74" s="96"/>
      <c r="K74" s="95">
        <v>1.7999999999999999E-2</v>
      </c>
      <c r="L74" s="95">
        <v>3.0000000000000001E-3</v>
      </c>
      <c r="M74" s="97"/>
      <c r="N74" s="95">
        <v>9.48</v>
      </c>
      <c r="O74" s="95">
        <v>0.16789999999999999</v>
      </c>
      <c r="P74" s="95"/>
      <c r="Q74" s="95">
        <v>2.6579999999999999</v>
      </c>
      <c r="R74" s="95">
        <v>14.593999999999999</v>
      </c>
      <c r="S74" s="95">
        <v>8.4500000000000006E-2</v>
      </c>
    </row>
    <row r="75" spans="1:19" x14ac:dyDescent="0.2">
      <c r="A75" s="3" t="s">
        <v>87</v>
      </c>
      <c r="B75" s="3" t="s">
        <v>103</v>
      </c>
      <c r="C75" s="94">
        <v>40884.378472222219</v>
      </c>
      <c r="D75" s="31">
        <v>68</v>
      </c>
      <c r="E75" s="40">
        <f t="shared" si="1"/>
        <v>1.9255559999999998</v>
      </c>
      <c r="F75" s="95">
        <v>1.4999999999999999E-2</v>
      </c>
      <c r="G75" s="95">
        <v>2.0000000000000001E-4</v>
      </c>
      <c r="H75" s="95">
        <v>1.4999999999999999E-4</v>
      </c>
      <c r="I75" s="95">
        <v>81.838999999999999</v>
      </c>
      <c r="J75" s="96"/>
      <c r="K75" s="95">
        <v>0.01</v>
      </c>
      <c r="L75" s="95">
        <v>3.0000000000000001E-3</v>
      </c>
      <c r="M75" s="97"/>
      <c r="N75" s="95">
        <v>10.917</v>
      </c>
      <c r="O75" s="95">
        <v>0.26219999999999999</v>
      </c>
      <c r="P75" s="95"/>
      <c r="Q75" s="95">
        <v>3.198</v>
      </c>
      <c r="R75" s="95">
        <v>17.074999999999999</v>
      </c>
      <c r="S75" s="95">
        <v>9.1299999999999992E-2</v>
      </c>
    </row>
    <row r="76" spans="1:19" x14ac:dyDescent="0.2">
      <c r="A76" s="3" t="s">
        <v>87</v>
      </c>
      <c r="B76" s="3" t="s">
        <v>103</v>
      </c>
      <c r="C76" s="94">
        <v>40884.666666666664</v>
      </c>
      <c r="D76" s="31">
        <v>68</v>
      </c>
      <c r="E76" s="40">
        <f t="shared" si="1"/>
        <v>1.9255559999999998</v>
      </c>
      <c r="F76" s="95">
        <v>1.7999999999999999E-2</v>
      </c>
      <c r="G76" s="95">
        <v>2.0000000000000001E-4</v>
      </c>
      <c r="H76" s="95">
        <v>2.5000000000000001E-4</v>
      </c>
      <c r="I76" s="95">
        <v>79.230999999999995</v>
      </c>
      <c r="J76" s="96"/>
      <c r="K76" s="95">
        <v>1.7000000000000001E-2</v>
      </c>
      <c r="L76" s="95">
        <v>3.0000000000000001E-3</v>
      </c>
      <c r="M76" s="97"/>
      <c r="N76" s="95">
        <v>10.773999999999999</v>
      </c>
      <c r="O76" s="95">
        <v>0.25490000000000002</v>
      </c>
      <c r="P76" s="95"/>
      <c r="Q76" s="95">
        <v>3.3330000000000002</v>
      </c>
      <c r="R76" s="95">
        <v>16.838000000000001</v>
      </c>
      <c r="S76" s="95">
        <v>8.3699999999999997E-2</v>
      </c>
    </row>
    <row r="77" spans="1:19" x14ac:dyDescent="0.2">
      <c r="A77" s="3" t="s">
        <v>87</v>
      </c>
      <c r="B77" s="3" t="s">
        <v>103</v>
      </c>
      <c r="C77" s="94">
        <v>40892.489583333336</v>
      </c>
      <c r="D77" s="31">
        <v>66</v>
      </c>
      <c r="E77" s="40">
        <f t="shared" si="1"/>
        <v>1.868922</v>
      </c>
      <c r="F77" s="95">
        <v>1.4999999999999999E-2</v>
      </c>
      <c r="G77" s="95">
        <v>2.0000000000000001E-4</v>
      </c>
      <c r="H77" s="95">
        <v>2.9999999999999997E-4</v>
      </c>
      <c r="I77" s="95">
        <v>73.992999999999995</v>
      </c>
      <c r="J77" s="96"/>
      <c r="K77" s="95">
        <v>1.0999999999999999E-2</v>
      </c>
      <c r="L77" s="95">
        <v>3.0000000000000001E-3</v>
      </c>
      <c r="M77" s="97"/>
      <c r="N77" s="95">
        <v>10.005000000000001</v>
      </c>
      <c r="O77" s="95">
        <v>0.21190000000000001</v>
      </c>
      <c r="P77" s="95"/>
      <c r="Q77" s="95">
        <v>2.71</v>
      </c>
      <c r="R77" s="95">
        <v>14.582000000000001</v>
      </c>
      <c r="S77" s="95">
        <v>0.10779999999999999</v>
      </c>
    </row>
    <row r="78" spans="1:19" x14ac:dyDescent="0.2">
      <c r="A78" s="3" t="s">
        <v>87</v>
      </c>
      <c r="B78" s="3" t="s">
        <v>103</v>
      </c>
      <c r="C78" s="94">
        <v>40913.34375</v>
      </c>
      <c r="D78" s="31">
        <v>64</v>
      </c>
      <c r="E78" s="40">
        <f t="shared" si="1"/>
        <v>1.8122879999999999</v>
      </c>
      <c r="F78" s="95">
        <v>1.4999999999999999E-2</v>
      </c>
      <c r="G78" s="95">
        <v>2.0000000000000001E-4</v>
      </c>
      <c r="H78" s="95">
        <v>3.2000000000000003E-4</v>
      </c>
      <c r="I78" s="95">
        <v>81.001000000000005</v>
      </c>
      <c r="J78" s="96"/>
      <c r="K78" s="95">
        <v>0.01</v>
      </c>
      <c r="L78" s="95">
        <v>3.0000000000000001E-3</v>
      </c>
      <c r="M78" s="97"/>
      <c r="N78" s="95">
        <v>10.603999999999999</v>
      </c>
      <c r="O78" s="95">
        <v>0.24659999999999999</v>
      </c>
      <c r="P78" s="95"/>
      <c r="Q78" s="95">
        <v>3.1080000000000001</v>
      </c>
      <c r="R78" s="95">
        <v>16.295999999999999</v>
      </c>
      <c r="S78" s="95">
        <v>0.1205</v>
      </c>
    </row>
    <row r="79" spans="1:19" x14ac:dyDescent="0.2">
      <c r="A79" s="3" t="s">
        <v>87</v>
      </c>
      <c r="B79" s="3" t="s">
        <v>103</v>
      </c>
      <c r="C79" s="94">
        <v>40913.638888888891</v>
      </c>
      <c r="D79" s="31">
        <v>64</v>
      </c>
      <c r="E79" s="40">
        <f t="shared" si="1"/>
        <v>1.8122879999999999</v>
      </c>
      <c r="F79" s="95">
        <v>2.7E-2</v>
      </c>
      <c r="G79" s="95">
        <v>2.0000000000000001E-4</v>
      </c>
      <c r="H79" s="95">
        <v>3.2000000000000003E-4</v>
      </c>
      <c r="I79" s="95">
        <v>77.527000000000001</v>
      </c>
      <c r="J79" s="96"/>
      <c r="K79" s="95">
        <v>3.1E-2</v>
      </c>
      <c r="L79" s="95">
        <v>3.0000000000000001E-3</v>
      </c>
      <c r="M79" s="97"/>
      <c r="N79" s="95">
        <v>10.026999999999999</v>
      </c>
      <c r="O79" s="95">
        <v>0.21159999999999998</v>
      </c>
      <c r="P79" s="95"/>
      <c r="Q79" s="95">
        <v>2.6829999999999998</v>
      </c>
      <c r="R79" s="95">
        <v>14.505000000000001</v>
      </c>
      <c r="S79" s="95">
        <v>8.5699999999999998E-2</v>
      </c>
    </row>
    <row r="80" spans="1:19" x14ac:dyDescent="0.2">
      <c r="A80" s="3" t="s">
        <v>87</v>
      </c>
      <c r="B80" s="3" t="s">
        <v>103</v>
      </c>
      <c r="C80" s="94">
        <v>40948.347222222219</v>
      </c>
      <c r="D80" s="31">
        <v>61</v>
      </c>
      <c r="E80" s="40">
        <f t="shared" si="1"/>
        <v>1.7273369999999999</v>
      </c>
      <c r="F80" s="95">
        <v>1.4999999999999999E-2</v>
      </c>
      <c r="G80" s="95">
        <v>2.0000000000000001E-4</v>
      </c>
      <c r="H80" s="95">
        <v>2.6000000000000003E-4</v>
      </c>
      <c r="I80" s="95">
        <v>79.611000000000004</v>
      </c>
      <c r="J80" s="96"/>
      <c r="K80" s="95">
        <v>1.2E-2</v>
      </c>
      <c r="L80" s="95">
        <v>3.0000000000000001E-3</v>
      </c>
      <c r="M80" s="97"/>
      <c r="N80" s="95">
        <v>10.855</v>
      </c>
      <c r="O80" s="95">
        <v>0.23719999999999999</v>
      </c>
      <c r="P80" s="95"/>
      <c r="Q80" s="95">
        <v>3.2429999999999999</v>
      </c>
      <c r="R80" s="95">
        <v>17.315999999999999</v>
      </c>
      <c r="S80" s="95">
        <v>8.0299999999999996E-2</v>
      </c>
    </row>
    <row r="81" spans="1:19" x14ac:dyDescent="0.2">
      <c r="A81" s="3" t="s">
        <v>87</v>
      </c>
      <c r="B81" s="3" t="s">
        <v>103</v>
      </c>
      <c r="C81" s="94">
        <v>40948.625</v>
      </c>
      <c r="D81" s="31">
        <v>61</v>
      </c>
      <c r="E81" s="40">
        <f t="shared" si="1"/>
        <v>1.7273369999999999</v>
      </c>
      <c r="F81" s="95">
        <v>3.4000000000000002E-2</v>
      </c>
      <c r="G81" s="95">
        <v>2.0000000000000001E-4</v>
      </c>
      <c r="H81" s="95">
        <v>2.9E-4</v>
      </c>
      <c r="I81" s="95">
        <v>87.03</v>
      </c>
      <c r="J81" s="96"/>
      <c r="K81" s="95">
        <v>2.1999999999999999E-2</v>
      </c>
      <c r="L81" s="95">
        <v>3.0000000000000001E-3</v>
      </c>
      <c r="M81" s="97"/>
      <c r="N81" s="95">
        <v>12.013</v>
      </c>
      <c r="O81" s="95">
        <v>0.25939999999999996</v>
      </c>
      <c r="P81" s="95"/>
      <c r="Q81" s="95">
        <v>3.4929999999999999</v>
      </c>
      <c r="R81" s="95">
        <v>18.670999999999999</v>
      </c>
      <c r="S81" s="95">
        <v>8.2000000000000003E-2</v>
      </c>
    </row>
    <row r="82" spans="1:19" x14ac:dyDescent="0.2">
      <c r="A82" s="3" t="s">
        <v>87</v>
      </c>
      <c r="B82" s="3" t="s">
        <v>103</v>
      </c>
      <c r="C82" s="94">
        <v>40975.34375</v>
      </c>
      <c r="D82" s="31">
        <v>58</v>
      </c>
      <c r="E82" s="40">
        <f t="shared" si="1"/>
        <v>1.6423859999999999</v>
      </c>
      <c r="F82" s="95">
        <v>1.4999999999999999E-2</v>
      </c>
      <c r="G82" s="95">
        <v>2.0000000000000001E-4</v>
      </c>
      <c r="H82" s="95">
        <v>2.7E-4</v>
      </c>
      <c r="I82" s="95">
        <v>76.727999999999994</v>
      </c>
      <c r="J82" s="96"/>
      <c r="K82" s="95">
        <v>1.2E-2</v>
      </c>
      <c r="L82" s="95">
        <v>3.0000000000000001E-3</v>
      </c>
      <c r="M82" s="97"/>
      <c r="N82" s="95">
        <v>11.189</v>
      </c>
      <c r="O82" s="95">
        <v>0.24</v>
      </c>
      <c r="P82" s="95"/>
      <c r="Q82" s="95">
        <v>2.8559999999999999</v>
      </c>
      <c r="R82" s="95">
        <v>14.343999999999999</v>
      </c>
      <c r="S82" s="95">
        <v>8.0299999999999996E-2</v>
      </c>
    </row>
    <row r="83" spans="1:19" x14ac:dyDescent="0.2">
      <c r="A83" s="3" t="s">
        <v>87</v>
      </c>
      <c r="B83" s="3" t="s">
        <v>103</v>
      </c>
      <c r="C83" s="94">
        <v>40975.704861111109</v>
      </c>
      <c r="D83" s="31">
        <v>58</v>
      </c>
      <c r="E83" s="40">
        <f t="shared" si="1"/>
        <v>1.6423859999999999</v>
      </c>
      <c r="F83" s="95">
        <v>4.7E-2</v>
      </c>
      <c r="G83" s="95">
        <v>2.0000000000000001E-4</v>
      </c>
      <c r="H83" s="95">
        <v>1.4999999999999999E-4</v>
      </c>
      <c r="I83" s="95">
        <v>74.975999999999999</v>
      </c>
      <c r="J83" s="96"/>
      <c r="K83" s="95">
        <v>2.5499999999999998E-2</v>
      </c>
      <c r="L83" s="95">
        <v>3.0000000000000001E-3</v>
      </c>
      <c r="M83" s="97"/>
      <c r="N83" s="95">
        <v>9.4390000000000001</v>
      </c>
      <c r="O83" s="95">
        <v>0.22900000000000001</v>
      </c>
      <c r="P83" s="95"/>
      <c r="Q83" s="95">
        <v>2.528</v>
      </c>
      <c r="R83" s="95">
        <v>13.023999999999999</v>
      </c>
      <c r="S83" s="95">
        <v>6.2700000000000006E-2</v>
      </c>
    </row>
    <row r="84" spans="1:19" x14ac:dyDescent="0.2">
      <c r="A84" s="3" t="s">
        <v>87</v>
      </c>
      <c r="B84" s="3" t="s">
        <v>103</v>
      </c>
      <c r="C84" s="94">
        <v>40984.468055555553</v>
      </c>
      <c r="D84" s="31">
        <v>89</v>
      </c>
      <c r="E84" s="40">
        <f t="shared" si="1"/>
        <v>2.520213</v>
      </c>
      <c r="F84" s="95">
        <v>2.1999999999999999E-2</v>
      </c>
      <c r="G84" s="95">
        <v>2.0000000000000001E-4</v>
      </c>
      <c r="H84" s="95">
        <v>2.2000000000000001E-4</v>
      </c>
      <c r="I84" s="95">
        <v>62.677</v>
      </c>
      <c r="J84" s="96"/>
      <c r="K84" s="95">
        <v>1.0999999999999999E-2</v>
      </c>
      <c r="L84" s="95">
        <v>3.0000000000000001E-3</v>
      </c>
      <c r="M84" s="97"/>
      <c r="N84" s="95">
        <v>8.2889999999999997</v>
      </c>
      <c r="O84" s="95">
        <v>0.18940000000000001</v>
      </c>
      <c r="P84" s="95"/>
      <c r="Q84" s="95">
        <v>1.9690000000000001</v>
      </c>
      <c r="R84" s="95">
        <v>9.9139999999999997</v>
      </c>
      <c r="S84" s="95">
        <v>5.8700000000000002E-2</v>
      </c>
    </row>
    <row r="85" spans="1:19" x14ac:dyDescent="0.2">
      <c r="A85" s="3" t="s">
        <v>87</v>
      </c>
      <c r="B85" s="3" t="s">
        <v>103</v>
      </c>
      <c r="C85" s="94">
        <v>41002.319444444445</v>
      </c>
      <c r="D85" s="31">
        <v>235</v>
      </c>
      <c r="E85" s="40">
        <f t="shared" si="1"/>
        <v>6.6544949999999998</v>
      </c>
      <c r="F85" s="95">
        <v>0.03</v>
      </c>
      <c r="G85" s="95">
        <v>2.0000000000000001E-4</v>
      </c>
      <c r="H85" s="95">
        <v>1.4999999999999999E-4</v>
      </c>
      <c r="I85" s="95">
        <v>34.912999999999997</v>
      </c>
      <c r="J85" s="96">
        <v>6.1999999999999998E-3</v>
      </c>
      <c r="K85" s="95">
        <v>5.8999999999999997E-2</v>
      </c>
      <c r="L85" s="95">
        <v>3.0000000000000001E-3</v>
      </c>
      <c r="M85" s="97"/>
      <c r="N85" s="95">
        <v>4.9610000000000003</v>
      </c>
      <c r="O85" s="95">
        <v>6.2E-2</v>
      </c>
      <c r="P85" s="95"/>
      <c r="Q85" s="95">
        <v>1.006</v>
      </c>
      <c r="R85" s="95">
        <v>3.8050000000000002</v>
      </c>
      <c r="S85" s="95">
        <v>4.3200000000000002E-2</v>
      </c>
    </row>
    <row r="86" spans="1:19" x14ac:dyDescent="0.2">
      <c r="A86" s="3" t="s">
        <v>87</v>
      </c>
      <c r="B86" s="3" t="s">
        <v>103</v>
      </c>
      <c r="C86" s="94">
        <v>41002.527777777781</v>
      </c>
      <c r="D86" s="31">
        <v>235</v>
      </c>
      <c r="E86" s="40">
        <f t="shared" si="1"/>
        <v>6.6544949999999998</v>
      </c>
      <c r="F86" s="95">
        <v>1.4999999999999999E-2</v>
      </c>
      <c r="G86" s="95">
        <v>2.0000000000000001E-4</v>
      </c>
      <c r="H86" s="95">
        <v>1.4999999999999999E-4</v>
      </c>
      <c r="I86" s="95">
        <v>35.064</v>
      </c>
      <c r="J86" s="96">
        <v>5.0000000000000001E-3</v>
      </c>
      <c r="K86" s="95">
        <v>1.7000000000000001E-2</v>
      </c>
      <c r="L86" s="95">
        <v>3.0000000000000001E-3</v>
      </c>
      <c r="M86" s="97"/>
      <c r="N86" s="95">
        <v>5.18</v>
      </c>
      <c r="O86" s="95">
        <v>5.3100000000000001E-2</v>
      </c>
      <c r="P86" s="95"/>
      <c r="Q86" s="95">
        <v>0.93899999999999995</v>
      </c>
      <c r="R86" s="95">
        <v>3.4860000000000002</v>
      </c>
      <c r="S86" s="95">
        <v>4.0100000000000004E-2</v>
      </c>
    </row>
    <row r="87" spans="1:19" x14ac:dyDescent="0.2">
      <c r="A87" s="3" t="s">
        <v>87</v>
      </c>
      <c r="B87" s="3" t="s">
        <v>103</v>
      </c>
      <c r="C87" s="94">
        <v>41023.489583333336</v>
      </c>
      <c r="D87" s="31">
        <v>486</v>
      </c>
      <c r="E87" s="40">
        <f t="shared" si="1"/>
        <v>13.762061999999998</v>
      </c>
      <c r="F87" s="95">
        <v>3.3000000000000002E-2</v>
      </c>
      <c r="G87" s="95">
        <v>2.0000000000000001E-4</v>
      </c>
      <c r="H87" s="95">
        <v>1.4999999999999999E-4</v>
      </c>
      <c r="I87" s="95">
        <v>30.859000000000002</v>
      </c>
      <c r="J87" s="96">
        <v>2.7000000000000001E-3</v>
      </c>
      <c r="K87" s="95">
        <v>4.2000000000000003E-2</v>
      </c>
      <c r="L87" s="95">
        <v>3.0000000000000001E-3</v>
      </c>
      <c r="M87" s="97"/>
      <c r="N87" s="95">
        <v>3.8330000000000002</v>
      </c>
      <c r="O87" s="95">
        <v>5.5E-2</v>
      </c>
      <c r="P87" s="95"/>
      <c r="Q87" s="95">
        <v>0.82199999999999995</v>
      </c>
      <c r="R87" s="95">
        <v>3.0259999999999998</v>
      </c>
      <c r="S87" s="95">
        <v>2.7300000000000001E-2</v>
      </c>
    </row>
    <row r="88" spans="1:19" x14ac:dyDescent="0.2">
      <c r="A88" s="3" t="s">
        <v>87</v>
      </c>
      <c r="B88" s="3" t="s">
        <v>103</v>
      </c>
      <c r="C88" s="94">
        <v>41031.350694444445</v>
      </c>
      <c r="D88" s="31">
        <v>406</v>
      </c>
      <c r="E88" s="40">
        <f t="shared" si="1"/>
        <v>11.496701999999999</v>
      </c>
      <c r="F88" s="95">
        <v>4.8000000000000001E-2</v>
      </c>
      <c r="G88" s="95">
        <v>2.0000000000000001E-4</v>
      </c>
      <c r="H88" s="95">
        <v>1.4999999999999999E-4</v>
      </c>
      <c r="I88" s="95">
        <v>36.963999999999999</v>
      </c>
      <c r="J88" s="96">
        <v>4.0000000000000001E-3</v>
      </c>
      <c r="K88" s="95">
        <v>7.5999999999999998E-2</v>
      </c>
      <c r="L88" s="95">
        <v>3.0000000000000001E-3</v>
      </c>
      <c r="M88" s="97"/>
      <c r="N88" s="95">
        <v>4.8129999999999997</v>
      </c>
      <c r="O88" s="95">
        <v>4.7E-2</v>
      </c>
      <c r="P88" s="95"/>
      <c r="Q88" s="95">
        <v>1.097</v>
      </c>
      <c r="R88" s="95">
        <v>4.782</v>
      </c>
      <c r="S88" s="95">
        <v>5.8500000000000003E-2</v>
      </c>
    </row>
    <row r="89" spans="1:19" x14ac:dyDescent="0.2">
      <c r="A89" s="3" t="s">
        <v>87</v>
      </c>
      <c r="B89" s="3" t="s">
        <v>103</v>
      </c>
      <c r="C89" s="94">
        <v>41031.552083333336</v>
      </c>
      <c r="D89" s="31">
        <v>406</v>
      </c>
      <c r="E89" s="40">
        <f t="shared" si="1"/>
        <v>11.496701999999999</v>
      </c>
      <c r="F89" s="95">
        <v>0.02</v>
      </c>
      <c r="G89" s="95">
        <v>2.0000000000000001E-4</v>
      </c>
      <c r="H89" s="95">
        <v>1.4999999999999999E-4</v>
      </c>
      <c r="I89" s="95">
        <v>39.338999999999999</v>
      </c>
      <c r="J89" s="96">
        <v>3.2000000000000002E-3</v>
      </c>
      <c r="K89" s="95">
        <v>1.2E-2</v>
      </c>
      <c r="L89" s="95">
        <v>3.0000000000000001E-3</v>
      </c>
      <c r="M89" s="97"/>
      <c r="N89" s="95">
        <v>4.7270000000000003</v>
      </c>
      <c r="O89" s="95">
        <v>4.19E-2</v>
      </c>
      <c r="P89" s="95"/>
      <c r="Q89" s="95">
        <v>0.98099999999999998</v>
      </c>
      <c r="R89" s="95">
        <v>4.2080000000000002</v>
      </c>
      <c r="S89" s="95">
        <v>3.6600000000000001E-2</v>
      </c>
    </row>
    <row r="90" spans="1:19" x14ac:dyDescent="0.2">
      <c r="A90" s="3" t="s">
        <v>87</v>
      </c>
      <c r="B90" s="3" t="s">
        <v>103</v>
      </c>
      <c r="C90" s="94">
        <v>41037.495138888888</v>
      </c>
      <c r="D90" s="31">
        <v>498</v>
      </c>
      <c r="E90" s="40">
        <f t="shared" si="1"/>
        <v>14.101865999999999</v>
      </c>
      <c r="F90" s="95">
        <v>2.9000000000000001E-2</v>
      </c>
      <c r="G90" s="95">
        <v>2.0000000000000001E-4</v>
      </c>
      <c r="H90" s="95">
        <v>1.4999999999999999E-4</v>
      </c>
      <c r="I90" s="95">
        <v>30.195</v>
      </c>
      <c r="J90" s="96">
        <v>2.5999999999999999E-3</v>
      </c>
      <c r="K90" s="95">
        <v>5.6000000000000001E-2</v>
      </c>
      <c r="L90" s="95">
        <v>3.0000000000000001E-3</v>
      </c>
      <c r="M90" s="97"/>
      <c r="N90" s="95">
        <v>3.7069999999999999</v>
      </c>
      <c r="O90" s="95">
        <v>4.9599999999999998E-2</v>
      </c>
      <c r="P90" s="95"/>
      <c r="Q90" s="95">
        <v>0.85099999999999998</v>
      </c>
      <c r="R90" s="95">
        <v>3.7040000000000002</v>
      </c>
      <c r="S90" s="95">
        <v>3.9799999999999995E-2</v>
      </c>
    </row>
    <row r="91" spans="1:19" x14ac:dyDescent="0.2">
      <c r="A91" s="3" t="s">
        <v>87</v>
      </c>
      <c r="B91" s="3" t="s">
        <v>103</v>
      </c>
      <c r="C91" s="94">
        <v>41062.362500000003</v>
      </c>
      <c r="D91" s="31">
        <v>685</v>
      </c>
      <c r="E91" s="40">
        <f t="shared" si="1"/>
        <v>19.397144999999998</v>
      </c>
      <c r="F91" s="95">
        <v>2.7E-2</v>
      </c>
      <c r="G91" s="95">
        <v>2.0000000000000001E-4</v>
      </c>
      <c r="H91" s="95">
        <v>2.0999999999999998E-4</v>
      </c>
      <c r="I91" s="95">
        <v>34.805999999999997</v>
      </c>
      <c r="J91" s="96">
        <v>2.8E-3</v>
      </c>
      <c r="K91" s="95">
        <v>3.4000000000000002E-2</v>
      </c>
      <c r="L91" s="95">
        <v>3.0000000000000001E-3</v>
      </c>
      <c r="M91" s="97"/>
      <c r="N91" s="95">
        <v>4.3849999999999998</v>
      </c>
      <c r="O91" s="95">
        <v>5.8900000000000001E-2</v>
      </c>
      <c r="P91" s="95"/>
      <c r="Q91" s="95">
        <v>1.163</v>
      </c>
      <c r="R91" s="95">
        <v>5.2709999999999999</v>
      </c>
      <c r="S91" s="95">
        <v>4.9399999999999999E-2</v>
      </c>
    </row>
    <row r="92" spans="1:19" x14ac:dyDescent="0.2">
      <c r="A92" s="3" t="s">
        <v>87</v>
      </c>
      <c r="B92" s="3" t="s">
        <v>103</v>
      </c>
      <c r="C92" s="94">
        <v>41062.649305555555</v>
      </c>
      <c r="D92" s="31">
        <v>685</v>
      </c>
      <c r="E92" s="40">
        <f t="shared" si="1"/>
        <v>19.397144999999998</v>
      </c>
      <c r="F92" s="95">
        <v>4.2000000000000003E-2</v>
      </c>
      <c r="G92" s="95">
        <v>2.0000000000000001E-4</v>
      </c>
      <c r="H92" s="95">
        <v>1.4999999999999999E-4</v>
      </c>
      <c r="I92" s="95">
        <v>32.598999999999997</v>
      </c>
      <c r="J92" s="96">
        <v>3.0999999999999999E-3</v>
      </c>
      <c r="K92" s="95">
        <v>0.03</v>
      </c>
      <c r="L92" s="95">
        <v>3.0000000000000001E-3</v>
      </c>
      <c r="M92" s="97"/>
      <c r="N92" s="95">
        <v>4.048</v>
      </c>
      <c r="O92" s="95">
        <v>0.06</v>
      </c>
      <c r="P92" s="95"/>
      <c r="Q92" s="95">
        <v>1.028</v>
      </c>
      <c r="R92" s="95">
        <v>4.468</v>
      </c>
      <c r="S92" s="95">
        <v>4.3700000000000003E-2</v>
      </c>
    </row>
    <row r="93" spans="1:19" x14ac:dyDescent="0.2">
      <c r="A93" s="3" t="s">
        <v>87</v>
      </c>
      <c r="B93" s="3" t="s">
        <v>103</v>
      </c>
      <c r="C93" s="94">
        <v>41127.46875</v>
      </c>
      <c r="D93" s="31">
        <v>130</v>
      </c>
      <c r="E93" s="40">
        <f t="shared" si="1"/>
        <v>3.6812099999999996</v>
      </c>
      <c r="F93" s="95">
        <v>1.4999999999999999E-2</v>
      </c>
      <c r="G93" s="95">
        <v>2.0000000000000001E-4</v>
      </c>
      <c r="H93" s="95">
        <v>1.4999999999999999E-4</v>
      </c>
      <c r="I93" s="95">
        <v>74.045000000000002</v>
      </c>
      <c r="J93" s="96">
        <v>2.5999999999999999E-3</v>
      </c>
      <c r="K93" s="95">
        <v>2.8000000000000001E-2</v>
      </c>
      <c r="L93" s="95">
        <v>3.0000000000000001E-3</v>
      </c>
      <c r="M93" s="97"/>
      <c r="N93" s="95">
        <v>10.396000000000001</v>
      </c>
      <c r="O93" s="95">
        <v>3.7999999999999999E-2</v>
      </c>
      <c r="P93" s="95"/>
      <c r="Q93" s="95">
        <v>3.75</v>
      </c>
      <c r="R93" s="95">
        <v>22.748000000000001</v>
      </c>
      <c r="S93" s="95">
        <v>2.3399999999999997E-2</v>
      </c>
    </row>
    <row r="94" spans="1:19" x14ac:dyDescent="0.2">
      <c r="A94" s="3" t="s">
        <v>87</v>
      </c>
      <c r="B94" s="3" t="s">
        <v>103</v>
      </c>
      <c r="C94" s="94">
        <v>41127.59375</v>
      </c>
      <c r="D94" s="31">
        <v>130</v>
      </c>
      <c r="E94" s="40">
        <f t="shared" si="1"/>
        <v>3.6812099999999996</v>
      </c>
      <c r="F94" s="95">
        <v>1.4999999999999999E-2</v>
      </c>
      <c r="G94" s="95">
        <v>2.0000000000000001E-4</v>
      </c>
      <c r="H94" s="95">
        <v>1.4999999999999999E-4</v>
      </c>
      <c r="I94" s="95">
        <v>79.436000000000007</v>
      </c>
      <c r="J94" s="96">
        <v>2.5000000000000001E-3</v>
      </c>
      <c r="K94" s="95">
        <v>2.5999999999999999E-2</v>
      </c>
      <c r="L94" s="95">
        <v>3.0000000000000001E-3</v>
      </c>
      <c r="M94" s="97"/>
      <c r="N94" s="95">
        <v>10.768000000000001</v>
      </c>
      <c r="O94" s="95">
        <v>3.7100000000000001E-2</v>
      </c>
      <c r="P94" s="95"/>
      <c r="Q94" s="95">
        <v>3.8130000000000002</v>
      </c>
      <c r="R94" s="95">
        <v>22.646999999999998</v>
      </c>
      <c r="S94" s="95">
        <v>2.0399999999999998E-2</v>
      </c>
    </row>
    <row r="95" spans="1:19" x14ac:dyDescent="0.2">
      <c r="A95" s="3" t="s">
        <v>87</v>
      </c>
      <c r="B95" s="3" t="s">
        <v>103</v>
      </c>
      <c r="C95" s="94">
        <v>41156.364583333336</v>
      </c>
      <c r="D95" s="31">
        <v>89</v>
      </c>
      <c r="E95" s="40">
        <f t="shared" si="1"/>
        <v>2.520213</v>
      </c>
      <c r="F95" s="95">
        <v>1.4999999999999999E-2</v>
      </c>
      <c r="G95" s="95">
        <v>2.0000000000000001E-4</v>
      </c>
      <c r="H95" s="95">
        <v>1.4999999999999999E-4</v>
      </c>
      <c r="I95" s="95">
        <v>78.447000000000003</v>
      </c>
      <c r="J95" s="96">
        <v>3.8999999999999998E-3</v>
      </c>
      <c r="K95" s="95">
        <v>4.1000000000000002E-2</v>
      </c>
      <c r="L95" s="95">
        <v>3.0000000000000001E-3</v>
      </c>
      <c r="M95" s="97"/>
      <c r="N95" s="95">
        <v>11.487</v>
      </c>
      <c r="O95" s="95">
        <v>3.9399999999999998E-2</v>
      </c>
      <c r="P95" s="95"/>
      <c r="Q95" s="95">
        <v>4.2830000000000004</v>
      </c>
      <c r="R95" s="95">
        <v>25.555</v>
      </c>
      <c r="S95" s="95">
        <v>1.9399999999999997E-2</v>
      </c>
    </row>
    <row r="96" spans="1:19" x14ac:dyDescent="0.2">
      <c r="A96" s="3" t="s">
        <v>87</v>
      </c>
      <c r="B96" s="3" t="s">
        <v>103</v>
      </c>
      <c r="C96" s="94">
        <v>41156.645833333336</v>
      </c>
      <c r="D96" s="31">
        <v>89</v>
      </c>
      <c r="E96" s="40">
        <f t="shared" si="1"/>
        <v>2.520213</v>
      </c>
      <c r="F96" s="95">
        <v>3.5999999999999997E-2</v>
      </c>
      <c r="G96" s="95">
        <v>2.0000000000000001E-4</v>
      </c>
      <c r="H96" s="95">
        <v>2.0000000000000001E-4</v>
      </c>
      <c r="I96" s="95">
        <v>78.213999999999999</v>
      </c>
      <c r="J96" s="96">
        <v>2.8E-3</v>
      </c>
      <c r="K96" s="95">
        <v>6.3E-2</v>
      </c>
      <c r="L96" s="95">
        <v>3.0000000000000001E-3</v>
      </c>
      <c r="M96" s="97"/>
      <c r="N96" s="95">
        <v>11.292</v>
      </c>
      <c r="O96" s="95">
        <v>4.3200000000000002E-2</v>
      </c>
      <c r="P96" s="95"/>
      <c r="Q96" s="95">
        <v>4.3899999999999997</v>
      </c>
      <c r="R96" s="95">
        <v>25.9</v>
      </c>
      <c r="S96" s="95">
        <v>1.5300000000000001E-2</v>
      </c>
    </row>
    <row r="97" spans="1:19" x14ac:dyDescent="0.2">
      <c r="A97" s="3" t="s">
        <v>87</v>
      </c>
      <c r="B97" s="3" t="s">
        <v>103</v>
      </c>
      <c r="C97" s="94">
        <v>41185.329861111109</v>
      </c>
      <c r="D97" s="31">
        <v>72</v>
      </c>
      <c r="E97" s="40">
        <f t="shared" si="1"/>
        <v>2.038824</v>
      </c>
      <c r="F97" s="95">
        <v>1.4999999999999999E-2</v>
      </c>
      <c r="G97" s="95">
        <v>2.0000000000000001E-4</v>
      </c>
      <c r="H97" s="95">
        <v>1.4999999999999999E-4</v>
      </c>
      <c r="I97" s="95">
        <v>88.22</v>
      </c>
      <c r="J97" s="96"/>
      <c r="K97" s="95">
        <v>5.2999999999999999E-2</v>
      </c>
      <c r="L97" s="95">
        <v>3.0000000000000001E-3</v>
      </c>
      <c r="M97" s="97"/>
      <c r="N97" s="95">
        <v>11.632</v>
      </c>
      <c r="O97" s="95">
        <v>4.3400000000000001E-2</v>
      </c>
      <c r="P97" s="95"/>
      <c r="Q97" s="95">
        <v>4.8209999999999997</v>
      </c>
      <c r="R97" s="95">
        <v>27.350999999999999</v>
      </c>
      <c r="S97" s="95">
        <v>2.23E-2</v>
      </c>
    </row>
    <row r="98" spans="1:19" x14ac:dyDescent="0.2">
      <c r="A98" s="3" t="s">
        <v>87</v>
      </c>
      <c r="B98" s="3" t="s">
        <v>103</v>
      </c>
      <c r="C98" s="94">
        <v>41185.618055555555</v>
      </c>
      <c r="D98" s="31">
        <v>72</v>
      </c>
      <c r="E98" s="40">
        <f t="shared" si="1"/>
        <v>2.038824</v>
      </c>
      <c r="F98" s="95">
        <v>2.5999999999999999E-2</v>
      </c>
      <c r="G98" s="95">
        <v>2.0000000000000001E-4</v>
      </c>
      <c r="H98" s="95">
        <v>1.4999999999999999E-4</v>
      </c>
      <c r="I98" s="95">
        <v>114.101</v>
      </c>
      <c r="J98" s="96">
        <v>3.3999999999999998E-3</v>
      </c>
      <c r="K98" s="95">
        <v>7.9000000000000001E-2</v>
      </c>
      <c r="L98" s="95">
        <v>3.0000000000000001E-3</v>
      </c>
      <c r="M98" s="97"/>
      <c r="N98" s="95">
        <v>15.137</v>
      </c>
      <c r="O98" s="95">
        <v>7.1400000000000005E-2</v>
      </c>
      <c r="P98" s="95"/>
      <c r="Q98" s="95">
        <v>5.4450000000000003</v>
      </c>
      <c r="R98" s="95">
        <v>33.548999999999999</v>
      </c>
      <c r="S98" s="95">
        <v>1.7000000000000001E-2</v>
      </c>
    </row>
    <row r="99" spans="1:19" x14ac:dyDescent="0.2">
      <c r="A99" s="3" t="s">
        <v>87</v>
      </c>
      <c r="B99" s="3" t="s">
        <v>103</v>
      </c>
      <c r="C99" s="94">
        <v>41220.354166666664</v>
      </c>
      <c r="D99" s="31">
        <v>52</v>
      </c>
      <c r="E99" s="40">
        <f t="shared" si="1"/>
        <v>1.4724839999999999</v>
      </c>
      <c r="F99" s="95">
        <v>1.4999999999999999E-2</v>
      </c>
      <c r="G99" s="95">
        <v>2.0000000000000001E-4</v>
      </c>
      <c r="H99" s="95">
        <v>1.4999999999999999E-4</v>
      </c>
      <c r="I99" s="95">
        <v>92.962999999999994</v>
      </c>
      <c r="J99" s="96"/>
      <c r="K99" s="95">
        <v>0.03</v>
      </c>
      <c r="L99" s="95">
        <v>3.0000000000000001E-3</v>
      </c>
      <c r="M99" s="97"/>
      <c r="N99" s="95">
        <v>12.007999999999999</v>
      </c>
      <c r="O99" s="95">
        <v>8.72E-2</v>
      </c>
      <c r="P99" s="95"/>
      <c r="Q99" s="95">
        <v>4.5119999999999996</v>
      </c>
      <c r="R99" s="95">
        <v>25.523</v>
      </c>
      <c r="S99" s="95">
        <v>3.73E-2</v>
      </c>
    </row>
    <row r="100" spans="1:19" x14ac:dyDescent="0.2">
      <c r="A100" s="3" t="s">
        <v>87</v>
      </c>
      <c r="B100" s="3" t="s">
        <v>103</v>
      </c>
      <c r="C100" s="94">
        <v>41220.572916666664</v>
      </c>
      <c r="D100" s="31">
        <v>52</v>
      </c>
      <c r="E100" s="40">
        <f t="shared" si="1"/>
        <v>1.4724839999999999</v>
      </c>
      <c r="F100" s="95">
        <v>1.4999999999999999E-2</v>
      </c>
      <c r="G100" s="95">
        <v>2.0000000000000001E-4</v>
      </c>
      <c r="H100" s="95">
        <v>2.3999999999999998E-4</v>
      </c>
      <c r="I100" s="95">
        <v>113.964</v>
      </c>
      <c r="J100" s="96"/>
      <c r="K100" s="95">
        <v>0.04</v>
      </c>
      <c r="L100" s="95">
        <v>3.0000000000000001E-3</v>
      </c>
      <c r="M100" s="97"/>
      <c r="N100" s="95">
        <v>14.416</v>
      </c>
      <c r="O100" s="95">
        <v>0.1036</v>
      </c>
      <c r="P100" s="95"/>
      <c r="Q100" s="95">
        <v>5.0149999999999997</v>
      </c>
      <c r="R100" s="95">
        <v>29.872</v>
      </c>
      <c r="S100" s="95">
        <v>3.7200000000000004E-2</v>
      </c>
    </row>
    <row r="101" spans="1:19" x14ac:dyDescent="0.2">
      <c r="A101" s="3" t="s">
        <v>87</v>
      </c>
      <c r="B101" s="3" t="s">
        <v>103</v>
      </c>
      <c r="C101" s="94">
        <v>41253.371527777781</v>
      </c>
      <c r="D101" s="31">
        <v>48</v>
      </c>
      <c r="E101" s="40">
        <f t="shared" si="1"/>
        <v>1.359216</v>
      </c>
      <c r="F101" s="95">
        <v>0.02</v>
      </c>
      <c r="G101" s="95">
        <v>2.0000000000000001E-4</v>
      </c>
      <c r="H101" s="95">
        <v>1.4999999999999999E-4</v>
      </c>
      <c r="I101" s="95">
        <v>89.596000000000004</v>
      </c>
      <c r="J101" s="96"/>
      <c r="K101" s="95">
        <v>1.2999999999999999E-2</v>
      </c>
      <c r="L101" s="95">
        <v>3.0000000000000001E-3</v>
      </c>
      <c r="M101" s="97"/>
      <c r="N101" s="95">
        <v>12.433999999999999</v>
      </c>
      <c r="O101" s="95">
        <v>0.10790000000000001</v>
      </c>
      <c r="P101" s="95"/>
      <c r="Q101" s="95">
        <v>4.1020000000000003</v>
      </c>
      <c r="R101" s="95">
        <v>21.829000000000001</v>
      </c>
      <c r="S101" s="95">
        <v>6.6099999999999992E-2</v>
      </c>
    </row>
    <row r="102" spans="1:19" x14ac:dyDescent="0.2">
      <c r="A102" s="3" t="s">
        <v>87</v>
      </c>
      <c r="B102" s="3" t="s">
        <v>103</v>
      </c>
      <c r="C102" s="94">
        <v>41253.579861111109</v>
      </c>
      <c r="D102" s="31">
        <v>48</v>
      </c>
      <c r="E102" s="40">
        <f t="shared" si="1"/>
        <v>1.359216</v>
      </c>
      <c r="F102" s="95">
        <v>2.8000000000000001E-2</v>
      </c>
      <c r="G102" s="95">
        <v>2.0000000000000001E-4</v>
      </c>
      <c r="H102" s="95">
        <v>2.2000000000000001E-4</v>
      </c>
      <c r="I102" s="95">
        <v>88.629000000000005</v>
      </c>
      <c r="J102" s="96"/>
      <c r="K102" s="95">
        <v>0.03</v>
      </c>
      <c r="L102" s="95">
        <v>3.0000000000000001E-3</v>
      </c>
      <c r="M102" s="97"/>
      <c r="N102" s="95">
        <v>11.989000000000001</v>
      </c>
      <c r="O102" s="95">
        <v>0.12409999999999999</v>
      </c>
      <c r="P102" s="95"/>
      <c r="Q102" s="95">
        <v>4.0250000000000004</v>
      </c>
      <c r="R102" s="95">
        <v>21.413</v>
      </c>
      <c r="S102" s="95">
        <v>6.4000000000000001E-2</v>
      </c>
    </row>
    <row r="103" spans="1:19" x14ac:dyDescent="0.2">
      <c r="A103" s="3" t="s">
        <v>87</v>
      </c>
      <c r="B103" s="3" t="s">
        <v>103</v>
      </c>
      <c r="C103" s="94">
        <v>41281.385416666664</v>
      </c>
      <c r="D103" s="31">
        <v>42</v>
      </c>
      <c r="E103" s="40">
        <f t="shared" si="1"/>
        <v>1.189314</v>
      </c>
      <c r="F103" s="95">
        <v>1.4999999999999999E-2</v>
      </c>
      <c r="G103" s="95">
        <v>2.0000000000000001E-4</v>
      </c>
      <c r="H103" s="95">
        <v>2.3000000000000001E-4</v>
      </c>
      <c r="I103" s="95">
        <v>78.08</v>
      </c>
      <c r="J103" s="96"/>
      <c r="K103" s="95">
        <v>1.9E-2</v>
      </c>
      <c r="L103" s="95">
        <v>3.0000000000000001E-3</v>
      </c>
      <c r="M103" s="97"/>
      <c r="N103" s="95">
        <v>11.124000000000001</v>
      </c>
      <c r="O103" s="95">
        <v>0.16250000000000001</v>
      </c>
      <c r="P103" s="95"/>
      <c r="Q103" s="95">
        <v>3.1120000000000001</v>
      </c>
      <c r="R103" s="95">
        <v>12.315</v>
      </c>
      <c r="S103" s="95">
        <v>8.1000000000000003E-2</v>
      </c>
    </row>
    <row r="104" spans="1:19" x14ac:dyDescent="0.2">
      <c r="A104" s="3" t="s">
        <v>87</v>
      </c>
      <c r="B104" s="3" t="s">
        <v>103</v>
      </c>
      <c r="C104" s="94">
        <v>41281.607638888891</v>
      </c>
      <c r="D104" s="31">
        <v>42</v>
      </c>
      <c r="E104" s="40">
        <f t="shared" si="1"/>
        <v>1.189314</v>
      </c>
      <c r="F104" s="95">
        <v>1.4999999999999999E-2</v>
      </c>
      <c r="G104" s="95">
        <v>2.0000000000000001E-4</v>
      </c>
      <c r="H104" s="95">
        <v>1.4999999999999999E-4</v>
      </c>
      <c r="I104" s="95">
        <v>79.92</v>
      </c>
      <c r="J104" s="96"/>
      <c r="K104" s="95">
        <v>0.01</v>
      </c>
      <c r="L104" s="95">
        <v>3.0000000000000001E-3</v>
      </c>
      <c r="M104" s="97"/>
      <c r="N104" s="95">
        <v>11.423</v>
      </c>
      <c r="O104" s="95">
        <v>0.1598</v>
      </c>
      <c r="P104" s="95"/>
      <c r="Q104" s="95">
        <v>2.9550000000000001</v>
      </c>
      <c r="R104" s="95">
        <v>12.069000000000001</v>
      </c>
      <c r="S104" s="95">
        <v>7.2099999999999997E-2</v>
      </c>
    </row>
    <row r="105" spans="1:19" x14ac:dyDescent="0.2">
      <c r="A105" s="3" t="s">
        <v>87</v>
      </c>
      <c r="B105" s="3" t="s">
        <v>103</v>
      </c>
      <c r="C105" s="94">
        <v>41312.375</v>
      </c>
      <c r="D105" s="31">
        <v>43</v>
      </c>
      <c r="E105" s="40">
        <f t="shared" si="1"/>
        <v>1.2176309999999999</v>
      </c>
      <c r="F105" s="95">
        <v>2.3E-2</v>
      </c>
      <c r="G105" s="95">
        <v>2.0000000000000001E-4</v>
      </c>
      <c r="H105" s="95">
        <v>2.8000000000000003E-4</v>
      </c>
      <c r="I105" s="95">
        <v>74.858999999999995</v>
      </c>
      <c r="J105" s="96"/>
      <c r="K105" s="95">
        <v>4.2000000000000003E-2</v>
      </c>
      <c r="L105" s="95">
        <v>3.0000000000000001E-3</v>
      </c>
      <c r="M105" s="97"/>
      <c r="N105" s="95">
        <v>10.095000000000001</v>
      </c>
      <c r="O105" s="95">
        <v>0.19919999999999999</v>
      </c>
      <c r="P105" s="95"/>
      <c r="Q105" s="95">
        <v>2.6459999999999999</v>
      </c>
      <c r="R105" s="95">
        <v>10.593999999999999</v>
      </c>
      <c r="S105" s="95">
        <v>8.2799999999999999E-2</v>
      </c>
    </row>
    <row r="106" spans="1:19" x14ac:dyDescent="0.2">
      <c r="A106" s="3" t="s">
        <v>87</v>
      </c>
      <c r="B106" s="3" t="s">
        <v>103</v>
      </c>
      <c r="C106" s="94">
        <v>41312.597222222219</v>
      </c>
      <c r="D106" s="31">
        <v>43</v>
      </c>
      <c r="E106" s="40">
        <f t="shared" si="1"/>
        <v>1.2176309999999999</v>
      </c>
      <c r="F106" s="95">
        <v>1.4999999999999999E-2</v>
      </c>
      <c r="G106" s="95">
        <v>2.0000000000000001E-4</v>
      </c>
      <c r="H106" s="95">
        <v>2.5000000000000001E-4</v>
      </c>
      <c r="I106" s="95">
        <v>72.537999999999997</v>
      </c>
      <c r="J106" s="96"/>
      <c r="K106" s="95">
        <v>1.2999999999999999E-2</v>
      </c>
      <c r="L106" s="95">
        <v>3.0000000000000001E-3</v>
      </c>
      <c r="M106" s="97"/>
      <c r="N106" s="95">
        <v>9.7680000000000007</v>
      </c>
      <c r="O106" s="95">
        <v>0.1953</v>
      </c>
      <c r="P106" s="95"/>
      <c r="Q106" s="95">
        <v>2.6339999999999999</v>
      </c>
      <c r="R106" s="95">
        <v>10.446999999999999</v>
      </c>
      <c r="S106" s="95">
        <v>6.25E-2</v>
      </c>
    </row>
    <row r="107" spans="1:19" x14ac:dyDescent="0.2">
      <c r="A107" s="3" t="s">
        <v>87</v>
      </c>
      <c r="B107" s="3" t="s">
        <v>103</v>
      </c>
      <c r="C107" s="94">
        <v>41344.361111111109</v>
      </c>
      <c r="D107" s="31">
        <v>44</v>
      </c>
      <c r="E107" s="40">
        <f t="shared" si="1"/>
        <v>1.2459479999999998</v>
      </c>
      <c r="F107" s="95">
        <v>1.7999999999999999E-2</v>
      </c>
      <c r="G107" s="95">
        <v>2.0000000000000001E-4</v>
      </c>
      <c r="H107" s="95">
        <v>2.5000000000000001E-4</v>
      </c>
      <c r="I107" s="95">
        <v>89.635999999999996</v>
      </c>
      <c r="J107" s="96"/>
      <c r="K107" s="95">
        <v>0.02</v>
      </c>
      <c r="L107" s="95">
        <v>3.0000000000000001E-3</v>
      </c>
      <c r="M107" s="97"/>
      <c r="N107" s="95">
        <v>11.936</v>
      </c>
      <c r="O107" s="95">
        <v>0.22839999999999999</v>
      </c>
      <c r="P107" s="95"/>
      <c r="Q107" s="95">
        <v>3.5510000000000002</v>
      </c>
      <c r="R107" s="95">
        <v>9.9429999999999996</v>
      </c>
      <c r="S107" s="95">
        <v>8.5999999999999993E-2</v>
      </c>
    </row>
    <row r="108" spans="1:19" x14ac:dyDescent="0.2">
      <c r="A108" s="3" t="s">
        <v>87</v>
      </c>
      <c r="B108" s="3" t="s">
        <v>103</v>
      </c>
      <c r="C108" s="94">
        <v>41344.59375</v>
      </c>
      <c r="D108" s="31">
        <v>44</v>
      </c>
      <c r="E108" s="40">
        <f t="shared" si="1"/>
        <v>1.2459479999999998</v>
      </c>
      <c r="F108" s="95">
        <v>1.7999999999999999E-2</v>
      </c>
      <c r="G108" s="95">
        <v>2.0000000000000001E-4</v>
      </c>
      <c r="H108" s="95">
        <v>2.8000000000000003E-4</v>
      </c>
      <c r="I108" s="95">
        <v>90.13</v>
      </c>
      <c r="J108" s="96"/>
      <c r="K108" s="95">
        <v>1.4999999999999999E-2</v>
      </c>
      <c r="L108" s="95">
        <v>3.0000000000000001E-3</v>
      </c>
      <c r="M108" s="97"/>
      <c r="N108" s="95">
        <v>11.99</v>
      </c>
      <c r="O108" s="95">
        <v>0.2412</v>
      </c>
      <c r="P108" s="95"/>
      <c r="Q108" s="95">
        <v>3.59</v>
      </c>
      <c r="R108" s="95">
        <v>10.186999999999999</v>
      </c>
      <c r="S108" s="95">
        <v>6.9000000000000006E-2</v>
      </c>
    </row>
    <row r="109" spans="1:19" x14ac:dyDescent="0.2">
      <c r="A109" s="3" t="s">
        <v>87</v>
      </c>
      <c r="B109" s="3" t="s">
        <v>103</v>
      </c>
      <c r="C109" s="94">
        <v>41374.347222222219</v>
      </c>
      <c r="D109" s="31">
        <v>67</v>
      </c>
      <c r="E109" s="40">
        <f t="shared" si="1"/>
        <v>1.8972389999999999</v>
      </c>
      <c r="F109" s="95">
        <v>1.6E-2</v>
      </c>
      <c r="G109" s="95">
        <v>2.0000000000000001E-4</v>
      </c>
      <c r="H109" s="95">
        <v>3.3E-4</v>
      </c>
      <c r="I109" s="95">
        <v>73.745999999999995</v>
      </c>
      <c r="J109" s="96"/>
      <c r="K109" s="95">
        <v>1.7999999999999999E-2</v>
      </c>
      <c r="L109" s="95">
        <v>3.0000000000000001E-3</v>
      </c>
      <c r="M109" s="97"/>
      <c r="N109" s="95">
        <v>9.25</v>
      </c>
      <c r="O109" s="95">
        <v>0.18990000000000001</v>
      </c>
      <c r="P109" s="95"/>
      <c r="Q109" s="95">
        <v>2.0830000000000002</v>
      </c>
      <c r="R109" s="95">
        <v>11.327999999999999</v>
      </c>
      <c r="S109" s="95">
        <v>9.1600000000000001E-2</v>
      </c>
    </row>
    <row r="110" spans="1:19" x14ac:dyDescent="0.2">
      <c r="A110" s="3" t="s">
        <v>87</v>
      </c>
      <c r="B110" s="3" t="s">
        <v>103</v>
      </c>
      <c r="C110" s="94">
        <v>41374.572916666664</v>
      </c>
      <c r="D110" s="31">
        <v>67</v>
      </c>
      <c r="E110" s="40">
        <f t="shared" si="1"/>
        <v>1.8972389999999999</v>
      </c>
      <c r="F110" s="95">
        <v>1.7999999999999999E-2</v>
      </c>
      <c r="G110" s="95">
        <v>2.0000000000000001E-4</v>
      </c>
      <c r="H110" s="95">
        <v>3.2000000000000003E-4</v>
      </c>
      <c r="I110" s="95">
        <v>70.001999999999995</v>
      </c>
      <c r="J110" s="96">
        <v>2.1000000000000003E-3</v>
      </c>
      <c r="K110" s="95">
        <v>1.2E-2</v>
      </c>
      <c r="L110" s="95">
        <v>3.0000000000000001E-3</v>
      </c>
      <c r="M110" s="97"/>
      <c r="N110" s="95">
        <v>8.1259999999999994</v>
      </c>
      <c r="O110" s="95">
        <v>0.18359999999999999</v>
      </c>
      <c r="P110" s="95"/>
      <c r="Q110" s="95">
        <v>1.9430000000000001</v>
      </c>
      <c r="R110" s="95">
        <v>10.506</v>
      </c>
      <c r="S110" s="95">
        <v>8.3299999999999999E-2</v>
      </c>
    </row>
    <row r="111" spans="1:19" x14ac:dyDescent="0.2">
      <c r="A111" s="3" t="s">
        <v>87</v>
      </c>
      <c r="B111" s="3" t="s">
        <v>103</v>
      </c>
      <c r="C111" s="94">
        <v>41401.350694444445</v>
      </c>
      <c r="D111" s="31">
        <v>303</v>
      </c>
      <c r="E111" s="40">
        <f t="shared" si="1"/>
        <v>8.5800509999999992</v>
      </c>
      <c r="F111" s="95">
        <v>1.7999999999999999E-2</v>
      </c>
      <c r="G111" s="95">
        <v>2.0000000000000001E-4</v>
      </c>
      <c r="H111" s="95">
        <v>2.6000000000000003E-4</v>
      </c>
      <c r="I111" s="95">
        <v>30.055</v>
      </c>
      <c r="J111" s="96">
        <v>3.3999999999999998E-3</v>
      </c>
      <c r="K111" s="95">
        <v>5.6000000000000001E-2</v>
      </c>
      <c r="L111" s="95">
        <v>3.0000000000000001E-3</v>
      </c>
      <c r="M111" s="97"/>
      <c r="N111" s="95">
        <v>3.641</v>
      </c>
      <c r="O111" s="95">
        <v>7.2800000000000004E-2</v>
      </c>
      <c r="P111" s="95"/>
      <c r="Q111" s="95">
        <v>0.85599999999999998</v>
      </c>
      <c r="R111" s="95">
        <v>1.6279999999999999</v>
      </c>
      <c r="S111" s="95">
        <v>5.79E-2</v>
      </c>
    </row>
    <row r="112" spans="1:19" x14ac:dyDescent="0.2">
      <c r="A112" s="3" t="s">
        <v>87</v>
      </c>
      <c r="B112" s="3" t="s">
        <v>103</v>
      </c>
      <c r="C112" s="94">
        <v>41401.631944444445</v>
      </c>
      <c r="D112" s="31">
        <v>303</v>
      </c>
      <c r="E112" s="40">
        <f t="shared" si="1"/>
        <v>8.5800509999999992</v>
      </c>
      <c r="F112" s="95">
        <v>3.6999999999999998E-2</v>
      </c>
      <c r="G112" s="95">
        <v>2.0000000000000001E-4</v>
      </c>
      <c r="H112" s="95">
        <v>3.1E-4</v>
      </c>
      <c r="I112" s="95">
        <v>32.85</v>
      </c>
      <c r="J112" s="96">
        <v>4.3E-3</v>
      </c>
      <c r="K112" s="95">
        <v>7.8E-2</v>
      </c>
      <c r="L112" s="95">
        <v>3.0000000000000001E-3</v>
      </c>
      <c r="M112" s="97"/>
      <c r="N112" s="95">
        <v>4.0519999999999996</v>
      </c>
      <c r="O112" s="95">
        <v>8.1200000000000008E-2</v>
      </c>
      <c r="P112" s="95"/>
      <c r="Q112" s="95">
        <v>0.98699999999999999</v>
      </c>
      <c r="R112" s="95">
        <v>1.831</v>
      </c>
      <c r="S112" s="95">
        <v>6.13E-2</v>
      </c>
    </row>
    <row r="113" spans="1:19" x14ac:dyDescent="0.2">
      <c r="A113" s="3" t="s">
        <v>87</v>
      </c>
      <c r="B113" s="3" t="s">
        <v>103</v>
      </c>
      <c r="C113" s="94">
        <v>41430.347222222219</v>
      </c>
      <c r="D113" s="31">
        <v>676</v>
      </c>
      <c r="E113" s="40">
        <f t="shared" si="1"/>
        <v>19.142291999999998</v>
      </c>
      <c r="F113" s="95">
        <v>0.03</v>
      </c>
      <c r="G113" s="95">
        <v>2.0000000000000001E-4</v>
      </c>
      <c r="H113" s="95">
        <v>2.7E-4</v>
      </c>
      <c r="I113" s="95">
        <v>32.454999999999998</v>
      </c>
      <c r="J113" s="96">
        <v>2.5000000000000001E-3</v>
      </c>
      <c r="K113" s="95">
        <v>6.6000000000000003E-2</v>
      </c>
      <c r="L113" s="95">
        <v>3.0000000000000001E-3</v>
      </c>
      <c r="M113" s="97"/>
      <c r="N113" s="95">
        <v>4.0599999999999996</v>
      </c>
      <c r="O113" s="95">
        <v>6.2700000000000006E-2</v>
      </c>
      <c r="P113" s="95"/>
      <c r="Q113" s="95">
        <v>1.143</v>
      </c>
      <c r="R113" s="95">
        <v>3.6080000000000001</v>
      </c>
      <c r="S113" s="95">
        <v>5.8900000000000001E-2</v>
      </c>
    </row>
    <row r="114" spans="1:19" x14ac:dyDescent="0.2">
      <c r="A114" s="3" t="s">
        <v>87</v>
      </c>
      <c r="B114" s="3" t="s">
        <v>103</v>
      </c>
      <c r="C114" s="94">
        <v>41430.62777777778</v>
      </c>
      <c r="D114" s="31">
        <v>676</v>
      </c>
      <c r="E114" s="40">
        <f t="shared" si="1"/>
        <v>19.142291999999998</v>
      </c>
      <c r="F114" s="95">
        <v>3.6999999999999998E-2</v>
      </c>
      <c r="G114" s="95">
        <v>2.0000000000000001E-4</v>
      </c>
      <c r="H114" s="95">
        <v>2.0999999999999998E-4</v>
      </c>
      <c r="I114" s="95">
        <v>29.419</v>
      </c>
      <c r="J114" s="96">
        <v>2.3999999999999998E-3</v>
      </c>
      <c r="K114" s="95">
        <v>5.8000000000000003E-2</v>
      </c>
      <c r="L114" s="95">
        <v>3.0000000000000001E-3</v>
      </c>
      <c r="M114" s="97"/>
      <c r="N114" s="95">
        <v>3.6640000000000001</v>
      </c>
      <c r="O114" s="95">
        <v>6.1499999999999999E-2</v>
      </c>
      <c r="P114" s="95"/>
      <c r="Q114" s="95">
        <v>0.96499999999999997</v>
      </c>
      <c r="R114" s="95">
        <v>2.5619999999999998</v>
      </c>
      <c r="S114" s="95">
        <v>5.3499999999999999E-2</v>
      </c>
    </row>
    <row r="115" spans="1:19" x14ac:dyDescent="0.2">
      <c r="A115" s="3" t="s">
        <v>87</v>
      </c>
      <c r="B115" s="3" t="s">
        <v>103</v>
      </c>
      <c r="C115" s="94">
        <v>41462.40625</v>
      </c>
      <c r="D115" s="31">
        <v>108</v>
      </c>
      <c r="E115" s="40">
        <f t="shared" si="1"/>
        <v>3.058236</v>
      </c>
      <c r="F115" s="95">
        <v>0.02</v>
      </c>
      <c r="G115" s="95">
        <v>2.0000000000000001E-4</v>
      </c>
      <c r="H115" s="95">
        <v>2.5000000000000001E-4</v>
      </c>
      <c r="I115" s="95">
        <v>92.027000000000001</v>
      </c>
      <c r="J115" s="96"/>
      <c r="K115" s="95">
        <v>4.1000000000000002E-2</v>
      </c>
      <c r="L115" s="95">
        <v>3.0000000000000001E-3</v>
      </c>
      <c r="M115" s="97"/>
      <c r="N115" s="95">
        <v>13.404999999999999</v>
      </c>
      <c r="O115" s="95">
        <v>4.3099999999999999E-2</v>
      </c>
      <c r="P115" s="95"/>
      <c r="Q115" s="95">
        <v>4.6559999999999997</v>
      </c>
      <c r="R115" s="95">
        <v>13.500999999999999</v>
      </c>
      <c r="S115" s="95">
        <v>2.3100000000000002E-2</v>
      </c>
    </row>
    <row r="116" spans="1:19" x14ac:dyDescent="0.2">
      <c r="A116" s="3" t="s">
        <v>87</v>
      </c>
      <c r="B116" s="3" t="s">
        <v>103</v>
      </c>
      <c r="C116" s="94">
        <v>41462.673611111109</v>
      </c>
      <c r="D116" s="31">
        <v>108</v>
      </c>
      <c r="E116" s="40">
        <f t="shared" si="1"/>
        <v>3.058236</v>
      </c>
      <c r="F116" s="95">
        <v>0.04</v>
      </c>
      <c r="G116" s="95">
        <v>2.0000000000000001E-4</v>
      </c>
      <c r="H116" s="95">
        <v>1.4999999999999999E-4</v>
      </c>
      <c r="I116" s="95">
        <v>86.715000000000003</v>
      </c>
      <c r="J116" s="96"/>
      <c r="K116" s="95">
        <v>4.2999999999999997E-2</v>
      </c>
      <c r="L116" s="95">
        <v>3.0000000000000001E-3</v>
      </c>
      <c r="M116" s="97"/>
      <c r="N116" s="95">
        <v>11.365</v>
      </c>
      <c r="O116" s="95">
        <v>4.1399999999999999E-2</v>
      </c>
      <c r="P116" s="95"/>
      <c r="Q116" s="95">
        <v>4.4790000000000001</v>
      </c>
      <c r="R116" s="95">
        <v>12.757</v>
      </c>
      <c r="S116" s="95">
        <v>1.84E-2</v>
      </c>
    </row>
    <row r="117" spans="1:19" x14ac:dyDescent="0.2">
      <c r="A117" s="3" t="s">
        <v>87</v>
      </c>
      <c r="B117" s="3" t="s">
        <v>103</v>
      </c>
      <c r="C117" s="94">
        <v>41490.517361111109</v>
      </c>
      <c r="D117" s="31">
        <v>220</v>
      </c>
      <c r="E117" s="40">
        <f t="shared" si="1"/>
        <v>6.2297399999999996</v>
      </c>
      <c r="F117" s="95">
        <v>0.03</v>
      </c>
      <c r="G117" s="95">
        <v>2.0000000000000001E-4</v>
      </c>
      <c r="H117" s="95">
        <v>1.4999999999999999E-4</v>
      </c>
      <c r="I117" s="95">
        <v>62.26</v>
      </c>
      <c r="J117" s="96"/>
      <c r="K117" s="95">
        <v>1.35E-2</v>
      </c>
      <c r="L117" s="95">
        <v>3.0000000000000001E-3</v>
      </c>
      <c r="M117" s="97"/>
      <c r="N117" s="95">
        <v>8.4269999999999996</v>
      </c>
      <c r="O117" s="95">
        <v>5.3600000000000002E-2</v>
      </c>
      <c r="P117" s="95"/>
      <c r="Q117" s="95">
        <v>2.718</v>
      </c>
      <c r="R117" s="95">
        <v>8.4740000000000002</v>
      </c>
      <c r="S117" s="95">
        <v>2.35E-2</v>
      </c>
    </row>
    <row r="118" spans="1:19" x14ac:dyDescent="0.2">
      <c r="A118" s="3" t="s">
        <v>87</v>
      </c>
      <c r="B118" s="3" t="s">
        <v>103</v>
      </c>
      <c r="C118" s="94">
        <v>41490.590277777781</v>
      </c>
      <c r="D118" s="31">
        <v>220</v>
      </c>
      <c r="E118" s="40">
        <f t="shared" si="1"/>
        <v>6.2297399999999996</v>
      </c>
      <c r="F118" s="95">
        <v>2.5000000000000001E-2</v>
      </c>
      <c r="G118" s="95">
        <v>2.0000000000000001E-4</v>
      </c>
      <c r="H118" s="95">
        <v>1.4999999999999999E-4</v>
      </c>
      <c r="I118" s="95">
        <v>62.012999999999998</v>
      </c>
      <c r="J118" s="96">
        <v>2.5000000000000001E-3</v>
      </c>
      <c r="K118" s="95">
        <v>1.2999999999999999E-2</v>
      </c>
      <c r="L118" s="95">
        <v>3.0000000000000001E-3</v>
      </c>
      <c r="M118" s="97"/>
      <c r="N118" s="95">
        <v>8.2370000000000001</v>
      </c>
      <c r="O118" s="95">
        <v>6.2200000000000005E-2</v>
      </c>
      <c r="P118" s="95"/>
      <c r="Q118" s="95">
        <v>2.5419999999999998</v>
      </c>
      <c r="R118" s="95">
        <v>8.3179999999999996</v>
      </c>
      <c r="S118" s="95">
        <v>2.8899999999999999E-2</v>
      </c>
    </row>
    <row r="119" spans="1:19" x14ac:dyDescent="0.2">
      <c r="A119" s="3" t="s">
        <v>87</v>
      </c>
      <c r="B119" s="3" t="s">
        <v>103</v>
      </c>
      <c r="C119" s="94">
        <v>41517.746527777781</v>
      </c>
      <c r="D119" s="31">
        <v>188</v>
      </c>
      <c r="E119" s="40">
        <f t="shared" si="1"/>
        <v>5.3235959999999993</v>
      </c>
      <c r="F119" s="95">
        <v>2.4E-2</v>
      </c>
      <c r="G119" s="95">
        <v>2.0000000000000001E-4</v>
      </c>
      <c r="H119" s="95">
        <v>1.4999999999999999E-4</v>
      </c>
      <c r="I119" s="95">
        <v>57.741999999999997</v>
      </c>
      <c r="J119" s="96"/>
      <c r="K119" s="95">
        <v>0.01</v>
      </c>
      <c r="L119" s="95">
        <v>3.0000000000000001E-3</v>
      </c>
      <c r="M119" s="97"/>
      <c r="N119" s="95">
        <v>7.55</v>
      </c>
      <c r="O119" s="95">
        <v>7.7299999999999994E-2</v>
      </c>
      <c r="P119" s="95"/>
      <c r="Q119" s="95">
        <v>2.5339999999999998</v>
      </c>
      <c r="R119" s="95">
        <v>9.7119999999999997</v>
      </c>
      <c r="S119" s="95">
        <v>2.1999999999999999E-2</v>
      </c>
    </row>
    <row r="120" spans="1:19" x14ac:dyDescent="0.2">
      <c r="A120" s="3" t="s">
        <v>87</v>
      </c>
      <c r="B120" s="3" t="s">
        <v>103</v>
      </c>
      <c r="C120" s="94">
        <v>41527.368055555555</v>
      </c>
      <c r="D120" s="31">
        <v>159</v>
      </c>
      <c r="E120" s="40">
        <f t="shared" si="1"/>
        <v>4.5024030000000002</v>
      </c>
      <c r="F120" s="95">
        <v>1.4999999999999999E-2</v>
      </c>
      <c r="G120" s="95">
        <v>2.0000000000000001E-4</v>
      </c>
      <c r="H120" s="95">
        <v>1.4999999999999999E-4</v>
      </c>
      <c r="I120" s="95">
        <v>75.266999999999996</v>
      </c>
      <c r="J120" s="96">
        <v>2.3E-3</v>
      </c>
      <c r="K120" s="95">
        <v>0.02</v>
      </c>
      <c r="L120" s="95">
        <v>3.0000000000000001E-3</v>
      </c>
      <c r="M120" s="97"/>
      <c r="N120" s="95">
        <v>10.345000000000001</v>
      </c>
      <c r="O120" s="95">
        <v>4.5100000000000001E-2</v>
      </c>
      <c r="P120" s="95"/>
      <c r="Q120" s="95">
        <v>3.7559999999999998</v>
      </c>
      <c r="R120" s="95">
        <v>15.236000000000001</v>
      </c>
      <c r="S120" s="95">
        <v>2.41E-2</v>
      </c>
    </row>
    <row r="121" spans="1:19" x14ac:dyDescent="0.2">
      <c r="A121" s="3" t="s">
        <v>87</v>
      </c>
      <c r="B121" s="3" t="s">
        <v>103</v>
      </c>
      <c r="C121" s="94">
        <v>41527.645833333336</v>
      </c>
      <c r="D121" s="31">
        <v>159</v>
      </c>
      <c r="E121" s="40">
        <f t="shared" si="1"/>
        <v>4.5024030000000002</v>
      </c>
      <c r="F121" s="95">
        <v>3.3000000000000002E-2</v>
      </c>
      <c r="G121" s="95">
        <v>2.0000000000000001E-4</v>
      </c>
      <c r="H121" s="95">
        <v>2.2000000000000001E-4</v>
      </c>
      <c r="I121" s="95">
        <v>73.231999999999999</v>
      </c>
      <c r="J121" s="96"/>
      <c r="K121" s="95">
        <v>2.9000000000000001E-2</v>
      </c>
      <c r="L121" s="95">
        <v>3.0000000000000001E-3</v>
      </c>
      <c r="M121" s="97"/>
      <c r="N121" s="95">
        <v>10.211</v>
      </c>
      <c r="O121" s="95">
        <v>6.0600000000000001E-2</v>
      </c>
      <c r="P121" s="95"/>
      <c r="Q121" s="95">
        <v>3.6480000000000001</v>
      </c>
      <c r="R121" s="95">
        <v>14.9</v>
      </c>
      <c r="S121" s="95">
        <v>2.5399999999999999E-2</v>
      </c>
    </row>
    <row r="122" spans="1:19" x14ac:dyDescent="0.2">
      <c r="A122" s="3" t="s">
        <v>87</v>
      </c>
      <c r="B122" s="3" t="s">
        <v>103</v>
      </c>
      <c r="C122" s="94">
        <v>41549.368055555555</v>
      </c>
      <c r="D122" s="31">
        <v>282</v>
      </c>
      <c r="E122" s="40">
        <f t="shared" si="1"/>
        <v>7.9853939999999994</v>
      </c>
      <c r="F122" s="95">
        <v>3.1E-2</v>
      </c>
      <c r="G122" s="95">
        <v>2.0000000000000001E-4</v>
      </c>
      <c r="H122" s="95">
        <v>2.6000000000000003E-4</v>
      </c>
      <c r="I122" s="95">
        <v>44.521000000000001</v>
      </c>
      <c r="J122" s="96"/>
      <c r="K122" s="95">
        <v>5.1999999999999998E-2</v>
      </c>
      <c r="L122" s="95">
        <v>3.0000000000000001E-3</v>
      </c>
      <c r="M122" s="97"/>
      <c r="N122" s="95">
        <v>5.8550000000000004</v>
      </c>
      <c r="O122" s="95">
        <v>9.1200000000000003E-2</v>
      </c>
      <c r="P122" s="95"/>
      <c r="Q122" s="95">
        <v>1.4630000000000001</v>
      </c>
      <c r="R122" s="95">
        <v>3.6749999999999998</v>
      </c>
      <c r="S122" s="95">
        <v>6.1899999999999997E-2</v>
      </c>
    </row>
    <row r="123" spans="1:19" x14ac:dyDescent="0.2">
      <c r="A123" s="3" t="s">
        <v>87</v>
      </c>
      <c r="B123" s="3" t="s">
        <v>103</v>
      </c>
      <c r="C123" s="94">
        <v>41549.65625</v>
      </c>
      <c r="D123" s="31">
        <v>282</v>
      </c>
      <c r="E123" s="40">
        <f t="shared" si="1"/>
        <v>7.9853939999999994</v>
      </c>
      <c r="F123" s="95">
        <v>5.6000000000000001E-2</v>
      </c>
      <c r="G123" s="95">
        <v>2.0000000000000001E-4</v>
      </c>
      <c r="H123" s="95">
        <v>2.7E-4</v>
      </c>
      <c r="I123" s="95">
        <v>48.978999999999999</v>
      </c>
      <c r="J123" s="96">
        <v>2.2000000000000001E-3</v>
      </c>
      <c r="K123" s="95">
        <v>5.0999999999999997E-2</v>
      </c>
      <c r="L123" s="95">
        <v>3.0000000000000001E-3</v>
      </c>
      <c r="M123" s="97"/>
      <c r="N123" s="95">
        <v>6.58</v>
      </c>
      <c r="O123" s="95">
        <v>0.1017</v>
      </c>
      <c r="P123" s="95"/>
      <c r="Q123" s="95">
        <v>1.53</v>
      </c>
      <c r="R123" s="95">
        <v>4.1989999999999998</v>
      </c>
      <c r="S123" s="95">
        <v>6.0499999999999998E-2</v>
      </c>
    </row>
    <row r="124" spans="1:19" x14ac:dyDescent="0.2">
      <c r="A124" s="3" t="s">
        <v>87</v>
      </c>
      <c r="B124" s="3" t="s">
        <v>103</v>
      </c>
      <c r="C124" s="94">
        <v>41586.368055555555</v>
      </c>
      <c r="D124" s="31">
        <v>108</v>
      </c>
      <c r="E124" s="40">
        <f t="shared" si="1"/>
        <v>3.058236</v>
      </c>
      <c r="F124" s="95">
        <v>3.1E-2</v>
      </c>
      <c r="G124" s="95">
        <v>2.0000000000000001E-4</v>
      </c>
      <c r="H124" s="95">
        <v>2.9E-4</v>
      </c>
      <c r="I124" s="95">
        <v>66.388000000000005</v>
      </c>
      <c r="J124" s="96"/>
      <c r="K124" s="95">
        <v>4.2000000000000003E-2</v>
      </c>
      <c r="L124" s="95">
        <v>3.0000000000000001E-3</v>
      </c>
      <c r="M124" s="97"/>
      <c r="N124" s="95">
        <v>8.2850000000000001</v>
      </c>
      <c r="O124" s="95">
        <v>0.14360000000000001</v>
      </c>
      <c r="P124" s="95"/>
      <c r="Q124" s="95">
        <v>2.673</v>
      </c>
      <c r="R124" s="95">
        <v>7.819</v>
      </c>
      <c r="S124" s="95">
        <v>8.8900000000000007E-2</v>
      </c>
    </row>
    <row r="125" spans="1:19" x14ac:dyDescent="0.2">
      <c r="A125" s="3" t="s">
        <v>87</v>
      </c>
      <c r="B125" s="3" t="s">
        <v>103</v>
      </c>
      <c r="C125" s="94">
        <v>41586.565972222219</v>
      </c>
      <c r="D125" s="31">
        <v>108</v>
      </c>
      <c r="E125" s="40">
        <f t="shared" si="1"/>
        <v>3.058236</v>
      </c>
      <c r="F125" s="95">
        <v>2.4E-2</v>
      </c>
      <c r="G125" s="95">
        <v>2.0000000000000001E-4</v>
      </c>
      <c r="H125" s="95">
        <v>3.2000000000000003E-4</v>
      </c>
      <c r="I125" s="95">
        <v>36.662999999999997</v>
      </c>
      <c r="J125" s="96"/>
      <c r="K125" s="95">
        <v>1.7999999999999999E-2</v>
      </c>
      <c r="L125" s="95">
        <v>3.0000000000000001E-3</v>
      </c>
      <c r="M125" s="97"/>
      <c r="N125" s="95">
        <v>7.984</v>
      </c>
      <c r="O125" s="95">
        <v>0.14299999999999999</v>
      </c>
      <c r="P125" s="95"/>
      <c r="Q125" s="95">
        <v>2.4700000000000002</v>
      </c>
      <c r="R125" s="95">
        <v>7.4109999999999996</v>
      </c>
      <c r="S125" s="95">
        <v>8.1700000000000009E-2</v>
      </c>
    </row>
    <row r="126" spans="1:19" x14ac:dyDescent="0.2">
      <c r="A126" s="3" t="s">
        <v>87</v>
      </c>
      <c r="B126" s="3" t="s">
        <v>103</v>
      </c>
      <c r="C126" s="94">
        <v>41621.368055555555</v>
      </c>
      <c r="D126" s="31">
        <v>83</v>
      </c>
      <c r="E126" s="40">
        <f t="shared" si="1"/>
        <v>2.350311</v>
      </c>
      <c r="F126" s="95">
        <v>1.4999999999999999E-2</v>
      </c>
      <c r="G126" s="95">
        <v>2.0000000000000001E-4</v>
      </c>
      <c r="H126" s="95">
        <v>1.4999999999999999E-4</v>
      </c>
      <c r="I126" s="95">
        <v>73.572999999999993</v>
      </c>
      <c r="J126" s="96"/>
      <c r="K126" s="95">
        <v>0.01</v>
      </c>
      <c r="L126" s="95">
        <v>3.0000000000000001E-3</v>
      </c>
      <c r="M126" s="97"/>
      <c r="N126" s="95">
        <v>9.9499999999999993</v>
      </c>
      <c r="O126" s="95">
        <v>0.1741</v>
      </c>
      <c r="P126" s="95"/>
      <c r="Q126" s="95">
        <v>3.08</v>
      </c>
      <c r="R126" s="95">
        <v>9.2119999999999997</v>
      </c>
      <c r="S126" s="95">
        <v>8.9099999999999999E-2</v>
      </c>
    </row>
    <row r="127" spans="1:19" x14ac:dyDescent="0.2">
      <c r="A127" s="3" t="s">
        <v>87</v>
      </c>
      <c r="B127" s="3" t="s">
        <v>103</v>
      </c>
      <c r="C127" s="94">
        <v>41621.586805555555</v>
      </c>
      <c r="D127" s="31">
        <v>83</v>
      </c>
      <c r="E127" s="40">
        <f t="shared" si="1"/>
        <v>2.350311</v>
      </c>
      <c r="F127" s="95">
        <v>1.4999999999999999E-2</v>
      </c>
      <c r="G127" s="95">
        <v>2.0000000000000001E-4</v>
      </c>
      <c r="H127" s="95">
        <v>2.8000000000000003E-4</v>
      </c>
      <c r="I127" s="95">
        <v>70.966999999999999</v>
      </c>
      <c r="J127" s="96"/>
      <c r="K127" s="95">
        <v>0.01</v>
      </c>
      <c r="L127" s="95">
        <v>3.0000000000000001E-3</v>
      </c>
      <c r="M127" s="97"/>
      <c r="N127" s="95">
        <v>9.24</v>
      </c>
      <c r="O127" s="95">
        <v>0.16450000000000001</v>
      </c>
      <c r="P127" s="95"/>
      <c r="Q127" s="95">
        <v>2.8010000000000002</v>
      </c>
      <c r="R127" s="95">
        <v>8.4930000000000003</v>
      </c>
      <c r="S127" s="95">
        <v>8.3000000000000004E-2</v>
      </c>
    </row>
    <row r="128" spans="1:19" x14ac:dyDescent="0.2">
      <c r="A128" s="3" t="s">
        <v>87</v>
      </c>
      <c r="B128" s="3" t="s">
        <v>103</v>
      </c>
      <c r="C128" s="94">
        <v>41647.381944444445</v>
      </c>
      <c r="D128" s="31">
        <v>67</v>
      </c>
      <c r="E128" s="40">
        <f t="shared" si="1"/>
        <v>1.8972389999999999</v>
      </c>
      <c r="F128" s="95">
        <v>1.4999999999999999E-2</v>
      </c>
      <c r="G128" s="95">
        <v>2.0000000000000001E-4</v>
      </c>
      <c r="H128" s="95">
        <v>1.4999999999999999E-4</v>
      </c>
      <c r="I128" s="95">
        <v>76.807000000000002</v>
      </c>
      <c r="J128" s="96"/>
      <c r="K128" s="95">
        <v>0.01</v>
      </c>
      <c r="L128" s="95">
        <v>3.0000000000000001E-3</v>
      </c>
      <c r="M128" s="97"/>
      <c r="N128" s="95">
        <v>10.670999999999999</v>
      </c>
      <c r="O128" s="95">
        <v>0.16880000000000001</v>
      </c>
      <c r="P128" s="95"/>
      <c r="Q128" s="95">
        <v>3.1469999999999998</v>
      </c>
      <c r="R128" s="95">
        <v>8.0180000000000007</v>
      </c>
      <c r="S128" s="95">
        <v>7.4900000000000008E-2</v>
      </c>
    </row>
    <row r="129" spans="1:19" x14ac:dyDescent="0.2">
      <c r="A129" s="3" t="s">
        <v>87</v>
      </c>
      <c r="B129" s="3" t="s">
        <v>103</v>
      </c>
      <c r="C129" s="94">
        <v>41647.583333333336</v>
      </c>
      <c r="D129" s="31">
        <v>67</v>
      </c>
      <c r="E129" s="40">
        <f t="shared" si="1"/>
        <v>1.8972389999999999</v>
      </c>
      <c r="F129" s="95">
        <v>1.4999999999999999E-2</v>
      </c>
      <c r="G129" s="95">
        <v>2.0000000000000001E-4</v>
      </c>
      <c r="H129" s="95">
        <v>1.4999999999999999E-4</v>
      </c>
      <c r="I129" s="95">
        <v>78.677000000000007</v>
      </c>
      <c r="J129" s="96"/>
      <c r="K129" s="95">
        <v>0.01</v>
      </c>
      <c r="L129" s="95">
        <v>3.0000000000000001E-3</v>
      </c>
      <c r="M129" s="97"/>
      <c r="N129" s="95">
        <v>11.042999999999999</v>
      </c>
      <c r="O129" s="95">
        <v>0.17299999999999999</v>
      </c>
      <c r="P129" s="95"/>
      <c r="Q129" s="95">
        <v>2.9449999999999998</v>
      </c>
      <c r="R129" s="95">
        <v>7.516</v>
      </c>
      <c r="S129" s="95">
        <v>7.0699999999999999E-2</v>
      </c>
    </row>
    <row r="130" spans="1:19" x14ac:dyDescent="0.2">
      <c r="A130" s="3" t="s">
        <v>87</v>
      </c>
      <c r="B130" s="3" t="s">
        <v>103</v>
      </c>
      <c r="C130" s="94">
        <v>41677.368055555555</v>
      </c>
      <c r="D130" s="31">
        <v>56</v>
      </c>
      <c r="E130" s="40">
        <f t="shared" si="1"/>
        <v>1.5857519999999998</v>
      </c>
      <c r="F130" s="95">
        <v>1.4999999999999999E-2</v>
      </c>
      <c r="G130" s="95">
        <v>2.0000000000000001E-4</v>
      </c>
      <c r="H130" s="95">
        <v>2.7E-4</v>
      </c>
      <c r="I130" s="95">
        <v>89.022999999999996</v>
      </c>
      <c r="J130" s="96"/>
      <c r="K130" s="95">
        <v>1.0999999999999999E-2</v>
      </c>
      <c r="L130" s="95">
        <v>3.0000000000000001E-3</v>
      </c>
      <c r="M130" s="97"/>
      <c r="N130" s="95">
        <v>12.157</v>
      </c>
      <c r="O130" s="95">
        <v>0.2591</v>
      </c>
      <c r="P130" s="95"/>
      <c r="Q130" s="95">
        <v>3.254</v>
      </c>
      <c r="R130" s="95">
        <v>8.532</v>
      </c>
      <c r="S130" s="95">
        <v>9.5400000000000013E-2</v>
      </c>
    </row>
    <row r="131" spans="1:19" x14ac:dyDescent="0.2">
      <c r="A131" s="3" t="s">
        <v>87</v>
      </c>
      <c r="B131" s="3" t="s">
        <v>103</v>
      </c>
      <c r="C131" s="94">
        <v>41677.597222222219</v>
      </c>
      <c r="D131" s="31">
        <v>56</v>
      </c>
      <c r="E131" s="40">
        <f t="shared" si="1"/>
        <v>1.5857519999999998</v>
      </c>
      <c r="F131" s="95">
        <v>2.1000000000000001E-2</v>
      </c>
      <c r="G131" s="95">
        <v>2.0000000000000001E-4</v>
      </c>
      <c r="H131" s="95">
        <v>2.6000000000000003E-4</v>
      </c>
      <c r="I131" s="95">
        <v>74.707999999999998</v>
      </c>
      <c r="J131" s="96"/>
      <c r="K131" s="95">
        <v>1.0999999999999999E-2</v>
      </c>
      <c r="L131" s="95">
        <v>3.0000000000000001E-3</v>
      </c>
      <c r="M131" s="97"/>
      <c r="N131" s="95">
        <v>10.515000000000001</v>
      </c>
      <c r="O131" s="95">
        <v>0.2397</v>
      </c>
      <c r="P131" s="95"/>
      <c r="Q131" s="95">
        <v>3.0129999999999999</v>
      </c>
      <c r="R131" s="95">
        <v>9.8889999999999993</v>
      </c>
      <c r="S131" s="95">
        <v>7.5299999999999992E-2</v>
      </c>
    </row>
    <row r="132" spans="1:19" x14ac:dyDescent="0.2">
      <c r="A132" s="3" t="s">
        <v>87</v>
      </c>
      <c r="B132" s="3" t="s">
        <v>103</v>
      </c>
      <c r="C132" s="94">
        <v>41703.40625</v>
      </c>
      <c r="D132" s="31">
        <v>64</v>
      </c>
      <c r="E132" s="40">
        <f t="shared" si="1"/>
        <v>1.8122879999999999</v>
      </c>
      <c r="F132" s="95">
        <v>1.7000000000000001E-2</v>
      </c>
      <c r="G132" s="95">
        <v>2.0000000000000001E-4</v>
      </c>
      <c r="H132" s="95">
        <v>1.4999999999999999E-4</v>
      </c>
      <c r="I132" s="95">
        <v>69.432000000000002</v>
      </c>
      <c r="J132" s="96"/>
      <c r="K132" s="95">
        <v>1.2E-2</v>
      </c>
      <c r="L132" s="95">
        <v>3.0000000000000001E-3</v>
      </c>
      <c r="M132" s="97"/>
      <c r="N132" s="95">
        <v>10.76</v>
      </c>
      <c r="O132" s="95">
        <v>0.13780000000000001</v>
      </c>
      <c r="P132" s="95"/>
      <c r="Q132" s="95">
        <v>2.5510000000000002</v>
      </c>
      <c r="R132" s="95">
        <v>6.3849999999999998</v>
      </c>
      <c r="S132" s="95">
        <v>4.07E-2</v>
      </c>
    </row>
    <row r="133" spans="1:19" x14ac:dyDescent="0.2">
      <c r="A133" s="3" t="s">
        <v>87</v>
      </c>
      <c r="B133" s="3" t="s">
        <v>103</v>
      </c>
      <c r="C133" s="94">
        <v>41703.604166666664</v>
      </c>
      <c r="D133" s="31">
        <v>64</v>
      </c>
      <c r="E133" s="40">
        <f t="shared" ref="E133:E172" si="2">D133*0.028317</f>
        <v>1.8122879999999999</v>
      </c>
      <c r="F133" s="95">
        <v>2.8000000000000001E-2</v>
      </c>
      <c r="G133" s="95">
        <v>2.0000000000000001E-4</v>
      </c>
      <c r="H133" s="95">
        <v>2.5000000000000001E-4</v>
      </c>
      <c r="I133" s="95">
        <v>69.491</v>
      </c>
      <c r="J133" s="96"/>
      <c r="K133" s="95">
        <v>1.6E-2</v>
      </c>
      <c r="L133" s="95">
        <v>3.0000000000000001E-3</v>
      </c>
      <c r="M133" s="97"/>
      <c r="N133" s="95">
        <v>10.247999999999999</v>
      </c>
      <c r="O133" s="95">
        <v>0.1454</v>
      </c>
      <c r="P133" s="95"/>
      <c r="Q133" s="95">
        <v>2.5270000000000001</v>
      </c>
      <c r="R133" s="95">
        <v>6.1120000000000001</v>
      </c>
      <c r="S133" s="95">
        <v>5.0799999999999998E-2</v>
      </c>
    </row>
    <row r="134" spans="1:19" x14ac:dyDescent="0.2">
      <c r="A134" s="3" t="s">
        <v>87</v>
      </c>
      <c r="B134" s="3" t="s">
        <v>103</v>
      </c>
      <c r="C134" s="94">
        <v>41709.527777777781</v>
      </c>
      <c r="D134" s="31">
        <v>70</v>
      </c>
      <c r="E134" s="40">
        <f t="shared" si="2"/>
        <v>1.9821899999999999</v>
      </c>
      <c r="F134" s="95">
        <v>0.04</v>
      </c>
      <c r="G134" s="95">
        <v>2.6000000000000003E-4</v>
      </c>
      <c r="H134" s="95">
        <v>1.3000000000000002E-4</v>
      </c>
      <c r="I134" s="95">
        <v>78</v>
      </c>
      <c r="J134" s="96">
        <v>4.0000000000000001E-3</v>
      </c>
      <c r="K134" s="95">
        <v>3.2000000000000001E-2</v>
      </c>
      <c r="L134" s="95"/>
      <c r="M134" s="95"/>
      <c r="N134" s="95">
        <v>11</v>
      </c>
      <c r="O134" s="95">
        <v>0.16</v>
      </c>
      <c r="P134" s="95"/>
      <c r="Q134" s="95" t="s">
        <v>90</v>
      </c>
      <c r="R134" s="95">
        <v>14</v>
      </c>
      <c r="S134" s="95">
        <v>4.1000000000000002E-2</v>
      </c>
    </row>
    <row r="135" spans="1:19" x14ac:dyDescent="0.2">
      <c r="A135" s="3" t="s">
        <v>87</v>
      </c>
      <c r="B135" s="3" t="s">
        <v>103</v>
      </c>
      <c r="C135" s="94">
        <v>41739.375</v>
      </c>
      <c r="D135" s="31">
        <v>153</v>
      </c>
      <c r="E135" s="40">
        <f t="shared" si="2"/>
        <v>4.3325009999999997</v>
      </c>
      <c r="F135" s="95">
        <v>3.1E-2</v>
      </c>
      <c r="G135" s="95">
        <v>2.0000000000000001E-4</v>
      </c>
      <c r="H135" s="95">
        <v>1.4999999999999999E-4</v>
      </c>
      <c r="I135" s="95">
        <v>56.47</v>
      </c>
      <c r="J135" s="96"/>
      <c r="K135" s="95">
        <v>1.2999999999999999E-2</v>
      </c>
      <c r="L135" s="95">
        <v>3.2000000000000002E-3</v>
      </c>
      <c r="M135" s="95">
        <v>3.2000000000000002E-3</v>
      </c>
      <c r="N135" s="95">
        <v>7.4480000000000004</v>
      </c>
      <c r="O135" s="95">
        <v>0.14230000000000001</v>
      </c>
      <c r="P135" s="95"/>
      <c r="Q135" s="95">
        <v>1.7749999999999999</v>
      </c>
      <c r="R135" s="95">
        <v>3.907</v>
      </c>
      <c r="S135" s="95">
        <v>4.4700000000000004E-2</v>
      </c>
    </row>
    <row r="136" spans="1:19" x14ac:dyDescent="0.2">
      <c r="A136" s="3" t="s">
        <v>87</v>
      </c>
      <c r="B136" s="3" t="s">
        <v>103</v>
      </c>
      <c r="C136" s="94">
        <v>41739.569444444445</v>
      </c>
      <c r="D136" s="31">
        <v>153</v>
      </c>
      <c r="E136" s="40">
        <f t="shared" si="2"/>
        <v>4.3325009999999997</v>
      </c>
      <c r="F136" s="95">
        <v>2.7E-2</v>
      </c>
      <c r="G136" s="95">
        <v>2.0000000000000001E-4</v>
      </c>
      <c r="H136" s="95">
        <v>1.4999999999999999E-4</v>
      </c>
      <c r="I136" s="95">
        <v>55.039000000000001</v>
      </c>
      <c r="J136" s="96"/>
      <c r="K136" s="95">
        <v>1.4E-2</v>
      </c>
      <c r="L136" s="95">
        <v>3.7000000000000002E-3</v>
      </c>
      <c r="M136" s="95">
        <v>3.7000000000000002E-3</v>
      </c>
      <c r="N136" s="95">
        <v>7</v>
      </c>
      <c r="O136" s="95">
        <v>0.1676</v>
      </c>
      <c r="P136" s="95"/>
      <c r="Q136" s="95">
        <v>1.913</v>
      </c>
      <c r="R136" s="95">
        <v>3.6280000000000001</v>
      </c>
      <c r="S136" s="95">
        <v>5.5899999999999998E-2</v>
      </c>
    </row>
    <row r="137" spans="1:19" x14ac:dyDescent="0.2">
      <c r="A137" s="3" t="s">
        <v>87</v>
      </c>
      <c r="B137" s="3" t="s">
        <v>103</v>
      </c>
      <c r="C137" s="94">
        <v>41760.364583333336</v>
      </c>
      <c r="D137" s="31">
        <v>186</v>
      </c>
      <c r="E137" s="40">
        <f t="shared" si="2"/>
        <v>5.2669619999999995</v>
      </c>
      <c r="F137" s="95">
        <v>3.5000000000000003E-2</v>
      </c>
      <c r="G137" s="95">
        <v>2.0000000000000001E-4</v>
      </c>
      <c r="H137" s="95">
        <v>2.2000000000000001E-4</v>
      </c>
      <c r="I137" s="95">
        <v>44.847000000000001</v>
      </c>
      <c r="J137" s="96"/>
      <c r="K137" s="95">
        <v>4.5999999999999999E-2</v>
      </c>
      <c r="L137" s="95">
        <v>3.0000000000000001E-3</v>
      </c>
      <c r="M137" s="95">
        <v>6.9999999999999999E-4</v>
      </c>
      <c r="N137" s="95">
        <v>5.742</v>
      </c>
      <c r="O137" s="95">
        <v>0.1012</v>
      </c>
      <c r="P137" s="95"/>
      <c r="Q137" s="95">
        <v>1.2470000000000001</v>
      </c>
      <c r="R137" s="95">
        <v>2.7719999999999998</v>
      </c>
      <c r="S137" s="95">
        <v>6.0899999999999996E-2</v>
      </c>
    </row>
    <row r="138" spans="1:19" x14ac:dyDescent="0.2">
      <c r="A138" s="3" t="s">
        <v>87</v>
      </c>
      <c r="B138" s="3" t="s">
        <v>103</v>
      </c>
      <c r="C138" s="94">
        <v>41760.607638888891</v>
      </c>
      <c r="D138" s="31">
        <v>186</v>
      </c>
      <c r="E138" s="40">
        <f t="shared" si="2"/>
        <v>5.2669619999999995</v>
      </c>
      <c r="F138" s="95">
        <v>2.4E-2</v>
      </c>
      <c r="G138" s="95">
        <v>2.0000000000000001E-4</v>
      </c>
      <c r="H138" s="95">
        <v>1.4999999999999999E-4</v>
      </c>
      <c r="I138" s="95">
        <v>47.116999999999997</v>
      </c>
      <c r="J138" s="96"/>
      <c r="K138" s="95">
        <v>3.7999999999999999E-2</v>
      </c>
      <c r="L138" s="95">
        <v>3.0000000000000001E-3</v>
      </c>
      <c r="M138" s="95">
        <v>6.9999999999999999E-4</v>
      </c>
      <c r="N138" s="95">
        <v>6.4269999999999996</v>
      </c>
      <c r="O138" s="95">
        <v>0.1118</v>
      </c>
      <c r="P138" s="95"/>
      <c r="Q138" s="95">
        <v>1.46</v>
      </c>
      <c r="R138" s="95">
        <v>3.1850000000000001</v>
      </c>
      <c r="S138" s="95">
        <v>6.7400000000000002E-2</v>
      </c>
    </row>
    <row r="139" spans="1:19" x14ac:dyDescent="0.2">
      <c r="A139" s="3" t="s">
        <v>87</v>
      </c>
      <c r="B139" s="3" t="s">
        <v>103</v>
      </c>
      <c r="C139" s="94">
        <v>41796.347222222219</v>
      </c>
      <c r="D139" s="31">
        <v>2050</v>
      </c>
      <c r="E139" s="40">
        <f t="shared" si="2"/>
        <v>58.049849999999999</v>
      </c>
      <c r="F139" s="95">
        <v>7.8E-2</v>
      </c>
      <c r="G139" s="95">
        <v>2.0000000000000001E-4</v>
      </c>
      <c r="H139" s="95">
        <v>1.4999999999999999E-4</v>
      </c>
      <c r="I139" s="95">
        <v>18.056999999999999</v>
      </c>
      <c r="J139" s="96">
        <v>4.0999999999999995E-3</v>
      </c>
      <c r="K139" s="95">
        <v>9.0999999999999998E-2</v>
      </c>
      <c r="L139" s="95">
        <v>3.0000000000000001E-3</v>
      </c>
      <c r="M139" s="95">
        <v>6.9999999999999999E-4</v>
      </c>
      <c r="N139" s="95">
        <v>2.3029999999999999</v>
      </c>
      <c r="O139" s="95">
        <v>5.3499999999999999E-2</v>
      </c>
      <c r="P139" s="95"/>
      <c r="Q139" s="95">
        <v>6.0999999999999999E-2</v>
      </c>
      <c r="R139" s="95">
        <v>0.75700000000000001</v>
      </c>
      <c r="S139" s="95">
        <v>5.5100000000000003E-2</v>
      </c>
    </row>
    <row r="140" spans="1:19" x14ac:dyDescent="0.2">
      <c r="A140" s="3" t="s">
        <v>87</v>
      </c>
      <c r="B140" s="3" t="s">
        <v>103</v>
      </c>
      <c r="C140" s="94">
        <v>41796.659722222219</v>
      </c>
      <c r="D140" s="31">
        <v>2050</v>
      </c>
      <c r="E140" s="40">
        <f t="shared" si="2"/>
        <v>58.049849999999999</v>
      </c>
      <c r="F140" s="95">
        <v>5.0999999999999997E-2</v>
      </c>
      <c r="G140" s="95">
        <v>2.0000000000000001E-4</v>
      </c>
      <c r="H140" s="95">
        <v>2.0000000000000001E-4</v>
      </c>
      <c r="I140" s="95">
        <v>19.920000000000002</v>
      </c>
      <c r="J140" s="96">
        <v>2.5999999999999999E-3</v>
      </c>
      <c r="K140" s="95">
        <v>3.3000000000000002E-2</v>
      </c>
      <c r="L140" s="95">
        <v>3.0000000000000001E-3</v>
      </c>
      <c r="M140" s="95">
        <v>6.9999999999999999E-4</v>
      </c>
      <c r="N140" s="95">
        <v>2.6339999999999999</v>
      </c>
      <c r="O140" s="95">
        <v>7.0300000000000001E-2</v>
      </c>
      <c r="P140" s="95"/>
      <c r="Q140" s="95">
        <v>6.0999999999999999E-2</v>
      </c>
      <c r="R140" s="95">
        <v>0.92700000000000005</v>
      </c>
      <c r="S140" s="95">
        <v>4.7600000000000003E-2</v>
      </c>
    </row>
    <row r="141" spans="1:19" x14ac:dyDescent="0.2">
      <c r="A141" s="3" t="s">
        <v>87</v>
      </c>
      <c r="B141" s="3" t="s">
        <v>103</v>
      </c>
      <c r="C141" s="94">
        <v>41821.357638888891</v>
      </c>
      <c r="D141" s="31">
        <v>914</v>
      </c>
      <c r="E141" s="40">
        <f t="shared" si="2"/>
        <v>25.881737999999999</v>
      </c>
      <c r="F141" s="95">
        <v>3.3000000000000002E-2</v>
      </c>
      <c r="G141" s="95">
        <v>2.0000000000000001E-4</v>
      </c>
      <c r="H141" s="95">
        <v>2.0000000000000001E-4</v>
      </c>
      <c r="I141" s="95">
        <v>32.881</v>
      </c>
      <c r="J141" s="96"/>
      <c r="K141" s="95">
        <v>3.3000000000000002E-2</v>
      </c>
      <c r="L141" s="95">
        <v>3.0000000000000001E-3</v>
      </c>
      <c r="M141" s="95">
        <v>6.9999999999999999E-4</v>
      </c>
      <c r="N141" s="95">
        <v>4.407</v>
      </c>
      <c r="O141" s="95">
        <v>8.4400000000000003E-2</v>
      </c>
      <c r="P141" s="95"/>
      <c r="Q141" s="95">
        <v>0.27600000000000002</v>
      </c>
      <c r="R141" s="95">
        <v>2.9950000000000001</v>
      </c>
      <c r="S141" s="95">
        <v>6.1899999999999997E-2</v>
      </c>
    </row>
    <row r="142" spans="1:19" x14ac:dyDescent="0.2">
      <c r="A142" s="3" t="s">
        <v>87</v>
      </c>
      <c r="B142" s="3" t="s">
        <v>103</v>
      </c>
      <c r="C142" s="94">
        <v>41821.645833333336</v>
      </c>
      <c r="D142" s="31">
        <v>914</v>
      </c>
      <c r="E142" s="40">
        <f t="shared" si="2"/>
        <v>25.881737999999999</v>
      </c>
      <c r="F142" s="95">
        <v>4.4499999999999998E-2</v>
      </c>
      <c r="G142" s="95">
        <v>2.0000000000000001E-4</v>
      </c>
      <c r="H142" s="95">
        <v>2.0999999999999998E-4</v>
      </c>
      <c r="I142" s="95">
        <v>30.167000000000002</v>
      </c>
      <c r="J142" s="96"/>
      <c r="K142" s="95">
        <v>2.5000000000000001E-2</v>
      </c>
      <c r="L142" s="95">
        <v>3.0000000000000001E-3</v>
      </c>
      <c r="M142" s="95">
        <v>6.9999999999999999E-4</v>
      </c>
      <c r="N142" s="95">
        <v>3.8879999999999999</v>
      </c>
      <c r="O142" s="95">
        <v>7.9799999999999996E-2</v>
      </c>
      <c r="P142" s="95"/>
      <c r="Q142" s="95">
        <v>0.247</v>
      </c>
      <c r="R142" s="95">
        <v>2.4119999999999999</v>
      </c>
      <c r="S142" s="95">
        <v>6.9800000000000001E-2</v>
      </c>
    </row>
    <row r="143" spans="1:19" x14ac:dyDescent="0.2">
      <c r="A143" s="3" t="s">
        <v>87</v>
      </c>
      <c r="B143" s="3" t="s">
        <v>103</v>
      </c>
      <c r="C143" s="94">
        <v>41852.322916666664</v>
      </c>
      <c r="D143" s="31">
        <v>309</v>
      </c>
      <c r="E143" s="40">
        <f t="shared" si="2"/>
        <v>8.7499529999999996</v>
      </c>
      <c r="F143" s="95">
        <v>2.9000000000000001E-2</v>
      </c>
      <c r="G143" s="95">
        <v>2.0000000000000001E-4</v>
      </c>
      <c r="H143" s="95">
        <v>1.4999999999999999E-4</v>
      </c>
      <c r="I143" s="95">
        <v>75.61</v>
      </c>
      <c r="J143" s="96"/>
      <c r="K143" s="95">
        <v>1.4E-2</v>
      </c>
      <c r="L143" s="95">
        <v>4.0000000000000001E-3</v>
      </c>
      <c r="M143" s="95">
        <f>L143</f>
        <v>4.0000000000000001E-3</v>
      </c>
      <c r="N143" s="95">
        <v>8.359</v>
      </c>
      <c r="O143" s="95">
        <v>8.6499999999999994E-2</v>
      </c>
      <c r="P143" s="95"/>
      <c r="Q143" s="95">
        <v>0.32500000000000001</v>
      </c>
      <c r="R143" s="95">
        <v>6.0839999999999996</v>
      </c>
      <c r="S143" s="95">
        <v>4.9399999999999999E-2</v>
      </c>
    </row>
    <row r="144" spans="1:19" x14ac:dyDescent="0.2">
      <c r="A144" s="3" t="s">
        <v>87</v>
      </c>
      <c r="B144" s="3" t="s">
        <v>103</v>
      </c>
      <c r="C144" s="94">
        <v>41852.645833333336</v>
      </c>
      <c r="D144" s="31">
        <v>309</v>
      </c>
      <c r="E144" s="40">
        <f t="shared" si="2"/>
        <v>8.7499529999999996</v>
      </c>
      <c r="F144" s="95">
        <v>4.8000000000000001E-2</v>
      </c>
      <c r="G144" s="95">
        <v>2.0000000000000001E-4</v>
      </c>
      <c r="H144" s="95">
        <v>1.4999999999999999E-4</v>
      </c>
      <c r="I144" s="95">
        <v>48.973999999999997</v>
      </c>
      <c r="J144" s="96"/>
      <c r="K144" s="95">
        <v>2.7E-2</v>
      </c>
      <c r="L144" s="95">
        <v>3.3999999999999998E-3</v>
      </c>
      <c r="M144" s="95">
        <f>L144</f>
        <v>3.3999999999999998E-3</v>
      </c>
      <c r="N144" s="95">
        <v>6.423</v>
      </c>
      <c r="O144" s="95">
        <v>8.7999999999999995E-2</v>
      </c>
      <c r="P144" s="95"/>
      <c r="Q144" s="95">
        <v>0.222</v>
      </c>
      <c r="R144" s="95">
        <v>4.3929999999999998</v>
      </c>
      <c r="S144" s="95">
        <v>4.3099999999999999E-2</v>
      </c>
    </row>
    <row r="145" spans="1:19" x14ac:dyDescent="0.2">
      <c r="A145" s="3" t="s">
        <v>87</v>
      </c>
      <c r="B145" s="3" t="s">
        <v>103</v>
      </c>
      <c r="C145" s="94">
        <v>41864.361111111109</v>
      </c>
      <c r="D145" s="31">
        <v>175</v>
      </c>
      <c r="E145" s="40">
        <f t="shared" si="2"/>
        <v>4.9554749999999999</v>
      </c>
      <c r="F145" s="95">
        <v>0.04</v>
      </c>
      <c r="G145" s="95">
        <v>3.6999999999999999E-4</v>
      </c>
      <c r="H145" s="95">
        <v>1.1999999999999999E-4</v>
      </c>
      <c r="I145" s="95">
        <v>62</v>
      </c>
      <c r="J145" s="96">
        <v>4.0000000000000001E-3</v>
      </c>
      <c r="K145" s="95">
        <v>2.8000000000000001E-2</v>
      </c>
      <c r="L145" s="95"/>
      <c r="M145" s="95"/>
      <c r="N145" s="95">
        <v>8.8000000000000007</v>
      </c>
      <c r="O145" s="95">
        <v>6.5000000000000002E-2</v>
      </c>
      <c r="P145" s="95"/>
      <c r="Q145" s="95"/>
      <c r="R145" s="95">
        <v>16</v>
      </c>
      <c r="S145" s="95">
        <v>2.1999999999999999E-2</v>
      </c>
    </row>
    <row r="146" spans="1:19" x14ac:dyDescent="0.2">
      <c r="A146" s="3" t="s">
        <v>87</v>
      </c>
      <c r="B146" s="3" t="s">
        <v>103</v>
      </c>
      <c r="C146" s="94">
        <v>41887.34375</v>
      </c>
      <c r="D146" s="31">
        <v>118</v>
      </c>
      <c r="E146" s="40">
        <f t="shared" si="2"/>
        <v>3.3414059999999997</v>
      </c>
      <c r="F146" s="95">
        <v>3.3000000000000002E-2</v>
      </c>
      <c r="G146" s="95">
        <v>2.0000000000000001E-4</v>
      </c>
      <c r="H146" s="95">
        <v>2.3000000000000001E-4</v>
      </c>
      <c r="I146" s="95">
        <v>104.655</v>
      </c>
      <c r="J146" s="96"/>
      <c r="K146" s="95">
        <v>1.0999999999999999E-2</v>
      </c>
      <c r="L146" s="95">
        <v>3.0000000000000001E-3</v>
      </c>
      <c r="M146" s="95">
        <v>6.9999999999999999E-4</v>
      </c>
      <c r="N146" s="95">
        <v>12.634</v>
      </c>
      <c r="O146" s="95">
        <v>4.1399999999999999E-2</v>
      </c>
      <c r="P146" s="95"/>
      <c r="Q146" s="95">
        <v>1.05</v>
      </c>
      <c r="R146" s="95">
        <v>9.6820000000000004</v>
      </c>
      <c r="S146" s="95">
        <v>2.93E-2</v>
      </c>
    </row>
    <row r="147" spans="1:19" x14ac:dyDescent="0.2">
      <c r="A147" s="3" t="s">
        <v>87</v>
      </c>
      <c r="B147" s="3" t="s">
        <v>103</v>
      </c>
      <c r="C147" s="94">
        <v>41887.572916666664</v>
      </c>
      <c r="D147" s="31">
        <v>118</v>
      </c>
      <c r="E147" s="40">
        <f t="shared" si="2"/>
        <v>3.3414059999999997</v>
      </c>
      <c r="F147" s="95">
        <v>4.3999999999999997E-2</v>
      </c>
      <c r="G147" s="95">
        <v>2.0000000000000001E-4</v>
      </c>
      <c r="H147" s="95">
        <v>1.4999999999999999E-4</v>
      </c>
      <c r="I147" s="95">
        <v>112.51</v>
      </c>
      <c r="J147" s="96"/>
      <c r="K147" s="95">
        <v>1.4999999999999999E-2</v>
      </c>
      <c r="L147" s="95">
        <v>3.0000000000000001E-3</v>
      </c>
      <c r="M147" s="95">
        <v>6.9999999999999999E-4</v>
      </c>
      <c r="N147" s="95">
        <v>14.255000000000001</v>
      </c>
      <c r="O147" s="95">
        <v>4.9799999999999997E-2</v>
      </c>
      <c r="P147" s="95"/>
      <c r="Q147" s="95">
        <v>1.137</v>
      </c>
      <c r="R147" s="95">
        <v>10.317</v>
      </c>
      <c r="S147" s="95">
        <v>2.5399999999999999E-2</v>
      </c>
    </row>
    <row r="148" spans="1:19" x14ac:dyDescent="0.2">
      <c r="A148" s="3" t="s">
        <v>87</v>
      </c>
      <c r="B148" s="3" t="s">
        <v>103</v>
      </c>
      <c r="C148" s="94">
        <v>41914.461805555555</v>
      </c>
      <c r="D148" s="31">
        <v>342</v>
      </c>
      <c r="E148" s="40">
        <f t="shared" si="2"/>
        <v>9.6844140000000003</v>
      </c>
      <c r="F148" s="95">
        <v>0.05</v>
      </c>
      <c r="G148" s="95">
        <v>2.0000000000000001E-4</v>
      </c>
      <c r="H148" s="95">
        <v>2.0000000000000001E-4</v>
      </c>
      <c r="I148" s="95">
        <v>51.140999999999998</v>
      </c>
      <c r="J148" s="96">
        <v>2.7000000000000001E-3</v>
      </c>
      <c r="K148" s="95">
        <v>5.7000000000000002E-2</v>
      </c>
      <c r="L148" s="95">
        <v>3.0000000000000001E-3</v>
      </c>
      <c r="M148" s="95">
        <v>6.9999999999999999E-4</v>
      </c>
      <c r="N148" s="95">
        <v>5.8390000000000004</v>
      </c>
      <c r="O148" s="95">
        <v>7.1800000000000003E-2</v>
      </c>
      <c r="P148" s="95"/>
      <c r="Q148" s="95">
        <v>0.33400000000000002</v>
      </c>
      <c r="R148" s="95">
        <v>2.1360000000000001</v>
      </c>
      <c r="S148" s="95">
        <v>5.2700000000000004E-2</v>
      </c>
    </row>
    <row r="149" spans="1:19" x14ac:dyDescent="0.2">
      <c r="A149" s="3" t="s">
        <v>87</v>
      </c>
      <c r="B149" s="3" t="s">
        <v>103</v>
      </c>
      <c r="C149" s="94">
        <v>41914.614583333336</v>
      </c>
      <c r="D149" s="31">
        <v>342</v>
      </c>
      <c r="E149" s="40">
        <f t="shared" si="2"/>
        <v>9.6844140000000003</v>
      </c>
      <c r="F149" s="95">
        <v>0.05</v>
      </c>
      <c r="G149" s="95">
        <v>2.0000000000000001E-4</v>
      </c>
      <c r="H149" s="95">
        <v>1.4999999999999999E-4</v>
      </c>
      <c r="I149" s="95">
        <v>53</v>
      </c>
      <c r="J149" s="96">
        <v>2.2000000000000001E-3</v>
      </c>
      <c r="K149" s="95">
        <v>3.5999999999999997E-2</v>
      </c>
      <c r="L149" s="95">
        <v>3.0000000000000001E-3</v>
      </c>
      <c r="M149" s="95">
        <v>6.9999999999999999E-4</v>
      </c>
      <c r="N149" s="95">
        <v>6.2489999999999997</v>
      </c>
      <c r="O149" s="95">
        <v>6.7000000000000004E-2</v>
      </c>
      <c r="P149" s="95"/>
      <c r="Q149" s="95">
        <v>0.374</v>
      </c>
      <c r="R149" s="95">
        <v>2.2280000000000002</v>
      </c>
      <c r="S149" s="95">
        <v>5.2600000000000001E-2</v>
      </c>
    </row>
    <row r="150" spans="1:19" x14ac:dyDescent="0.2">
      <c r="A150" s="3" t="s">
        <v>87</v>
      </c>
      <c r="B150" s="3" t="s">
        <v>103</v>
      </c>
      <c r="C150" s="94">
        <v>41918.677083333336</v>
      </c>
      <c r="D150" s="31">
        <v>285</v>
      </c>
      <c r="E150" s="40">
        <f t="shared" si="2"/>
        <v>8.0703449999999997</v>
      </c>
      <c r="F150" s="95">
        <v>4.2999999999999997E-2</v>
      </c>
      <c r="G150" s="95">
        <v>2.3000000000000001E-4</v>
      </c>
      <c r="H150" s="95">
        <v>1.7999999999999998E-4</v>
      </c>
      <c r="I150" s="95">
        <v>40</v>
      </c>
      <c r="J150" s="96">
        <v>5.1999999999999998E-3</v>
      </c>
      <c r="K150" s="95">
        <v>5.5E-2</v>
      </c>
      <c r="L150" s="95"/>
      <c r="M150" s="95"/>
      <c r="N150" s="95">
        <v>5.7</v>
      </c>
      <c r="O150" s="95">
        <v>7.6999999999999999E-2</v>
      </c>
      <c r="P150" s="95"/>
      <c r="Q150" s="95"/>
      <c r="R150" s="95">
        <v>6.9</v>
      </c>
      <c r="S150" s="95">
        <v>4.9000000000000002E-2</v>
      </c>
    </row>
    <row r="151" spans="1:19" x14ac:dyDescent="0.2">
      <c r="A151" s="3" t="s">
        <v>87</v>
      </c>
      <c r="B151" s="3" t="s">
        <v>103</v>
      </c>
      <c r="C151" s="94">
        <v>41950.340277777781</v>
      </c>
      <c r="D151" s="31">
        <v>123</v>
      </c>
      <c r="E151" s="40">
        <f t="shared" si="2"/>
        <v>3.4829909999999997</v>
      </c>
      <c r="F151" s="95">
        <v>8.5000000000000006E-2</v>
      </c>
      <c r="G151" s="95">
        <v>2.0000000000000001E-4</v>
      </c>
      <c r="H151" s="95">
        <v>3.4000000000000002E-4</v>
      </c>
      <c r="I151" s="95">
        <v>60.970999999999997</v>
      </c>
      <c r="J151" s="96"/>
      <c r="K151" s="95">
        <v>9.4E-2</v>
      </c>
      <c r="L151" s="95">
        <v>3.7000000000000002E-3</v>
      </c>
      <c r="M151" s="95">
        <f>L151</f>
        <v>3.7000000000000002E-3</v>
      </c>
      <c r="N151" s="95">
        <v>10.347</v>
      </c>
      <c r="O151" s="95">
        <v>0.1356</v>
      </c>
      <c r="P151" s="95"/>
      <c r="Q151" s="95">
        <v>1.5820000000000001</v>
      </c>
      <c r="R151" s="95">
        <v>6.1020000000000003</v>
      </c>
      <c r="S151" s="95">
        <v>7.640000000000001E-2</v>
      </c>
    </row>
    <row r="152" spans="1:19" x14ac:dyDescent="0.2">
      <c r="A152" s="3" t="s">
        <v>87</v>
      </c>
      <c r="B152" s="3" t="s">
        <v>103</v>
      </c>
      <c r="C152" s="94">
        <v>41950.565972222219</v>
      </c>
      <c r="D152" s="31">
        <v>123</v>
      </c>
      <c r="E152" s="40">
        <f t="shared" si="2"/>
        <v>3.4829909999999997</v>
      </c>
      <c r="F152" s="95">
        <v>3.9E-2</v>
      </c>
      <c r="G152" s="95">
        <v>2.0000000000000001E-4</v>
      </c>
      <c r="H152" s="95">
        <v>2.9E-4</v>
      </c>
      <c r="I152" s="95">
        <v>63.279000000000003</v>
      </c>
      <c r="J152" s="96">
        <v>2.1000000000000003E-3</v>
      </c>
      <c r="K152" s="95">
        <v>0.02</v>
      </c>
      <c r="L152" s="95">
        <v>3.5000000000000001E-3</v>
      </c>
      <c r="M152" s="95">
        <f>L152</f>
        <v>3.5000000000000001E-3</v>
      </c>
      <c r="N152" s="95">
        <v>9.8290000000000006</v>
      </c>
      <c r="O152" s="95">
        <v>0.1328</v>
      </c>
      <c r="P152" s="95"/>
      <c r="Q152" s="95">
        <v>1.68</v>
      </c>
      <c r="R152" s="95">
        <v>6.1959999999999997</v>
      </c>
      <c r="S152" s="95">
        <v>6.5200000000000008E-2</v>
      </c>
    </row>
    <row r="153" spans="1:19" x14ac:dyDescent="0.2">
      <c r="A153" s="3" t="s">
        <v>87</v>
      </c>
      <c r="B153" s="3" t="s">
        <v>103</v>
      </c>
      <c r="C153" s="94">
        <v>41978.375</v>
      </c>
      <c r="D153" s="31">
        <v>91</v>
      </c>
      <c r="E153" s="40">
        <f t="shared" si="2"/>
        <v>2.5768469999999999</v>
      </c>
      <c r="F153" s="95">
        <v>3.6999999999999998E-2</v>
      </c>
      <c r="G153" s="95">
        <v>2.0000000000000001E-4</v>
      </c>
      <c r="H153" s="95">
        <v>3.8000000000000002E-4</v>
      </c>
      <c r="I153" s="95">
        <v>71.632999999999996</v>
      </c>
      <c r="J153" s="96"/>
      <c r="K153" s="95">
        <v>2.1999999999999999E-2</v>
      </c>
      <c r="L153" s="95">
        <v>3.3999999999999998E-3</v>
      </c>
      <c r="M153" s="95">
        <f>L153</f>
        <v>3.3999999999999998E-3</v>
      </c>
      <c r="N153" s="95">
        <v>10.93</v>
      </c>
      <c r="O153" s="95">
        <v>0.18480000000000002</v>
      </c>
      <c r="P153" s="95"/>
      <c r="Q153" s="95">
        <v>2.2200000000000002</v>
      </c>
      <c r="R153" s="95">
        <v>7.1619999999999999</v>
      </c>
      <c r="S153" s="95">
        <v>9.1499999999999998E-2</v>
      </c>
    </row>
    <row r="154" spans="1:19" x14ac:dyDescent="0.2">
      <c r="A154" s="3" t="s">
        <v>87</v>
      </c>
      <c r="B154" s="3" t="s">
        <v>103</v>
      </c>
      <c r="C154" s="94">
        <v>41978.614583333336</v>
      </c>
      <c r="D154" s="31">
        <v>91</v>
      </c>
      <c r="E154" s="40">
        <f t="shared" si="2"/>
        <v>2.5768469999999999</v>
      </c>
      <c r="F154" s="95">
        <v>0.02</v>
      </c>
      <c r="G154" s="95">
        <v>2.0000000000000001E-4</v>
      </c>
      <c r="H154" s="95">
        <v>2.9999999999999997E-4</v>
      </c>
      <c r="I154" s="95">
        <v>65.941999999999993</v>
      </c>
      <c r="J154" s="96"/>
      <c r="K154" s="95">
        <v>0.01</v>
      </c>
      <c r="L154" s="95">
        <v>3.0000000000000001E-3</v>
      </c>
      <c r="M154" s="95">
        <v>6.9999999999999999E-4</v>
      </c>
      <c r="N154" s="95">
        <v>9.1440000000000001</v>
      </c>
      <c r="O154" s="95">
        <v>0.1716</v>
      </c>
      <c r="P154" s="95"/>
      <c r="Q154" s="95">
        <v>2.1949999999999998</v>
      </c>
      <c r="R154" s="95">
        <v>6.05</v>
      </c>
      <c r="S154" s="95">
        <v>7.3499999999999996E-2</v>
      </c>
    </row>
    <row r="155" spans="1:19" x14ac:dyDescent="0.2">
      <c r="A155" s="3" t="s">
        <v>87</v>
      </c>
      <c r="B155" s="3" t="s">
        <v>103</v>
      </c>
      <c r="C155" s="94">
        <v>42136.34375</v>
      </c>
      <c r="D155" s="31">
        <v>289</v>
      </c>
      <c r="E155" s="40">
        <f t="shared" si="2"/>
        <v>8.1836129999999994</v>
      </c>
      <c r="F155" s="95">
        <v>6.6000000000000003E-2</v>
      </c>
      <c r="G155" s="95">
        <v>2.5000000000000001E-4</v>
      </c>
      <c r="H155" s="95">
        <v>2.0000000000000001E-4</v>
      </c>
      <c r="I155" s="95">
        <v>42</v>
      </c>
      <c r="J155" s="96">
        <v>1.9E-3</v>
      </c>
      <c r="K155" s="95">
        <v>9.0999999999999998E-2</v>
      </c>
      <c r="L155" s="95"/>
      <c r="M155" s="95"/>
      <c r="N155" s="95">
        <v>6</v>
      </c>
      <c r="O155" s="95">
        <v>6.3E-2</v>
      </c>
      <c r="P155" s="95"/>
      <c r="Q155" s="95"/>
      <c r="R155" s="95">
        <v>5.9</v>
      </c>
      <c r="S155" s="95">
        <v>3.9E-2</v>
      </c>
    </row>
    <row r="156" spans="1:19" x14ac:dyDescent="0.2">
      <c r="A156" s="3" t="s">
        <v>87</v>
      </c>
      <c r="B156" s="3" t="s">
        <v>103</v>
      </c>
      <c r="C156" s="94">
        <v>42156.725694444445</v>
      </c>
      <c r="D156" s="31">
        <v>955</v>
      </c>
      <c r="E156" s="40">
        <f t="shared" si="2"/>
        <v>27.042734999999997</v>
      </c>
      <c r="F156" s="95">
        <v>6.0999999999999999E-2</v>
      </c>
      <c r="G156" s="95">
        <v>2.0000000000000001E-4</v>
      </c>
      <c r="H156" s="95">
        <v>2.0000000000000001E-4</v>
      </c>
      <c r="I156" s="95">
        <v>26</v>
      </c>
      <c r="J156" s="96">
        <v>1.9E-3</v>
      </c>
      <c r="K156" s="95">
        <v>6.9000000000000006E-2</v>
      </c>
      <c r="L156" s="95"/>
      <c r="M156" s="95"/>
      <c r="N156" s="95">
        <v>3.6</v>
      </c>
      <c r="O156" s="95">
        <v>4.5999999999999999E-2</v>
      </c>
      <c r="P156" s="95"/>
      <c r="Q156" s="95">
        <v>2.8</v>
      </c>
      <c r="R156" s="95">
        <v>1.2E-2</v>
      </c>
      <c r="S156" s="95"/>
    </row>
    <row r="157" spans="1:19" x14ac:dyDescent="0.2">
      <c r="A157" s="39" t="s">
        <v>64</v>
      </c>
      <c r="B157" s="39" t="s">
        <v>173</v>
      </c>
      <c r="C157" s="30" t="s">
        <v>52</v>
      </c>
      <c r="D157" s="39">
        <v>327</v>
      </c>
      <c r="E157" s="40">
        <f>D157*0.028317</f>
        <v>9.2596589999999992</v>
      </c>
      <c r="F157" s="95">
        <v>9.7000000000000003E-2</v>
      </c>
      <c r="G157" s="95"/>
      <c r="H157" s="95">
        <v>1E-3</v>
      </c>
      <c r="I157" s="95"/>
      <c r="J157" s="96"/>
      <c r="K157" s="95">
        <v>4.0000000000000001E-3</v>
      </c>
      <c r="L157" s="95"/>
      <c r="M157" s="95"/>
      <c r="N157" s="95"/>
      <c r="O157" s="95">
        <v>0.11700000000000001</v>
      </c>
      <c r="P157" s="95"/>
      <c r="Q157" s="95"/>
      <c r="R157" s="95"/>
      <c r="S157" s="96">
        <v>3.2000000000000001E-2</v>
      </c>
    </row>
    <row r="158" spans="1:19" x14ac:dyDescent="0.2">
      <c r="A158" s="39" t="s">
        <v>64</v>
      </c>
      <c r="B158" s="39" t="s">
        <v>173</v>
      </c>
      <c r="C158" s="39" t="s">
        <v>53</v>
      </c>
      <c r="D158" s="68">
        <v>2250</v>
      </c>
      <c r="E158" s="40">
        <f>D158*0.028317</f>
        <v>63.713249999999995</v>
      </c>
      <c r="F158" s="95">
        <v>0.02</v>
      </c>
      <c r="G158" s="95"/>
      <c r="H158" s="95"/>
      <c r="I158" s="95"/>
      <c r="J158" s="96">
        <v>2E-3</v>
      </c>
      <c r="K158" s="95"/>
      <c r="L158" s="95"/>
      <c r="M158" s="95"/>
      <c r="N158" s="95"/>
      <c r="O158" s="95">
        <v>2.5000000000000001E-2</v>
      </c>
      <c r="P158" s="95"/>
      <c r="Q158" s="95"/>
      <c r="R158" s="95"/>
      <c r="S158" s="96">
        <v>0.03</v>
      </c>
    </row>
    <row r="159" spans="1:19" x14ac:dyDescent="0.2">
      <c r="A159" s="39" t="s">
        <v>64</v>
      </c>
      <c r="B159" s="39" t="s">
        <v>173</v>
      </c>
      <c r="C159" s="39" t="s">
        <v>54</v>
      </c>
      <c r="D159" s="68">
        <v>2920</v>
      </c>
      <c r="E159" s="40">
        <f>D159*0.028317</f>
        <v>82.685639999999992</v>
      </c>
      <c r="F159" s="95">
        <v>0.04</v>
      </c>
      <c r="G159" s="95"/>
      <c r="H159" s="95"/>
      <c r="I159" s="95"/>
      <c r="J159" s="96">
        <v>3.0000000000000001E-3</v>
      </c>
      <c r="K159" s="95"/>
      <c r="L159" s="95"/>
      <c r="M159" s="95"/>
      <c r="N159" s="95"/>
      <c r="O159" s="95"/>
      <c r="P159" s="95"/>
      <c r="Q159" s="95"/>
      <c r="R159" s="95"/>
      <c r="S159" s="96">
        <v>1.9E-2</v>
      </c>
    </row>
    <row r="160" spans="1:19" x14ac:dyDescent="0.2">
      <c r="A160" s="39" t="s">
        <v>64</v>
      </c>
      <c r="B160" s="39" t="s">
        <v>173</v>
      </c>
      <c r="C160" s="39" t="s">
        <v>55</v>
      </c>
      <c r="D160" s="68">
        <v>1110</v>
      </c>
      <c r="E160" s="40">
        <f>D160*0.028317</f>
        <v>31.43187</v>
      </c>
      <c r="F160" s="95">
        <v>3.1E-2</v>
      </c>
      <c r="G160" s="95"/>
      <c r="H160" s="95"/>
      <c r="I160" s="95"/>
      <c r="J160" s="96">
        <v>7.0000000000000001E-3</v>
      </c>
      <c r="K160" s="95"/>
      <c r="L160" s="95"/>
      <c r="M160" s="95"/>
      <c r="N160" s="95"/>
      <c r="O160" s="95">
        <v>4.2000000000000003E-2</v>
      </c>
      <c r="P160" s="95"/>
      <c r="Q160" s="95"/>
      <c r="R160" s="95"/>
      <c r="S160" s="96"/>
    </row>
    <row r="161" spans="1:19" x14ac:dyDescent="0.2">
      <c r="A161" s="27" t="s">
        <v>87</v>
      </c>
      <c r="B161" s="39" t="s">
        <v>102</v>
      </c>
      <c r="C161" s="66">
        <v>42464.708333333336</v>
      </c>
      <c r="D161" s="31">
        <v>355</v>
      </c>
      <c r="E161" s="40">
        <f t="shared" si="2"/>
        <v>10.052534999999999</v>
      </c>
      <c r="F161" s="95">
        <v>2.1999999999999999E-2</v>
      </c>
      <c r="G161" s="95">
        <v>2.6000000000000003E-4</v>
      </c>
      <c r="H161" s="95">
        <v>1.1999999999999999E-4</v>
      </c>
      <c r="I161" s="95">
        <v>69</v>
      </c>
      <c r="J161" s="67">
        <v>3.2000000000000002E-3</v>
      </c>
      <c r="K161" s="98">
        <v>0.01</v>
      </c>
      <c r="L161" s="37">
        <v>2.8000000000000003E-4</v>
      </c>
      <c r="M161" s="67">
        <v>2.8000000000000003E-4</v>
      </c>
      <c r="N161" s="95">
        <v>9.5</v>
      </c>
      <c r="O161" s="95">
        <v>0.14000000000000001</v>
      </c>
      <c r="P161" s="95">
        <v>1.2999999999999999E-3</v>
      </c>
      <c r="Q161" s="95">
        <v>2.1</v>
      </c>
      <c r="R161" s="95">
        <v>11</v>
      </c>
      <c r="S161" s="95">
        <v>1.2999999999999999E-2</v>
      </c>
    </row>
    <row r="162" spans="1:19" x14ac:dyDescent="0.2">
      <c r="A162" s="27" t="s">
        <v>87</v>
      </c>
      <c r="B162" s="39" t="s">
        <v>102</v>
      </c>
      <c r="C162" s="66">
        <v>42478.677083333336</v>
      </c>
      <c r="D162" s="31">
        <v>701</v>
      </c>
      <c r="E162" s="40">
        <f t="shared" si="2"/>
        <v>19.850217000000001</v>
      </c>
      <c r="F162" s="95">
        <v>2.1999999999999999E-2</v>
      </c>
      <c r="G162" s="95">
        <v>2.0000000000000001E-4</v>
      </c>
      <c r="H162" s="95">
        <v>1.1999999999999999E-4</v>
      </c>
      <c r="I162" s="95">
        <v>49</v>
      </c>
      <c r="J162" s="67">
        <v>3.2000000000000002E-3</v>
      </c>
      <c r="K162" s="98">
        <v>3.7999999999999999E-2</v>
      </c>
      <c r="L162" s="37">
        <v>1.1999999999999999E-3</v>
      </c>
      <c r="M162" s="67">
        <v>1.1999999999999999E-3</v>
      </c>
      <c r="N162" s="95">
        <v>6.7</v>
      </c>
      <c r="O162" s="95">
        <v>9.0999999999999998E-2</v>
      </c>
      <c r="P162" s="95">
        <v>1.2999999999999999E-3</v>
      </c>
      <c r="Q162" s="95">
        <v>1.2</v>
      </c>
      <c r="R162" s="95">
        <v>6.5</v>
      </c>
      <c r="S162" s="95">
        <v>2.5999999999999999E-2</v>
      </c>
    </row>
    <row r="163" spans="1:19" x14ac:dyDescent="0.2">
      <c r="A163" s="27" t="s">
        <v>87</v>
      </c>
      <c r="B163" s="39" t="s">
        <v>102</v>
      </c>
      <c r="C163" s="66">
        <v>42493.576388888891</v>
      </c>
      <c r="D163" s="31">
        <v>673</v>
      </c>
      <c r="E163" s="40">
        <f t="shared" si="2"/>
        <v>19.057340999999997</v>
      </c>
      <c r="F163" s="95">
        <v>6.7000000000000004E-2</v>
      </c>
      <c r="G163" s="95">
        <v>3.1E-4</v>
      </c>
      <c r="H163" s="95">
        <v>1.1999999999999999E-4</v>
      </c>
      <c r="I163" s="95"/>
      <c r="J163" s="37">
        <v>3.2000000000000002E-3</v>
      </c>
      <c r="K163" s="98">
        <v>7.8E-2</v>
      </c>
      <c r="L163" s="37">
        <v>4.0999999999999999E-4</v>
      </c>
      <c r="M163" s="37">
        <v>4.0999999999999999E-4</v>
      </c>
      <c r="N163" s="95"/>
      <c r="O163" s="95">
        <v>0.08</v>
      </c>
      <c r="P163" s="95">
        <v>1.2999999999999999E-3</v>
      </c>
      <c r="Q163" s="95"/>
      <c r="R163" s="95"/>
      <c r="S163" s="95">
        <v>4.2999999999999997E-2</v>
      </c>
    </row>
    <row r="164" spans="1:19" x14ac:dyDescent="0.2">
      <c r="A164" s="27" t="s">
        <v>87</v>
      </c>
      <c r="B164" s="39" t="s">
        <v>102</v>
      </c>
      <c r="C164" s="66">
        <v>42501.416666666664</v>
      </c>
      <c r="D164" s="31">
        <v>1440</v>
      </c>
      <c r="E164" s="40">
        <f t="shared" si="2"/>
        <v>40.776479999999999</v>
      </c>
      <c r="F164" s="95">
        <v>0.17</v>
      </c>
      <c r="G164" s="95">
        <v>3.5E-4</v>
      </c>
      <c r="H164" s="95">
        <v>1.1999999999999999E-4</v>
      </c>
      <c r="I164" s="95"/>
      <c r="J164" s="37">
        <v>3.2000000000000002E-3</v>
      </c>
      <c r="K164" s="98">
        <v>0.23</v>
      </c>
      <c r="L164" s="37">
        <v>2.5000000000000001E-3</v>
      </c>
      <c r="M164" s="37">
        <v>2.5000000000000001E-3</v>
      </c>
      <c r="N164" s="95"/>
      <c r="O164" s="95">
        <v>6.4000000000000001E-2</v>
      </c>
      <c r="P164" s="95">
        <v>1.2999999999999999E-3</v>
      </c>
      <c r="Q164" s="95"/>
      <c r="R164" s="95"/>
      <c r="S164" s="95">
        <v>4.4999999999999998E-2</v>
      </c>
    </row>
    <row r="165" spans="1:19" x14ac:dyDescent="0.2">
      <c r="A165" s="27" t="s">
        <v>87</v>
      </c>
      <c r="B165" s="39" t="s">
        <v>102</v>
      </c>
      <c r="C165" s="66">
        <v>42509.628472222219</v>
      </c>
      <c r="D165" s="31">
        <v>1730</v>
      </c>
      <c r="E165" s="40">
        <f t="shared" si="2"/>
        <v>48.988409999999995</v>
      </c>
      <c r="F165" s="95">
        <v>0.15</v>
      </c>
      <c r="G165" s="95">
        <v>2.9999999999999997E-4</v>
      </c>
      <c r="H165" s="95">
        <v>1.1999999999999999E-4</v>
      </c>
      <c r="I165" s="95"/>
      <c r="J165" s="37">
        <v>3.2000000000000002E-3</v>
      </c>
      <c r="K165" s="98">
        <v>0.18</v>
      </c>
      <c r="L165" s="37">
        <v>6.4999999999999997E-4</v>
      </c>
      <c r="M165" s="37">
        <v>6.4999999999999997E-4</v>
      </c>
      <c r="N165" s="95"/>
      <c r="O165" s="95">
        <v>5.5E-2</v>
      </c>
      <c r="P165" s="95">
        <v>1.2999999999999999E-3</v>
      </c>
      <c r="Q165" s="95"/>
      <c r="R165" s="95"/>
      <c r="S165" s="95">
        <v>4.4999999999999998E-2</v>
      </c>
    </row>
    <row r="166" spans="1:19" x14ac:dyDescent="0.2">
      <c r="A166" s="27" t="s">
        <v>87</v>
      </c>
      <c r="B166" s="39" t="s">
        <v>102</v>
      </c>
      <c r="C166" s="66">
        <v>42516.590277777781</v>
      </c>
      <c r="D166" s="31">
        <v>2560</v>
      </c>
      <c r="E166" s="40">
        <f t="shared" si="2"/>
        <v>72.491519999999994</v>
      </c>
      <c r="F166" s="95">
        <v>0.11</v>
      </c>
      <c r="G166" s="95">
        <v>2.3999999999999998E-4</v>
      </c>
      <c r="H166" s="95">
        <v>1.1999999999999999E-4</v>
      </c>
      <c r="I166" s="95"/>
      <c r="J166" s="37">
        <v>3.2000000000000002E-3</v>
      </c>
      <c r="K166" s="98">
        <v>0.14000000000000001</v>
      </c>
      <c r="L166" s="37">
        <v>8.9000000000000006E-4</v>
      </c>
      <c r="M166" s="37">
        <v>8.9000000000000006E-4</v>
      </c>
      <c r="N166" s="95"/>
      <c r="O166" s="95">
        <v>5.2999999999999999E-2</v>
      </c>
      <c r="P166" s="95">
        <v>1.2999999999999999E-3</v>
      </c>
      <c r="Q166" s="95"/>
      <c r="R166" s="95"/>
      <c r="S166" s="95">
        <v>3.5999999999999997E-2</v>
      </c>
    </row>
    <row r="167" spans="1:19" x14ac:dyDescent="0.2">
      <c r="A167" s="27" t="s">
        <v>87</v>
      </c>
      <c r="B167" s="39" t="s">
        <v>102</v>
      </c>
      <c r="C167" s="66">
        <v>42527.691666666666</v>
      </c>
      <c r="D167" s="31">
        <v>5110</v>
      </c>
      <c r="E167" s="40">
        <f t="shared" si="2"/>
        <v>144.69987</v>
      </c>
      <c r="F167" s="95">
        <v>4.7E-2</v>
      </c>
      <c r="G167" s="95">
        <v>3.6999999999999999E-4</v>
      </c>
      <c r="H167" s="95">
        <v>1.1E-4</v>
      </c>
      <c r="I167" s="95">
        <v>19</v>
      </c>
      <c r="J167" s="37">
        <v>2.3999999999999998E-3</v>
      </c>
      <c r="K167" s="99"/>
      <c r="L167" s="37">
        <v>9.3999999999999997E-4</v>
      </c>
      <c r="M167" s="37">
        <v>9.3999999999999997E-4</v>
      </c>
      <c r="N167" s="95">
        <v>2.5</v>
      </c>
      <c r="O167" s="95">
        <v>4.4999999999999998E-2</v>
      </c>
      <c r="P167" s="95">
        <v>4.0000000000000002E-4</v>
      </c>
      <c r="Q167" s="95">
        <v>0.81</v>
      </c>
      <c r="R167" s="95">
        <v>1.7</v>
      </c>
      <c r="S167" s="95">
        <v>2.1999999999999999E-2</v>
      </c>
    </row>
    <row r="168" spans="1:19" x14ac:dyDescent="0.2">
      <c r="A168" s="27" t="s">
        <v>87</v>
      </c>
      <c r="B168" s="39" t="s">
        <v>102</v>
      </c>
      <c r="C168" s="66">
        <v>42527.71875</v>
      </c>
      <c r="D168" s="31">
        <v>5110</v>
      </c>
      <c r="E168" s="40">
        <f t="shared" si="2"/>
        <v>144.69987</v>
      </c>
      <c r="F168" s="95">
        <v>6.7000000000000004E-2</v>
      </c>
      <c r="G168" s="95">
        <v>2.2000000000000001E-4</v>
      </c>
      <c r="H168" s="95">
        <v>1.1999999999999999E-4</v>
      </c>
      <c r="I168" s="95"/>
      <c r="J168" s="37">
        <v>3.2000000000000002E-3</v>
      </c>
      <c r="K168" s="98">
        <v>1.2E-2</v>
      </c>
      <c r="L168" s="37">
        <v>1.1999999999999999E-3</v>
      </c>
      <c r="M168" s="37">
        <v>1.1999999999999999E-3</v>
      </c>
      <c r="N168" s="95"/>
      <c r="O168" s="95">
        <v>0.05</v>
      </c>
      <c r="P168" s="95">
        <v>1.2999999999999999E-3</v>
      </c>
      <c r="Q168" s="95"/>
      <c r="R168" s="95"/>
      <c r="S168" s="95">
        <v>8.6999999999999994E-3</v>
      </c>
    </row>
    <row r="169" spans="1:19" x14ac:dyDescent="0.2">
      <c r="A169" s="27" t="s">
        <v>87</v>
      </c>
      <c r="B169" s="39" t="s">
        <v>102</v>
      </c>
      <c r="C169" s="66">
        <v>42528.434027777781</v>
      </c>
      <c r="D169" s="31">
        <v>4300</v>
      </c>
      <c r="E169" s="40">
        <f t="shared" si="2"/>
        <v>121.76309999999999</v>
      </c>
      <c r="F169" s="95">
        <v>5.8000000000000003E-2</v>
      </c>
      <c r="G169" s="95">
        <v>3.6999999999999999E-4</v>
      </c>
      <c r="H169" s="95">
        <v>1.3000000000000002E-4</v>
      </c>
      <c r="I169" s="95">
        <v>20</v>
      </c>
      <c r="J169" s="37">
        <v>2.5999999999999999E-3</v>
      </c>
      <c r="K169" s="100"/>
      <c r="L169" s="37">
        <v>8.9999999999999998E-4</v>
      </c>
      <c r="M169" s="37">
        <v>8.9999999999999998E-4</v>
      </c>
      <c r="N169" s="95">
        <v>2.5</v>
      </c>
      <c r="O169" s="95">
        <v>4.9000000000000002E-2</v>
      </c>
      <c r="P169" s="95">
        <v>5.1000000000000004E-4</v>
      </c>
      <c r="Q169" s="95">
        <v>0.75</v>
      </c>
      <c r="R169" s="95">
        <v>2.1</v>
      </c>
      <c r="S169" s="95">
        <v>2.7E-2</v>
      </c>
    </row>
    <row r="170" spans="1:19" x14ac:dyDescent="0.2">
      <c r="A170" s="27" t="s">
        <v>87</v>
      </c>
      <c r="B170" s="39" t="s">
        <v>102</v>
      </c>
      <c r="C170" s="66">
        <v>42528.479166666664</v>
      </c>
      <c r="D170" s="31">
        <v>4300</v>
      </c>
      <c r="E170" s="40">
        <f t="shared" si="2"/>
        <v>121.76309999999999</v>
      </c>
      <c r="F170" s="95">
        <v>4.5999999999999999E-2</v>
      </c>
      <c r="G170" s="95">
        <v>3.6999999999999999E-4</v>
      </c>
      <c r="H170" s="95">
        <v>1.3000000000000002E-4</v>
      </c>
      <c r="I170" s="95">
        <v>21</v>
      </c>
      <c r="J170" s="37">
        <v>2.5000000000000001E-3</v>
      </c>
      <c r="K170" s="100">
        <v>0.04</v>
      </c>
      <c r="L170" s="37">
        <v>6.4000000000000005E-4</v>
      </c>
      <c r="M170" s="37">
        <v>6.4000000000000005E-4</v>
      </c>
      <c r="N170" s="95">
        <v>2.6</v>
      </c>
      <c r="O170" s="95">
        <v>4.8000000000000001E-2</v>
      </c>
      <c r="P170" s="95">
        <v>4.8999999999999998E-4</v>
      </c>
      <c r="Q170" s="95">
        <v>0.76</v>
      </c>
      <c r="R170" s="95">
        <v>2</v>
      </c>
      <c r="S170" s="95">
        <v>0.03</v>
      </c>
    </row>
    <row r="171" spans="1:19" x14ac:dyDescent="0.2">
      <c r="A171" s="27" t="s">
        <v>87</v>
      </c>
      <c r="B171" s="39" t="s">
        <v>102</v>
      </c>
      <c r="C171" s="66">
        <v>42528.479166666664</v>
      </c>
      <c r="D171" s="31">
        <v>4300</v>
      </c>
      <c r="E171" s="40">
        <f t="shared" si="2"/>
        <v>121.76309999999999</v>
      </c>
      <c r="F171" s="95">
        <v>5.0999999999999997E-2</v>
      </c>
      <c r="G171" s="95">
        <v>3.6999999999999999E-4</v>
      </c>
      <c r="H171" s="95">
        <v>1.3000000000000002E-4</v>
      </c>
      <c r="I171" s="95">
        <v>21</v>
      </c>
      <c r="J171" s="37">
        <v>2.5999999999999999E-3</v>
      </c>
      <c r="K171" s="100">
        <v>0.05</v>
      </c>
      <c r="L171" s="37">
        <v>7.2999999999999996E-4</v>
      </c>
      <c r="M171" s="37">
        <v>7.2999999999999996E-4</v>
      </c>
      <c r="N171" s="95">
        <v>2.7</v>
      </c>
      <c r="O171" s="95">
        <v>5.0999999999999997E-2</v>
      </c>
      <c r="P171" s="95">
        <v>5.2000000000000006E-4</v>
      </c>
      <c r="Q171" s="95">
        <v>0.78</v>
      </c>
      <c r="R171" s="95">
        <v>2</v>
      </c>
      <c r="S171" s="95">
        <v>0.03</v>
      </c>
    </row>
    <row r="172" spans="1:19" x14ac:dyDescent="0.2">
      <c r="A172" s="27" t="s">
        <v>87</v>
      </c>
      <c r="B172" s="39" t="s">
        <v>102</v>
      </c>
      <c r="C172" s="66">
        <v>42536.604166666664</v>
      </c>
      <c r="D172" s="31">
        <v>2750</v>
      </c>
      <c r="E172" s="40">
        <f t="shared" si="2"/>
        <v>77.871749999999992</v>
      </c>
      <c r="F172" s="95">
        <v>9.4E-2</v>
      </c>
      <c r="G172" s="95">
        <v>2.3000000000000001E-4</v>
      </c>
      <c r="H172" s="95">
        <v>1.4999999999999999E-4</v>
      </c>
      <c r="I172" s="95"/>
      <c r="J172" s="37">
        <v>3.2000000000000002E-3</v>
      </c>
      <c r="K172" s="100">
        <v>0.11</v>
      </c>
      <c r="L172" s="37">
        <v>2E-3</v>
      </c>
      <c r="M172" s="37">
        <v>2E-3</v>
      </c>
      <c r="N172" s="95"/>
      <c r="O172" s="95">
        <v>7.4999999999999997E-2</v>
      </c>
      <c r="P172" s="95">
        <v>1.2999999999999999E-3</v>
      </c>
      <c r="Q172" s="95"/>
      <c r="R172" s="95"/>
      <c r="S172" s="95">
        <v>4.4999999999999998E-2</v>
      </c>
    </row>
    <row r="173" spans="1:19" x14ac:dyDescent="0.2">
      <c r="O173"/>
    </row>
    <row r="174" spans="1:19" x14ac:dyDescent="0.2">
      <c r="O174"/>
    </row>
    <row r="175" spans="1:19" x14ac:dyDescent="0.2">
      <c r="O175"/>
    </row>
    <row r="176" spans="1:19" x14ac:dyDescent="0.2">
      <c r="A176"/>
      <c r="B176"/>
      <c r="C176"/>
      <c r="D176"/>
      <c r="E176"/>
      <c r="F176"/>
      <c r="G176"/>
      <c r="H176"/>
      <c r="I176"/>
      <c r="J176"/>
      <c r="K176"/>
      <c r="L176"/>
      <c r="M176"/>
      <c r="N176"/>
      <c r="O176"/>
      <c r="P176"/>
      <c r="Q176"/>
      <c r="R176"/>
      <c r="S176"/>
    </row>
    <row r="177" spans="1:19" x14ac:dyDescent="0.2">
      <c r="A177" s="27" t="s">
        <v>104</v>
      </c>
      <c r="B177"/>
      <c r="C177"/>
      <c r="D177"/>
      <c r="E177"/>
      <c r="F177"/>
      <c r="G177"/>
      <c r="H177"/>
      <c r="I177"/>
      <c r="J177"/>
      <c r="K177"/>
      <c r="L177"/>
      <c r="M177"/>
      <c r="N177"/>
      <c r="O177"/>
      <c r="P177"/>
      <c r="Q177"/>
      <c r="R177"/>
      <c r="S177"/>
    </row>
    <row r="178" spans="1:19" x14ac:dyDescent="0.2">
      <c r="A178" s="27" t="s">
        <v>105</v>
      </c>
      <c r="B178"/>
      <c r="C178"/>
      <c r="D178"/>
      <c r="E178"/>
      <c r="F178"/>
      <c r="G178"/>
      <c r="H178"/>
      <c r="I178"/>
      <c r="J178"/>
      <c r="K178"/>
      <c r="L178"/>
      <c r="M178"/>
      <c r="N178"/>
      <c r="O178"/>
      <c r="P178"/>
      <c r="Q178"/>
      <c r="R178"/>
      <c r="S178"/>
    </row>
    <row r="179" spans="1:19" x14ac:dyDescent="0.2">
      <c r="A179" s="28"/>
      <c r="B179"/>
      <c r="C179"/>
      <c r="D179"/>
      <c r="E179"/>
      <c r="F179"/>
      <c r="G179"/>
      <c r="H179"/>
      <c r="I179"/>
      <c r="J179"/>
      <c r="K179"/>
      <c r="L179"/>
      <c r="M179"/>
      <c r="N179"/>
      <c r="O179"/>
      <c r="P179"/>
      <c r="Q179"/>
      <c r="R179"/>
      <c r="S179"/>
    </row>
    <row r="180" spans="1:19" x14ac:dyDescent="0.2">
      <c r="A180"/>
      <c r="B180"/>
      <c r="C180"/>
      <c r="D180"/>
      <c r="E180"/>
      <c r="F180"/>
      <c r="G180"/>
      <c r="H180"/>
      <c r="I180"/>
      <c r="J180"/>
      <c r="K180"/>
      <c r="L180"/>
      <c r="M180"/>
      <c r="N180"/>
      <c r="O180"/>
      <c r="P180"/>
      <c r="Q180"/>
      <c r="R180"/>
      <c r="S180"/>
    </row>
    <row r="181" spans="1:19" x14ac:dyDescent="0.2">
      <c r="A181"/>
      <c r="B181"/>
      <c r="C181"/>
      <c r="D181"/>
      <c r="E181"/>
      <c r="F181"/>
      <c r="G181"/>
      <c r="H181"/>
      <c r="I181"/>
      <c r="J181"/>
      <c r="K181"/>
      <c r="L181"/>
      <c r="M181"/>
      <c r="N181"/>
      <c r="O181"/>
      <c r="P181"/>
      <c r="Q181"/>
      <c r="R181"/>
      <c r="S181"/>
    </row>
    <row r="182" spans="1:19" x14ac:dyDescent="0.2">
      <c r="A182"/>
      <c r="B182"/>
      <c r="C182"/>
      <c r="D182"/>
      <c r="E182"/>
      <c r="F182"/>
      <c r="G182"/>
      <c r="H182"/>
      <c r="I182"/>
      <c r="J182"/>
      <c r="K182"/>
      <c r="L182"/>
      <c r="M182"/>
      <c r="N182"/>
      <c r="O182"/>
      <c r="P182"/>
      <c r="Q182"/>
      <c r="R182"/>
      <c r="S182"/>
    </row>
    <row r="183" spans="1:19" x14ac:dyDescent="0.2">
      <c r="A183"/>
      <c r="B183"/>
      <c r="C183"/>
      <c r="D183"/>
      <c r="E183"/>
      <c r="F183"/>
      <c r="G183"/>
      <c r="H183"/>
      <c r="I183"/>
      <c r="J183"/>
      <c r="K183"/>
      <c r="L183"/>
      <c r="M183"/>
      <c r="N183"/>
      <c r="O183"/>
      <c r="P183"/>
      <c r="Q183"/>
      <c r="R183"/>
      <c r="S183"/>
    </row>
    <row r="184" spans="1:19" x14ac:dyDescent="0.2">
      <c r="A184"/>
      <c r="B184"/>
      <c r="C184"/>
      <c r="D184"/>
      <c r="E184"/>
      <c r="F184"/>
      <c r="G184"/>
      <c r="H184"/>
      <c r="I184"/>
      <c r="J184"/>
      <c r="K184"/>
      <c r="L184"/>
      <c r="M184"/>
      <c r="N184"/>
      <c r="O184"/>
      <c r="P184"/>
      <c r="Q184"/>
      <c r="R184"/>
      <c r="S184"/>
    </row>
    <row r="185" spans="1:19" x14ac:dyDescent="0.2">
      <c r="A185"/>
      <c r="B185"/>
      <c r="C185"/>
      <c r="D185"/>
      <c r="E185"/>
      <c r="F185"/>
      <c r="G185"/>
      <c r="H185"/>
      <c r="I185"/>
      <c r="J185"/>
      <c r="K185"/>
      <c r="L185"/>
      <c r="M185"/>
      <c r="N185"/>
      <c r="O185"/>
      <c r="P185"/>
      <c r="Q185"/>
      <c r="R185"/>
      <c r="S185"/>
    </row>
    <row r="186" spans="1:19" x14ac:dyDescent="0.2">
      <c r="A186"/>
      <c r="B186"/>
      <c r="C186"/>
      <c r="D186"/>
      <c r="E186"/>
      <c r="F186"/>
      <c r="G186"/>
      <c r="H186"/>
      <c r="I186"/>
      <c r="J186"/>
      <c r="K186"/>
      <c r="L186"/>
      <c r="M186"/>
      <c r="N186"/>
      <c r="O186"/>
      <c r="P186"/>
      <c r="Q186"/>
      <c r="R186"/>
      <c r="S186"/>
    </row>
    <row r="187" spans="1:19" x14ac:dyDescent="0.2">
      <c r="A187"/>
      <c r="B187"/>
      <c r="C187"/>
      <c r="D187"/>
      <c r="E187"/>
      <c r="F187"/>
      <c r="G187"/>
      <c r="H187"/>
      <c r="I187"/>
      <c r="J187"/>
      <c r="K187"/>
      <c r="L187"/>
      <c r="M187"/>
      <c r="N187"/>
      <c r="O187"/>
      <c r="P187"/>
      <c r="Q187"/>
      <c r="R187"/>
      <c r="S187"/>
    </row>
    <row r="188" spans="1:19" x14ac:dyDescent="0.2">
      <c r="A188"/>
      <c r="B188"/>
      <c r="C188"/>
      <c r="D188"/>
      <c r="E188"/>
      <c r="F188"/>
      <c r="G188"/>
      <c r="H188"/>
      <c r="I188"/>
      <c r="J188"/>
      <c r="K188"/>
      <c r="L188"/>
      <c r="M188"/>
      <c r="N188"/>
      <c r="O188"/>
      <c r="P188"/>
      <c r="Q188"/>
      <c r="R188"/>
      <c r="S188"/>
    </row>
    <row r="189" spans="1:19" x14ac:dyDescent="0.2">
      <c r="A189"/>
      <c r="B189"/>
      <c r="C189"/>
      <c r="D189"/>
      <c r="E189"/>
      <c r="F189"/>
      <c r="G189"/>
      <c r="H189"/>
      <c r="I189"/>
      <c r="J189"/>
      <c r="K189"/>
      <c r="L189"/>
      <c r="M189"/>
      <c r="N189"/>
      <c r="O189"/>
      <c r="P189"/>
      <c r="Q189"/>
      <c r="R189"/>
      <c r="S189"/>
    </row>
    <row r="190" spans="1:19" x14ac:dyDescent="0.2">
      <c r="A190"/>
      <c r="B190"/>
      <c r="C190"/>
      <c r="D190"/>
      <c r="E190"/>
      <c r="F190"/>
      <c r="G190"/>
      <c r="H190"/>
      <c r="I190"/>
      <c r="J190"/>
      <c r="K190"/>
      <c r="L190"/>
      <c r="M190"/>
      <c r="N190"/>
      <c r="O190"/>
      <c r="P190"/>
      <c r="Q190"/>
      <c r="R190"/>
      <c r="S190"/>
    </row>
    <row r="191" spans="1:19" x14ac:dyDescent="0.2">
      <c r="A191"/>
      <c r="B191"/>
      <c r="C191"/>
      <c r="D191"/>
      <c r="E191"/>
      <c r="F191"/>
      <c r="G191"/>
      <c r="H191"/>
      <c r="I191"/>
      <c r="J191"/>
      <c r="K191"/>
      <c r="L191"/>
      <c r="M191"/>
      <c r="N191"/>
      <c r="O191"/>
      <c r="P191"/>
      <c r="Q191"/>
      <c r="R191"/>
      <c r="S191"/>
    </row>
    <row r="192" spans="1:19" x14ac:dyDescent="0.2">
      <c r="A192"/>
      <c r="B192"/>
      <c r="C192"/>
      <c r="D192"/>
      <c r="E192"/>
      <c r="F192"/>
      <c r="G192"/>
      <c r="H192"/>
      <c r="I192"/>
      <c r="J192"/>
      <c r="K192"/>
      <c r="L192"/>
      <c r="M192"/>
      <c r="N192"/>
      <c r="O192"/>
      <c r="P192"/>
      <c r="Q192"/>
      <c r="R192"/>
      <c r="S192"/>
    </row>
    <row r="193" spans="1:19" x14ac:dyDescent="0.2">
      <c r="A193"/>
      <c r="B193"/>
      <c r="C193"/>
      <c r="D193"/>
      <c r="E193"/>
      <c r="F193"/>
      <c r="G193"/>
      <c r="H193"/>
      <c r="I193"/>
      <c r="J193"/>
      <c r="K193"/>
      <c r="L193"/>
      <c r="M193"/>
      <c r="N193"/>
      <c r="O193"/>
      <c r="P193"/>
      <c r="Q193"/>
      <c r="R193"/>
      <c r="S193"/>
    </row>
    <row r="194" spans="1:19" x14ac:dyDescent="0.2">
      <c r="A194"/>
      <c r="B194"/>
      <c r="C194"/>
      <c r="D194"/>
      <c r="E194"/>
      <c r="F194"/>
      <c r="G194"/>
      <c r="H194"/>
      <c r="I194"/>
      <c r="J194"/>
      <c r="K194"/>
      <c r="L194"/>
      <c r="M194"/>
      <c r="N194"/>
      <c r="O194"/>
      <c r="P194"/>
      <c r="Q194"/>
      <c r="R194"/>
      <c r="S194"/>
    </row>
    <row r="195" spans="1:19" x14ac:dyDescent="0.2">
      <c r="A195"/>
      <c r="B195"/>
      <c r="C195"/>
      <c r="D195"/>
      <c r="E195"/>
      <c r="F195"/>
      <c r="G195"/>
      <c r="H195"/>
      <c r="I195"/>
      <c r="J195"/>
      <c r="K195"/>
      <c r="L195"/>
      <c r="M195"/>
      <c r="N195"/>
      <c r="O195"/>
      <c r="P195"/>
      <c r="Q195"/>
      <c r="R195"/>
      <c r="S195"/>
    </row>
    <row r="196" spans="1:19" x14ac:dyDescent="0.2">
      <c r="A196"/>
      <c r="B196"/>
      <c r="C196"/>
      <c r="D196"/>
      <c r="E196"/>
      <c r="F196"/>
      <c r="G196"/>
      <c r="H196"/>
      <c r="I196"/>
      <c r="J196"/>
      <c r="K196"/>
      <c r="L196"/>
      <c r="M196"/>
      <c r="N196"/>
      <c r="O196"/>
      <c r="P196"/>
      <c r="Q196"/>
      <c r="R196"/>
      <c r="S196"/>
    </row>
    <row r="197" spans="1:19" x14ac:dyDescent="0.2">
      <c r="A197"/>
      <c r="B197"/>
      <c r="C197"/>
      <c r="D197"/>
      <c r="E197"/>
      <c r="F197"/>
      <c r="G197"/>
      <c r="H197"/>
      <c r="I197"/>
      <c r="J197"/>
      <c r="K197"/>
      <c r="L197"/>
      <c r="M197"/>
      <c r="N197"/>
      <c r="O197"/>
      <c r="P197"/>
      <c r="Q197"/>
      <c r="R197"/>
      <c r="S197"/>
    </row>
    <row r="198" spans="1:19" x14ac:dyDescent="0.2">
      <c r="A198"/>
      <c r="B198"/>
      <c r="C198"/>
      <c r="D198"/>
      <c r="E198"/>
      <c r="F198"/>
      <c r="G198"/>
      <c r="H198"/>
      <c r="I198"/>
      <c r="J198"/>
      <c r="K198"/>
      <c r="L198"/>
      <c r="M198"/>
      <c r="N198"/>
      <c r="O198"/>
      <c r="P198"/>
      <c r="Q198"/>
      <c r="R198"/>
      <c r="S198"/>
    </row>
    <row r="199" spans="1:19" x14ac:dyDescent="0.2">
      <c r="A199"/>
      <c r="B199"/>
      <c r="C199"/>
      <c r="D199"/>
      <c r="E199"/>
      <c r="F199"/>
      <c r="G199"/>
      <c r="H199"/>
      <c r="I199"/>
      <c r="J199"/>
      <c r="K199"/>
      <c r="L199"/>
      <c r="M199"/>
      <c r="N199"/>
      <c r="O199"/>
      <c r="P199"/>
      <c r="Q199"/>
      <c r="R199"/>
      <c r="S199"/>
    </row>
    <row r="200" spans="1:19" x14ac:dyDescent="0.2">
      <c r="A200"/>
      <c r="B200"/>
      <c r="C200"/>
      <c r="D200"/>
      <c r="E200"/>
      <c r="F200"/>
      <c r="G200"/>
      <c r="H200"/>
      <c r="I200"/>
      <c r="J200"/>
      <c r="K200"/>
      <c r="L200"/>
      <c r="M200"/>
      <c r="N200"/>
      <c r="O200"/>
      <c r="P200"/>
      <c r="Q200"/>
      <c r="R200"/>
      <c r="S200"/>
    </row>
    <row r="201" spans="1:19" x14ac:dyDescent="0.2">
      <c r="A201"/>
      <c r="B201"/>
      <c r="C201"/>
      <c r="D201"/>
      <c r="E201"/>
      <c r="F201"/>
      <c r="G201"/>
      <c r="H201"/>
      <c r="I201"/>
      <c r="J201"/>
      <c r="K201"/>
      <c r="L201"/>
      <c r="M201"/>
      <c r="N201"/>
      <c r="O201"/>
      <c r="P201"/>
      <c r="Q201"/>
      <c r="R201"/>
      <c r="S201"/>
    </row>
    <row r="202" spans="1:19" x14ac:dyDescent="0.2">
      <c r="A202"/>
      <c r="B202"/>
      <c r="C202"/>
      <c r="D202"/>
      <c r="E202"/>
      <c r="F202"/>
      <c r="G202"/>
      <c r="H202"/>
      <c r="I202"/>
      <c r="J202"/>
      <c r="K202"/>
      <c r="L202"/>
      <c r="M202"/>
      <c r="N202"/>
      <c r="O202"/>
      <c r="P202"/>
      <c r="Q202"/>
      <c r="R202"/>
      <c r="S202"/>
    </row>
    <row r="203" spans="1:19" x14ac:dyDescent="0.2">
      <c r="A203"/>
      <c r="B203"/>
      <c r="C203"/>
      <c r="D203"/>
      <c r="E203"/>
      <c r="F203"/>
      <c r="G203"/>
      <c r="H203"/>
      <c r="I203"/>
      <c r="J203"/>
      <c r="K203"/>
      <c r="L203"/>
      <c r="M203"/>
      <c r="N203"/>
      <c r="O203"/>
      <c r="P203"/>
      <c r="Q203"/>
      <c r="R203"/>
      <c r="S203"/>
    </row>
    <row r="204" spans="1:19" x14ac:dyDescent="0.2">
      <c r="A204"/>
      <c r="B204"/>
      <c r="C204"/>
      <c r="D204"/>
      <c r="E204"/>
      <c r="F204"/>
      <c r="G204"/>
      <c r="H204"/>
      <c r="I204"/>
      <c r="J204"/>
      <c r="K204"/>
      <c r="L204"/>
      <c r="M204"/>
      <c r="N204"/>
      <c r="O204"/>
      <c r="P204"/>
      <c r="Q204"/>
      <c r="R204"/>
      <c r="S204"/>
    </row>
    <row r="205" spans="1:19" x14ac:dyDescent="0.2">
      <c r="A205"/>
      <c r="B205"/>
      <c r="C205"/>
      <c r="D205"/>
      <c r="E205"/>
      <c r="F205"/>
      <c r="G205"/>
      <c r="H205"/>
      <c r="I205"/>
      <c r="J205"/>
      <c r="K205"/>
      <c r="L205"/>
      <c r="M205"/>
      <c r="N205"/>
      <c r="O205"/>
      <c r="P205"/>
      <c r="Q205"/>
      <c r="R205"/>
      <c r="S205"/>
    </row>
    <row r="206" spans="1:19" x14ac:dyDescent="0.2">
      <c r="A206"/>
      <c r="B206"/>
      <c r="C206"/>
      <c r="D206"/>
      <c r="E206"/>
      <c r="F206"/>
      <c r="G206"/>
      <c r="H206"/>
      <c r="I206"/>
      <c r="J206"/>
      <c r="K206"/>
      <c r="L206"/>
      <c r="M206"/>
      <c r="N206"/>
      <c r="O206"/>
      <c r="P206"/>
      <c r="Q206"/>
      <c r="R206"/>
      <c r="S206"/>
    </row>
    <row r="207" spans="1:19" x14ac:dyDescent="0.2">
      <c r="A207"/>
      <c r="B207"/>
      <c r="C207"/>
      <c r="D207"/>
      <c r="E207"/>
      <c r="F207"/>
      <c r="G207"/>
      <c r="H207"/>
      <c r="I207"/>
      <c r="J207"/>
      <c r="K207"/>
      <c r="L207"/>
      <c r="M207"/>
      <c r="N207"/>
      <c r="O207"/>
      <c r="P207"/>
      <c r="Q207"/>
      <c r="R207"/>
      <c r="S207"/>
    </row>
    <row r="208" spans="1:19" x14ac:dyDescent="0.2">
      <c r="A208"/>
      <c r="B208"/>
      <c r="C208"/>
      <c r="D208"/>
      <c r="E208"/>
      <c r="F208"/>
      <c r="G208"/>
      <c r="H208"/>
      <c r="I208"/>
      <c r="J208"/>
      <c r="K208"/>
      <c r="L208"/>
      <c r="M208"/>
      <c r="N208"/>
      <c r="O208"/>
      <c r="P208"/>
      <c r="Q208"/>
      <c r="R208"/>
      <c r="S208"/>
    </row>
    <row r="209" spans="1:19" x14ac:dyDescent="0.2">
      <c r="A209"/>
      <c r="B209"/>
      <c r="C209"/>
      <c r="D209"/>
      <c r="E209"/>
      <c r="F209"/>
      <c r="G209"/>
      <c r="H209"/>
      <c r="I209"/>
      <c r="J209"/>
      <c r="K209"/>
      <c r="L209"/>
      <c r="M209"/>
      <c r="N209"/>
      <c r="O209"/>
      <c r="P209"/>
      <c r="Q209"/>
      <c r="R209"/>
      <c r="S209"/>
    </row>
    <row r="210" spans="1:19" x14ac:dyDescent="0.2">
      <c r="A210"/>
      <c r="B210"/>
      <c r="C210"/>
      <c r="D210"/>
      <c r="E210"/>
      <c r="F210"/>
      <c r="G210"/>
      <c r="H210"/>
      <c r="I210"/>
      <c r="J210"/>
      <c r="K210"/>
      <c r="L210"/>
      <c r="M210"/>
      <c r="N210"/>
      <c r="O210"/>
      <c r="P210"/>
      <c r="Q210"/>
      <c r="R210"/>
      <c r="S210"/>
    </row>
    <row r="211" spans="1:19" x14ac:dyDescent="0.2">
      <c r="A211"/>
      <c r="B211"/>
      <c r="C211"/>
      <c r="D211"/>
      <c r="E211"/>
      <c r="F211"/>
      <c r="G211"/>
      <c r="H211"/>
      <c r="I211"/>
      <c r="J211"/>
      <c r="K211"/>
      <c r="L211"/>
      <c r="M211"/>
      <c r="N211"/>
      <c r="O211"/>
      <c r="P211"/>
      <c r="Q211"/>
      <c r="R211"/>
      <c r="S211"/>
    </row>
    <row r="212" spans="1:19" x14ac:dyDescent="0.2">
      <c r="A212"/>
      <c r="B212"/>
      <c r="C212"/>
      <c r="D212"/>
      <c r="E212"/>
      <c r="F212"/>
      <c r="G212"/>
      <c r="H212"/>
      <c r="I212"/>
      <c r="J212"/>
      <c r="K212"/>
      <c r="L212"/>
      <c r="M212"/>
      <c r="N212"/>
      <c r="O212"/>
      <c r="P212"/>
      <c r="Q212"/>
      <c r="R212"/>
      <c r="S212"/>
    </row>
    <row r="213" spans="1:19" x14ac:dyDescent="0.2">
      <c r="A213"/>
      <c r="B213"/>
      <c r="C213"/>
      <c r="D213"/>
      <c r="E213"/>
      <c r="F213"/>
      <c r="G213"/>
      <c r="H213"/>
      <c r="I213"/>
      <c r="J213"/>
      <c r="K213"/>
      <c r="L213"/>
      <c r="M213"/>
      <c r="N213"/>
      <c r="O213"/>
      <c r="P213"/>
      <c r="Q213"/>
      <c r="R213"/>
      <c r="S213"/>
    </row>
    <row r="214" spans="1:19" x14ac:dyDescent="0.2">
      <c r="A214"/>
      <c r="B214"/>
      <c r="C214"/>
      <c r="D214"/>
      <c r="E214"/>
      <c r="F214"/>
      <c r="G214"/>
      <c r="H214"/>
      <c r="I214"/>
      <c r="J214"/>
      <c r="K214"/>
      <c r="L214"/>
      <c r="M214"/>
      <c r="N214"/>
      <c r="O214"/>
      <c r="P214"/>
      <c r="Q214"/>
      <c r="R214"/>
      <c r="S214"/>
    </row>
    <row r="215" spans="1:19" x14ac:dyDescent="0.2">
      <c r="A215"/>
      <c r="B215"/>
      <c r="C215"/>
      <c r="D215"/>
      <c r="E215"/>
      <c r="F215"/>
      <c r="G215"/>
      <c r="H215"/>
      <c r="I215"/>
      <c r="J215"/>
      <c r="K215"/>
      <c r="L215"/>
      <c r="M215"/>
      <c r="N215"/>
      <c r="O215"/>
      <c r="P215"/>
      <c r="Q215"/>
      <c r="R215"/>
      <c r="S215"/>
    </row>
    <row r="216" spans="1:19" x14ac:dyDescent="0.2">
      <c r="A216"/>
      <c r="B216"/>
      <c r="C216"/>
      <c r="D216"/>
      <c r="E216"/>
      <c r="F216"/>
      <c r="G216"/>
      <c r="H216"/>
      <c r="I216"/>
      <c r="J216"/>
      <c r="K216"/>
      <c r="L216"/>
      <c r="M216"/>
      <c r="N216"/>
      <c r="O216"/>
      <c r="P216"/>
      <c r="Q216"/>
      <c r="R216"/>
      <c r="S216"/>
    </row>
    <row r="217" spans="1:19" x14ac:dyDescent="0.2">
      <c r="A217"/>
      <c r="B217"/>
      <c r="C217"/>
      <c r="D217"/>
      <c r="E217"/>
      <c r="F217"/>
      <c r="G217"/>
      <c r="H217"/>
      <c r="I217"/>
      <c r="J217"/>
      <c r="K217"/>
      <c r="L217"/>
      <c r="M217"/>
      <c r="N217"/>
      <c r="O217"/>
      <c r="P217"/>
      <c r="Q217"/>
      <c r="R217"/>
      <c r="S217"/>
    </row>
    <row r="218" spans="1:19" x14ac:dyDescent="0.2">
      <c r="A218"/>
      <c r="B218"/>
      <c r="C218"/>
      <c r="D218"/>
      <c r="E218"/>
      <c r="F218"/>
      <c r="G218"/>
      <c r="H218"/>
      <c r="I218"/>
      <c r="J218"/>
      <c r="K218"/>
      <c r="L218"/>
      <c r="M218"/>
      <c r="N218"/>
      <c r="O218"/>
      <c r="P218"/>
      <c r="Q218"/>
      <c r="R218"/>
      <c r="S218"/>
    </row>
    <row r="219" spans="1:19" x14ac:dyDescent="0.2">
      <c r="A219"/>
      <c r="B219"/>
      <c r="C219"/>
      <c r="D219"/>
      <c r="E219"/>
      <c r="F219"/>
      <c r="G219"/>
      <c r="H219"/>
      <c r="I219"/>
      <c r="J219"/>
      <c r="K219"/>
      <c r="L219"/>
      <c r="M219"/>
      <c r="N219"/>
      <c r="O219"/>
      <c r="P219"/>
      <c r="Q219"/>
      <c r="R219"/>
      <c r="S219"/>
    </row>
    <row r="220" spans="1:19" x14ac:dyDescent="0.2">
      <c r="A220"/>
      <c r="B220"/>
      <c r="C220"/>
      <c r="D220"/>
      <c r="E220"/>
      <c r="F220"/>
      <c r="G220"/>
      <c r="H220"/>
      <c r="I220"/>
      <c r="J220"/>
      <c r="K220"/>
      <c r="L220"/>
      <c r="M220"/>
      <c r="N220"/>
      <c r="O220"/>
      <c r="P220"/>
      <c r="Q220"/>
      <c r="R220"/>
      <c r="S220"/>
    </row>
    <row r="221" spans="1:19" x14ac:dyDescent="0.2">
      <c r="A221"/>
      <c r="B221"/>
      <c r="C221"/>
      <c r="D221"/>
      <c r="E221"/>
      <c r="F221"/>
      <c r="G221"/>
      <c r="H221"/>
      <c r="I221"/>
      <c r="J221"/>
      <c r="K221"/>
      <c r="L221"/>
      <c r="M221"/>
      <c r="N221"/>
      <c r="O221"/>
      <c r="P221"/>
      <c r="Q221"/>
      <c r="R221"/>
      <c r="S221"/>
    </row>
    <row r="222" spans="1:19" x14ac:dyDescent="0.2">
      <c r="A222"/>
      <c r="B222"/>
      <c r="C222"/>
      <c r="D222"/>
      <c r="E222"/>
      <c r="F222"/>
      <c r="G222"/>
      <c r="H222"/>
      <c r="I222"/>
      <c r="J222"/>
      <c r="K222"/>
      <c r="L222"/>
      <c r="M222"/>
      <c r="N222"/>
      <c r="O222"/>
      <c r="P222"/>
      <c r="Q222"/>
      <c r="R222"/>
      <c r="S222"/>
    </row>
    <row r="223" spans="1:19" x14ac:dyDescent="0.2">
      <c r="A223"/>
      <c r="B223"/>
      <c r="C223"/>
      <c r="D223"/>
      <c r="E223"/>
      <c r="F223"/>
      <c r="G223"/>
      <c r="H223"/>
      <c r="I223"/>
      <c r="J223"/>
      <c r="K223"/>
      <c r="L223"/>
      <c r="M223"/>
      <c r="N223"/>
      <c r="O223"/>
      <c r="P223"/>
      <c r="Q223"/>
      <c r="R223"/>
      <c r="S223"/>
    </row>
    <row r="224" spans="1:19" x14ac:dyDescent="0.2">
      <c r="A224"/>
      <c r="B224"/>
      <c r="C224"/>
      <c r="D224"/>
      <c r="E224"/>
      <c r="F224"/>
      <c r="G224"/>
      <c r="H224"/>
      <c r="I224"/>
      <c r="J224"/>
      <c r="K224"/>
      <c r="L224"/>
      <c r="M224"/>
      <c r="N224"/>
      <c r="O224"/>
      <c r="P224"/>
      <c r="Q224"/>
      <c r="R224"/>
      <c r="S224"/>
    </row>
    <row r="225" spans="1:19" x14ac:dyDescent="0.2">
      <c r="A225"/>
      <c r="B225"/>
      <c r="C225"/>
      <c r="D225"/>
      <c r="E225"/>
      <c r="F225"/>
      <c r="G225"/>
      <c r="H225"/>
      <c r="I225"/>
      <c r="J225"/>
      <c r="K225"/>
      <c r="L225"/>
      <c r="M225"/>
      <c r="N225"/>
      <c r="O225"/>
      <c r="P225"/>
      <c r="Q225"/>
      <c r="R225"/>
      <c r="S225"/>
    </row>
    <row r="226" spans="1:19" x14ac:dyDescent="0.2">
      <c r="A226"/>
      <c r="B226"/>
      <c r="C226"/>
      <c r="D226"/>
      <c r="E226"/>
      <c r="F226"/>
      <c r="G226"/>
      <c r="H226"/>
      <c r="I226"/>
      <c r="J226"/>
      <c r="K226"/>
      <c r="L226"/>
      <c r="M226"/>
      <c r="N226"/>
      <c r="O226"/>
      <c r="P226"/>
      <c r="Q226"/>
      <c r="R226"/>
      <c r="S226"/>
    </row>
    <row r="227" spans="1:19" x14ac:dyDescent="0.2">
      <c r="A227"/>
      <c r="B227"/>
      <c r="C227"/>
      <c r="D227"/>
      <c r="E227"/>
      <c r="F227"/>
      <c r="G227"/>
      <c r="H227"/>
      <c r="I227"/>
      <c r="J227"/>
      <c r="K227"/>
      <c r="L227"/>
      <c r="M227"/>
      <c r="N227"/>
      <c r="O227"/>
      <c r="P227"/>
      <c r="Q227"/>
      <c r="R227"/>
      <c r="S227"/>
    </row>
    <row r="228" spans="1:19" x14ac:dyDescent="0.2">
      <c r="A228"/>
      <c r="B228"/>
      <c r="C228"/>
      <c r="D228"/>
      <c r="E228"/>
      <c r="F228"/>
      <c r="G228"/>
      <c r="H228"/>
      <c r="I228"/>
      <c r="J228"/>
      <c r="K228"/>
      <c r="L228"/>
      <c r="M228"/>
      <c r="N228"/>
      <c r="O228"/>
      <c r="P228"/>
      <c r="Q228"/>
      <c r="R228"/>
      <c r="S228"/>
    </row>
    <row r="229" spans="1:19" x14ac:dyDescent="0.2">
      <c r="A229"/>
      <c r="B229"/>
      <c r="C229"/>
      <c r="D229"/>
      <c r="E229"/>
      <c r="F229"/>
      <c r="G229"/>
      <c r="H229"/>
      <c r="I229"/>
      <c r="J229"/>
      <c r="K229"/>
      <c r="L229"/>
      <c r="M229"/>
      <c r="N229"/>
      <c r="O229"/>
      <c r="P229"/>
      <c r="Q229"/>
      <c r="R229"/>
      <c r="S229"/>
    </row>
    <row r="230" spans="1:19" x14ac:dyDescent="0.2">
      <c r="A230"/>
      <c r="B230"/>
      <c r="C230"/>
      <c r="D230"/>
      <c r="E230"/>
      <c r="F230"/>
      <c r="G230"/>
      <c r="H230"/>
      <c r="I230"/>
      <c r="J230"/>
      <c r="K230"/>
      <c r="L230"/>
      <c r="M230"/>
      <c r="N230"/>
      <c r="O230"/>
      <c r="P230"/>
      <c r="Q230"/>
      <c r="R230"/>
      <c r="S230"/>
    </row>
    <row r="231" spans="1:19" x14ac:dyDescent="0.2">
      <c r="A231"/>
      <c r="B231"/>
      <c r="C231"/>
      <c r="D231"/>
      <c r="E231"/>
      <c r="F231"/>
      <c r="G231"/>
      <c r="H231"/>
      <c r="I231"/>
      <c r="J231"/>
      <c r="K231"/>
      <c r="L231"/>
      <c r="M231"/>
      <c r="N231"/>
      <c r="O231"/>
      <c r="P231"/>
      <c r="Q231"/>
      <c r="R231"/>
      <c r="S231"/>
    </row>
    <row r="232" spans="1:19" x14ac:dyDescent="0.2">
      <c r="A232"/>
      <c r="B232"/>
      <c r="C232"/>
      <c r="D232"/>
      <c r="E232"/>
      <c r="F232"/>
      <c r="G232"/>
      <c r="H232"/>
      <c r="I232"/>
      <c r="J232"/>
      <c r="K232"/>
      <c r="L232"/>
      <c r="M232"/>
      <c r="N232"/>
      <c r="O232"/>
      <c r="P232"/>
      <c r="Q232"/>
      <c r="R232"/>
      <c r="S232"/>
    </row>
    <row r="233" spans="1:19" x14ac:dyDescent="0.2">
      <c r="A233"/>
      <c r="B233"/>
      <c r="C233"/>
      <c r="D233"/>
      <c r="E233"/>
      <c r="F233"/>
      <c r="G233"/>
      <c r="H233"/>
      <c r="I233"/>
      <c r="J233"/>
      <c r="K233"/>
      <c r="L233"/>
      <c r="M233"/>
      <c r="N233"/>
      <c r="O233"/>
      <c r="P233"/>
      <c r="Q233"/>
      <c r="R233"/>
      <c r="S233"/>
    </row>
    <row r="234" spans="1:19" x14ac:dyDescent="0.2">
      <c r="A234"/>
      <c r="B234"/>
      <c r="C234"/>
      <c r="D234"/>
      <c r="E234"/>
      <c r="F234"/>
      <c r="G234"/>
      <c r="H234"/>
      <c r="I234"/>
      <c r="J234"/>
      <c r="K234"/>
      <c r="L234"/>
      <c r="M234"/>
      <c r="N234"/>
      <c r="O234"/>
      <c r="P234"/>
      <c r="Q234"/>
      <c r="R234"/>
      <c r="S234"/>
    </row>
    <row r="235" spans="1:19" x14ac:dyDescent="0.2">
      <c r="A235"/>
      <c r="B235"/>
      <c r="C235"/>
      <c r="D235"/>
      <c r="E235"/>
      <c r="F235"/>
      <c r="G235"/>
      <c r="H235"/>
      <c r="I235"/>
      <c r="J235"/>
      <c r="K235"/>
      <c r="L235"/>
      <c r="M235"/>
      <c r="N235"/>
      <c r="O235"/>
      <c r="P235"/>
      <c r="Q235"/>
      <c r="R235"/>
      <c r="S235"/>
    </row>
    <row r="236" spans="1:19" x14ac:dyDescent="0.2">
      <c r="A236"/>
      <c r="B236"/>
      <c r="C236"/>
      <c r="D236"/>
      <c r="E236"/>
      <c r="F236"/>
      <c r="G236"/>
      <c r="H236"/>
      <c r="I236"/>
      <c r="J236"/>
      <c r="K236"/>
      <c r="L236"/>
      <c r="M236"/>
      <c r="N236"/>
      <c r="O236"/>
      <c r="P236"/>
      <c r="Q236"/>
      <c r="R236"/>
      <c r="S236"/>
    </row>
    <row r="237" spans="1:19" x14ac:dyDescent="0.2">
      <c r="A237"/>
      <c r="B237"/>
      <c r="C237"/>
      <c r="D237"/>
      <c r="E237"/>
      <c r="F237"/>
      <c r="G237"/>
      <c r="H237"/>
      <c r="I237"/>
      <c r="J237"/>
      <c r="K237"/>
      <c r="L237"/>
      <c r="M237"/>
      <c r="N237"/>
      <c r="O237"/>
      <c r="P237"/>
      <c r="Q237"/>
      <c r="R237"/>
      <c r="S237"/>
    </row>
    <row r="238" spans="1:19" x14ac:dyDescent="0.2">
      <c r="A238"/>
      <c r="B238"/>
      <c r="C238"/>
      <c r="D238"/>
      <c r="E238"/>
      <c r="F238"/>
      <c r="G238"/>
      <c r="H238"/>
      <c r="I238"/>
      <c r="J238"/>
      <c r="K238"/>
      <c r="L238"/>
      <c r="M238"/>
      <c r="N238"/>
      <c r="O238"/>
      <c r="P238"/>
      <c r="Q238"/>
      <c r="R238"/>
      <c r="S238"/>
    </row>
    <row r="239" spans="1:19" x14ac:dyDescent="0.2">
      <c r="A239"/>
      <c r="B239"/>
      <c r="C239"/>
      <c r="D239"/>
      <c r="E239"/>
      <c r="F239"/>
      <c r="G239"/>
      <c r="H239"/>
      <c r="I239"/>
      <c r="J239"/>
      <c r="K239"/>
      <c r="L239"/>
      <c r="M239"/>
      <c r="N239"/>
      <c r="O239"/>
      <c r="P239"/>
      <c r="Q239"/>
      <c r="R239"/>
      <c r="S239"/>
    </row>
    <row r="240" spans="1:19" x14ac:dyDescent="0.2">
      <c r="A240"/>
      <c r="B240"/>
      <c r="C240"/>
      <c r="D240"/>
      <c r="E240"/>
      <c r="F240"/>
      <c r="G240"/>
      <c r="H240"/>
      <c r="I240"/>
      <c r="J240"/>
      <c r="K240"/>
      <c r="L240"/>
      <c r="M240"/>
      <c r="N240"/>
      <c r="O240"/>
      <c r="P240"/>
      <c r="Q240"/>
      <c r="R240"/>
      <c r="S240"/>
    </row>
    <row r="241" spans="1:19" x14ac:dyDescent="0.2">
      <c r="A241"/>
      <c r="B241"/>
      <c r="C241"/>
      <c r="D241"/>
      <c r="E241"/>
      <c r="F241"/>
      <c r="G241"/>
      <c r="H241"/>
      <c r="I241"/>
      <c r="J241"/>
      <c r="K241"/>
      <c r="L241"/>
      <c r="M241"/>
      <c r="N241"/>
      <c r="O241"/>
      <c r="P241"/>
      <c r="Q241"/>
      <c r="R241"/>
      <c r="S241"/>
    </row>
    <row r="242" spans="1:19" x14ac:dyDescent="0.2">
      <c r="A242"/>
      <c r="B242"/>
      <c r="C242"/>
      <c r="D242"/>
      <c r="E242"/>
      <c r="F242"/>
      <c r="G242"/>
      <c r="H242"/>
      <c r="I242"/>
      <c r="J242"/>
      <c r="K242"/>
      <c r="L242"/>
      <c r="M242"/>
      <c r="N242"/>
      <c r="O242"/>
      <c r="P242"/>
      <c r="Q242"/>
      <c r="R242"/>
      <c r="S242"/>
    </row>
    <row r="243" spans="1:19" x14ac:dyDescent="0.2">
      <c r="A243"/>
      <c r="B243"/>
      <c r="C243"/>
      <c r="D243"/>
      <c r="E243"/>
      <c r="F243"/>
      <c r="G243"/>
      <c r="H243"/>
      <c r="I243"/>
      <c r="J243"/>
      <c r="K243"/>
      <c r="L243"/>
      <c r="M243"/>
      <c r="N243"/>
      <c r="O243"/>
      <c r="P243"/>
      <c r="Q243"/>
      <c r="R243"/>
      <c r="S243"/>
    </row>
    <row r="244" spans="1:19" x14ac:dyDescent="0.2">
      <c r="A244"/>
      <c r="B244"/>
      <c r="C244"/>
      <c r="D244"/>
      <c r="E244"/>
      <c r="F244"/>
      <c r="G244"/>
      <c r="H244"/>
      <c r="I244"/>
      <c r="J244"/>
      <c r="K244"/>
      <c r="L244"/>
      <c r="M244"/>
      <c r="N244"/>
      <c r="O244"/>
      <c r="P244"/>
      <c r="Q244"/>
      <c r="R244"/>
      <c r="S244"/>
    </row>
    <row r="245" spans="1:19" x14ac:dyDescent="0.2">
      <c r="A245"/>
      <c r="B245"/>
      <c r="C245"/>
      <c r="D245"/>
      <c r="E245"/>
      <c r="F245"/>
      <c r="G245"/>
      <c r="H245"/>
      <c r="I245"/>
      <c r="J245"/>
      <c r="K245"/>
      <c r="L245"/>
      <c r="M245"/>
      <c r="N245"/>
      <c r="O245"/>
      <c r="P245"/>
      <c r="Q245"/>
      <c r="R245"/>
      <c r="S245"/>
    </row>
    <row r="246" spans="1:19" x14ac:dyDescent="0.2">
      <c r="A246"/>
      <c r="B246"/>
      <c r="C246"/>
      <c r="D246"/>
      <c r="E246"/>
      <c r="F246"/>
      <c r="G246"/>
      <c r="H246"/>
      <c r="I246"/>
      <c r="J246"/>
      <c r="K246"/>
      <c r="L246"/>
      <c r="M246"/>
      <c r="N246"/>
      <c r="O246"/>
      <c r="P246"/>
      <c r="Q246"/>
      <c r="R246"/>
      <c r="S246"/>
    </row>
    <row r="247" spans="1:19" x14ac:dyDescent="0.2">
      <c r="A247"/>
      <c r="B247"/>
      <c r="C247"/>
      <c r="D247"/>
      <c r="E247"/>
      <c r="F247"/>
      <c r="G247"/>
      <c r="H247"/>
      <c r="I247"/>
      <c r="J247"/>
      <c r="K247"/>
      <c r="L247"/>
      <c r="M247"/>
      <c r="N247"/>
      <c r="O247"/>
      <c r="P247"/>
      <c r="Q247"/>
      <c r="R247"/>
      <c r="S247"/>
    </row>
    <row r="248" spans="1:19" x14ac:dyDescent="0.2">
      <c r="A248"/>
      <c r="B248"/>
      <c r="C248"/>
      <c r="D248"/>
      <c r="E248"/>
      <c r="F248"/>
      <c r="G248"/>
      <c r="H248"/>
      <c r="I248"/>
      <c r="J248"/>
      <c r="K248"/>
      <c r="L248"/>
      <c r="M248"/>
      <c r="N248"/>
      <c r="O248"/>
      <c r="P248"/>
      <c r="Q248"/>
      <c r="R248"/>
      <c r="S248"/>
    </row>
    <row r="249" spans="1:19" x14ac:dyDescent="0.2">
      <c r="A249"/>
      <c r="B249"/>
      <c r="C249"/>
      <c r="D249"/>
      <c r="E249"/>
      <c r="F249"/>
      <c r="G249"/>
      <c r="H249"/>
      <c r="I249"/>
      <c r="J249"/>
      <c r="K249"/>
      <c r="L249"/>
      <c r="M249"/>
      <c r="N249"/>
      <c r="O249"/>
      <c r="P249"/>
      <c r="Q249"/>
      <c r="R249"/>
      <c r="S249"/>
    </row>
    <row r="250" spans="1:19" x14ac:dyDescent="0.2">
      <c r="A250"/>
      <c r="B250"/>
      <c r="C250"/>
      <c r="D250"/>
      <c r="E250"/>
      <c r="F250"/>
      <c r="G250"/>
      <c r="H250"/>
      <c r="I250"/>
      <c r="J250"/>
      <c r="K250"/>
      <c r="L250"/>
      <c r="M250"/>
      <c r="N250"/>
      <c r="O250"/>
      <c r="P250"/>
      <c r="Q250"/>
      <c r="R250"/>
      <c r="S250"/>
    </row>
    <row r="251" spans="1:19" x14ac:dyDescent="0.2">
      <c r="A251"/>
      <c r="B251"/>
      <c r="C251"/>
      <c r="D251"/>
      <c r="E251"/>
      <c r="F251"/>
      <c r="G251"/>
      <c r="H251"/>
      <c r="I251"/>
      <c r="J251"/>
      <c r="K251"/>
      <c r="L251"/>
      <c r="M251"/>
      <c r="N251"/>
      <c r="O251"/>
      <c r="P251"/>
      <c r="Q251"/>
      <c r="R251"/>
      <c r="S251"/>
    </row>
    <row r="252" spans="1:19" x14ac:dyDescent="0.2">
      <c r="A252"/>
      <c r="B252"/>
      <c r="C252"/>
      <c r="D252"/>
      <c r="E252"/>
      <c r="F252"/>
      <c r="G252"/>
      <c r="H252"/>
      <c r="I252"/>
      <c r="J252"/>
      <c r="K252"/>
      <c r="L252"/>
      <c r="M252"/>
      <c r="N252"/>
      <c r="O252"/>
      <c r="P252"/>
      <c r="Q252"/>
      <c r="R252"/>
      <c r="S252"/>
    </row>
    <row r="253" spans="1:19" x14ac:dyDescent="0.2">
      <c r="A253"/>
      <c r="B253"/>
      <c r="C253"/>
      <c r="D253"/>
      <c r="E253"/>
      <c r="F253"/>
      <c r="G253"/>
      <c r="H253"/>
      <c r="I253"/>
      <c r="J253"/>
      <c r="K253"/>
      <c r="L253"/>
      <c r="M253"/>
      <c r="N253"/>
      <c r="O253"/>
      <c r="P253"/>
      <c r="Q253"/>
      <c r="R253"/>
      <c r="S253"/>
    </row>
    <row r="254" spans="1:19" x14ac:dyDescent="0.2">
      <c r="A254"/>
      <c r="B254"/>
      <c r="C254"/>
      <c r="D254"/>
      <c r="E254"/>
      <c r="F254"/>
      <c r="G254"/>
      <c r="H254"/>
      <c r="I254"/>
      <c r="J254"/>
      <c r="K254"/>
      <c r="L254"/>
      <c r="M254"/>
      <c r="N254"/>
      <c r="O254"/>
      <c r="P254"/>
      <c r="Q254"/>
      <c r="R254"/>
      <c r="S254"/>
    </row>
    <row r="255" spans="1:19" x14ac:dyDescent="0.2">
      <c r="A255"/>
      <c r="B255"/>
      <c r="C255"/>
      <c r="D255"/>
      <c r="E255"/>
      <c r="F255"/>
      <c r="G255"/>
      <c r="H255"/>
      <c r="I255"/>
      <c r="J255"/>
      <c r="K255"/>
      <c r="L255"/>
      <c r="M255"/>
      <c r="N255"/>
      <c r="O255"/>
      <c r="P255"/>
      <c r="Q255"/>
      <c r="R255"/>
      <c r="S255"/>
    </row>
    <row r="256" spans="1:19" x14ac:dyDescent="0.2">
      <c r="A256"/>
      <c r="B256"/>
      <c r="C256"/>
      <c r="D256"/>
      <c r="E256"/>
      <c r="F256"/>
      <c r="G256"/>
      <c r="H256"/>
      <c r="I256"/>
      <c r="J256"/>
      <c r="K256"/>
      <c r="L256"/>
      <c r="M256"/>
      <c r="N256"/>
      <c r="O256"/>
      <c r="P256"/>
      <c r="Q256"/>
      <c r="R256"/>
      <c r="S256"/>
    </row>
    <row r="257" spans="1:19" x14ac:dyDescent="0.2">
      <c r="A257"/>
      <c r="B257"/>
      <c r="C257"/>
      <c r="D257"/>
      <c r="E257"/>
      <c r="F257"/>
      <c r="G257"/>
      <c r="H257"/>
      <c r="I257"/>
      <c r="J257"/>
      <c r="K257"/>
      <c r="L257"/>
      <c r="M257"/>
      <c r="N257"/>
      <c r="O257"/>
      <c r="P257"/>
      <c r="Q257"/>
      <c r="R257"/>
      <c r="S257"/>
    </row>
    <row r="258" spans="1:19" x14ac:dyDescent="0.2">
      <c r="A258"/>
      <c r="B258"/>
      <c r="C258"/>
      <c r="D258"/>
      <c r="E258"/>
      <c r="F258"/>
      <c r="G258"/>
      <c r="H258"/>
      <c r="I258"/>
      <c r="J258"/>
      <c r="K258"/>
      <c r="L258"/>
      <c r="M258"/>
      <c r="N258"/>
      <c r="O258"/>
      <c r="P258"/>
      <c r="Q258"/>
      <c r="R258"/>
      <c r="S258"/>
    </row>
    <row r="259" spans="1:19" x14ac:dyDescent="0.2">
      <c r="A259"/>
      <c r="B259"/>
      <c r="C259"/>
      <c r="D259"/>
      <c r="E259"/>
      <c r="F259"/>
      <c r="G259"/>
      <c r="H259"/>
      <c r="I259"/>
      <c r="J259"/>
      <c r="K259"/>
      <c r="L259"/>
      <c r="M259"/>
      <c r="N259"/>
      <c r="O259"/>
      <c r="P259"/>
      <c r="Q259"/>
      <c r="R259"/>
      <c r="S259"/>
    </row>
    <row r="260" spans="1:19" x14ac:dyDescent="0.2">
      <c r="A260"/>
      <c r="B260"/>
      <c r="C260"/>
      <c r="D260"/>
      <c r="E260"/>
      <c r="F260"/>
      <c r="G260"/>
      <c r="H260"/>
      <c r="I260"/>
      <c r="J260"/>
      <c r="K260"/>
      <c r="L260"/>
      <c r="M260"/>
      <c r="N260"/>
      <c r="O260"/>
      <c r="P260"/>
      <c r="Q260"/>
      <c r="R260"/>
      <c r="S260"/>
    </row>
    <row r="261" spans="1:19" x14ac:dyDescent="0.2">
      <c r="A261"/>
      <c r="B261"/>
      <c r="C261"/>
      <c r="D261"/>
      <c r="E261"/>
      <c r="F261"/>
      <c r="G261"/>
      <c r="H261"/>
      <c r="I261"/>
      <c r="J261"/>
      <c r="K261"/>
      <c r="L261"/>
      <c r="M261"/>
      <c r="N261"/>
      <c r="O261"/>
      <c r="P261"/>
      <c r="Q261"/>
      <c r="R261"/>
      <c r="S261"/>
    </row>
    <row r="262" spans="1:19" x14ac:dyDescent="0.2">
      <c r="A262"/>
      <c r="B262"/>
      <c r="C262"/>
      <c r="D262"/>
      <c r="E262"/>
      <c r="F262"/>
      <c r="G262"/>
      <c r="H262"/>
      <c r="I262"/>
      <c r="J262"/>
      <c r="K262"/>
      <c r="L262"/>
      <c r="M262"/>
      <c r="N262"/>
      <c r="O262"/>
      <c r="P262"/>
      <c r="Q262"/>
      <c r="R262"/>
      <c r="S262"/>
    </row>
    <row r="263" spans="1:19" x14ac:dyDescent="0.2">
      <c r="A263"/>
      <c r="B263"/>
      <c r="C263"/>
      <c r="D263"/>
      <c r="E263"/>
      <c r="F263"/>
      <c r="G263"/>
      <c r="H263"/>
      <c r="I263"/>
      <c r="J263"/>
      <c r="K263"/>
      <c r="L263"/>
      <c r="M263"/>
      <c r="N263"/>
      <c r="O263"/>
      <c r="P263"/>
      <c r="Q263"/>
      <c r="R263"/>
      <c r="S263"/>
    </row>
    <row r="264" spans="1:19" x14ac:dyDescent="0.2">
      <c r="A264"/>
      <c r="B264"/>
      <c r="C264"/>
      <c r="D264"/>
      <c r="E264"/>
      <c r="F264"/>
      <c r="G264"/>
      <c r="H264"/>
      <c r="I264"/>
      <c r="J264"/>
      <c r="K264"/>
      <c r="L264"/>
      <c r="M264"/>
      <c r="N264"/>
      <c r="O264"/>
      <c r="P264"/>
      <c r="Q264"/>
      <c r="R264"/>
      <c r="S264"/>
    </row>
    <row r="265" spans="1:19" x14ac:dyDescent="0.2">
      <c r="A265"/>
      <c r="B265"/>
      <c r="C265"/>
      <c r="D265"/>
      <c r="E265"/>
      <c r="F265"/>
      <c r="G265"/>
      <c r="H265"/>
      <c r="I265"/>
      <c r="J265"/>
      <c r="K265"/>
      <c r="L265"/>
      <c r="M265"/>
      <c r="N265"/>
      <c r="O265"/>
      <c r="P265"/>
      <c r="Q265"/>
      <c r="R265"/>
      <c r="S265"/>
    </row>
    <row r="266" spans="1:19" x14ac:dyDescent="0.2">
      <c r="A266"/>
      <c r="B266"/>
      <c r="C266"/>
      <c r="D266"/>
      <c r="E266"/>
      <c r="F266"/>
      <c r="G266"/>
      <c r="H266"/>
      <c r="I266"/>
      <c r="J266"/>
      <c r="K266"/>
      <c r="L266"/>
      <c r="M266"/>
      <c r="N266"/>
      <c r="O266"/>
      <c r="P266"/>
      <c r="Q266"/>
      <c r="R266"/>
      <c r="S266"/>
    </row>
    <row r="267" spans="1:19" x14ac:dyDescent="0.2">
      <c r="A267"/>
      <c r="B267"/>
      <c r="C267"/>
      <c r="D267"/>
      <c r="E267"/>
      <c r="F267"/>
      <c r="G267"/>
      <c r="H267"/>
      <c r="I267"/>
      <c r="J267"/>
      <c r="K267"/>
      <c r="L267"/>
      <c r="M267"/>
      <c r="N267"/>
      <c r="O267"/>
      <c r="P267"/>
      <c r="Q267"/>
      <c r="R267"/>
      <c r="S267"/>
    </row>
    <row r="268" spans="1:19" x14ac:dyDescent="0.2">
      <c r="A268"/>
      <c r="B268"/>
      <c r="C268"/>
      <c r="D268"/>
      <c r="E268"/>
      <c r="F268"/>
      <c r="G268"/>
      <c r="H268"/>
      <c r="I268"/>
      <c r="J268"/>
      <c r="K268"/>
      <c r="L268"/>
      <c r="M268"/>
      <c r="N268"/>
      <c r="O268"/>
      <c r="P268"/>
      <c r="Q268"/>
      <c r="R268"/>
      <c r="S268"/>
    </row>
    <row r="269" spans="1:19" x14ac:dyDescent="0.2">
      <c r="A269"/>
      <c r="B269"/>
      <c r="C269"/>
      <c r="D269"/>
      <c r="E269"/>
      <c r="F269"/>
      <c r="G269"/>
      <c r="H269"/>
      <c r="I269"/>
      <c r="J269"/>
      <c r="K269"/>
      <c r="L269"/>
      <c r="M269"/>
      <c r="N269"/>
      <c r="O269"/>
      <c r="P269"/>
      <c r="Q269"/>
      <c r="R269"/>
      <c r="S269"/>
    </row>
    <row r="270" spans="1:19" x14ac:dyDescent="0.2">
      <c r="A270"/>
      <c r="B270"/>
      <c r="C270"/>
      <c r="D270"/>
      <c r="E270"/>
      <c r="F270"/>
      <c r="G270"/>
      <c r="H270"/>
      <c r="I270"/>
      <c r="J270"/>
      <c r="K270"/>
      <c r="L270"/>
      <c r="M270"/>
      <c r="N270"/>
      <c r="O270"/>
      <c r="P270"/>
      <c r="Q270"/>
      <c r="R270"/>
      <c r="S270"/>
    </row>
    <row r="271" spans="1:19" x14ac:dyDescent="0.2">
      <c r="A271"/>
      <c r="B271"/>
      <c r="C271"/>
      <c r="D271"/>
      <c r="E271"/>
      <c r="F271"/>
      <c r="G271"/>
      <c r="H271"/>
      <c r="I271"/>
      <c r="J271"/>
      <c r="K271"/>
      <c r="L271"/>
      <c r="M271"/>
      <c r="N271"/>
      <c r="O271"/>
      <c r="P271"/>
      <c r="Q271"/>
      <c r="R271"/>
      <c r="S271"/>
    </row>
    <row r="272" spans="1:19" x14ac:dyDescent="0.2">
      <c r="A272"/>
      <c r="B272"/>
      <c r="C272"/>
      <c r="D272"/>
      <c r="E272"/>
      <c r="F272"/>
      <c r="G272"/>
      <c r="H272"/>
      <c r="I272"/>
      <c r="J272"/>
      <c r="K272"/>
      <c r="L272"/>
      <c r="M272"/>
      <c r="N272"/>
      <c r="O272"/>
      <c r="P272"/>
      <c r="Q272"/>
      <c r="R272"/>
      <c r="S272"/>
    </row>
    <row r="273" spans="1:19" x14ac:dyDescent="0.2">
      <c r="A273"/>
      <c r="B273"/>
      <c r="C273"/>
      <c r="D273"/>
      <c r="E273"/>
      <c r="F273"/>
      <c r="G273"/>
      <c r="H273"/>
      <c r="I273"/>
      <c r="J273"/>
      <c r="K273"/>
      <c r="L273"/>
      <c r="M273"/>
      <c r="N273"/>
      <c r="O273"/>
      <c r="P273"/>
      <c r="Q273"/>
      <c r="R273"/>
      <c r="S273"/>
    </row>
    <row r="274" spans="1:19" x14ac:dyDescent="0.2">
      <c r="A274"/>
      <c r="B274"/>
      <c r="C274"/>
      <c r="D274"/>
      <c r="E274"/>
      <c r="F274"/>
      <c r="G274"/>
      <c r="H274"/>
      <c r="I274"/>
      <c r="J274"/>
      <c r="K274"/>
      <c r="L274"/>
      <c r="M274"/>
      <c r="N274"/>
      <c r="O274"/>
      <c r="P274"/>
      <c r="Q274"/>
      <c r="R274"/>
      <c r="S274"/>
    </row>
    <row r="275" spans="1:19" x14ac:dyDescent="0.2">
      <c r="A275"/>
      <c r="B275"/>
      <c r="C275"/>
      <c r="D275"/>
      <c r="E275"/>
      <c r="F275"/>
      <c r="G275"/>
      <c r="H275"/>
      <c r="I275"/>
      <c r="J275"/>
      <c r="K275"/>
      <c r="L275"/>
      <c r="M275"/>
      <c r="N275"/>
      <c r="O275"/>
      <c r="P275"/>
      <c r="Q275"/>
      <c r="R275"/>
      <c r="S275"/>
    </row>
    <row r="276" spans="1:19" x14ac:dyDescent="0.2">
      <c r="A276"/>
      <c r="B276"/>
      <c r="C276"/>
      <c r="D276"/>
      <c r="E276"/>
      <c r="F276"/>
      <c r="G276"/>
      <c r="H276"/>
      <c r="I276"/>
      <c r="J276"/>
      <c r="K276"/>
      <c r="L276"/>
      <c r="M276"/>
      <c r="N276"/>
      <c r="O276"/>
      <c r="P276"/>
      <c r="Q276"/>
      <c r="R276"/>
      <c r="S276"/>
    </row>
    <row r="277" spans="1:19" x14ac:dyDescent="0.2">
      <c r="A277"/>
      <c r="B277"/>
      <c r="C277"/>
      <c r="D277"/>
      <c r="E277"/>
      <c r="F277"/>
      <c r="G277"/>
      <c r="H277"/>
      <c r="I277"/>
      <c r="J277"/>
      <c r="K277"/>
      <c r="L277"/>
      <c r="M277"/>
      <c r="N277"/>
      <c r="O277"/>
      <c r="P277"/>
      <c r="Q277"/>
      <c r="R277"/>
      <c r="S277"/>
    </row>
    <row r="278" spans="1:19" x14ac:dyDescent="0.2">
      <c r="A278"/>
      <c r="B278"/>
      <c r="C278"/>
      <c r="D278"/>
      <c r="E278"/>
      <c r="F278"/>
      <c r="G278"/>
      <c r="H278"/>
      <c r="I278"/>
      <c r="J278"/>
      <c r="K278"/>
      <c r="L278"/>
      <c r="M278"/>
      <c r="N278"/>
      <c r="O278"/>
      <c r="P278"/>
      <c r="Q278"/>
      <c r="R278"/>
      <c r="S278"/>
    </row>
    <row r="279" spans="1:19" x14ac:dyDescent="0.2">
      <c r="A279"/>
      <c r="B279"/>
      <c r="C279"/>
      <c r="D279"/>
      <c r="E279"/>
      <c r="F279"/>
      <c r="G279"/>
      <c r="H279"/>
      <c r="I279"/>
      <c r="J279"/>
      <c r="K279"/>
      <c r="L279"/>
      <c r="M279"/>
      <c r="N279"/>
      <c r="O279"/>
      <c r="P279"/>
      <c r="Q279"/>
      <c r="R279"/>
      <c r="S279"/>
    </row>
    <row r="280" spans="1:19" x14ac:dyDescent="0.2">
      <c r="A280"/>
      <c r="B280"/>
      <c r="C280"/>
      <c r="D280"/>
      <c r="E280"/>
      <c r="F280"/>
      <c r="G280"/>
      <c r="H280"/>
      <c r="I280"/>
      <c r="J280"/>
      <c r="K280"/>
      <c r="L280"/>
      <c r="M280"/>
      <c r="N280"/>
      <c r="O280"/>
      <c r="P280"/>
      <c r="Q280"/>
      <c r="R280"/>
      <c r="S280"/>
    </row>
    <row r="281" spans="1:19" x14ac:dyDescent="0.2">
      <c r="A281"/>
      <c r="B281"/>
      <c r="C281"/>
      <c r="D281"/>
      <c r="E281"/>
      <c r="F281"/>
      <c r="G281"/>
      <c r="H281"/>
      <c r="I281"/>
      <c r="J281"/>
      <c r="K281"/>
      <c r="L281"/>
      <c r="M281"/>
      <c r="N281"/>
      <c r="O281"/>
      <c r="P281"/>
      <c r="Q281"/>
      <c r="R281"/>
      <c r="S281"/>
    </row>
    <row r="282" spans="1:19" x14ac:dyDescent="0.2">
      <c r="A282"/>
      <c r="B282"/>
      <c r="C282"/>
      <c r="D282"/>
      <c r="E282"/>
      <c r="F282"/>
      <c r="G282"/>
      <c r="H282"/>
      <c r="I282"/>
      <c r="J282"/>
      <c r="K282"/>
      <c r="L282"/>
      <c r="M282"/>
      <c r="N282"/>
      <c r="O282"/>
      <c r="P282"/>
      <c r="Q282"/>
      <c r="R282"/>
      <c r="S282"/>
    </row>
    <row r="283" spans="1:19" x14ac:dyDescent="0.2">
      <c r="A283"/>
      <c r="B283"/>
      <c r="C283"/>
      <c r="D283"/>
      <c r="E283"/>
      <c r="F283"/>
      <c r="G283"/>
      <c r="H283"/>
      <c r="I283"/>
      <c r="J283"/>
      <c r="K283"/>
      <c r="L283"/>
      <c r="M283"/>
      <c r="N283"/>
      <c r="O283"/>
      <c r="P283"/>
      <c r="Q283"/>
      <c r="R283"/>
      <c r="S283"/>
    </row>
    <row r="284" spans="1:19" x14ac:dyDescent="0.2">
      <c r="A284"/>
      <c r="B284"/>
      <c r="C284"/>
      <c r="D284"/>
      <c r="E284"/>
      <c r="F284"/>
      <c r="G284"/>
      <c r="H284"/>
      <c r="I284"/>
      <c r="J284"/>
      <c r="K284"/>
      <c r="L284"/>
      <c r="M284"/>
      <c r="N284"/>
      <c r="O284"/>
      <c r="P284"/>
      <c r="Q284"/>
      <c r="R284"/>
      <c r="S284"/>
    </row>
    <row r="285" spans="1:19" x14ac:dyDescent="0.2">
      <c r="A285"/>
      <c r="B285"/>
      <c r="C285"/>
      <c r="D285"/>
      <c r="E285"/>
      <c r="F285"/>
      <c r="G285"/>
      <c r="H285"/>
      <c r="I285"/>
      <c r="J285"/>
      <c r="K285"/>
      <c r="L285"/>
      <c r="M285"/>
      <c r="N285"/>
      <c r="O285"/>
      <c r="P285"/>
      <c r="Q285"/>
      <c r="R285"/>
      <c r="S285"/>
    </row>
    <row r="286" spans="1:19" x14ac:dyDescent="0.2">
      <c r="A286"/>
      <c r="B286"/>
      <c r="C286"/>
      <c r="D286"/>
      <c r="E286"/>
      <c r="F286"/>
      <c r="G286"/>
      <c r="H286"/>
      <c r="I286"/>
      <c r="J286"/>
      <c r="K286"/>
      <c r="L286"/>
      <c r="M286"/>
      <c r="N286"/>
      <c r="O286"/>
      <c r="P286"/>
      <c r="Q286"/>
      <c r="R286"/>
      <c r="S286"/>
    </row>
    <row r="287" spans="1:19" x14ac:dyDescent="0.2">
      <c r="A287"/>
      <c r="B287"/>
      <c r="C287"/>
      <c r="D287"/>
      <c r="E287"/>
      <c r="F287"/>
      <c r="G287"/>
      <c r="H287"/>
      <c r="I287"/>
      <c r="J287"/>
      <c r="K287"/>
      <c r="L287"/>
      <c r="M287"/>
      <c r="N287"/>
      <c r="O287"/>
      <c r="P287"/>
      <c r="Q287"/>
      <c r="R287"/>
      <c r="S287"/>
    </row>
    <row r="288" spans="1:19" x14ac:dyDescent="0.2">
      <c r="A288"/>
      <c r="B288"/>
      <c r="C288"/>
      <c r="D288"/>
      <c r="E288"/>
      <c r="F288"/>
      <c r="G288"/>
      <c r="H288"/>
      <c r="I288"/>
      <c r="J288"/>
      <c r="K288"/>
      <c r="L288"/>
      <c r="M288"/>
      <c r="N288"/>
      <c r="O288"/>
      <c r="P288"/>
      <c r="Q288"/>
      <c r="R288"/>
      <c r="S288"/>
    </row>
    <row r="289" spans="1:19" x14ac:dyDescent="0.2">
      <c r="A289"/>
      <c r="B289"/>
      <c r="C289"/>
      <c r="D289"/>
      <c r="E289"/>
      <c r="F289"/>
      <c r="G289"/>
      <c r="H289"/>
      <c r="I289"/>
      <c r="J289"/>
      <c r="K289"/>
      <c r="L289"/>
      <c r="M289"/>
      <c r="N289"/>
      <c r="O289"/>
      <c r="P289"/>
      <c r="Q289"/>
      <c r="R289"/>
      <c r="S289"/>
    </row>
    <row r="290" spans="1:19" x14ac:dyDescent="0.2">
      <c r="A290"/>
      <c r="B290"/>
      <c r="C290"/>
      <c r="D290"/>
      <c r="E290"/>
      <c r="F290"/>
      <c r="G290"/>
      <c r="H290"/>
      <c r="I290"/>
      <c r="J290"/>
      <c r="K290"/>
      <c r="L290"/>
      <c r="M290"/>
      <c r="N290"/>
      <c r="O290"/>
      <c r="P290"/>
      <c r="Q290"/>
      <c r="R290"/>
      <c r="S290"/>
    </row>
    <row r="291" spans="1:19" x14ac:dyDescent="0.2">
      <c r="A291"/>
      <c r="B291"/>
      <c r="C291"/>
      <c r="D291"/>
      <c r="E291"/>
      <c r="F291"/>
      <c r="G291"/>
      <c r="H291"/>
      <c r="I291"/>
      <c r="J291"/>
      <c r="K291"/>
      <c r="L291"/>
      <c r="M291"/>
      <c r="N291"/>
      <c r="O291"/>
      <c r="P291"/>
      <c r="Q291"/>
      <c r="R291"/>
      <c r="S291"/>
    </row>
    <row r="292" spans="1:19" x14ac:dyDescent="0.2">
      <c r="A292"/>
      <c r="B292"/>
      <c r="C292"/>
      <c r="D292"/>
      <c r="E292"/>
      <c r="F292"/>
      <c r="G292"/>
      <c r="H292"/>
      <c r="I292"/>
      <c r="J292"/>
      <c r="K292"/>
      <c r="L292"/>
      <c r="M292"/>
      <c r="N292"/>
      <c r="O292"/>
      <c r="P292"/>
      <c r="Q292"/>
      <c r="R292"/>
      <c r="S292"/>
    </row>
    <row r="293" spans="1:19" x14ac:dyDescent="0.2">
      <c r="A293"/>
      <c r="B293"/>
      <c r="C293"/>
      <c r="D293"/>
      <c r="E293"/>
      <c r="F293"/>
      <c r="G293"/>
      <c r="H293"/>
      <c r="I293"/>
      <c r="J293"/>
      <c r="K293"/>
      <c r="L293"/>
      <c r="M293"/>
      <c r="N293"/>
      <c r="O293"/>
      <c r="P293"/>
      <c r="Q293"/>
      <c r="R293"/>
      <c r="S293"/>
    </row>
    <row r="294" spans="1:19" x14ac:dyDescent="0.2">
      <c r="A294"/>
      <c r="B294"/>
      <c r="C294"/>
      <c r="D294"/>
      <c r="E294"/>
      <c r="F294"/>
      <c r="G294"/>
      <c r="H294"/>
      <c r="I294"/>
      <c r="J294"/>
      <c r="K294"/>
      <c r="L294"/>
      <c r="M294"/>
      <c r="N294"/>
      <c r="O294"/>
      <c r="P294"/>
      <c r="Q294"/>
      <c r="R294"/>
      <c r="S294"/>
    </row>
    <row r="295" spans="1:19" x14ac:dyDescent="0.2">
      <c r="A295"/>
      <c r="B295"/>
      <c r="C295"/>
      <c r="D295"/>
      <c r="E295"/>
      <c r="F295"/>
      <c r="G295"/>
      <c r="H295"/>
      <c r="I295"/>
      <c r="J295"/>
      <c r="K295"/>
      <c r="L295"/>
      <c r="M295"/>
      <c r="N295"/>
      <c r="O295"/>
      <c r="P295"/>
      <c r="Q295"/>
      <c r="R295"/>
      <c r="S295"/>
    </row>
    <row r="296" spans="1:19" x14ac:dyDescent="0.2">
      <c r="A296"/>
      <c r="B296"/>
      <c r="C296"/>
      <c r="D296"/>
      <c r="E296"/>
      <c r="F296"/>
      <c r="G296"/>
      <c r="H296"/>
      <c r="I296"/>
      <c r="J296"/>
      <c r="K296"/>
      <c r="L296"/>
      <c r="M296"/>
      <c r="N296"/>
      <c r="O296"/>
      <c r="P296"/>
      <c r="Q296"/>
      <c r="R296"/>
      <c r="S296"/>
    </row>
    <row r="297" spans="1:19" x14ac:dyDescent="0.2">
      <c r="A297"/>
      <c r="B297"/>
      <c r="C297"/>
      <c r="D297"/>
      <c r="E297"/>
      <c r="F297"/>
      <c r="G297"/>
      <c r="H297"/>
      <c r="I297"/>
      <c r="J297"/>
      <c r="K297"/>
      <c r="L297"/>
      <c r="M297"/>
      <c r="N297"/>
      <c r="O297"/>
      <c r="P297"/>
      <c r="Q297"/>
      <c r="R297"/>
      <c r="S297"/>
    </row>
    <row r="298" spans="1:19" x14ac:dyDescent="0.2">
      <c r="A298"/>
      <c r="B298"/>
      <c r="C298"/>
      <c r="D298"/>
      <c r="E298"/>
      <c r="F298"/>
      <c r="G298"/>
      <c r="H298"/>
      <c r="I298"/>
      <c r="J298"/>
      <c r="K298"/>
      <c r="L298"/>
      <c r="M298"/>
      <c r="N298"/>
      <c r="O298"/>
      <c r="P298"/>
      <c r="Q298"/>
      <c r="R298"/>
      <c r="S298"/>
    </row>
    <row r="299" spans="1:19" x14ac:dyDescent="0.2">
      <c r="A299"/>
      <c r="B299"/>
      <c r="C299"/>
      <c r="D299"/>
      <c r="E299"/>
      <c r="F299"/>
      <c r="G299"/>
      <c r="H299"/>
      <c r="I299"/>
      <c r="J299"/>
      <c r="K299"/>
      <c r="L299"/>
      <c r="M299"/>
      <c r="N299"/>
      <c r="O299"/>
      <c r="P299"/>
      <c r="Q299"/>
      <c r="R299"/>
      <c r="S299"/>
    </row>
    <row r="300" spans="1:19" x14ac:dyDescent="0.2">
      <c r="A300"/>
      <c r="B300"/>
      <c r="C300"/>
      <c r="D300"/>
      <c r="E300"/>
      <c r="F300"/>
      <c r="G300"/>
      <c r="H300"/>
      <c r="I300"/>
      <c r="J300"/>
      <c r="K300"/>
      <c r="L300"/>
      <c r="M300"/>
      <c r="N300"/>
      <c r="O300"/>
      <c r="P300"/>
      <c r="Q300"/>
      <c r="R300"/>
      <c r="S300"/>
    </row>
    <row r="301" spans="1:19" x14ac:dyDescent="0.2">
      <c r="A301"/>
      <c r="B301"/>
      <c r="C301"/>
      <c r="D301"/>
      <c r="E301"/>
      <c r="F301"/>
      <c r="G301"/>
      <c r="H301"/>
      <c r="I301"/>
      <c r="J301"/>
      <c r="K301"/>
      <c r="L301"/>
      <c r="M301"/>
      <c r="N301"/>
      <c r="O301"/>
      <c r="P301"/>
      <c r="Q301"/>
      <c r="R301"/>
      <c r="S301"/>
    </row>
    <row r="302" spans="1:19" x14ac:dyDescent="0.2">
      <c r="A302"/>
      <c r="B302"/>
      <c r="C302"/>
      <c r="D302"/>
      <c r="E302"/>
      <c r="F302"/>
      <c r="G302"/>
      <c r="H302"/>
      <c r="I302"/>
      <c r="J302"/>
      <c r="K302"/>
      <c r="L302"/>
      <c r="M302"/>
      <c r="N302"/>
      <c r="O302"/>
      <c r="P302"/>
      <c r="Q302"/>
      <c r="R302"/>
      <c r="S302"/>
    </row>
    <row r="303" spans="1:19" x14ac:dyDescent="0.2">
      <c r="A303"/>
      <c r="B303"/>
      <c r="C303"/>
      <c r="D303"/>
      <c r="E303"/>
      <c r="F303"/>
      <c r="G303"/>
      <c r="H303"/>
      <c r="I303"/>
      <c r="J303"/>
      <c r="K303"/>
      <c r="L303"/>
      <c r="M303"/>
      <c r="N303"/>
      <c r="O303"/>
      <c r="P303"/>
      <c r="Q303"/>
      <c r="R303"/>
      <c r="S303"/>
    </row>
    <row r="304" spans="1:19" x14ac:dyDescent="0.2">
      <c r="A304"/>
      <c r="B304"/>
      <c r="C304"/>
      <c r="D304"/>
      <c r="E304"/>
      <c r="F304"/>
      <c r="G304"/>
      <c r="H304"/>
      <c r="I304"/>
      <c r="J304"/>
      <c r="K304"/>
      <c r="L304"/>
      <c r="M304"/>
      <c r="N304"/>
      <c r="O304"/>
      <c r="P304"/>
      <c r="Q304"/>
      <c r="R304"/>
      <c r="S304"/>
    </row>
    <row r="305" spans="1:19" x14ac:dyDescent="0.2">
      <c r="A305"/>
      <c r="B305"/>
      <c r="C305"/>
      <c r="D305"/>
      <c r="E305"/>
      <c r="F305"/>
      <c r="G305"/>
      <c r="H305"/>
      <c r="I305"/>
      <c r="J305"/>
      <c r="K305"/>
      <c r="L305"/>
      <c r="M305"/>
      <c r="N305"/>
      <c r="O305"/>
      <c r="P305"/>
      <c r="Q305"/>
      <c r="R305"/>
      <c r="S305"/>
    </row>
    <row r="306" spans="1:19" x14ac:dyDescent="0.2">
      <c r="A306"/>
      <c r="B306"/>
      <c r="C306"/>
      <c r="D306"/>
      <c r="E306"/>
      <c r="F306"/>
      <c r="G306"/>
      <c r="H306"/>
      <c r="I306"/>
      <c r="J306"/>
      <c r="K306"/>
      <c r="L306"/>
      <c r="M306"/>
      <c r="N306"/>
      <c r="O306"/>
      <c r="P306"/>
      <c r="Q306"/>
      <c r="R306"/>
      <c r="S306"/>
    </row>
    <row r="307" spans="1:19" x14ac:dyDescent="0.2">
      <c r="A307"/>
      <c r="B307"/>
      <c r="C307"/>
      <c r="D307"/>
      <c r="E307"/>
      <c r="F307"/>
      <c r="G307"/>
      <c r="H307"/>
      <c r="I307"/>
      <c r="J307"/>
      <c r="K307"/>
      <c r="L307"/>
      <c r="M307"/>
      <c r="N307"/>
      <c r="O307"/>
      <c r="P307"/>
      <c r="Q307"/>
      <c r="R307"/>
      <c r="S307"/>
    </row>
    <row r="308" spans="1:19" x14ac:dyDescent="0.2">
      <c r="A308"/>
      <c r="B308"/>
      <c r="C308"/>
      <c r="D308"/>
      <c r="E308"/>
      <c r="F308"/>
      <c r="G308"/>
      <c r="H308"/>
      <c r="I308"/>
      <c r="J308"/>
      <c r="K308"/>
      <c r="L308"/>
      <c r="M308"/>
      <c r="N308"/>
      <c r="O308"/>
      <c r="P308"/>
      <c r="Q308"/>
      <c r="R308"/>
      <c r="S308"/>
    </row>
    <row r="309" spans="1:19" x14ac:dyDescent="0.2">
      <c r="A309"/>
      <c r="B309"/>
      <c r="C309"/>
      <c r="D309"/>
      <c r="E309"/>
      <c r="F309"/>
      <c r="G309"/>
      <c r="H309"/>
      <c r="I309"/>
      <c r="J309"/>
      <c r="K309"/>
      <c r="L309"/>
      <c r="M309"/>
      <c r="N309"/>
      <c r="O309"/>
      <c r="P309"/>
      <c r="Q309"/>
      <c r="R309"/>
      <c r="S309"/>
    </row>
    <row r="310" spans="1:19" x14ac:dyDescent="0.2">
      <c r="A310"/>
      <c r="B310"/>
      <c r="C310"/>
      <c r="D310"/>
      <c r="E310"/>
      <c r="F310"/>
      <c r="G310"/>
      <c r="H310"/>
      <c r="I310"/>
      <c r="J310"/>
      <c r="K310"/>
      <c r="L310"/>
      <c r="M310"/>
      <c r="N310"/>
      <c r="O310"/>
      <c r="P310"/>
      <c r="Q310"/>
      <c r="R310"/>
      <c r="S310"/>
    </row>
    <row r="311" spans="1:19" x14ac:dyDescent="0.2">
      <c r="A311"/>
      <c r="B311"/>
      <c r="C311"/>
      <c r="D311"/>
      <c r="E311"/>
      <c r="F311"/>
      <c r="G311"/>
      <c r="H311"/>
      <c r="I311"/>
      <c r="J311"/>
      <c r="K311"/>
      <c r="L311"/>
      <c r="M311"/>
      <c r="N311"/>
      <c r="O311"/>
      <c r="P311"/>
      <c r="Q311"/>
      <c r="R311"/>
      <c r="S311"/>
    </row>
    <row r="312" spans="1:19" x14ac:dyDescent="0.2">
      <c r="A312"/>
      <c r="B312"/>
      <c r="C312"/>
      <c r="D312"/>
      <c r="E312"/>
      <c r="F312"/>
      <c r="G312"/>
      <c r="H312"/>
      <c r="I312"/>
      <c r="J312"/>
      <c r="K312"/>
      <c r="L312"/>
      <c r="M312"/>
      <c r="N312"/>
      <c r="O312"/>
      <c r="P312"/>
      <c r="Q312"/>
      <c r="R312"/>
      <c r="S312"/>
    </row>
    <row r="313" spans="1:19" x14ac:dyDescent="0.2">
      <c r="A313"/>
      <c r="B313"/>
      <c r="C313"/>
      <c r="D313"/>
      <c r="E313"/>
      <c r="F313"/>
      <c r="G313"/>
      <c r="H313"/>
      <c r="I313"/>
      <c r="J313"/>
      <c r="K313"/>
      <c r="L313"/>
      <c r="M313"/>
      <c r="N313"/>
      <c r="O313"/>
      <c r="P313"/>
      <c r="Q313"/>
      <c r="R313"/>
      <c r="S313"/>
    </row>
    <row r="314" spans="1:19" x14ac:dyDescent="0.2">
      <c r="A314"/>
      <c r="B314"/>
      <c r="C314"/>
      <c r="D314"/>
      <c r="E314"/>
      <c r="F314"/>
      <c r="G314"/>
      <c r="H314"/>
      <c r="I314"/>
      <c r="J314"/>
      <c r="K314"/>
      <c r="L314"/>
      <c r="M314"/>
      <c r="N314"/>
      <c r="O314"/>
      <c r="P314"/>
      <c r="Q314"/>
      <c r="R314"/>
      <c r="S314"/>
    </row>
    <row r="315" spans="1:19" x14ac:dyDescent="0.2">
      <c r="A315"/>
      <c r="B315"/>
      <c r="C315"/>
      <c r="D315"/>
      <c r="E315"/>
      <c r="F315"/>
      <c r="G315"/>
      <c r="H315"/>
      <c r="I315"/>
      <c r="J315"/>
      <c r="K315"/>
      <c r="L315"/>
      <c r="M315"/>
      <c r="N315"/>
      <c r="O315"/>
      <c r="P315"/>
      <c r="Q315"/>
      <c r="R315"/>
      <c r="S315"/>
    </row>
    <row r="316" spans="1:19" x14ac:dyDescent="0.2">
      <c r="A316"/>
      <c r="B316"/>
      <c r="C316"/>
      <c r="D316"/>
      <c r="E316"/>
      <c r="F316"/>
      <c r="G316"/>
      <c r="H316"/>
      <c r="I316"/>
      <c r="J316"/>
      <c r="K316"/>
      <c r="L316"/>
      <c r="M316"/>
      <c r="N316"/>
      <c r="O316"/>
      <c r="P316"/>
      <c r="Q316"/>
      <c r="R316"/>
      <c r="S316"/>
    </row>
    <row r="317" spans="1:19" x14ac:dyDescent="0.2">
      <c r="A317"/>
      <c r="B317"/>
      <c r="C317"/>
      <c r="D317"/>
      <c r="E317"/>
      <c r="F317"/>
      <c r="G317"/>
      <c r="H317"/>
      <c r="I317"/>
      <c r="J317"/>
      <c r="K317"/>
      <c r="L317"/>
      <c r="M317"/>
      <c r="N317"/>
      <c r="O317"/>
      <c r="P317"/>
      <c r="Q317"/>
      <c r="R317"/>
      <c r="S317"/>
    </row>
    <row r="318" spans="1:19" x14ac:dyDescent="0.2">
      <c r="A318"/>
      <c r="B318"/>
      <c r="C318"/>
      <c r="D318"/>
      <c r="E318"/>
      <c r="F318"/>
      <c r="G318"/>
      <c r="H318"/>
      <c r="I318"/>
      <c r="J318"/>
      <c r="K318"/>
      <c r="L318"/>
      <c r="M318"/>
      <c r="N318"/>
      <c r="O318"/>
      <c r="P318"/>
      <c r="Q318"/>
      <c r="R318"/>
      <c r="S318"/>
    </row>
    <row r="319" spans="1:19" x14ac:dyDescent="0.2">
      <c r="A319"/>
      <c r="B319"/>
      <c r="C319"/>
      <c r="D319"/>
      <c r="E319"/>
      <c r="F319"/>
      <c r="G319"/>
      <c r="H319"/>
      <c r="I319"/>
      <c r="J319"/>
      <c r="K319"/>
      <c r="L319"/>
      <c r="M319"/>
      <c r="N319"/>
      <c r="O319"/>
      <c r="P319"/>
      <c r="Q319"/>
      <c r="R319"/>
      <c r="S319"/>
    </row>
    <row r="320" spans="1:19" x14ac:dyDescent="0.2">
      <c r="A320"/>
      <c r="B320"/>
      <c r="C320"/>
      <c r="D320"/>
      <c r="E320"/>
      <c r="F320"/>
      <c r="G320"/>
      <c r="H320"/>
      <c r="I320"/>
      <c r="J320"/>
      <c r="K320"/>
      <c r="L320"/>
      <c r="M320"/>
      <c r="N320"/>
      <c r="O320"/>
      <c r="P320"/>
      <c r="Q320"/>
      <c r="R320"/>
      <c r="S320"/>
    </row>
    <row r="321" spans="1:19" x14ac:dyDescent="0.2">
      <c r="A321"/>
      <c r="B321"/>
      <c r="C321"/>
      <c r="D321"/>
      <c r="E321"/>
      <c r="F321"/>
      <c r="G321"/>
      <c r="H321"/>
      <c r="I321"/>
      <c r="J321"/>
      <c r="K321"/>
      <c r="L321"/>
      <c r="M321"/>
      <c r="N321"/>
      <c r="O321"/>
      <c r="P321"/>
      <c r="Q321"/>
      <c r="R321"/>
      <c r="S321"/>
    </row>
    <row r="322" spans="1:19" x14ac:dyDescent="0.2">
      <c r="A322"/>
      <c r="B322"/>
      <c r="C322"/>
      <c r="D322"/>
      <c r="E322"/>
      <c r="F322"/>
      <c r="G322"/>
      <c r="H322"/>
      <c r="I322"/>
      <c r="J322"/>
      <c r="K322"/>
      <c r="L322"/>
      <c r="M322"/>
      <c r="N322"/>
      <c r="O322"/>
      <c r="P322"/>
      <c r="Q322"/>
      <c r="R322"/>
      <c r="S322"/>
    </row>
    <row r="323" spans="1:19" x14ac:dyDescent="0.2">
      <c r="A323"/>
      <c r="B323"/>
      <c r="C323"/>
      <c r="D323"/>
      <c r="E323"/>
      <c r="F323"/>
      <c r="G323"/>
      <c r="H323"/>
      <c r="I323"/>
      <c r="J323"/>
      <c r="K323"/>
      <c r="L323"/>
      <c r="M323"/>
      <c r="N323"/>
      <c r="O323"/>
      <c r="P323"/>
      <c r="Q323"/>
      <c r="R323"/>
      <c r="S323"/>
    </row>
    <row r="324" spans="1:19" x14ac:dyDescent="0.2">
      <c r="A324"/>
      <c r="B324"/>
      <c r="C324"/>
      <c r="D324"/>
      <c r="E324"/>
      <c r="F324"/>
      <c r="G324"/>
      <c r="H324"/>
      <c r="I324"/>
      <c r="J324"/>
      <c r="K324"/>
      <c r="L324"/>
      <c r="M324"/>
      <c r="N324"/>
      <c r="O324"/>
      <c r="P324"/>
      <c r="Q324"/>
      <c r="R324"/>
      <c r="S324"/>
    </row>
    <row r="325" spans="1:19" x14ac:dyDescent="0.2">
      <c r="A325"/>
      <c r="B325"/>
      <c r="C325"/>
      <c r="D325"/>
      <c r="E325"/>
      <c r="F325"/>
      <c r="G325"/>
      <c r="H325"/>
      <c r="I325"/>
      <c r="J325"/>
      <c r="K325"/>
      <c r="L325"/>
      <c r="M325"/>
      <c r="N325"/>
      <c r="O325"/>
      <c r="P325"/>
      <c r="Q325"/>
      <c r="R325"/>
      <c r="S325"/>
    </row>
    <row r="326" spans="1:19" x14ac:dyDescent="0.2">
      <c r="A326"/>
      <c r="B326"/>
      <c r="C326"/>
      <c r="D326"/>
      <c r="E326"/>
      <c r="F326"/>
      <c r="G326"/>
      <c r="H326"/>
      <c r="I326"/>
      <c r="J326"/>
      <c r="K326"/>
      <c r="L326"/>
      <c r="M326"/>
      <c r="N326"/>
      <c r="O326"/>
      <c r="P326"/>
      <c r="Q326"/>
      <c r="R326"/>
      <c r="S326"/>
    </row>
    <row r="327" spans="1:19" x14ac:dyDescent="0.2">
      <c r="A327"/>
      <c r="B327"/>
      <c r="C327"/>
      <c r="D327"/>
      <c r="E327"/>
      <c r="F327"/>
      <c r="G327"/>
      <c r="H327"/>
      <c r="I327"/>
      <c r="J327"/>
      <c r="K327"/>
      <c r="L327"/>
      <c r="M327"/>
      <c r="N327"/>
      <c r="O327"/>
      <c r="P327"/>
      <c r="Q327"/>
      <c r="R327"/>
      <c r="S327"/>
    </row>
    <row r="328" spans="1:19" x14ac:dyDescent="0.2">
      <c r="A328"/>
      <c r="B328"/>
      <c r="C328"/>
      <c r="D328"/>
      <c r="E328"/>
      <c r="F328"/>
      <c r="G328"/>
      <c r="H328"/>
      <c r="I328"/>
      <c r="J328"/>
      <c r="K328"/>
      <c r="L328"/>
      <c r="M328"/>
      <c r="N328"/>
      <c r="O328"/>
      <c r="P328"/>
      <c r="Q328"/>
      <c r="R328"/>
      <c r="S328"/>
    </row>
    <row r="329" spans="1:19" x14ac:dyDescent="0.2">
      <c r="A329"/>
      <c r="B329"/>
      <c r="C329"/>
      <c r="D329"/>
      <c r="E329"/>
      <c r="F329"/>
      <c r="G329"/>
      <c r="H329"/>
      <c r="I329"/>
      <c r="J329"/>
      <c r="K329"/>
      <c r="L329"/>
      <c r="M329"/>
      <c r="N329"/>
      <c r="O329"/>
      <c r="P329"/>
      <c r="Q329"/>
      <c r="R329"/>
      <c r="S329"/>
    </row>
    <row r="330" spans="1:19" x14ac:dyDescent="0.2">
      <c r="A330"/>
      <c r="B330"/>
      <c r="C330"/>
      <c r="D330"/>
      <c r="E330"/>
      <c r="F330"/>
      <c r="G330"/>
      <c r="H330"/>
      <c r="I330"/>
      <c r="J330"/>
      <c r="K330"/>
      <c r="L330"/>
      <c r="M330"/>
      <c r="N330"/>
      <c r="O330"/>
      <c r="P330"/>
      <c r="Q330"/>
      <c r="R330"/>
      <c r="S330"/>
    </row>
    <row r="331" spans="1:19" x14ac:dyDescent="0.2">
      <c r="A331"/>
      <c r="B331"/>
      <c r="C331"/>
      <c r="D331"/>
      <c r="E331"/>
      <c r="F331"/>
      <c r="G331"/>
      <c r="H331"/>
      <c r="I331"/>
      <c r="J331"/>
      <c r="K331"/>
      <c r="L331"/>
      <c r="M331"/>
      <c r="N331"/>
      <c r="O331"/>
      <c r="P331"/>
      <c r="Q331"/>
      <c r="R331"/>
      <c r="S331"/>
    </row>
    <row r="332" spans="1:19" x14ac:dyDescent="0.2">
      <c r="A332"/>
      <c r="B332"/>
      <c r="C332"/>
      <c r="D332"/>
      <c r="E332"/>
      <c r="F332"/>
      <c r="G332"/>
      <c r="H332"/>
      <c r="I332"/>
      <c r="J332"/>
      <c r="K332"/>
      <c r="L332"/>
      <c r="M332"/>
      <c r="N332"/>
      <c r="O332"/>
      <c r="P332"/>
      <c r="Q332"/>
      <c r="R332"/>
      <c r="S332"/>
    </row>
    <row r="333" spans="1:19" x14ac:dyDescent="0.2">
      <c r="A333"/>
      <c r="B333"/>
      <c r="C333"/>
      <c r="D333"/>
      <c r="E333"/>
      <c r="F333"/>
      <c r="G333"/>
      <c r="H333"/>
      <c r="I333"/>
      <c r="J333"/>
      <c r="K333"/>
      <c r="L333"/>
      <c r="M333"/>
      <c r="N333"/>
      <c r="O333"/>
      <c r="P333"/>
      <c r="Q333"/>
      <c r="R333"/>
      <c r="S333"/>
    </row>
    <row r="334" spans="1:19" x14ac:dyDescent="0.2">
      <c r="A334"/>
      <c r="B334"/>
      <c r="C334"/>
      <c r="D334"/>
      <c r="E334"/>
      <c r="F334"/>
      <c r="G334"/>
      <c r="H334"/>
      <c r="I334"/>
      <c r="J334"/>
      <c r="K334"/>
      <c r="L334"/>
      <c r="M334"/>
      <c r="N334"/>
      <c r="O334"/>
      <c r="P334"/>
      <c r="Q334"/>
      <c r="R334"/>
      <c r="S334"/>
    </row>
    <row r="335" spans="1:19" x14ac:dyDescent="0.2">
      <c r="A335"/>
      <c r="B335"/>
      <c r="C335"/>
      <c r="D335"/>
      <c r="E335"/>
      <c r="F335"/>
      <c r="G335"/>
      <c r="H335"/>
      <c r="I335"/>
      <c r="J335"/>
      <c r="K335"/>
      <c r="L335"/>
      <c r="M335"/>
      <c r="N335"/>
      <c r="O335"/>
      <c r="P335"/>
      <c r="Q335"/>
      <c r="R335"/>
      <c r="S335"/>
    </row>
    <row r="336" spans="1:19" x14ac:dyDescent="0.2">
      <c r="A336"/>
      <c r="B336"/>
      <c r="C336"/>
      <c r="D336"/>
      <c r="E336"/>
      <c r="F336"/>
      <c r="G336"/>
      <c r="H336"/>
      <c r="I336"/>
      <c r="J336"/>
      <c r="K336"/>
      <c r="L336"/>
      <c r="M336"/>
      <c r="N336"/>
      <c r="O336"/>
      <c r="P336"/>
      <c r="Q336"/>
      <c r="R336"/>
      <c r="S336"/>
    </row>
    <row r="337" spans="1:19" x14ac:dyDescent="0.2">
      <c r="A337"/>
      <c r="B337"/>
      <c r="C337"/>
      <c r="D337"/>
      <c r="E337"/>
      <c r="F337"/>
      <c r="G337"/>
      <c r="H337"/>
      <c r="I337"/>
      <c r="J337"/>
      <c r="K337"/>
      <c r="L337"/>
      <c r="M337"/>
      <c r="N337"/>
      <c r="O337"/>
      <c r="P337"/>
      <c r="Q337"/>
      <c r="R337"/>
      <c r="S337"/>
    </row>
    <row r="338" spans="1:19" x14ac:dyDescent="0.2">
      <c r="A338"/>
      <c r="B338"/>
      <c r="C338"/>
      <c r="D338"/>
      <c r="E338"/>
      <c r="F338"/>
      <c r="G338"/>
      <c r="H338"/>
      <c r="I338"/>
      <c r="J338"/>
      <c r="K338"/>
      <c r="L338"/>
      <c r="M338"/>
      <c r="N338"/>
      <c r="O338"/>
      <c r="P338"/>
      <c r="Q338"/>
      <c r="R338"/>
      <c r="S338"/>
    </row>
    <row r="339" spans="1:19" x14ac:dyDescent="0.2">
      <c r="A339"/>
      <c r="B339"/>
      <c r="C339"/>
      <c r="D339"/>
      <c r="E339"/>
      <c r="F339"/>
      <c r="G339"/>
      <c r="H339"/>
      <c r="I339"/>
      <c r="J339"/>
      <c r="K339"/>
      <c r="L339"/>
      <c r="M339"/>
      <c r="N339"/>
      <c r="O339"/>
      <c r="P339"/>
      <c r="Q339"/>
      <c r="R339"/>
      <c r="S339"/>
    </row>
    <row r="340" spans="1:19" x14ac:dyDescent="0.2">
      <c r="A340"/>
      <c r="B340"/>
      <c r="C340"/>
      <c r="D340"/>
      <c r="E340"/>
      <c r="F340"/>
      <c r="G340"/>
      <c r="H340"/>
      <c r="I340"/>
      <c r="J340"/>
      <c r="K340"/>
      <c r="L340"/>
      <c r="M340"/>
      <c r="N340"/>
      <c r="O340"/>
      <c r="P340"/>
      <c r="Q340"/>
      <c r="R340"/>
      <c r="S340"/>
    </row>
    <row r="341" spans="1:19" x14ac:dyDescent="0.2">
      <c r="A341"/>
      <c r="B341"/>
      <c r="C341"/>
      <c r="D341"/>
      <c r="E341"/>
      <c r="F341"/>
      <c r="G341"/>
      <c r="H341"/>
      <c r="I341"/>
      <c r="J341"/>
      <c r="K341"/>
      <c r="L341"/>
      <c r="M341"/>
      <c r="N341"/>
      <c r="O341"/>
      <c r="P341"/>
      <c r="Q341"/>
      <c r="R341"/>
      <c r="S341"/>
    </row>
    <row r="342" spans="1:19" x14ac:dyDescent="0.2">
      <c r="A342"/>
      <c r="B342"/>
      <c r="C342"/>
      <c r="D342"/>
      <c r="E342"/>
      <c r="F342"/>
      <c r="G342"/>
      <c r="H342"/>
      <c r="I342"/>
      <c r="J342"/>
      <c r="K342"/>
      <c r="L342"/>
      <c r="M342"/>
      <c r="N342"/>
      <c r="O342"/>
      <c r="P342"/>
      <c r="Q342"/>
      <c r="R342"/>
      <c r="S342"/>
    </row>
    <row r="343" spans="1:19" x14ac:dyDescent="0.2">
      <c r="A343"/>
      <c r="B343"/>
      <c r="C343"/>
      <c r="D343"/>
      <c r="E343"/>
      <c r="F343"/>
      <c r="G343"/>
      <c r="H343"/>
      <c r="I343"/>
      <c r="J343"/>
      <c r="K343"/>
      <c r="L343"/>
      <c r="M343"/>
      <c r="N343"/>
      <c r="O343"/>
      <c r="P343"/>
      <c r="Q343"/>
      <c r="R343"/>
      <c r="S343"/>
    </row>
    <row r="344" spans="1:19" x14ac:dyDescent="0.2">
      <c r="A344"/>
      <c r="B344"/>
      <c r="C344"/>
      <c r="D344"/>
      <c r="E344"/>
      <c r="F344"/>
      <c r="G344"/>
      <c r="H344"/>
      <c r="I344"/>
      <c r="J344"/>
      <c r="K344"/>
      <c r="L344"/>
      <c r="M344"/>
      <c r="N344"/>
      <c r="O344"/>
      <c r="P344"/>
      <c r="Q344"/>
      <c r="R344"/>
      <c r="S344"/>
    </row>
    <row r="345" spans="1:19" x14ac:dyDescent="0.2">
      <c r="A345"/>
      <c r="B345"/>
      <c r="C345"/>
      <c r="D345"/>
      <c r="E345"/>
      <c r="F345"/>
      <c r="G345"/>
      <c r="H345"/>
      <c r="I345"/>
      <c r="J345"/>
      <c r="K345"/>
      <c r="L345"/>
      <c r="M345"/>
      <c r="N345"/>
      <c r="O345"/>
      <c r="P345"/>
      <c r="Q345"/>
      <c r="R345"/>
      <c r="S345"/>
    </row>
    <row r="346" spans="1:19" x14ac:dyDescent="0.2">
      <c r="A346"/>
      <c r="B346"/>
      <c r="C346"/>
      <c r="D346"/>
      <c r="E346"/>
      <c r="F346"/>
      <c r="G346"/>
      <c r="H346"/>
      <c r="I346"/>
      <c r="J346"/>
      <c r="K346"/>
      <c r="L346"/>
      <c r="M346"/>
      <c r="N346"/>
      <c r="O346"/>
      <c r="P346"/>
      <c r="Q346"/>
      <c r="R346"/>
      <c r="S346"/>
    </row>
    <row r="347" spans="1:19" x14ac:dyDescent="0.2">
      <c r="A347"/>
      <c r="B347"/>
      <c r="C347"/>
      <c r="D347"/>
      <c r="E347"/>
      <c r="F347"/>
      <c r="G347"/>
      <c r="H347"/>
      <c r="I347"/>
      <c r="J347"/>
      <c r="K347"/>
      <c r="L347"/>
      <c r="M347"/>
      <c r="N347"/>
      <c r="O347"/>
      <c r="P347"/>
      <c r="Q347"/>
      <c r="R347"/>
      <c r="S347"/>
    </row>
    <row r="348" spans="1:19" x14ac:dyDescent="0.2">
      <c r="A348"/>
      <c r="B348"/>
      <c r="C348"/>
      <c r="D348"/>
      <c r="E348"/>
      <c r="F348"/>
      <c r="G348"/>
      <c r="H348"/>
      <c r="I348"/>
      <c r="J348"/>
      <c r="K348"/>
      <c r="L348"/>
      <c r="M348"/>
      <c r="N348"/>
      <c r="O348"/>
      <c r="P348"/>
      <c r="Q348"/>
      <c r="R348"/>
      <c r="S348"/>
    </row>
    <row r="349" spans="1:19" x14ac:dyDescent="0.2">
      <c r="A349"/>
      <c r="B349"/>
      <c r="C349"/>
      <c r="D349"/>
      <c r="E349"/>
      <c r="F349"/>
      <c r="G349"/>
      <c r="H349"/>
      <c r="I349"/>
      <c r="J349"/>
      <c r="K349"/>
      <c r="L349"/>
      <c r="M349"/>
      <c r="N349"/>
      <c r="O349"/>
      <c r="P349"/>
      <c r="Q349"/>
      <c r="R349"/>
      <c r="S349"/>
    </row>
    <row r="350" spans="1:19" x14ac:dyDescent="0.2">
      <c r="A350"/>
      <c r="B350"/>
      <c r="C350"/>
      <c r="D350"/>
      <c r="E350"/>
      <c r="F350"/>
      <c r="G350"/>
      <c r="H350"/>
      <c r="I350"/>
      <c r="J350"/>
      <c r="K350"/>
      <c r="L350"/>
      <c r="M350"/>
      <c r="N350"/>
      <c r="O350"/>
      <c r="P350"/>
      <c r="Q350"/>
      <c r="R350"/>
      <c r="S350"/>
    </row>
    <row r="351" spans="1:19" x14ac:dyDescent="0.2">
      <c r="A351"/>
      <c r="B351"/>
      <c r="C351"/>
      <c r="D351"/>
      <c r="E351"/>
      <c r="F351"/>
      <c r="G351"/>
      <c r="H351"/>
      <c r="I351"/>
      <c r="J351"/>
      <c r="K351"/>
      <c r="L351"/>
      <c r="M351"/>
      <c r="N351"/>
      <c r="O351"/>
      <c r="P351"/>
      <c r="Q351"/>
      <c r="R351"/>
      <c r="S351"/>
    </row>
    <row r="352" spans="1:19" x14ac:dyDescent="0.2">
      <c r="A352"/>
      <c r="B352"/>
      <c r="C352"/>
      <c r="D352"/>
      <c r="E352"/>
      <c r="F352"/>
      <c r="G352"/>
      <c r="H352"/>
      <c r="I352"/>
      <c r="J352"/>
      <c r="K352"/>
      <c r="L352"/>
      <c r="M352"/>
      <c r="N352"/>
      <c r="O352"/>
      <c r="P352"/>
      <c r="Q352"/>
      <c r="R352"/>
      <c r="S352"/>
    </row>
    <row r="353" spans="1:19" x14ac:dyDescent="0.2">
      <c r="A353"/>
      <c r="B353"/>
      <c r="C353"/>
      <c r="D353"/>
      <c r="E353"/>
      <c r="F353"/>
      <c r="G353"/>
      <c r="H353"/>
      <c r="I353"/>
      <c r="J353"/>
      <c r="K353"/>
      <c r="L353"/>
      <c r="M353"/>
      <c r="N353"/>
      <c r="O353"/>
      <c r="P353"/>
      <c r="Q353"/>
      <c r="R353"/>
      <c r="S353"/>
    </row>
    <row r="354" spans="1:19" x14ac:dyDescent="0.2">
      <c r="A354"/>
      <c r="B354"/>
      <c r="C354"/>
      <c r="D354"/>
      <c r="E354"/>
      <c r="F354"/>
      <c r="G354"/>
      <c r="H354"/>
      <c r="I354"/>
      <c r="J354"/>
      <c r="K354"/>
      <c r="L354"/>
      <c r="M354"/>
      <c r="N354"/>
      <c r="O354"/>
      <c r="P354"/>
      <c r="Q354"/>
      <c r="R354"/>
      <c r="S354"/>
    </row>
    <row r="355" spans="1:19" x14ac:dyDescent="0.2">
      <c r="A355"/>
      <c r="B355"/>
      <c r="C355"/>
      <c r="D355"/>
      <c r="E355"/>
      <c r="F355"/>
      <c r="G355"/>
      <c r="H355"/>
      <c r="I355"/>
      <c r="J355"/>
      <c r="K355"/>
      <c r="L355"/>
      <c r="M355"/>
      <c r="N355"/>
      <c r="O355"/>
      <c r="P355"/>
      <c r="Q355"/>
      <c r="R355"/>
      <c r="S355"/>
    </row>
    <row r="356" spans="1:19" x14ac:dyDescent="0.2">
      <c r="A356"/>
      <c r="B356"/>
      <c r="C356"/>
      <c r="D356"/>
      <c r="E356"/>
      <c r="F356"/>
      <c r="G356"/>
      <c r="H356"/>
      <c r="I356"/>
      <c r="J356"/>
      <c r="K356"/>
      <c r="L356"/>
      <c r="M356"/>
      <c r="N356"/>
      <c r="O356"/>
      <c r="P356"/>
      <c r="Q356"/>
      <c r="R356"/>
      <c r="S356"/>
    </row>
    <row r="357" spans="1:19" x14ac:dyDescent="0.2">
      <c r="A357"/>
      <c r="B357"/>
      <c r="C357"/>
      <c r="D357"/>
      <c r="E357"/>
      <c r="F357"/>
      <c r="G357"/>
      <c r="H357"/>
      <c r="I357"/>
      <c r="J357"/>
      <c r="K357"/>
      <c r="L357"/>
      <c r="M357"/>
      <c r="N357"/>
      <c r="O357"/>
      <c r="P357"/>
      <c r="Q357"/>
      <c r="R357"/>
      <c r="S357"/>
    </row>
    <row r="358" spans="1:19" x14ac:dyDescent="0.2">
      <c r="A358"/>
      <c r="B358"/>
      <c r="C358"/>
      <c r="D358"/>
      <c r="E358"/>
      <c r="F358"/>
      <c r="G358"/>
      <c r="H358"/>
      <c r="I358"/>
      <c r="J358"/>
      <c r="K358"/>
      <c r="L358"/>
      <c r="M358"/>
      <c r="N358"/>
      <c r="O358"/>
      <c r="P358"/>
      <c r="Q358"/>
      <c r="R358"/>
      <c r="S358"/>
    </row>
    <row r="359" spans="1:19" x14ac:dyDescent="0.2">
      <c r="A359"/>
      <c r="B359"/>
      <c r="C359"/>
      <c r="D359"/>
      <c r="E359"/>
      <c r="F359"/>
      <c r="G359"/>
      <c r="H359"/>
      <c r="I359"/>
      <c r="J359"/>
      <c r="K359"/>
      <c r="L359"/>
      <c r="M359"/>
      <c r="N359"/>
      <c r="O359"/>
      <c r="P359"/>
      <c r="Q359"/>
      <c r="R359"/>
      <c r="S359"/>
    </row>
    <row r="360" spans="1:19" x14ac:dyDescent="0.2">
      <c r="A360"/>
      <c r="B360"/>
      <c r="C360"/>
      <c r="D360"/>
      <c r="E360"/>
      <c r="F360"/>
      <c r="G360"/>
      <c r="H360"/>
      <c r="I360"/>
      <c r="J360"/>
      <c r="K360"/>
      <c r="L360"/>
      <c r="M360"/>
      <c r="N360"/>
      <c r="O360"/>
      <c r="P360"/>
      <c r="Q360"/>
      <c r="R360"/>
      <c r="S360"/>
    </row>
    <row r="361" spans="1:19" x14ac:dyDescent="0.2">
      <c r="A361"/>
      <c r="B361"/>
      <c r="C361"/>
      <c r="D361"/>
      <c r="E361"/>
      <c r="F361"/>
      <c r="G361"/>
      <c r="H361"/>
      <c r="I361"/>
      <c r="J361"/>
      <c r="K361"/>
      <c r="L361"/>
      <c r="M361"/>
      <c r="N361"/>
      <c r="O361"/>
      <c r="P361"/>
      <c r="Q361"/>
      <c r="R361"/>
      <c r="S361"/>
    </row>
    <row r="362" spans="1:19" x14ac:dyDescent="0.2">
      <c r="A362"/>
      <c r="B362"/>
      <c r="C362"/>
      <c r="D362"/>
      <c r="E362"/>
      <c r="F362"/>
      <c r="G362"/>
      <c r="H362"/>
      <c r="I362"/>
      <c r="J362"/>
      <c r="K362"/>
      <c r="L362"/>
      <c r="M362"/>
      <c r="N362"/>
      <c r="O362"/>
      <c r="P362"/>
      <c r="Q362"/>
      <c r="R362"/>
      <c r="S362"/>
    </row>
    <row r="363" spans="1:19" x14ac:dyDescent="0.2">
      <c r="A363"/>
      <c r="B363"/>
      <c r="C363"/>
      <c r="D363"/>
      <c r="E363"/>
      <c r="F363"/>
      <c r="G363"/>
      <c r="H363"/>
      <c r="I363"/>
      <c r="J363"/>
      <c r="K363"/>
      <c r="L363"/>
      <c r="M363"/>
      <c r="N363"/>
      <c r="O363"/>
      <c r="P363"/>
      <c r="Q363"/>
      <c r="R363"/>
      <c r="S363"/>
    </row>
    <row r="364" spans="1:19" x14ac:dyDescent="0.2">
      <c r="A364"/>
      <c r="B364"/>
      <c r="C364"/>
      <c r="D364"/>
      <c r="E364"/>
      <c r="F364"/>
      <c r="G364"/>
      <c r="H364"/>
      <c r="I364"/>
      <c r="J364"/>
      <c r="K364"/>
      <c r="L364"/>
      <c r="M364"/>
      <c r="N364"/>
      <c r="O364"/>
      <c r="P364"/>
      <c r="Q364"/>
      <c r="R364"/>
      <c r="S364"/>
    </row>
    <row r="365" spans="1:19" x14ac:dyDescent="0.2">
      <c r="A365"/>
      <c r="B365"/>
      <c r="C365"/>
      <c r="D365"/>
      <c r="E365"/>
      <c r="F365"/>
      <c r="G365"/>
      <c r="H365"/>
      <c r="I365"/>
      <c r="J365"/>
      <c r="K365"/>
      <c r="L365"/>
      <c r="M365"/>
      <c r="N365"/>
      <c r="O365"/>
      <c r="P365"/>
      <c r="Q365"/>
      <c r="R365"/>
      <c r="S365"/>
    </row>
    <row r="366" spans="1:19" x14ac:dyDescent="0.2">
      <c r="A366"/>
      <c r="B366"/>
      <c r="C366"/>
      <c r="D366"/>
      <c r="E366"/>
      <c r="F366"/>
      <c r="G366"/>
      <c r="H366"/>
      <c r="I366"/>
      <c r="J366"/>
      <c r="K366"/>
      <c r="L366"/>
      <c r="M366"/>
      <c r="N366"/>
      <c r="O366"/>
      <c r="P366"/>
      <c r="Q366"/>
      <c r="R366"/>
      <c r="S366"/>
    </row>
    <row r="367" spans="1:19" x14ac:dyDescent="0.2">
      <c r="A367"/>
      <c r="B367"/>
      <c r="C367"/>
      <c r="D367"/>
      <c r="E367"/>
      <c r="F367"/>
      <c r="G367"/>
      <c r="H367"/>
      <c r="I367"/>
      <c r="J367"/>
      <c r="K367"/>
      <c r="L367"/>
      <c r="M367"/>
      <c r="N367"/>
      <c r="O367"/>
      <c r="P367"/>
      <c r="Q367"/>
      <c r="R367"/>
      <c r="S367"/>
    </row>
    <row r="368" spans="1:19" x14ac:dyDescent="0.2">
      <c r="A368"/>
      <c r="B368"/>
      <c r="C368"/>
      <c r="D368"/>
      <c r="E368"/>
      <c r="F368"/>
      <c r="G368"/>
      <c r="H368"/>
      <c r="I368"/>
      <c r="J368"/>
      <c r="K368"/>
      <c r="L368"/>
      <c r="M368"/>
      <c r="N368"/>
      <c r="O368"/>
      <c r="P368"/>
      <c r="Q368"/>
      <c r="R368"/>
      <c r="S368"/>
    </row>
    <row r="369" spans="1:19" x14ac:dyDescent="0.2">
      <c r="A369"/>
      <c r="B369"/>
      <c r="C369"/>
      <c r="D369"/>
      <c r="E369"/>
      <c r="F369"/>
      <c r="G369"/>
      <c r="H369"/>
      <c r="I369"/>
      <c r="J369"/>
      <c r="K369"/>
      <c r="L369"/>
      <c r="M369"/>
      <c r="N369"/>
      <c r="O369"/>
      <c r="P369"/>
      <c r="Q369"/>
      <c r="R369"/>
      <c r="S369"/>
    </row>
    <row r="370" spans="1:19" x14ac:dyDescent="0.2">
      <c r="A370"/>
      <c r="B370"/>
      <c r="C370"/>
      <c r="D370"/>
      <c r="E370"/>
      <c r="F370"/>
      <c r="G370"/>
      <c r="H370"/>
      <c r="I370"/>
      <c r="J370"/>
      <c r="K370"/>
      <c r="L370"/>
      <c r="M370"/>
      <c r="N370"/>
      <c r="O370"/>
      <c r="P370"/>
      <c r="Q370"/>
      <c r="R370"/>
      <c r="S370"/>
    </row>
    <row r="371" spans="1:19" x14ac:dyDescent="0.2">
      <c r="A371"/>
      <c r="B371"/>
      <c r="C371"/>
      <c r="D371"/>
      <c r="E371"/>
      <c r="F371"/>
      <c r="G371"/>
      <c r="H371"/>
      <c r="I371"/>
      <c r="J371"/>
      <c r="K371" s="21"/>
      <c r="L371"/>
      <c r="M371"/>
      <c r="N371"/>
      <c r="O371"/>
      <c r="P371"/>
      <c r="Q371"/>
      <c r="R371"/>
      <c r="S371"/>
    </row>
    <row r="372" spans="1:19" x14ac:dyDescent="0.2">
      <c r="C372" s="20"/>
      <c r="D372" s="23"/>
      <c r="E372" s="23"/>
      <c r="F372" s="21"/>
      <c r="G372" s="21"/>
      <c r="H372" s="21"/>
      <c r="I372" s="21"/>
      <c r="J372" s="21"/>
      <c r="K372" s="21"/>
      <c r="L372" s="21"/>
      <c r="M372" s="21"/>
      <c r="N372" s="21"/>
      <c r="O372" s="21"/>
      <c r="P372" s="21"/>
      <c r="Q372" s="21"/>
      <c r="R372" s="19"/>
      <c r="S372" s="19"/>
    </row>
    <row r="373" spans="1:19" x14ac:dyDescent="0.2">
      <c r="C373" s="20"/>
      <c r="D373" s="23"/>
      <c r="E373" s="23"/>
      <c r="F373" s="21"/>
      <c r="G373" s="21"/>
      <c r="H373" s="21"/>
      <c r="I373" s="21"/>
      <c r="J373" s="21"/>
      <c r="K373" s="21"/>
      <c r="L373" s="21"/>
      <c r="M373" s="21"/>
      <c r="N373" s="21"/>
      <c r="O373" s="21"/>
      <c r="P373" s="21"/>
      <c r="Q373" s="21"/>
      <c r="R373" s="19"/>
      <c r="S373" s="19"/>
    </row>
    <row r="374" spans="1:19" x14ac:dyDescent="0.2">
      <c r="C374" s="20"/>
      <c r="D374" s="23"/>
      <c r="E374" s="23"/>
      <c r="F374" s="21"/>
      <c r="G374" s="21"/>
      <c r="H374" s="21"/>
      <c r="I374" s="21"/>
      <c r="J374" s="21"/>
      <c r="K374" s="21"/>
      <c r="L374" s="21"/>
      <c r="M374" s="21"/>
      <c r="N374" s="21"/>
      <c r="O374" s="21"/>
      <c r="P374" s="21"/>
      <c r="Q374" s="21"/>
      <c r="R374" s="19"/>
      <c r="S374" s="19"/>
    </row>
    <row r="375" spans="1:19" x14ac:dyDescent="0.2">
      <c r="C375" s="20"/>
      <c r="D375" s="23"/>
      <c r="E375" s="23"/>
      <c r="F375" s="21"/>
      <c r="G375" s="21"/>
      <c r="H375" s="21"/>
      <c r="I375" s="21"/>
      <c r="J375" s="21"/>
      <c r="K375" s="21"/>
      <c r="L375" s="21"/>
      <c r="M375" s="21"/>
      <c r="N375" s="21"/>
      <c r="O375" s="21"/>
      <c r="P375" s="21"/>
      <c r="Q375" s="21"/>
      <c r="R375" s="19"/>
      <c r="S375" s="19"/>
    </row>
    <row r="376" spans="1:19" x14ac:dyDescent="0.2">
      <c r="C376" s="20"/>
      <c r="D376" s="23"/>
      <c r="E376" s="23"/>
      <c r="F376" s="21"/>
      <c r="G376" s="21"/>
      <c r="H376" s="21"/>
      <c r="I376" s="21"/>
      <c r="J376" s="21"/>
      <c r="K376" s="21"/>
      <c r="L376" s="21"/>
      <c r="M376" s="21"/>
      <c r="N376" s="21"/>
      <c r="O376" s="21"/>
      <c r="P376" s="21"/>
      <c r="Q376" s="21"/>
      <c r="R376" s="19"/>
      <c r="S376" s="19"/>
    </row>
    <row r="377" spans="1:19" x14ac:dyDescent="0.2">
      <c r="C377" s="20"/>
      <c r="D377" s="23"/>
      <c r="E377" s="23"/>
      <c r="F377" s="21"/>
      <c r="G377" s="21"/>
      <c r="H377" s="21"/>
      <c r="I377" s="21"/>
      <c r="J377" s="21"/>
      <c r="K377" s="19"/>
      <c r="L377" s="21"/>
      <c r="M377" s="21"/>
      <c r="N377" s="21"/>
      <c r="O377" s="21"/>
      <c r="P377" s="21"/>
      <c r="Q377" s="21"/>
      <c r="R377" s="19"/>
      <c r="S377" s="19"/>
    </row>
    <row r="378" spans="1:19" x14ac:dyDescent="0.2">
      <c r="C378" s="20"/>
      <c r="F378" s="19"/>
      <c r="G378" s="19"/>
      <c r="H378" s="19"/>
      <c r="I378" s="19"/>
      <c r="J378" s="19"/>
      <c r="K378" s="19"/>
      <c r="L378" s="19"/>
      <c r="M378" s="19"/>
      <c r="N378" s="19"/>
      <c r="O378" s="19"/>
      <c r="P378" s="19"/>
      <c r="Q378" s="19"/>
      <c r="R378" s="19"/>
      <c r="S378" s="19"/>
    </row>
    <row r="379" spans="1:19" x14ac:dyDescent="0.2">
      <c r="C379" s="20"/>
      <c r="F379" s="19"/>
      <c r="G379" s="19"/>
      <c r="H379" s="19"/>
      <c r="I379" s="19"/>
      <c r="J379" s="19"/>
      <c r="L379" s="19"/>
      <c r="M379" s="19"/>
      <c r="N379" s="19"/>
      <c r="O379" s="19"/>
      <c r="P379" s="19"/>
      <c r="Q379" s="19"/>
      <c r="R379" s="19"/>
      <c r="S379" s="19"/>
    </row>
  </sheetData>
  <sheetProtection algorithmName="SHA-512" hashValue="AR+Y8SeTUzLwTUD01oTCHRoAbK9bDRzYH7axDpfqQI1k7fAyna4p3v7t/1Q+B8bKWCyi/m0pLX1WymhHOwsOyg==" saltValue="nrzGFwOgv2tsq9OqDwsFNA==" spinCount="100000" sheet="1" objects="1" scenarios="1"/>
  <mergeCells count="1">
    <mergeCell ref="F2:S2"/>
  </mergeCells>
  <pageMargins left="0.7" right="0.7" top="0.75" bottom="0.75" header="0.3" footer="0.3"/>
  <pageSetup scale="18" orientation="landscape" r:id="rId1"/>
  <headerFooter>
    <oddFooter>&amp;L&amp;Z&amp;F &amp;R&amp;D &amp;T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W168"/>
  <sheetViews>
    <sheetView workbookViewId="0">
      <selection activeCell="N33" sqref="N33"/>
    </sheetView>
  </sheetViews>
  <sheetFormatPr defaultRowHeight="12.75" x14ac:dyDescent="0.2"/>
  <cols>
    <col min="1" max="1" width="13.5703125" customWidth="1"/>
    <col min="2" max="2" width="14.5703125" customWidth="1"/>
    <col min="3" max="3" width="11.28515625" customWidth="1"/>
    <col min="4" max="4" width="13.7109375" customWidth="1"/>
    <col min="13" max="13" width="16.85546875" customWidth="1"/>
    <col min="14" max="14" width="13.140625" customWidth="1"/>
    <col min="15" max="15" width="15.140625" customWidth="1"/>
    <col min="16" max="16" width="12.7109375" customWidth="1"/>
  </cols>
  <sheetData>
    <row r="1" spans="1:23" ht="15.75" x14ac:dyDescent="0.25">
      <c r="A1" s="10" t="s">
        <v>196</v>
      </c>
    </row>
    <row r="2" spans="1:23" ht="15.75" x14ac:dyDescent="0.25">
      <c r="E2" s="112" t="s">
        <v>195</v>
      </c>
      <c r="F2" s="112"/>
      <c r="G2" s="112"/>
      <c r="H2" s="112"/>
      <c r="I2" s="112"/>
      <c r="J2" s="112"/>
      <c r="K2" s="112"/>
      <c r="Q2" s="112" t="s">
        <v>199</v>
      </c>
      <c r="R2" s="112"/>
      <c r="S2" s="112"/>
      <c r="T2" s="112"/>
      <c r="U2" s="112"/>
      <c r="V2" s="112"/>
      <c r="W2" s="112"/>
    </row>
    <row r="3" spans="1:23" x14ac:dyDescent="0.2">
      <c r="A3" s="24" t="s">
        <v>172</v>
      </c>
      <c r="B3" s="29" t="s">
        <v>197</v>
      </c>
      <c r="C3" s="29" t="s">
        <v>194</v>
      </c>
      <c r="D3" s="29" t="s">
        <v>200</v>
      </c>
      <c r="E3" s="29" t="s">
        <v>187</v>
      </c>
      <c r="F3" s="29" t="s">
        <v>188</v>
      </c>
      <c r="G3" s="29" t="s">
        <v>189</v>
      </c>
      <c r="H3" s="29" t="s">
        <v>190</v>
      </c>
      <c r="I3" s="29" t="s">
        <v>191</v>
      </c>
      <c r="J3" s="29" t="s">
        <v>192</v>
      </c>
      <c r="K3" s="29" t="s">
        <v>193</v>
      </c>
      <c r="M3" s="24" t="s">
        <v>172</v>
      </c>
      <c r="N3" s="18" t="s">
        <v>32</v>
      </c>
      <c r="O3" s="22" t="s">
        <v>164</v>
      </c>
      <c r="P3" s="29" t="s">
        <v>200</v>
      </c>
      <c r="Q3" s="29" t="s">
        <v>2</v>
      </c>
      <c r="R3" s="29" t="s">
        <v>77</v>
      </c>
      <c r="S3" s="29" t="s">
        <v>78</v>
      </c>
      <c r="T3" s="29" t="s">
        <v>3</v>
      </c>
      <c r="U3" s="29" t="s">
        <v>28</v>
      </c>
      <c r="V3" s="29" t="s">
        <v>80</v>
      </c>
      <c r="W3" s="29" t="s">
        <v>84</v>
      </c>
    </row>
    <row r="4" spans="1:23" x14ac:dyDescent="0.2">
      <c r="A4" s="24" t="s">
        <v>198</v>
      </c>
      <c r="B4" s="94">
        <v>41281.385416666664</v>
      </c>
      <c r="C4" s="104">
        <v>42.000000000000021</v>
      </c>
      <c r="D4" s="40">
        <v>1.1893140000000004</v>
      </c>
      <c r="E4" s="38">
        <v>4.4999999999999998E-2</v>
      </c>
      <c r="F4" s="32">
        <v>8.9999999999999992E-5</v>
      </c>
      <c r="G4" s="38"/>
      <c r="H4" s="38">
        <v>0.17799999999999999</v>
      </c>
      <c r="I4" s="41"/>
      <c r="J4" s="38">
        <v>3.0400000000000007E-2</v>
      </c>
      <c r="K4" s="38">
        <v>1.0999999999999999E-2</v>
      </c>
      <c r="M4" s="3" t="s">
        <v>103</v>
      </c>
      <c r="N4" s="94">
        <v>39819.715277777781</v>
      </c>
      <c r="O4" s="31">
        <v>77</v>
      </c>
      <c r="P4" s="40">
        <f>O4*0.028317</f>
        <v>2.180409</v>
      </c>
      <c r="Q4" s="95">
        <v>1.4999999999999999E-2</v>
      </c>
      <c r="R4" s="95">
        <v>2.9999999999999997E-4</v>
      </c>
      <c r="S4" s="96">
        <v>2.3E-3</v>
      </c>
      <c r="T4" s="95">
        <v>1.4E-2</v>
      </c>
      <c r="U4" s="95">
        <v>3.0000000000000001E-3</v>
      </c>
      <c r="V4" s="95">
        <v>0.15569999999999998</v>
      </c>
      <c r="W4" s="95">
        <v>8.6699999999999999E-2</v>
      </c>
    </row>
    <row r="5" spans="1:23" x14ac:dyDescent="0.2">
      <c r="A5" s="24" t="s">
        <v>198</v>
      </c>
      <c r="B5" s="94">
        <v>41281.607638888891</v>
      </c>
      <c r="C5" s="104">
        <v>42.000000000000021</v>
      </c>
      <c r="D5" s="40">
        <v>1.1893140000000004</v>
      </c>
      <c r="E5" s="38">
        <v>6.8000000000000005E-2</v>
      </c>
      <c r="F5" s="32">
        <v>1.4999999999999999E-4</v>
      </c>
      <c r="G5" s="38"/>
      <c r="H5" s="38">
        <v>0.22</v>
      </c>
      <c r="I5" s="41"/>
      <c r="J5" s="38">
        <v>4.519999999999999E-2</v>
      </c>
      <c r="K5" s="38">
        <v>1.4400000000000007E-2</v>
      </c>
      <c r="M5" s="3" t="s">
        <v>103</v>
      </c>
      <c r="N5" s="94">
        <v>39819.725694444445</v>
      </c>
      <c r="O5" s="31">
        <v>77</v>
      </c>
      <c r="P5" s="40">
        <f t="shared" ref="P5:P68" si="0">O5*0.028317</f>
        <v>2.180409</v>
      </c>
      <c r="Q5" s="95">
        <v>1.4999999999999999E-2</v>
      </c>
      <c r="R5" s="95">
        <v>2.6000000000000003E-4</v>
      </c>
      <c r="S5" s="96">
        <v>1.9E-3</v>
      </c>
      <c r="T5" s="95">
        <v>1.4999999999999999E-2</v>
      </c>
      <c r="U5" s="95">
        <v>3.0000000000000001E-3</v>
      </c>
      <c r="V5" s="95">
        <v>0.1527</v>
      </c>
      <c r="W5" s="95">
        <v>8.6599999999999996E-2</v>
      </c>
    </row>
    <row r="6" spans="1:23" x14ac:dyDescent="0.2">
      <c r="A6" s="24" t="s">
        <v>198</v>
      </c>
      <c r="B6" s="94">
        <v>41312.375</v>
      </c>
      <c r="C6" s="104">
        <v>43</v>
      </c>
      <c r="D6" s="40">
        <v>1.2176309999999999</v>
      </c>
      <c r="E6" s="38">
        <v>0.113</v>
      </c>
      <c r="F6" s="32">
        <v>6.9999999999999953E-5</v>
      </c>
      <c r="G6" s="38">
        <v>1.2000000000000001E-3</v>
      </c>
      <c r="H6" s="38">
        <v>0.27600000000000002</v>
      </c>
      <c r="I6" s="41"/>
      <c r="J6" s="38">
        <v>2.7900000000000005E-2</v>
      </c>
      <c r="K6" s="38">
        <v>1.7700000000000004E-2</v>
      </c>
      <c r="M6" s="3" t="s">
        <v>103</v>
      </c>
      <c r="N6" s="94">
        <v>39850.552083333336</v>
      </c>
      <c r="O6" s="31">
        <v>77</v>
      </c>
      <c r="P6" s="40">
        <f t="shared" si="0"/>
        <v>2.180409</v>
      </c>
      <c r="Q6" s="95">
        <v>0.02</v>
      </c>
      <c r="R6" s="95">
        <v>3.5E-4</v>
      </c>
      <c r="S6" s="96">
        <v>3.3E-3</v>
      </c>
      <c r="T6" s="95">
        <v>2.1999999999999999E-2</v>
      </c>
      <c r="U6" s="95">
        <v>4.4999999999999997E-3</v>
      </c>
      <c r="V6" s="95">
        <v>0.18049999999999999</v>
      </c>
      <c r="W6" s="95">
        <v>9.3900000000000011E-2</v>
      </c>
    </row>
    <row r="7" spans="1:23" x14ac:dyDescent="0.2">
      <c r="A7" s="24" t="s">
        <v>198</v>
      </c>
      <c r="B7" s="94">
        <v>41312.597222222219</v>
      </c>
      <c r="C7" s="104">
        <v>43</v>
      </c>
      <c r="D7" s="40">
        <v>1.2176309999999999</v>
      </c>
      <c r="E7" s="38">
        <v>0.27700000000000002</v>
      </c>
      <c r="F7" s="32">
        <v>2.2999999999999998E-4</v>
      </c>
      <c r="G7" s="38">
        <v>2.5999999999999999E-3</v>
      </c>
      <c r="H7" s="38">
        <v>0.63200000000000001</v>
      </c>
      <c r="I7" s="38">
        <v>1.9000000000000004E-3</v>
      </c>
      <c r="J7" s="38">
        <v>0.1293</v>
      </c>
      <c r="K7" s="38">
        <v>4.5200000000000004E-2</v>
      </c>
      <c r="M7" s="3" t="s">
        <v>103</v>
      </c>
      <c r="N7" s="94">
        <v>39850.586805555555</v>
      </c>
      <c r="O7" s="31">
        <v>77</v>
      </c>
      <c r="P7" s="40">
        <f t="shared" si="0"/>
        <v>2.180409</v>
      </c>
      <c r="Q7" s="95">
        <v>3.5000000000000003E-2</v>
      </c>
      <c r="R7" s="95">
        <v>1.9000000000000001E-4</v>
      </c>
      <c r="S7" s="96">
        <v>2.2000000000000001E-3</v>
      </c>
      <c r="T7" s="95">
        <v>4.8000000000000001E-2</v>
      </c>
      <c r="U7" s="95">
        <v>4.7000000000000002E-3</v>
      </c>
      <c r="V7" s="95">
        <v>0.1895</v>
      </c>
      <c r="W7" s="95">
        <v>8.2799999999999999E-2</v>
      </c>
    </row>
    <row r="8" spans="1:23" x14ac:dyDescent="0.2">
      <c r="A8" s="24" t="s">
        <v>198</v>
      </c>
      <c r="B8" s="94">
        <v>41344.361111111109</v>
      </c>
      <c r="C8" s="104">
        <v>44.000000000000014</v>
      </c>
      <c r="D8" s="40">
        <v>1.2459480000000003</v>
      </c>
      <c r="E8" s="38">
        <v>0.11600000000000001</v>
      </c>
      <c r="F8" s="32">
        <v>1.1999999999999999E-4</v>
      </c>
      <c r="G8" s="38"/>
      <c r="H8" s="38">
        <v>0.26800000000000002</v>
      </c>
      <c r="I8" s="38"/>
      <c r="J8" s="38">
        <v>4.5599999999999995E-2</v>
      </c>
      <c r="K8" s="38">
        <v>1.0099999999999994E-2</v>
      </c>
      <c r="M8" s="3" t="s">
        <v>103</v>
      </c>
      <c r="N8" s="94">
        <v>39875.416666666664</v>
      </c>
      <c r="O8" s="31">
        <v>59</v>
      </c>
      <c r="P8" s="40">
        <f t="shared" si="0"/>
        <v>1.6707029999999998</v>
      </c>
      <c r="Q8" s="95">
        <v>4.2000000000000003E-2</v>
      </c>
      <c r="R8" s="95">
        <v>2.3000000000000001E-4</v>
      </c>
      <c r="S8" s="96">
        <v>2.3E-3</v>
      </c>
      <c r="T8" s="95">
        <v>1.2999999999999999E-2</v>
      </c>
      <c r="U8" s="95">
        <v>3.8999999999999998E-3</v>
      </c>
      <c r="V8" s="95">
        <v>0.15680000000000002</v>
      </c>
      <c r="W8" s="95">
        <v>6.1700000000000005E-2</v>
      </c>
    </row>
    <row r="9" spans="1:23" x14ac:dyDescent="0.2">
      <c r="A9" s="24" t="s">
        <v>198</v>
      </c>
      <c r="B9" s="94">
        <v>41344.59375</v>
      </c>
      <c r="C9" s="104">
        <v>44.000000000000014</v>
      </c>
      <c r="D9" s="40">
        <v>1.2459480000000003</v>
      </c>
      <c r="E9" s="38">
        <v>0.11899999999999999</v>
      </c>
      <c r="F9" s="32">
        <v>1.9999999999999961E-5</v>
      </c>
      <c r="G9" s="38"/>
      <c r="H9" s="38">
        <v>0.28399999999999997</v>
      </c>
      <c r="I9" s="38"/>
      <c r="J9" s="38">
        <v>6.5400000000000028E-2</v>
      </c>
      <c r="K9" s="38">
        <v>2.4299999999999999E-2</v>
      </c>
      <c r="M9" s="3" t="s">
        <v>103</v>
      </c>
      <c r="N9" s="94">
        <v>39875.423611111109</v>
      </c>
      <c r="O9" s="31">
        <v>59</v>
      </c>
      <c r="P9" s="40">
        <f t="shared" si="0"/>
        <v>1.6707029999999998</v>
      </c>
      <c r="Q9" s="95">
        <v>2.3E-2</v>
      </c>
      <c r="R9" s="95">
        <v>2.6000000000000003E-4</v>
      </c>
      <c r="S9" s="96">
        <v>3.3E-3</v>
      </c>
      <c r="T9" s="95">
        <v>3.5999999999999997E-2</v>
      </c>
      <c r="U9" s="95">
        <v>4.0000000000000001E-3</v>
      </c>
      <c r="V9" s="95">
        <v>0.14480000000000001</v>
      </c>
      <c r="W9" s="95">
        <v>7.0099999999999996E-2</v>
      </c>
    </row>
    <row r="10" spans="1:23" x14ac:dyDescent="0.2">
      <c r="A10" s="24" t="s">
        <v>198</v>
      </c>
      <c r="B10" s="94">
        <v>41253.371527777781</v>
      </c>
      <c r="C10" s="104">
        <v>48.000000000000007</v>
      </c>
      <c r="D10" s="40">
        <v>1.3592160000000002</v>
      </c>
      <c r="E10" s="38">
        <v>6.2E-2</v>
      </c>
      <c r="F10" s="32">
        <v>1.4999999999999999E-4</v>
      </c>
      <c r="G10" s="38">
        <v>1.2000000000000001E-3</v>
      </c>
      <c r="H10" s="38">
        <v>0.16900000000000001</v>
      </c>
      <c r="I10" s="41"/>
      <c r="J10" s="38">
        <v>1.8099999999999995E-2</v>
      </c>
      <c r="K10" s="38">
        <v>9.6000000000000078E-3</v>
      </c>
      <c r="M10" s="3" t="s">
        <v>103</v>
      </c>
      <c r="N10" s="94">
        <v>39877.513888888891</v>
      </c>
      <c r="O10" s="31">
        <v>59</v>
      </c>
      <c r="P10" s="40">
        <f t="shared" si="0"/>
        <v>1.6707029999999998</v>
      </c>
      <c r="Q10" s="95">
        <v>0.02</v>
      </c>
      <c r="R10" s="95">
        <v>2.0000000000000001E-4</v>
      </c>
      <c r="S10" s="96">
        <v>2.3E-3</v>
      </c>
      <c r="T10" s="95">
        <v>0.01</v>
      </c>
      <c r="U10" s="95">
        <v>4.2000000000000006E-3</v>
      </c>
      <c r="V10" s="95">
        <v>0.12940000000000002</v>
      </c>
      <c r="W10" s="95">
        <v>4.9700000000000001E-2</v>
      </c>
    </row>
    <row r="11" spans="1:23" x14ac:dyDescent="0.2">
      <c r="A11" s="24" t="s">
        <v>198</v>
      </c>
      <c r="B11" s="94">
        <v>41253.579861111109</v>
      </c>
      <c r="C11" s="104">
        <v>48.000000000000007</v>
      </c>
      <c r="D11" s="40">
        <v>1.3592160000000002</v>
      </c>
      <c r="E11" s="38">
        <v>7.0000000000000007E-2</v>
      </c>
      <c r="F11" s="32">
        <v>6.0000000000000029E-5</v>
      </c>
      <c r="G11" s="38"/>
      <c r="H11" s="38">
        <v>0.19400000000000001</v>
      </c>
      <c r="I11" s="41"/>
      <c r="J11" s="38">
        <v>2.6400000000000007E-2</v>
      </c>
      <c r="K11" s="38">
        <v>1.3299999999999998E-2</v>
      </c>
      <c r="M11" s="3" t="s">
        <v>103</v>
      </c>
      <c r="N11" s="94">
        <v>39909.524305555555</v>
      </c>
      <c r="O11" s="31">
        <v>88</v>
      </c>
      <c r="P11" s="40">
        <f t="shared" si="0"/>
        <v>2.4918959999999997</v>
      </c>
      <c r="Q11" s="95">
        <v>1.7999999999999999E-2</v>
      </c>
      <c r="R11" s="95">
        <v>2.3999999999999998E-4</v>
      </c>
      <c r="S11" s="96">
        <v>2.5999999999999999E-3</v>
      </c>
      <c r="T11" s="95">
        <v>2.5999999999999999E-2</v>
      </c>
      <c r="U11" s="95">
        <v>3.2000000000000002E-3</v>
      </c>
      <c r="V11" s="95">
        <v>0.14830000000000002</v>
      </c>
      <c r="W11" s="95">
        <v>7.1099999999999997E-2</v>
      </c>
    </row>
    <row r="12" spans="1:23" x14ac:dyDescent="0.2">
      <c r="A12" s="24" t="s">
        <v>198</v>
      </c>
      <c r="B12" s="94">
        <v>40606.431944444441</v>
      </c>
      <c r="C12" s="104">
        <v>49.000000000000014</v>
      </c>
      <c r="D12" s="40">
        <v>1.3875330000000003</v>
      </c>
      <c r="E12" s="38">
        <v>0.17</v>
      </c>
      <c r="F12" s="32">
        <v>2.9999999999999997E-5</v>
      </c>
      <c r="G12" s="38">
        <v>1.2000000000000001E-3</v>
      </c>
      <c r="H12" s="38">
        <v>0.35499999999999998</v>
      </c>
      <c r="I12" s="41"/>
      <c r="J12" s="38">
        <v>2.4E-2</v>
      </c>
      <c r="K12" s="38">
        <v>1.6599999999999993E-2</v>
      </c>
      <c r="M12" s="3" t="s">
        <v>103</v>
      </c>
      <c r="N12" s="94">
        <v>39909.555555555555</v>
      </c>
      <c r="O12" s="31">
        <v>88</v>
      </c>
      <c r="P12" s="40">
        <f t="shared" si="0"/>
        <v>2.4918959999999997</v>
      </c>
      <c r="Q12" s="95">
        <v>3.5999999999999997E-2</v>
      </c>
      <c r="R12" s="95">
        <v>2.5000000000000001E-4</v>
      </c>
      <c r="S12" s="96">
        <v>2E-3</v>
      </c>
      <c r="T12" s="95">
        <v>2.7E-2</v>
      </c>
      <c r="U12" s="95">
        <v>3.3E-3</v>
      </c>
      <c r="V12" s="95">
        <v>0.154</v>
      </c>
      <c r="W12" s="95">
        <v>5.8799999999999998E-2</v>
      </c>
    </row>
    <row r="13" spans="1:23" x14ac:dyDescent="0.2">
      <c r="A13" s="24" t="s">
        <v>198</v>
      </c>
      <c r="B13" s="94">
        <v>41220.354166666664</v>
      </c>
      <c r="C13" s="104">
        <v>52.000000000000036</v>
      </c>
      <c r="D13" s="40">
        <v>1.472484000000001</v>
      </c>
      <c r="E13" s="38">
        <v>1.7000000000000001E-2</v>
      </c>
      <c r="F13" s="32">
        <v>5.9999999999999995E-5</v>
      </c>
      <c r="G13" s="38"/>
      <c r="H13" s="38">
        <v>0.14000000000000001</v>
      </c>
      <c r="I13" s="41"/>
      <c r="J13" s="38">
        <v>1.7399999999999992E-2</v>
      </c>
      <c r="K13" s="38">
        <v>8.6000000000000017E-3</v>
      </c>
      <c r="M13" s="3" t="s">
        <v>103</v>
      </c>
      <c r="N13" s="94">
        <v>39938.354166666664</v>
      </c>
      <c r="O13" s="31">
        <v>108</v>
      </c>
      <c r="P13" s="40">
        <f t="shared" si="0"/>
        <v>3.058236</v>
      </c>
      <c r="Q13" s="95">
        <v>2.1999999999999999E-2</v>
      </c>
      <c r="R13" s="95">
        <v>1.6000000000000001E-4</v>
      </c>
      <c r="S13" s="96">
        <v>2.5999999999999999E-3</v>
      </c>
      <c r="T13" s="95">
        <v>3.5000000000000003E-2</v>
      </c>
      <c r="U13" s="95">
        <v>3.7000000000000002E-3</v>
      </c>
      <c r="V13" s="95">
        <v>4.2000000000000003E-2</v>
      </c>
      <c r="W13" s="95">
        <v>3.8399999999999997E-2</v>
      </c>
    </row>
    <row r="14" spans="1:23" x14ac:dyDescent="0.2">
      <c r="A14" s="24" t="s">
        <v>198</v>
      </c>
      <c r="B14" s="94">
        <v>41220.572916666664</v>
      </c>
      <c r="C14" s="104">
        <v>52.000000000000036</v>
      </c>
      <c r="D14" s="40">
        <v>1.472484000000001</v>
      </c>
      <c r="E14" s="38">
        <v>1.2999999999999999E-2</v>
      </c>
      <c r="F14" s="32">
        <v>1.0000000000000009E-5</v>
      </c>
      <c r="G14" s="38"/>
      <c r="H14" s="38">
        <v>0.112</v>
      </c>
      <c r="I14" s="41"/>
      <c r="J14" s="38">
        <v>8.9000000000000051E-3</v>
      </c>
      <c r="K14" s="38">
        <v>8.5000000000000006E-3</v>
      </c>
      <c r="M14" s="3" t="s">
        <v>103</v>
      </c>
      <c r="N14" s="94">
        <v>39938.357638888891</v>
      </c>
      <c r="O14" s="31">
        <v>108</v>
      </c>
      <c r="P14" s="40">
        <f t="shared" si="0"/>
        <v>3.058236</v>
      </c>
      <c r="Q14" s="95">
        <v>1.7999999999999999E-2</v>
      </c>
      <c r="R14" s="95">
        <v>1.4999999999999999E-4</v>
      </c>
      <c r="S14" s="96">
        <v>2.2000000000000001E-3</v>
      </c>
      <c r="T14" s="95">
        <v>1.4999999999999999E-2</v>
      </c>
      <c r="U14" s="95">
        <v>4.0000000000000001E-3</v>
      </c>
      <c r="V14" s="95">
        <v>4.07E-2</v>
      </c>
      <c r="W14" s="95">
        <v>2.7100000000000003E-2</v>
      </c>
    </row>
    <row r="15" spans="1:23" x14ac:dyDescent="0.2">
      <c r="A15" s="24" t="s">
        <v>198</v>
      </c>
      <c r="B15" s="94">
        <v>40590.53125</v>
      </c>
      <c r="C15" s="104">
        <v>55.000000000000014</v>
      </c>
      <c r="D15" s="40">
        <v>1.5574350000000003</v>
      </c>
      <c r="E15" s="38">
        <v>0.13900000000000001</v>
      </c>
      <c r="F15" s="32">
        <v>5.9999999999999995E-5</v>
      </c>
      <c r="G15" s="38"/>
      <c r="H15" s="38">
        <v>0.28599999999999998</v>
      </c>
      <c r="I15" s="41"/>
      <c r="J15" s="38">
        <v>3.1400000000000004E-2</v>
      </c>
      <c r="K15" s="38">
        <v>1.6299999999999999E-2</v>
      </c>
      <c r="M15" s="3" t="s">
        <v>103</v>
      </c>
      <c r="N15" s="94">
        <v>39965.458333333336</v>
      </c>
      <c r="O15" s="31">
        <v>787</v>
      </c>
      <c r="P15" s="40">
        <f t="shared" si="0"/>
        <v>22.285478999999999</v>
      </c>
      <c r="Q15" s="95">
        <v>2.5999999999999999E-2</v>
      </c>
      <c r="R15" s="95">
        <v>1.4999999999999999E-4</v>
      </c>
      <c r="S15" s="96">
        <v>3.0999999999999999E-3</v>
      </c>
      <c r="T15" s="95">
        <v>3.9E-2</v>
      </c>
      <c r="U15" s="95">
        <v>3.3999999999999998E-3</v>
      </c>
      <c r="V15" s="95">
        <v>5.4600000000000003E-2</v>
      </c>
      <c r="W15" s="95">
        <v>4.7399999999999998E-2</v>
      </c>
    </row>
    <row r="16" spans="1:23" x14ac:dyDescent="0.2">
      <c r="A16" s="24" t="s">
        <v>198</v>
      </c>
      <c r="B16" s="94">
        <v>41677.368055555555</v>
      </c>
      <c r="C16" s="104">
        <v>56.000000000000021</v>
      </c>
      <c r="D16" s="40">
        <v>1.5857520000000005</v>
      </c>
      <c r="E16" s="38">
        <v>0.28000000000000003</v>
      </c>
      <c r="F16" s="32">
        <v>9.9999999999999978E-5</v>
      </c>
      <c r="G16" s="38">
        <v>1.6000000000000001E-3</v>
      </c>
      <c r="H16" s="38">
        <v>0.54900000000000004</v>
      </c>
      <c r="I16" s="41"/>
      <c r="J16" s="38">
        <v>0.03</v>
      </c>
      <c r="K16" s="38">
        <v>2.6399999999999993E-2</v>
      </c>
      <c r="M16" s="3" t="s">
        <v>103</v>
      </c>
      <c r="N16" s="94">
        <v>39965.479166666664</v>
      </c>
      <c r="O16" s="31">
        <v>787</v>
      </c>
      <c r="P16" s="40">
        <f t="shared" si="0"/>
        <v>22.285478999999999</v>
      </c>
      <c r="Q16" s="95">
        <v>2.1999999999999999E-2</v>
      </c>
      <c r="R16" s="95">
        <v>2.0000000000000001E-4</v>
      </c>
      <c r="S16" s="96">
        <v>2.8E-3</v>
      </c>
      <c r="T16" s="95">
        <v>1.6E-2</v>
      </c>
      <c r="U16" s="95"/>
      <c r="V16" s="95">
        <v>5.67E-2</v>
      </c>
      <c r="W16" s="95">
        <v>4.3200000000000002E-2</v>
      </c>
    </row>
    <row r="17" spans="1:23" x14ac:dyDescent="0.2">
      <c r="A17" s="24" t="s">
        <v>198</v>
      </c>
      <c r="B17" s="94">
        <v>41677.597222222219</v>
      </c>
      <c r="C17" s="104">
        <v>56.000000000000021</v>
      </c>
      <c r="D17" s="40">
        <v>1.5857520000000005</v>
      </c>
      <c r="E17" s="38">
        <v>0.34399999999999997</v>
      </c>
      <c r="F17" s="32">
        <v>1.1999999999999999E-4</v>
      </c>
      <c r="G17" s="38">
        <v>1.6000000000000001E-3</v>
      </c>
      <c r="H17" s="38">
        <v>0.63800000000000001</v>
      </c>
      <c r="I17" s="41"/>
      <c r="J17" s="38">
        <v>2.1100000000000022E-2</v>
      </c>
      <c r="K17" s="38">
        <v>2.9299999999999996E-2</v>
      </c>
      <c r="M17" s="3" t="s">
        <v>103</v>
      </c>
      <c r="N17" s="94">
        <v>39995.392361111109</v>
      </c>
      <c r="O17" s="31">
        <v>780</v>
      </c>
      <c r="P17" s="40">
        <f t="shared" si="0"/>
        <v>22.087259999999997</v>
      </c>
      <c r="Q17" s="95">
        <v>0.02</v>
      </c>
      <c r="R17" s="95">
        <v>1.4999999999999999E-4</v>
      </c>
      <c r="S17" s="96"/>
      <c r="T17" s="95">
        <v>0.01</v>
      </c>
      <c r="U17" s="95"/>
      <c r="V17" s="95">
        <v>3.6299999999999999E-2</v>
      </c>
      <c r="W17" s="95">
        <v>3.0899999999999997E-2</v>
      </c>
    </row>
    <row r="18" spans="1:23" x14ac:dyDescent="0.2">
      <c r="A18" s="24" t="s">
        <v>198</v>
      </c>
      <c r="B18" s="94">
        <v>40585.354166666664</v>
      </c>
      <c r="C18" s="104">
        <v>57.000000000000007</v>
      </c>
      <c r="D18" s="40">
        <v>1.6140690000000002</v>
      </c>
      <c r="E18" s="38">
        <v>6.8000000000000005E-2</v>
      </c>
      <c r="F18" s="32">
        <v>1.0000000000000009E-5</v>
      </c>
      <c r="G18" s="38"/>
      <c r="H18" s="38">
        <v>0.189</v>
      </c>
      <c r="I18" s="41"/>
      <c r="J18" s="38">
        <v>1.9300000000000012E-2</v>
      </c>
      <c r="K18" s="38">
        <v>4.3999999999999916E-3</v>
      </c>
      <c r="M18" s="3" t="s">
        <v>103</v>
      </c>
      <c r="N18" s="94">
        <v>39995.402777777781</v>
      </c>
      <c r="O18" s="31">
        <v>780</v>
      </c>
      <c r="P18" s="40">
        <f t="shared" si="0"/>
        <v>22.087259999999997</v>
      </c>
      <c r="Q18" s="95">
        <v>3.3000000000000002E-2</v>
      </c>
      <c r="R18" s="95">
        <v>1.4999999999999999E-4</v>
      </c>
      <c r="S18" s="96">
        <v>1.6000000000000001E-3</v>
      </c>
      <c r="T18" s="95">
        <v>2.1999999999999999E-2</v>
      </c>
      <c r="U18" s="95"/>
      <c r="V18" s="95">
        <v>3.8200000000000005E-2</v>
      </c>
      <c r="W18" s="95">
        <v>3.3500000000000002E-2</v>
      </c>
    </row>
    <row r="19" spans="1:23" x14ac:dyDescent="0.2">
      <c r="A19" s="24" t="s">
        <v>198</v>
      </c>
      <c r="B19" s="94">
        <v>40585.625</v>
      </c>
      <c r="C19" s="104">
        <v>57.000000000000007</v>
      </c>
      <c r="D19" s="40">
        <v>1.6140690000000002</v>
      </c>
      <c r="E19" s="38">
        <v>7.3999999999999996E-2</v>
      </c>
      <c r="F19" s="32">
        <v>4.0000000000000037E-5</v>
      </c>
      <c r="G19" s="38"/>
      <c r="H19" s="38">
        <v>0.2</v>
      </c>
      <c r="I19" s="41"/>
      <c r="J19" s="38">
        <v>1.2700000000000017E-2</v>
      </c>
      <c r="K19" s="38">
        <v>1.6E-2</v>
      </c>
      <c r="M19" s="3" t="s">
        <v>103</v>
      </c>
      <c r="N19" s="94">
        <v>40031.458333333336</v>
      </c>
      <c r="O19" s="31">
        <v>137</v>
      </c>
      <c r="P19" s="40">
        <f t="shared" si="0"/>
        <v>3.8794289999999996</v>
      </c>
      <c r="Q19" s="95">
        <v>2.1000000000000001E-2</v>
      </c>
      <c r="R19" s="95">
        <v>2.3999999999999998E-4</v>
      </c>
      <c r="S19" s="96">
        <v>1.6999999999999999E-3</v>
      </c>
      <c r="T19" s="95">
        <v>0.01</v>
      </c>
      <c r="U19" s="95"/>
      <c r="V19" s="95">
        <v>2.4E-2</v>
      </c>
      <c r="W19" s="95">
        <v>4.3999999999999997E-2</v>
      </c>
    </row>
    <row r="20" spans="1:23" x14ac:dyDescent="0.2">
      <c r="A20" s="24" t="s">
        <v>198</v>
      </c>
      <c r="B20" s="94">
        <v>40148.520833333336</v>
      </c>
      <c r="C20" s="104">
        <v>58.000000000000036</v>
      </c>
      <c r="D20" s="40">
        <v>1.642386000000001</v>
      </c>
      <c r="E20" s="38">
        <v>7.4999999999999997E-2</v>
      </c>
      <c r="F20" s="32">
        <v>3.9999999999999983E-5</v>
      </c>
      <c r="G20" s="38">
        <v>2.0000000000000017E-4</v>
      </c>
      <c r="H20" s="38">
        <v>0.161</v>
      </c>
      <c r="I20" s="41"/>
      <c r="J20" s="38">
        <v>3.2099999999999997E-2</v>
      </c>
      <c r="K20" s="38">
        <v>1.4000000000000056E-3</v>
      </c>
      <c r="M20" s="3" t="s">
        <v>103</v>
      </c>
      <c r="N20" s="94">
        <v>40037.395833333336</v>
      </c>
      <c r="O20" s="31">
        <v>109</v>
      </c>
      <c r="P20" s="40">
        <f t="shared" si="0"/>
        <v>3.0865529999999999</v>
      </c>
      <c r="Q20" s="95">
        <v>2.5999999999999999E-2</v>
      </c>
      <c r="R20" s="95">
        <v>2.6000000000000003E-4</v>
      </c>
      <c r="S20" s="96">
        <v>3.0999999999999999E-3</v>
      </c>
      <c r="T20" s="95">
        <v>1.9E-2</v>
      </c>
      <c r="U20" s="95"/>
      <c r="V20" s="95">
        <v>4.82E-2</v>
      </c>
      <c r="W20" s="95">
        <v>2.93E-2</v>
      </c>
    </row>
    <row r="21" spans="1:23" x14ac:dyDescent="0.2">
      <c r="A21" s="24" t="s">
        <v>198</v>
      </c>
      <c r="B21" s="94">
        <v>40148.559027777781</v>
      </c>
      <c r="C21" s="104">
        <v>58.000000000000036</v>
      </c>
      <c r="D21" s="40">
        <v>1.642386000000001</v>
      </c>
      <c r="E21" s="38">
        <v>6.7000000000000004E-2</v>
      </c>
      <c r="F21" s="32">
        <v>1.9999999999999961E-5</v>
      </c>
      <c r="G21" s="38">
        <v>6.9999999999999999E-4</v>
      </c>
      <c r="H21" s="38">
        <v>0.14899999999999999</v>
      </c>
      <c r="I21" s="41"/>
      <c r="J21" s="38">
        <v>1.4900000000000005E-2</v>
      </c>
      <c r="K21" s="38">
        <v>5.7000000000000028E-3</v>
      </c>
      <c r="M21" s="3" t="s">
        <v>103</v>
      </c>
      <c r="N21" s="94">
        <v>40037.4375</v>
      </c>
      <c r="O21" s="31">
        <v>109</v>
      </c>
      <c r="P21" s="40">
        <f t="shared" si="0"/>
        <v>3.0865529999999999</v>
      </c>
      <c r="Q21" s="95">
        <v>1.9E-2</v>
      </c>
      <c r="R21" s="95">
        <v>1.4999999999999999E-4</v>
      </c>
      <c r="S21" s="96">
        <v>2.2000000000000001E-3</v>
      </c>
      <c r="T21" s="95">
        <v>1.4E-2</v>
      </c>
      <c r="U21" s="95"/>
      <c r="V21" s="95">
        <v>4.9500000000000002E-2</v>
      </c>
      <c r="W21" s="95">
        <v>2.5899999999999999E-2</v>
      </c>
    </row>
    <row r="22" spans="1:23" x14ac:dyDescent="0.2">
      <c r="A22" s="24" t="s">
        <v>198</v>
      </c>
      <c r="B22" s="94">
        <v>40975.34375</v>
      </c>
      <c r="C22" s="104">
        <v>58.000000000000036</v>
      </c>
      <c r="D22" s="40">
        <v>1.642386000000001</v>
      </c>
      <c r="E22" s="38">
        <v>0.151</v>
      </c>
      <c r="F22" s="32">
        <v>9.9999999999999978E-5</v>
      </c>
      <c r="G22" s="38">
        <v>1.2000000000000001E-3</v>
      </c>
      <c r="H22" s="38">
        <v>0.32800000000000001</v>
      </c>
      <c r="I22" s="41"/>
      <c r="J22" s="38">
        <v>3.0699999999999988E-2</v>
      </c>
      <c r="K22" s="38">
        <v>1.9100000000000009E-2</v>
      </c>
      <c r="M22" s="3" t="s">
        <v>103</v>
      </c>
      <c r="N22" s="94">
        <v>40057.559027777781</v>
      </c>
      <c r="O22" s="31">
        <v>92</v>
      </c>
      <c r="P22" s="40">
        <f t="shared" si="0"/>
        <v>2.6051639999999998</v>
      </c>
      <c r="Q22" s="95">
        <v>1.4999999999999999E-2</v>
      </c>
      <c r="R22" s="95">
        <v>1.9000000000000001E-4</v>
      </c>
      <c r="S22" s="96">
        <v>1.8E-3</v>
      </c>
      <c r="T22" s="95">
        <v>2.1000000000000001E-2</v>
      </c>
      <c r="U22" s="95"/>
      <c r="V22" s="95">
        <v>4.1299999999999996E-2</v>
      </c>
      <c r="W22" s="95">
        <v>2.6600000000000002E-2</v>
      </c>
    </row>
    <row r="23" spans="1:23" x14ac:dyDescent="0.2">
      <c r="A23" s="24" t="s">
        <v>198</v>
      </c>
      <c r="B23" s="94">
        <v>40975.704861111109</v>
      </c>
      <c r="C23" s="104">
        <v>58.000000000000036</v>
      </c>
      <c r="D23" s="40">
        <v>1.642386000000001</v>
      </c>
      <c r="E23" s="38">
        <v>0.13500000000000001</v>
      </c>
      <c r="F23" s="32"/>
      <c r="G23" s="38">
        <v>1.7000000000000001E-3</v>
      </c>
      <c r="H23" s="38">
        <v>0.36849999999999999</v>
      </c>
      <c r="I23" s="41"/>
      <c r="J23" s="38">
        <v>3.9600000000000024E-2</v>
      </c>
      <c r="K23" s="38">
        <v>2.1399999999999992E-2</v>
      </c>
      <c r="M23" s="3" t="s">
        <v>103</v>
      </c>
      <c r="N23" s="94">
        <v>40057.569444444445</v>
      </c>
      <c r="O23" s="31">
        <v>92</v>
      </c>
      <c r="P23" s="40">
        <f t="shared" si="0"/>
        <v>2.6051639999999998</v>
      </c>
      <c r="Q23" s="95">
        <v>1.4999999999999999E-2</v>
      </c>
      <c r="R23" s="95">
        <v>1.4999999999999999E-4</v>
      </c>
      <c r="S23" s="96"/>
      <c r="T23" s="95">
        <v>1.4999999999999999E-2</v>
      </c>
      <c r="U23" s="95"/>
      <c r="V23" s="95">
        <v>1.67E-2</v>
      </c>
      <c r="W23" s="95">
        <v>6.6E-3</v>
      </c>
    </row>
    <row r="24" spans="1:23" x14ac:dyDescent="0.2">
      <c r="A24" s="24" t="s">
        <v>198</v>
      </c>
      <c r="B24" s="94">
        <v>39875.416666666664</v>
      </c>
      <c r="C24" s="104">
        <v>59.000000000000014</v>
      </c>
      <c r="D24" s="40">
        <v>1.6707030000000003</v>
      </c>
      <c r="E24" s="38">
        <v>0.39700000000000002</v>
      </c>
      <c r="F24" s="32">
        <v>7.9999999999999993E-5</v>
      </c>
      <c r="G24" s="38">
        <v>3.9000000000000003E-3</v>
      </c>
      <c r="H24" s="38">
        <v>0.70099999999999996</v>
      </c>
      <c r="I24" s="38">
        <v>4.4999999999999997E-3</v>
      </c>
      <c r="J24" s="38">
        <v>5.6000000000000001E-2</v>
      </c>
      <c r="K24" s="38">
        <v>3.2399999999999991E-2</v>
      </c>
      <c r="M24" s="3" t="s">
        <v>103</v>
      </c>
      <c r="N24" s="94">
        <v>40091.493055555555</v>
      </c>
      <c r="O24" s="31">
        <v>103</v>
      </c>
      <c r="P24" s="40">
        <f t="shared" si="0"/>
        <v>2.9166509999999999</v>
      </c>
      <c r="Q24" s="95">
        <v>1.4999999999999999E-2</v>
      </c>
      <c r="R24" s="95">
        <v>2.2000000000000001E-4</v>
      </c>
      <c r="S24" s="96">
        <v>1.6000000000000001E-3</v>
      </c>
      <c r="T24" s="95">
        <v>0.03</v>
      </c>
      <c r="U24" s="95"/>
      <c r="V24" s="95">
        <v>5.7200000000000001E-2</v>
      </c>
      <c r="W24" s="95">
        <v>4.1200000000000001E-2</v>
      </c>
    </row>
    <row r="25" spans="1:23" x14ac:dyDescent="0.2">
      <c r="A25" s="24" t="s">
        <v>198</v>
      </c>
      <c r="B25" s="94">
        <v>39875.423611111109</v>
      </c>
      <c r="C25" s="104">
        <v>59.000000000000014</v>
      </c>
      <c r="D25" s="40">
        <v>1.6707030000000003</v>
      </c>
      <c r="E25" s="38">
        <v>0.32400000000000001</v>
      </c>
      <c r="F25" s="32">
        <v>8.9999999999999965E-5</v>
      </c>
      <c r="G25" s="38">
        <v>1.2999999999999997E-3</v>
      </c>
      <c r="H25" s="38">
        <v>0.57599999999999996</v>
      </c>
      <c r="I25" s="38">
        <v>2.7000000000000001E-3</v>
      </c>
      <c r="J25" s="38">
        <v>3.5099999999999992E-2</v>
      </c>
      <c r="K25" s="38">
        <v>2.3300000000000012E-2</v>
      </c>
      <c r="M25" s="3" t="s">
        <v>103</v>
      </c>
      <c r="N25" s="94">
        <v>40091.524305555555</v>
      </c>
      <c r="O25" s="31">
        <v>103</v>
      </c>
      <c r="P25" s="40">
        <f t="shared" si="0"/>
        <v>2.9166509999999999</v>
      </c>
      <c r="Q25" s="95">
        <v>1.7000000000000001E-2</v>
      </c>
      <c r="R25" s="95">
        <v>2.6000000000000003E-4</v>
      </c>
      <c r="S25" s="96">
        <v>1.9E-3</v>
      </c>
      <c r="T25" s="95">
        <v>1.7999999999999999E-2</v>
      </c>
      <c r="U25" s="95"/>
      <c r="V25" s="95">
        <v>7.0599999999999996E-2</v>
      </c>
      <c r="W25" s="95">
        <v>3.9799999999999995E-2</v>
      </c>
    </row>
    <row r="26" spans="1:23" x14ac:dyDescent="0.2">
      <c r="A26" s="24" t="s">
        <v>198</v>
      </c>
      <c r="B26" s="94">
        <v>39877.513888888891</v>
      </c>
      <c r="C26" s="104">
        <v>59.000000000000014</v>
      </c>
      <c r="D26" s="40">
        <v>1.6707030000000003</v>
      </c>
      <c r="E26" s="38">
        <v>0.46</v>
      </c>
      <c r="F26" s="32">
        <v>1.3000000000000002E-4</v>
      </c>
      <c r="G26" s="38">
        <v>2.8E-3</v>
      </c>
      <c r="H26" s="38">
        <v>0.76100000000000001</v>
      </c>
      <c r="I26" s="38">
        <v>2.8E-3</v>
      </c>
      <c r="J26" s="38">
        <v>4.5699999999999991E-2</v>
      </c>
      <c r="K26" s="38">
        <v>3.7700000000000004E-2</v>
      </c>
      <c r="M26" s="3" t="s">
        <v>103</v>
      </c>
      <c r="N26" s="94">
        <v>40119.53125</v>
      </c>
      <c r="O26" s="31">
        <v>73</v>
      </c>
      <c r="P26" s="40">
        <f t="shared" si="0"/>
        <v>2.0671409999999999</v>
      </c>
      <c r="Q26" s="95">
        <v>1.4999999999999999E-2</v>
      </c>
      <c r="R26" s="95">
        <v>3.3E-4</v>
      </c>
      <c r="S26" s="96">
        <v>1.1999999999999999E-3</v>
      </c>
      <c r="T26" s="95">
        <v>1.0999999999999999E-2</v>
      </c>
      <c r="U26" s="95"/>
      <c r="V26" s="95">
        <v>0.15409999999999999</v>
      </c>
      <c r="W26" s="95">
        <v>7.5700000000000003E-2</v>
      </c>
    </row>
    <row r="27" spans="1:23" x14ac:dyDescent="0.2">
      <c r="A27" s="24" t="s">
        <v>198</v>
      </c>
      <c r="B27" s="94">
        <v>40239.322916666664</v>
      </c>
      <c r="C27" s="104">
        <v>60.000000000000036</v>
      </c>
      <c r="D27" s="40">
        <v>1.6990200000000009</v>
      </c>
      <c r="E27" s="38">
        <v>0.155</v>
      </c>
      <c r="F27" s="32">
        <v>6.9999999999999953E-5</v>
      </c>
      <c r="G27" s="38">
        <v>9.0000000000000041E-4</v>
      </c>
      <c r="H27" s="38">
        <v>0.27300000000000002</v>
      </c>
      <c r="I27" s="41"/>
      <c r="J27" s="38">
        <v>3.280000000000001E-2</v>
      </c>
      <c r="K27" s="38">
        <v>1.7599999999999994E-2</v>
      </c>
      <c r="M27" s="3" t="s">
        <v>103</v>
      </c>
      <c r="N27" s="94">
        <v>40119.690972222219</v>
      </c>
      <c r="O27" s="31">
        <v>73</v>
      </c>
      <c r="P27" s="40">
        <f t="shared" si="0"/>
        <v>2.0671409999999999</v>
      </c>
      <c r="Q27" s="95">
        <v>1.4999999999999999E-2</v>
      </c>
      <c r="R27" s="95">
        <v>2.7E-4</v>
      </c>
      <c r="S27" s="96">
        <v>2.1000000000000003E-3</v>
      </c>
      <c r="T27" s="95">
        <v>1.4E-2</v>
      </c>
      <c r="U27" s="95"/>
      <c r="V27" s="95">
        <v>0.1515</v>
      </c>
      <c r="W27" s="95">
        <v>7.9299999999999995E-2</v>
      </c>
    </row>
    <row r="28" spans="1:23" x14ac:dyDescent="0.2">
      <c r="A28" s="24" t="s">
        <v>198</v>
      </c>
      <c r="B28" s="94">
        <v>40239.649305555555</v>
      </c>
      <c r="C28" s="104">
        <v>60.000000000000036</v>
      </c>
      <c r="D28" s="40">
        <v>1.6990200000000009</v>
      </c>
      <c r="E28" s="38">
        <v>8.8999999999999996E-2</v>
      </c>
      <c r="F28" s="32">
        <v>1.1000000000000002E-4</v>
      </c>
      <c r="G28" s="38">
        <v>1.0000000000000009E-4</v>
      </c>
      <c r="H28" s="38">
        <v>0.158</v>
      </c>
      <c r="I28" s="41"/>
      <c r="J28" s="38">
        <v>2.2899999999999976E-2</v>
      </c>
      <c r="K28" s="38">
        <v>2.0399999999999991E-2</v>
      </c>
      <c r="M28" s="3" t="s">
        <v>103</v>
      </c>
      <c r="N28" s="94">
        <v>40148.520833333336</v>
      </c>
      <c r="O28" s="31">
        <v>58</v>
      </c>
      <c r="P28" s="40">
        <f t="shared" si="0"/>
        <v>1.6423859999999999</v>
      </c>
      <c r="Q28" s="95">
        <v>1.4999999999999999E-2</v>
      </c>
      <c r="R28" s="95">
        <v>3.3E-4</v>
      </c>
      <c r="S28" s="96">
        <v>1.9E-3</v>
      </c>
      <c r="T28" s="95">
        <v>1.2E-2</v>
      </c>
      <c r="U28" s="95"/>
      <c r="V28" s="95">
        <v>0.19950000000000001</v>
      </c>
      <c r="W28" s="95">
        <v>0.10529999999999999</v>
      </c>
    </row>
    <row r="29" spans="1:23" x14ac:dyDescent="0.2">
      <c r="A29" s="24" t="s">
        <v>198</v>
      </c>
      <c r="B29" s="94">
        <v>40948.347222222219</v>
      </c>
      <c r="C29" s="104">
        <v>61.000000000000064</v>
      </c>
      <c r="D29" s="40">
        <v>1.7273370000000017</v>
      </c>
      <c r="E29" s="38">
        <v>7.1999999999999995E-2</v>
      </c>
      <c r="F29" s="32">
        <v>3.9999999999999983E-5</v>
      </c>
      <c r="G29" s="38"/>
      <c r="H29" s="38">
        <v>0.20399999999999999</v>
      </c>
      <c r="I29" s="41"/>
      <c r="J29" s="38">
        <v>3.4400000000000035E-2</v>
      </c>
      <c r="K29" s="38">
        <v>1.610000000000001E-2</v>
      </c>
      <c r="M29" s="3" t="s">
        <v>103</v>
      </c>
      <c r="N29" s="94">
        <v>40148.559027777781</v>
      </c>
      <c r="O29" s="31">
        <v>58</v>
      </c>
      <c r="P29" s="40">
        <f t="shared" si="0"/>
        <v>1.6423859999999999</v>
      </c>
      <c r="Q29" s="95">
        <v>1.9E-2</v>
      </c>
      <c r="R29" s="95">
        <v>3.4000000000000002E-4</v>
      </c>
      <c r="S29" s="96">
        <v>1.1000000000000001E-3</v>
      </c>
      <c r="T29" s="95">
        <v>1.6E-2</v>
      </c>
      <c r="U29" s="95"/>
      <c r="V29" s="95">
        <v>0.217</v>
      </c>
      <c r="W29" s="95">
        <v>8.8800000000000004E-2</v>
      </c>
    </row>
    <row r="30" spans="1:23" x14ac:dyDescent="0.2">
      <c r="A30" s="24" t="s">
        <v>198</v>
      </c>
      <c r="B30" s="94">
        <v>40948.625</v>
      </c>
      <c r="C30" s="104">
        <v>61.000000000000064</v>
      </c>
      <c r="D30" s="40">
        <v>1.7273370000000017</v>
      </c>
      <c r="E30" s="38">
        <v>0.14699999999999999</v>
      </c>
      <c r="F30" s="32">
        <v>1.0000000000000003E-4</v>
      </c>
      <c r="G30" s="38">
        <v>2.1000000000000003E-3</v>
      </c>
      <c r="H30" s="38">
        <v>0.41299999999999998</v>
      </c>
      <c r="I30" s="41"/>
      <c r="J30" s="38">
        <v>9.1600000000000029E-2</v>
      </c>
      <c r="K30" s="38">
        <v>2.75E-2</v>
      </c>
      <c r="M30" s="3" t="s">
        <v>103</v>
      </c>
      <c r="N30" s="94">
        <v>40182.385416666664</v>
      </c>
      <c r="O30" s="31">
        <v>75</v>
      </c>
      <c r="P30" s="40">
        <f t="shared" si="0"/>
        <v>2.1237749999999997</v>
      </c>
      <c r="Q30" s="95">
        <v>1.4999999999999999E-2</v>
      </c>
      <c r="R30" s="95">
        <v>2.7E-4</v>
      </c>
      <c r="S30" s="96"/>
      <c r="T30" s="95">
        <v>1.9E-2</v>
      </c>
      <c r="U30" s="95"/>
      <c r="V30" s="95">
        <v>0.18840000000000001</v>
      </c>
      <c r="W30" s="95">
        <v>0.1021</v>
      </c>
    </row>
    <row r="31" spans="1:23" x14ac:dyDescent="0.2">
      <c r="A31" s="24" t="s">
        <v>198</v>
      </c>
      <c r="B31" s="94">
        <v>40527.538194444445</v>
      </c>
      <c r="C31" s="104">
        <v>64.000000000000028</v>
      </c>
      <c r="D31" s="40">
        <v>1.8122880000000008</v>
      </c>
      <c r="E31" s="38">
        <v>7.2999999999999995E-2</v>
      </c>
      <c r="F31" s="32">
        <v>5.0000000000000016E-5</v>
      </c>
      <c r="G31" s="38"/>
      <c r="H31" s="38">
        <v>0.17100000000000001</v>
      </c>
      <c r="I31" s="41"/>
      <c r="J31" s="38">
        <v>9.0999999999999935E-3</v>
      </c>
      <c r="K31" s="38">
        <v>7.7000000000000028E-3</v>
      </c>
      <c r="M31" s="3" t="s">
        <v>103</v>
      </c>
      <c r="N31" s="94">
        <v>40182.572916666664</v>
      </c>
      <c r="O31" s="31">
        <v>75</v>
      </c>
      <c r="P31" s="40">
        <f t="shared" si="0"/>
        <v>2.1237749999999997</v>
      </c>
      <c r="Q31" s="95">
        <v>1.4999999999999999E-2</v>
      </c>
      <c r="R31" s="95">
        <v>2.2000000000000001E-4</v>
      </c>
      <c r="S31" s="96"/>
      <c r="T31" s="95">
        <v>1.7000000000000001E-2</v>
      </c>
      <c r="U31" s="95"/>
      <c r="V31" s="95">
        <v>0.18519999999999998</v>
      </c>
      <c r="W31" s="95">
        <v>9.4099999999999989E-2</v>
      </c>
    </row>
    <row r="32" spans="1:23" x14ac:dyDescent="0.2">
      <c r="A32" s="24" t="s">
        <v>198</v>
      </c>
      <c r="B32" s="94">
        <v>40913.34375</v>
      </c>
      <c r="C32" s="104">
        <v>64.000000000000028</v>
      </c>
      <c r="D32" s="40">
        <v>1.8122880000000008</v>
      </c>
      <c r="E32" s="38">
        <v>5.5E-2</v>
      </c>
      <c r="F32" s="32">
        <v>7.0000000000000007E-5</v>
      </c>
      <c r="G32" s="38"/>
      <c r="H32" s="38">
        <v>0.16700000000000001</v>
      </c>
      <c r="I32" s="41"/>
      <c r="J32" s="38"/>
      <c r="K32" s="38">
        <v>0</v>
      </c>
      <c r="M32" s="3" t="s">
        <v>103</v>
      </c>
      <c r="N32" s="94">
        <v>40239.322916666664</v>
      </c>
      <c r="O32" s="31">
        <v>60</v>
      </c>
      <c r="P32" s="40">
        <f t="shared" si="0"/>
        <v>1.69902</v>
      </c>
      <c r="Q32" s="95">
        <v>2.1999999999999999E-2</v>
      </c>
      <c r="R32" s="95">
        <v>4.0000000000000002E-4</v>
      </c>
      <c r="S32" s="96">
        <v>2.3E-3</v>
      </c>
      <c r="T32" s="95">
        <v>0.03</v>
      </c>
      <c r="U32" s="95"/>
      <c r="V32" s="95">
        <v>0.19409999999999999</v>
      </c>
      <c r="W32" s="95">
        <v>9.7000000000000003E-2</v>
      </c>
    </row>
    <row r="33" spans="1:23" x14ac:dyDescent="0.2">
      <c r="A33" s="24" t="s">
        <v>198</v>
      </c>
      <c r="B33" s="94">
        <v>40913.638888888891</v>
      </c>
      <c r="C33" s="104">
        <v>64.000000000000028</v>
      </c>
      <c r="D33" s="40">
        <v>1.8122880000000008</v>
      </c>
      <c r="E33" s="38">
        <v>3.5000000000000003E-2</v>
      </c>
      <c r="F33" s="32">
        <v>1.0000000000000009E-5</v>
      </c>
      <c r="G33" s="38"/>
      <c r="H33" s="38">
        <v>0.11799999999999999</v>
      </c>
      <c r="I33" s="41"/>
      <c r="J33" s="38">
        <v>1.3400000000000006E-2</v>
      </c>
      <c r="K33" s="38">
        <v>1.0700000000000003E-2</v>
      </c>
      <c r="M33" s="3" t="s">
        <v>103</v>
      </c>
      <c r="N33" s="94">
        <v>40239.649305555555</v>
      </c>
      <c r="O33" s="31">
        <v>60</v>
      </c>
      <c r="P33" s="40">
        <f t="shared" si="0"/>
        <v>1.69902</v>
      </c>
      <c r="Q33" s="95">
        <v>7.0000000000000007E-2</v>
      </c>
      <c r="R33" s="95">
        <v>1.6000000000000001E-4</v>
      </c>
      <c r="S33" s="96">
        <v>2E-3</v>
      </c>
      <c r="T33" s="95">
        <v>9.0999999999999998E-2</v>
      </c>
      <c r="U33" s="95"/>
      <c r="V33" s="95">
        <v>0.18530000000000002</v>
      </c>
      <c r="W33" s="95">
        <v>7.17E-2</v>
      </c>
    </row>
    <row r="34" spans="1:23" x14ac:dyDescent="0.2">
      <c r="A34" s="24" t="s">
        <v>198</v>
      </c>
      <c r="B34" s="106">
        <v>41703.40625</v>
      </c>
      <c r="C34" s="104">
        <v>64.000000000000028</v>
      </c>
      <c r="D34" s="40">
        <v>1.8122880000000008</v>
      </c>
      <c r="E34" s="38">
        <v>0.308</v>
      </c>
      <c r="F34" s="32">
        <v>1.9000000000000004E-4</v>
      </c>
      <c r="G34" s="38">
        <v>1.5E-3</v>
      </c>
      <c r="H34" s="38">
        <v>0.52500000000000002</v>
      </c>
      <c r="I34" s="41"/>
      <c r="J34" s="38">
        <v>4.5599999999999995E-2</v>
      </c>
      <c r="K34" s="38">
        <v>4.9200000000000001E-2</v>
      </c>
      <c r="M34" s="3" t="s">
        <v>103</v>
      </c>
      <c r="N34" s="94">
        <v>40274.724305555559</v>
      </c>
      <c r="O34" s="31">
        <v>75</v>
      </c>
      <c r="P34" s="40">
        <f t="shared" si="0"/>
        <v>2.1237749999999997</v>
      </c>
      <c r="Q34" s="95">
        <v>0.03</v>
      </c>
      <c r="R34" s="95">
        <v>3.4000000000000002E-4</v>
      </c>
      <c r="S34" s="96">
        <v>2.3999999999999998E-3</v>
      </c>
      <c r="T34" s="95">
        <v>2.8000000000000001E-2</v>
      </c>
      <c r="U34" s="95"/>
      <c r="V34" s="95">
        <v>0.15659999999999999</v>
      </c>
      <c r="W34" s="95">
        <v>5.0500000000000003E-2</v>
      </c>
    </row>
    <row r="35" spans="1:23" x14ac:dyDescent="0.2">
      <c r="A35" s="24" t="s">
        <v>198</v>
      </c>
      <c r="B35" s="106">
        <v>41703.604166666664</v>
      </c>
      <c r="C35" s="104">
        <v>64.000000000000028</v>
      </c>
      <c r="D35" s="40">
        <v>1.8122880000000008</v>
      </c>
      <c r="E35" s="38">
        <v>0.24299999999999999</v>
      </c>
      <c r="F35" s="32">
        <v>2.0000000000000019E-5</v>
      </c>
      <c r="G35" s="38"/>
      <c r="H35" s="38">
        <v>0.41099999999999998</v>
      </c>
      <c r="I35" s="41"/>
      <c r="J35" s="38">
        <v>1.7999999999999999E-2</v>
      </c>
      <c r="K35" s="38">
        <v>2.1600000000000008E-2</v>
      </c>
      <c r="M35" s="3" t="s">
        <v>103</v>
      </c>
      <c r="N35" s="94">
        <v>40274.734027777777</v>
      </c>
      <c r="O35" s="31">
        <v>75</v>
      </c>
      <c r="P35" s="40">
        <f t="shared" si="0"/>
        <v>2.1237749999999997</v>
      </c>
      <c r="Q35" s="95">
        <v>3.1E-2</v>
      </c>
      <c r="R35" s="95">
        <v>3.6999999999999999E-4</v>
      </c>
      <c r="S35" s="96">
        <v>3.2000000000000002E-3</v>
      </c>
      <c r="T35" s="95">
        <v>2.9000000000000001E-2</v>
      </c>
      <c r="U35" s="95"/>
      <c r="V35" s="95">
        <v>0.16689999999999999</v>
      </c>
      <c r="W35" s="95">
        <v>5.8000000000000003E-2</v>
      </c>
    </row>
    <row r="36" spans="1:23" x14ac:dyDescent="0.2">
      <c r="A36" s="24" t="s">
        <v>198</v>
      </c>
      <c r="B36" s="94">
        <v>40892.489583333336</v>
      </c>
      <c r="C36" s="104">
        <v>66.000000000000028</v>
      </c>
      <c r="D36" s="40">
        <v>1.8689220000000006</v>
      </c>
      <c r="E36" s="38">
        <v>8.8999999999999996E-2</v>
      </c>
      <c r="F36" s="32">
        <v>5.9999999999999995E-5</v>
      </c>
      <c r="G36" s="38">
        <v>1.2999999999999997E-3</v>
      </c>
      <c r="H36" s="38">
        <v>0.24299999999999999</v>
      </c>
      <c r="I36" s="41"/>
      <c r="J36" s="38">
        <v>2.5900000000000006E-2</v>
      </c>
      <c r="K36" s="38">
        <v>9.7999999999999979E-3</v>
      </c>
      <c r="M36" s="3" t="s">
        <v>103</v>
      </c>
      <c r="N36" s="94">
        <v>40301.378472222219</v>
      </c>
      <c r="O36" s="31">
        <v>176</v>
      </c>
      <c r="P36" s="40">
        <f t="shared" si="0"/>
        <v>4.9837919999999993</v>
      </c>
      <c r="Q36" s="95">
        <v>3.5999999999999997E-2</v>
      </c>
      <c r="R36" s="95">
        <v>2.5000000000000001E-4</v>
      </c>
      <c r="S36" s="96">
        <v>2.8999999999999998E-3</v>
      </c>
      <c r="T36" s="95">
        <v>5.2999999999999999E-2</v>
      </c>
      <c r="U36" s="95"/>
      <c r="V36" s="95">
        <v>8.4599999999999995E-2</v>
      </c>
      <c r="W36" s="95">
        <v>5.6600000000000004E-2</v>
      </c>
    </row>
    <row r="37" spans="1:23" x14ac:dyDescent="0.2">
      <c r="A37" s="24" t="s">
        <v>198</v>
      </c>
      <c r="B37" s="94">
        <v>40550.544444444444</v>
      </c>
      <c r="C37" s="104">
        <v>67.000000000000043</v>
      </c>
      <c r="D37" s="40">
        <v>1.897239000000001</v>
      </c>
      <c r="E37" s="38">
        <v>6.3E-2</v>
      </c>
      <c r="F37" s="32">
        <v>5.0000000000000016E-5</v>
      </c>
      <c r="G37" s="38"/>
      <c r="H37" s="38">
        <v>0.20300000000000001</v>
      </c>
      <c r="I37" s="41"/>
      <c r="J37" s="38">
        <v>2.1000000000000001E-2</v>
      </c>
      <c r="K37" s="38">
        <v>7.6000000000000087E-3</v>
      </c>
      <c r="M37" s="3" t="s">
        <v>103</v>
      </c>
      <c r="N37" s="94">
        <v>40301.572916666664</v>
      </c>
      <c r="O37" s="31">
        <v>176</v>
      </c>
      <c r="P37" s="40">
        <f t="shared" si="0"/>
        <v>4.9837919999999993</v>
      </c>
      <c r="Q37" s="95">
        <v>2.5999999999999999E-2</v>
      </c>
      <c r="R37" s="95">
        <v>2.2000000000000001E-4</v>
      </c>
      <c r="S37" s="96">
        <v>2.2000000000000001E-3</v>
      </c>
      <c r="T37" s="95">
        <v>3.2000000000000001E-2</v>
      </c>
      <c r="U37" s="95"/>
      <c r="V37" s="95">
        <v>7.6700000000000004E-2</v>
      </c>
      <c r="W37" s="95">
        <v>4.9000000000000002E-2</v>
      </c>
    </row>
    <row r="38" spans="1:23" x14ac:dyDescent="0.2">
      <c r="A38" s="24" t="s">
        <v>198</v>
      </c>
      <c r="B38" s="94">
        <v>41374.347222222219</v>
      </c>
      <c r="C38" s="104">
        <v>67.000000000000043</v>
      </c>
      <c r="D38" s="40">
        <v>1.897239000000001</v>
      </c>
      <c r="E38" s="38">
        <v>0.247</v>
      </c>
      <c r="F38" s="32">
        <v>7.0000000000000007E-5</v>
      </c>
      <c r="G38" s="38">
        <v>2.5000000000000001E-3</v>
      </c>
      <c r="H38" s="38">
        <v>0.46899999999999997</v>
      </c>
      <c r="I38" s="38"/>
      <c r="J38" s="38">
        <v>3.4799999999999984E-2</v>
      </c>
      <c r="K38" s="38">
        <v>2.5200000000000004E-2</v>
      </c>
      <c r="M38" s="3" t="s">
        <v>103</v>
      </c>
      <c r="N38" s="94">
        <v>40331.444444444445</v>
      </c>
      <c r="O38" s="31">
        <v>1520</v>
      </c>
      <c r="P38" s="40">
        <f t="shared" si="0"/>
        <v>43.041840000000001</v>
      </c>
      <c r="Q38" s="95">
        <v>5.7000000000000002E-2</v>
      </c>
      <c r="R38" s="95">
        <v>1.7000000000000001E-4</v>
      </c>
      <c r="S38" s="96">
        <v>3.0999999999999999E-3</v>
      </c>
      <c r="T38" s="95">
        <v>0.06</v>
      </c>
      <c r="U38" s="95"/>
      <c r="V38" s="95">
        <v>4.36E-2</v>
      </c>
      <c r="W38" s="95">
        <v>3.2500000000000001E-2</v>
      </c>
    </row>
    <row r="39" spans="1:23" x14ac:dyDescent="0.2">
      <c r="A39" s="24" t="s">
        <v>198</v>
      </c>
      <c r="B39" s="94">
        <v>41374.572916666664</v>
      </c>
      <c r="C39" s="104">
        <v>67.000000000000043</v>
      </c>
      <c r="D39" s="40">
        <v>1.897239000000001</v>
      </c>
      <c r="E39" s="38">
        <v>0.223</v>
      </c>
      <c r="F39" s="32">
        <v>4.9999999999999989E-5</v>
      </c>
      <c r="G39" s="38">
        <v>1E-3</v>
      </c>
      <c r="H39" s="38">
        <v>0.42399999999999999</v>
      </c>
      <c r="I39" s="38"/>
      <c r="J39" s="38">
        <v>2.9900000000000006E-2</v>
      </c>
      <c r="K39" s="38">
        <v>2.5700000000000004E-2</v>
      </c>
      <c r="M39" s="3" t="s">
        <v>103</v>
      </c>
      <c r="N39" s="94">
        <v>40331.458333333336</v>
      </c>
      <c r="O39" s="31">
        <v>1520</v>
      </c>
      <c r="P39" s="40">
        <f t="shared" si="0"/>
        <v>43.041840000000001</v>
      </c>
      <c r="Q39" s="95">
        <v>7.0999999999999994E-2</v>
      </c>
      <c r="R39" s="95">
        <v>1.4999999999999999E-4</v>
      </c>
      <c r="S39" s="96">
        <v>3.7000000000000002E-3</v>
      </c>
      <c r="T39" s="95">
        <v>7.5999999999999998E-2</v>
      </c>
      <c r="U39" s="95"/>
      <c r="V39" s="95">
        <v>4.87E-2</v>
      </c>
      <c r="W39" s="95">
        <v>3.2799999999999996E-2</v>
      </c>
    </row>
    <row r="40" spans="1:23" x14ac:dyDescent="0.2">
      <c r="A40" s="24" t="s">
        <v>198</v>
      </c>
      <c r="B40" s="94">
        <v>41647.381944444445</v>
      </c>
      <c r="C40" s="104">
        <v>67.000000000000043</v>
      </c>
      <c r="D40" s="40">
        <v>1.897239000000001</v>
      </c>
      <c r="E40" s="38">
        <v>0.16900000000000001</v>
      </c>
      <c r="F40" s="32">
        <v>1.7000000000000001E-4</v>
      </c>
      <c r="G40" s="38"/>
      <c r="H40" s="38">
        <v>0.35699999999999998</v>
      </c>
      <c r="I40" s="41"/>
      <c r="J40" s="38">
        <v>1.4299999999999983E-2</v>
      </c>
      <c r="K40" s="38">
        <v>1.7099999999999994E-2</v>
      </c>
      <c r="M40" s="3" t="s">
        <v>103</v>
      </c>
      <c r="N40" s="94">
        <v>40366.458333333336</v>
      </c>
      <c r="O40" s="31">
        <v>240</v>
      </c>
      <c r="P40" s="40">
        <f t="shared" si="0"/>
        <v>6.7960799999999999</v>
      </c>
      <c r="Q40" s="95">
        <v>2.8000000000000001E-2</v>
      </c>
      <c r="R40" s="95">
        <v>2.8000000000000003E-4</v>
      </c>
      <c r="S40" s="96">
        <v>1.5E-3</v>
      </c>
      <c r="T40" s="95">
        <v>2.5000000000000001E-2</v>
      </c>
      <c r="U40" s="95">
        <v>5.0000000000000001E-3</v>
      </c>
      <c r="V40" s="95">
        <v>6.2600000000000003E-2</v>
      </c>
      <c r="W40" s="95">
        <v>3.8399999999999997E-2</v>
      </c>
    </row>
    <row r="41" spans="1:23" x14ac:dyDescent="0.2">
      <c r="A41" s="24" t="s">
        <v>198</v>
      </c>
      <c r="B41" s="94">
        <v>41647.583333333336</v>
      </c>
      <c r="C41" s="104">
        <v>67.000000000000043</v>
      </c>
      <c r="D41" s="40">
        <v>1.897239000000001</v>
      </c>
      <c r="E41" s="38">
        <v>0.24199999999999999</v>
      </c>
      <c r="F41" s="32">
        <v>1.3999999999999999E-4</v>
      </c>
      <c r="G41" s="38">
        <v>3.0999999999999995E-3</v>
      </c>
      <c r="H41" s="38">
        <v>0.46300000000000002</v>
      </c>
      <c r="I41" s="38">
        <v>1.0000000000000009E-4</v>
      </c>
      <c r="J41" s="38">
        <v>3.5300000000000012E-2</v>
      </c>
      <c r="K41" s="38">
        <v>2.7299999999999998E-2</v>
      </c>
      <c r="M41" s="3" t="s">
        <v>103</v>
      </c>
      <c r="N41" s="94">
        <v>40366.46875</v>
      </c>
      <c r="O41" s="31">
        <v>240</v>
      </c>
      <c r="P41" s="40">
        <f t="shared" si="0"/>
        <v>6.7960799999999999</v>
      </c>
      <c r="Q41" s="95">
        <v>2.7E-2</v>
      </c>
      <c r="R41" s="95">
        <v>2.5000000000000001E-4</v>
      </c>
      <c r="S41" s="96">
        <v>1.5E-3</v>
      </c>
      <c r="T41" s="95">
        <v>2.5000000000000001E-2</v>
      </c>
      <c r="U41" s="95">
        <v>4.5999999999999999E-3</v>
      </c>
      <c r="V41" s="95">
        <v>6.8099999999999994E-2</v>
      </c>
      <c r="W41" s="95">
        <v>4.02E-2</v>
      </c>
    </row>
    <row r="42" spans="1:23" x14ac:dyDescent="0.2">
      <c r="A42" s="24" t="s">
        <v>198</v>
      </c>
      <c r="B42" s="94">
        <v>40884.378472222219</v>
      </c>
      <c r="C42" s="104">
        <v>68.000000000000014</v>
      </c>
      <c r="D42" s="40">
        <v>1.9255560000000003</v>
      </c>
      <c r="E42" s="38">
        <v>7.1999999999999995E-2</v>
      </c>
      <c r="F42" s="32">
        <v>8.9999999999999992E-5</v>
      </c>
      <c r="G42" s="38"/>
      <c r="H42" s="38">
        <v>0.215</v>
      </c>
      <c r="I42" s="41"/>
      <c r="J42" s="38">
        <v>1.8100000000000022E-2</v>
      </c>
      <c r="K42" s="38">
        <v>1.2E-2</v>
      </c>
      <c r="M42" s="3" t="s">
        <v>103</v>
      </c>
      <c r="N42" s="94">
        <v>40427.357638888891</v>
      </c>
      <c r="O42" s="31">
        <v>109</v>
      </c>
      <c r="P42" s="40">
        <f t="shared" si="0"/>
        <v>3.0865529999999999</v>
      </c>
      <c r="Q42" s="95">
        <v>1.7000000000000001E-2</v>
      </c>
      <c r="R42" s="95">
        <v>1.4999999999999999E-4</v>
      </c>
      <c r="S42" s="96">
        <v>2.1000000000000003E-3</v>
      </c>
      <c r="T42" s="95">
        <v>3.1E-2</v>
      </c>
      <c r="U42" s="95">
        <v>3.0000000000000001E-3</v>
      </c>
      <c r="V42" s="95">
        <v>3.9600000000000003E-2</v>
      </c>
      <c r="W42" s="95">
        <v>3.15E-2</v>
      </c>
    </row>
    <row r="43" spans="1:23" x14ac:dyDescent="0.2">
      <c r="A43" s="24" t="s">
        <v>198</v>
      </c>
      <c r="B43" s="94">
        <v>40884.666666666664</v>
      </c>
      <c r="C43" s="104">
        <v>68.000000000000014</v>
      </c>
      <c r="D43" s="40">
        <v>1.9255560000000003</v>
      </c>
      <c r="E43" s="38">
        <v>5.7000000000000002E-2</v>
      </c>
      <c r="F43" s="32"/>
      <c r="G43" s="38"/>
      <c r="H43" s="38">
        <v>0.17799999999999999</v>
      </c>
      <c r="I43" s="41"/>
      <c r="J43" s="38"/>
      <c r="K43" s="38">
        <v>1.8999999999999915E-3</v>
      </c>
      <c r="M43" s="3" t="s">
        <v>103</v>
      </c>
      <c r="N43" s="94">
        <v>40427.607638888891</v>
      </c>
      <c r="O43" s="31">
        <v>109</v>
      </c>
      <c r="P43" s="40">
        <f t="shared" si="0"/>
        <v>3.0865529999999999</v>
      </c>
      <c r="Q43" s="95">
        <v>2.3E-2</v>
      </c>
      <c r="R43" s="95">
        <v>1.4999999999999999E-4</v>
      </c>
      <c r="S43" s="96">
        <v>1.1999999999999999E-3</v>
      </c>
      <c r="T43" s="95">
        <v>1.9E-2</v>
      </c>
      <c r="U43" s="95">
        <v>3.0000000000000001E-3</v>
      </c>
      <c r="V43" s="95">
        <v>4.2599999999999999E-2</v>
      </c>
      <c r="W43" s="95">
        <v>1.9199999999999998E-2</v>
      </c>
    </row>
    <row r="44" spans="1:23" x14ac:dyDescent="0.2">
      <c r="A44" s="24" t="s">
        <v>198</v>
      </c>
      <c r="B44" s="106">
        <v>41709.527777777781</v>
      </c>
      <c r="C44" s="104">
        <v>70.000000000000028</v>
      </c>
      <c r="D44" s="40">
        <v>1.9821900000000008</v>
      </c>
      <c r="E44" s="38"/>
      <c r="F44" s="32"/>
      <c r="G44" s="38"/>
      <c r="H44" s="38"/>
      <c r="I44" s="41"/>
      <c r="J44" s="38"/>
      <c r="K44" s="38"/>
      <c r="M44" s="3" t="s">
        <v>103</v>
      </c>
      <c r="N44" s="94">
        <v>40455.552083333336</v>
      </c>
      <c r="O44" s="31">
        <v>99</v>
      </c>
      <c r="P44" s="40">
        <f t="shared" si="0"/>
        <v>2.8033829999999997</v>
      </c>
      <c r="Q44" s="95">
        <v>1.4999999999999999E-2</v>
      </c>
      <c r="R44" s="95">
        <v>1.4999999999999999E-4</v>
      </c>
      <c r="S44" s="96"/>
      <c r="T44" s="95">
        <v>1.6E-2</v>
      </c>
      <c r="U44" s="95">
        <v>3.0000000000000001E-3</v>
      </c>
      <c r="V44" s="95">
        <v>4.2900000000000001E-2</v>
      </c>
      <c r="W44" s="95">
        <v>1.84E-2</v>
      </c>
    </row>
    <row r="45" spans="1:23" x14ac:dyDescent="0.2">
      <c r="A45" s="24" t="s">
        <v>198</v>
      </c>
      <c r="B45" s="94">
        <v>40519.364583333336</v>
      </c>
      <c r="C45" s="104">
        <v>71</v>
      </c>
      <c r="D45" s="40">
        <v>2.010507</v>
      </c>
      <c r="E45" s="38">
        <v>0.09</v>
      </c>
      <c r="F45" s="32">
        <v>4.0000000000000037E-5</v>
      </c>
      <c r="G45" s="38">
        <v>1E-3</v>
      </c>
      <c r="H45" s="38">
        <v>0.17399999999999999</v>
      </c>
      <c r="I45" s="41"/>
      <c r="J45" s="38">
        <v>1.2E-2</v>
      </c>
      <c r="K45" s="38">
        <v>0.01</v>
      </c>
      <c r="M45" s="3" t="s">
        <v>103</v>
      </c>
      <c r="N45" s="94">
        <v>40455.649305555555</v>
      </c>
      <c r="O45" s="31">
        <v>99</v>
      </c>
      <c r="P45" s="40">
        <f t="shared" si="0"/>
        <v>2.8033829999999997</v>
      </c>
      <c r="Q45" s="95">
        <v>1.4999999999999999E-2</v>
      </c>
      <c r="R45" s="95">
        <v>1.4999999999999999E-4</v>
      </c>
      <c r="S45" s="96">
        <v>1.5E-3</v>
      </c>
      <c r="T45" s="95">
        <v>1.2E-2</v>
      </c>
      <c r="U45" s="95">
        <v>3.0000000000000001E-3</v>
      </c>
      <c r="V45" s="95">
        <v>4.7700000000000006E-2</v>
      </c>
      <c r="W45" s="95">
        <v>2.1700000000000001E-2</v>
      </c>
    </row>
    <row r="46" spans="1:23" x14ac:dyDescent="0.2">
      <c r="A46" s="24" t="s">
        <v>198</v>
      </c>
      <c r="B46" s="94">
        <v>40519.690972222219</v>
      </c>
      <c r="C46" s="104">
        <v>71</v>
      </c>
      <c r="D46" s="40">
        <v>2.010507</v>
      </c>
      <c r="E46" s="38">
        <v>7.2999999999999995E-2</v>
      </c>
      <c r="F46" s="32">
        <v>4.0000000000000037E-5</v>
      </c>
      <c r="G46" s="38">
        <v>6.0000000000000006E-4</v>
      </c>
      <c r="H46" s="38">
        <v>0.14899999999999999</v>
      </c>
      <c r="I46" s="41"/>
      <c r="J46" s="38">
        <v>1.3599999999999994E-2</v>
      </c>
      <c r="K46" s="38">
        <v>9.0999999999999935E-3</v>
      </c>
      <c r="M46" s="3" t="s">
        <v>103</v>
      </c>
      <c r="N46" s="94">
        <v>40514.418749999997</v>
      </c>
      <c r="O46" s="31">
        <v>72</v>
      </c>
      <c r="P46" s="40">
        <f t="shared" si="0"/>
        <v>2.038824</v>
      </c>
      <c r="Q46" s="95">
        <v>1.4999999999999999E-2</v>
      </c>
      <c r="R46" s="95">
        <v>2.2000000000000001E-4</v>
      </c>
      <c r="S46" s="96"/>
      <c r="T46" s="95">
        <v>1.2999999999999999E-2</v>
      </c>
      <c r="U46" s="95">
        <v>3.0000000000000001E-3</v>
      </c>
      <c r="V46" s="95">
        <v>0.125</v>
      </c>
      <c r="W46" s="95">
        <v>6.1399999999999996E-2</v>
      </c>
    </row>
    <row r="47" spans="1:23" x14ac:dyDescent="0.2">
      <c r="A47" s="24" t="s">
        <v>198</v>
      </c>
      <c r="B47" s="94">
        <v>40514.418749999997</v>
      </c>
      <c r="C47" s="104">
        <v>72.000000000000071</v>
      </c>
      <c r="D47" s="40">
        <v>2.0388240000000017</v>
      </c>
      <c r="E47" s="38">
        <v>6.4000000000000001E-2</v>
      </c>
      <c r="F47" s="49"/>
      <c r="G47" s="38"/>
      <c r="H47" s="38">
        <v>0.19500000000000001</v>
      </c>
      <c r="I47" s="41"/>
      <c r="J47" s="38">
        <v>1.719999999999999E-2</v>
      </c>
      <c r="K47" s="38">
        <v>2.2000000000000027E-3</v>
      </c>
      <c r="M47" s="3" t="s">
        <v>103</v>
      </c>
      <c r="N47" s="94">
        <v>40519.364583333336</v>
      </c>
      <c r="O47" s="31">
        <v>71</v>
      </c>
      <c r="P47" s="40">
        <f t="shared" si="0"/>
        <v>2.010507</v>
      </c>
      <c r="Q47" s="95">
        <v>1.4999999999999999E-2</v>
      </c>
      <c r="R47" s="95">
        <v>2.9999999999999997E-4</v>
      </c>
      <c r="S47" s="96">
        <v>1.1000000000000001E-3</v>
      </c>
      <c r="T47" s="95">
        <v>1.6E-2</v>
      </c>
      <c r="U47" s="95">
        <v>3.0000000000000001E-3</v>
      </c>
      <c r="V47" s="95">
        <v>0.21109999999999998</v>
      </c>
      <c r="W47" s="95">
        <v>9.4500000000000001E-2</v>
      </c>
    </row>
    <row r="48" spans="1:23" x14ac:dyDescent="0.2">
      <c r="A48" s="24" t="s">
        <v>198</v>
      </c>
      <c r="B48" s="94">
        <v>41185.329861111109</v>
      </c>
      <c r="C48" s="104">
        <v>72.000000000000071</v>
      </c>
      <c r="D48" s="40">
        <v>2.0388240000000017</v>
      </c>
      <c r="E48" s="38">
        <v>2.5000000000000001E-2</v>
      </c>
      <c r="F48" s="32">
        <v>1E-4</v>
      </c>
      <c r="G48" s="38">
        <v>2.3E-3</v>
      </c>
      <c r="H48" s="38">
        <v>0.19400000000000001</v>
      </c>
      <c r="I48" s="41"/>
      <c r="J48" s="38">
        <v>3.6300000000000006E-2</v>
      </c>
      <c r="K48" s="38">
        <v>9.300000000000001E-3</v>
      </c>
      <c r="M48" s="3" t="s">
        <v>103</v>
      </c>
      <c r="N48" s="94">
        <v>40519.690972222219</v>
      </c>
      <c r="O48" s="31">
        <v>71</v>
      </c>
      <c r="P48" s="40">
        <f t="shared" si="0"/>
        <v>2.010507</v>
      </c>
      <c r="Q48" s="95">
        <v>3.2000000000000001E-2</v>
      </c>
      <c r="R48" s="95">
        <v>2.9999999999999997E-4</v>
      </c>
      <c r="S48" s="96">
        <v>1.6000000000000001E-3</v>
      </c>
      <c r="T48" s="95">
        <v>3.9E-2</v>
      </c>
      <c r="U48" s="95">
        <v>3.0000000000000001E-3</v>
      </c>
      <c r="V48" s="95">
        <v>0.20730000000000001</v>
      </c>
      <c r="W48" s="95">
        <v>7.9700000000000007E-2</v>
      </c>
    </row>
    <row r="49" spans="1:23" x14ac:dyDescent="0.2">
      <c r="A49" s="24" t="s">
        <v>198</v>
      </c>
      <c r="B49" s="94">
        <v>41185.618055555555</v>
      </c>
      <c r="C49" s="104">
        <v>72.000000000000071</v>
      </c>
      <c r="D49" s="40">
        <v>2.0388240000000017</v>
      </c>
      <c r="E49" s="38">
        <v>3.4000000000000002E-2</v>
      </c>
      <c r="F49" s="32">
        <v>8.000000000000002E-5</v>
      </c>
      <c r="G49" s="38"/>
      <c r="H49" s="38">
        <v>0.21299999999999999</v>
      </c>
      <c r="I49" s="41"/>
      <c r="J49" s="38">
        <v>4.2000000000000003E-2</v>
      </c>
      <c r="K49" s="38">
        <v>1.0800000000000001E-2</v>
      </c>
      <c r="M49" s="3" t="s">
        <v>103</v>
      </c>
      <c r="N49" s="94">
        <v>40527.538194444445</v>
      </c>
      <c r="O49" s="31">
        <v>64</v>
      </c>
      <c r="P49" s="40">
        <f t="shared" si="0"/>
        <v>1.8122879999999999</v>
      </c>
      <c r="Q49" s="95">
        <v>1.4999999999999999E-2</v>
      </c>
      <c r="R49" s="95">
        <v>2.0999999999999998E-4</v>
      </c>
      <c r="S49" s="96"/>
      <c r="T49" s="95">
        <v>0.01</v>
      </c>
      <c r="U49" s="95">
        <v>3.0000000000000001E-3</v>
      </c>
      <c r="V49" s="95">
        <v>0.20480000000000001</v>
      </c>
      <c r="W49" s="95">
        <v>7.1099999999999997E-2</v>
      </c>
    </row>
    <row r="50" spans="1:23" x14ac:dyDescent="0.2">
      <c r="A50" s="24" t="s">
        <v>198</v>
      </c>
      <c r="B50" s="94">
        <v>40119.53125</v>
      </c>
      <c r="C50" s="104">
        <v>73.000000000000057</v>
      </c>
      <c r="D50" s="40">
        <v>2.0671410000000017</v>
      </c>
      <c r="E50" s="38">
        <v>7.5999999999999998E-2</v>
      </c>
      <c r="F50" s="32">
        <v>9.9999999999999978E-5</v>
      </c>
      <c r="G50" s="38">
        <v>6.9999999999999999E-4</v>
      </c>
      <c r="H50" s="38">
        <v>0.16200000000000001</v>
      </c>
      <c r="I50" s="41"/>
      <c r="J50" s="38">
        <v>1.5800000000000012E-2</v>
      </c>
      <c r="K50" s="38">
        <v>8.0000000000000002E-3</v>
      </c>
      <c r="M50" s="3" t="s">
        <v>103</v>
      </c>
      <c r="N50" s="94">
        <v>40550.544444444444</v>
      </c>
      <c r="O50" s="31">
        <v>67</v>
      </c>
      <c r="P50" s="40">
        <f t="shared" si="0"/>
        <v>1.8972389999999999</v>
      </c>
      <c r="Q50" s="95">
        <v>1.4999999999999999E-2</v>
      </c>
      <c r="R50" s="95">
        <v>2.2000000000000001E-4</v>
      </c>
      <c r="S50" s="96"/>
      <c r="T50" s="95">
        <v>0.01</v>
      </c>
      <c r="U50" s="95">
        <v>3.0000000000000001E-3</v>
      </c>
      <c r="V50" s="95">
        <v>0.1938</v>
      </c>
      <c r="W50" s="95">
        <v>7.2300000000000003E-2</v>
      </c>
    </row>
    <row r="51" spans="1:23" x14ac:dyDescent="0.2">
      <c r="A51" s="24" t="s">
        <v>198</v>
      </c>
      <c r="B51" s="94">
        <v>40119.690972222219</v>
      </c>
      <c r="C51" s="104">
        <v>73.000000000000057</v>
      </c>
      <c r="D51" s="40">
        <v>2.0671410000000017</v>
      </c>
      <c r="E51" s="38">
        <v>7.9000000000000001E-2</v>
      </c>
      <c r="F51" s="32">
        <v>1.0000000000000009E-5</v>
      </c>
      <c r="G51" s="38">
        <v>8.9999999999999987E-4</v>
      </c>
      <c r="H51" s="38">
        <v>0.16300000000000001</v>
      </c>
      <c r="I51" s="41"/>
      <c r="J51" s="38">
        <v>0.01</v>
      </c>
      <c r="K51" s="38">
        <v>1.9000000000000056E-3</v>
      </c>
      <c r="M51" s="3" t="s">
        <v>103</v>
      </c>
      <c r="N51" s="94">
        <v>40585.354166666664</v>
      </c>
      <c r="O51" s="31">
        <v>57</v>
      </c>
      <c r="P51" s="40">
        <f t="shared" si="0"/>
        <v>1.614069</v>
      </c>
      <c r="Q51" s="95">
        <v>1.9E-2</v>
      </c>
      <c r="R51" s="95">
        <v>2.5000000000000001E-4</v>
      </c>
      <c r="S51" s="96"/>
      <c r="T51" s="95">
        <v>2.5000000000000001E-2</v>
      </c>
      <c r="U51" s="95">
        <v>3.0000000000000001E-3</v>
      </c>
      <c r="V51" s="95">
        <v>0.22850000000000001</v>
      </c>
      <c r="W51" s="95">
        <v>8.77E-2</v>
      </c>
    </row>
    <row r="52" spans="1:23" x14ac:dyDescent="0.2">
      <c r="A52" s="24" t="s">
        <v>198</v>
      </c>
      <c r="B52" s="94">
        <v>40182.385416666664</v>
      </c>
      <c r="C52" s="104">
        <v>75.000000000000043</v>
      </c>
      <c r="D52" s="40">
        <v>2.1237750000000011</v>
      </c>
      <c r="E52" s="38">
        <v>3.5999999999999997E-2</v>
      </c>
      <c r="F52" s="32"/>
      <c r="G52" s="38"/>
      <c r="H52" s="38">
        <v>0.09</v>
      </c>
      <c r="I52" s="41"/>
      <c r="J52" s="38">
        <v>5.2999999999999827E-3</v>
      </c>
      <c r="K52" s="38">
        <v>1.3000000000000114E-3</v>
      </c>
      <c r="M52" s="3" t="s">
        <v>103</v>
      </c>
      <c r="N52" s="94">
        <v>40585.625</v>
      </c>
      <c r="O52" s="31">
        <v>57</v>
      </c>
      <c r="P52" s="40">
        <f t="shared" si="0"/>
        <v>1.614069</v>
      </c>
      <c r="Q52" s="95">
        <v>1.7999999999999999E-2</v>
      </c>
      <c r="R52" s="95">
        <v>2.3999999999999998E-4</v>
      </c>
      <c r="S52" s="96"/>
      <c r="T52" s="95">
        <v>1.4999999999999999E-2</v>
      </c>
      <c r="U52" s="95">
        <v>3.0000000000000001E-3</v>
      </c>
      <c r="V52" s="95">
        <v>0.2092</v>
      </c>
      <c r="W52" s="95">
        <v>6.8000000000000005E-2</v>
      </c>
    </row>
    <row r="53" spans="1:23" x14ac:dyDescent="0.2">
      <c r="A53" s="24" t="s">
        <v>198</v>
      </c>
      <c r="B53" s="94">
        <v>40182.572916666664</v>
      </c>
      <c r="C53" s="104">
        <v>75.000000000000043</v>
      </c>
      <c r="D53" s="40">
        <v>2.1237750000000011</v>
      </c>
      <c r="E53" s="38">
        <v>6.9000000000000006E-2</v>
      </c>
      <c r="F53" s="32">
        <v>7.9999999999999993E-5</v>
      </c>
      <c r="G53" s="38"/>
      <c r="H53" s="38">
        <v>0.14299999999999999</v>
      </c>
      <c r="I53" s="41"/>
      <c r="J53" s="38">
        <v>3.3100000000000025E-2</v>
      </c>
      <c r="K53" s="38">
        <v>1.3700000000000002E-2</v>
      </c>
      <c r="M53" s="3" t="s">
        <v>103</v>
      </c>
      <c r="N53" s="94">
        <v>40590.53125</v>
      </c>
      <c r="O53" s="31">
        <v>55</v>
      </c>
      <c r="P53" s="40">
        <f t="shared" si="0"/>
        <v>1.5574349999999999</v>
      </c>
      <c r="Q53" s="95">
        <v>1.4999999999999999E-2</v>
      </c>
      <c r="R53" s="95">
        <v>2.5000000000000001E-4</v>
      </c>
      <c r="S53" s="96"/>
      <c r="T53" s="95">
        <v>0.01</v>
      </c>
      <c r="U53" s="95">
        <v>3.0000000000000001E-3</v>
      </c>
      <c r="V53" s="95">
        <v>0.20300000000000001</v>
      </c>
      <c r="W53" s="95">
        <v>7.3999999999999996E-2</v>
      </c>
    </row>
    <row r="54" spans="1:23" x14ac:dyDescent="0.2">
      <c r="A54" s="24" t="s">
        <v>198</v>
      </c>
      <c r="B54" s="94">
        <v>40274.724305555559</v>
      </c>
      <c r="C54" s="104">
        <v>75.000000000000043</v>
      </c>
      <c r="D54" s="40">
        <v>2.1237750000000011</v>
      </c>
      <c r="E54" s="38">
        <v>0.28699999999999998</v>
      </c>
      <c r="F54" s="32">
        <v>5.9999999999999995E-5</v>
      </c>
      <c r="G54" s="38">
        <v>2.0000000000000005E-3</v>
      </c>
      <c r="H54" s="38">
        <v>0.46800000000000003</v>
      </c>
      <c r="I54" s="38">
        <v>7.9999999999999982E-4</v>
      </c>
      <c r="J54" s="38">
        <v>6.3E-2</v>
      </c>
      <c r="K54" s="38">
        <v>3.27E-2</v>
      </c>
      <c r="M54" s="3" t="s">
        <v>103</v>
      </c>
      <c r="N54" s="94">
        <v>40606.431944444441</v>
      </c>
      <c r="O54" s="31">
        <v>49</v>
      </c>
      <c r="P54" s="40">
        <f t="shared" si="0"/>
        <v>1.3875329999999999</v>
      </c>
      <c r="Q54" s="95">
        <v>1.4999999999999999E-2</v>
      </c>
      <c r="R54" s="95">
        <v>2.2000000000000001E-4</v>
      </c>
      <c r="S54" s="96"/>
      <c r="T54" s="95">
        <v>0.01</v>
      </c>
      <c r="U54" s="95">
        <v>3.0000000000000001E-3</v>
      </c>
      <c r="V54" s="95">
        <v>0.1671</v>
      </c>
      <c r="W54" s="95">
        <v>5.62E-2</v>
      </c>
    </row>
    <row r="55" spans="1:23" x14ac:dyDescent="0.2">
      <c r="A55" s="24" t="s">
        <v>198</v>
      </c>
      <c r="B55" s="94">
        <v>40274.734027777777</v>
      </c>
      <c r="C55" s="104">
        <v>75.000000000000043</v>
      </c>
      <c r="D55" s="40">
        <v>2.1237750000000011</v>
      </c>
      <c r="E55" s="38">
        <v>3.4159999999999999</v>
      </c>
      <c r="F55" s="32">
        <v>4.5999999999999996E-4</v>
      </c>
      <c r="G55" s="38">
        <v>1.2E-2</v>
      </c>
      <c r="H55" s="38">
        <v>5.444</v>
      </c>
      <c r="I55" s="38">
        <v>2.8E-3</v>
      </c>
      <c r="J55" s="38">
        <v>0.33600000000000002</v>
      </c>
      <c r="K55" s="38">
        <v>0.16190000000000002</v>
      </c>
      <c r="M55" s="3" t="s">
        <v>103</v>
      </c>
      <c r="N55" s="94">
        <v>40639.340277777781</v>
      </c>
      <c r="O55" s="31">
        <v>139</v>
      </c>
      <c r="P55" s="40">
        <f t="shared" si="0"/>
        <v>3.9360629999999999</v>
      </c>
      <c r="Q55" s="95">
        <v>1.6E-2</v>
      </c>
      <c r="R55" s="95">
        <v>1.4999999999999999E-4</v>
      </c>
      <c r="S55" s="96">
        <v>2E-3</v>
      </c>
      <c r="T55" s="95">
        <v>0.01</v>
      </c>
      <c r="U55" s="95">
        <v>3.0000000000000001E-3</v>
      </c>
      <c r="V55" s="95">
        <v>0.1128</v>
      </c>
      <c r="W55" s="95">
        <v>4.7600000000000003E-2</v>
      </c>
    </row>
    <row r="56" spans="1:23" x14ac:dyDescent="0.2">
      <c r="A56" s="24" t="s">
        <v>198</v>
      </c>
      <c r="B56" s="94">
        <v>39819.715277777781</v>
      </c>
      <c r="C56" s="104">
        <v>77.000000000000014</v>
      </c>
      <c r="D56" s="40">
        <v>2.1804090000000005</v>
      </c>
      <c r="E56" s="38">
        <v>7.3999999999999996E-2</v>
      </c>
      <c r="F56" s="32"/>
      <c r="G56" s="38">
        <v>3.0000000000000024E-4</v>
      </c>
      <c r="H56" s="38">
        <v>0.159</v>
      </c>
      <c r="I56" s="38"/>
      <c r="J56" s="38">
        <v>2.2800000000000011E-2</v>
      </c>
      <c r="K56" s="38">
        <v>1.1899999999999992E-2</v>
      </c>
      <c r="M56" s="3" t="s">
        <v>103</v>
      </c>
      <c r="N56" s="94">
        <v>40639.607638888891</v>
      </c>
      <c r="O56" s="31">
        <v>139</v>
      </c>
      <c r="P56" s="40">
        <f t="shared" si="0"/>
        <v>3.9360629999999999</v>
      </c>
      <c r="Q56" s="95">
        <v>0.03</v>
      </c>
      <c r="R56" s="95">
        <v>2.0000000000000001E-4</v>
      </c>
      <c r="S56" s="96"/>
      <c r="T56" s="95">
        <v>0.01</v>
      </c>
      <c r="U56" s="95">
        <v>3.0000000000000001E-3</v>
      </c>
      <c r="V56" s="95">
        <v>0.11370000000000001</v>
      </c>
      <c r="W56" s="95">
        <v>4.2500000000000003E-2</v>
      </c>
    </row>
    <row r="57" spans="1:23" x14ac:dyDescent="0.2">
      <c r="A57" s="24" t="s">
        <v>198</v>
      </c>
      <c r="B57" s="94">
        <v>39819.725694444445</v>
      </c>
      <c r="C57" s="104">
        <v>77.000000000000014</v>
      </c>
      <c r="D57" s="40">
        <v>2.1804090000000005</v>
      </c>
      <c r="E57" s="38">
        <v>8.4000000000000005E-2</v>
      </c>
      <c r="F57" s="32">
        <v>2.0000000000000019E-5</v>
      </c>
      <c r="G57" s="38">
        <v>6.0000000000000006E-4</v>
      </c>
      <c r="H57" s="38">
        <v>0.17499999999999999</v>
      </c>
      <c r="I57" s="38"/>
      <c r="J57" s="38">
        <v>2.4900000000000005E-2</v>
      </c>
      <c r="K57" s="38">
        <v>1.4600000000000009E-2</v>
      </c>
      <c r="M57" s="3" t="s">
        <v>103</v>
      </c>
      <c r="N57" s="94">
        <v>40648.416666666664</v>
      </c>
      <c r="O57" s="31">
        <v>111</v>
      </c>
      <c r="P57" s="40">
        <f t="shared" si="0"/>
        <v>3.1431869999999997</v>
      </c>
      <c r="Q57" s="95">
        <v>0.02</v>
      </c>
      <c r="R57" s="95">
        <v>2.2000000000000001E-4</v>
      </c>
      <c r="S57" s="96"/>
      <c r="T57" s="95">
        <v>1.4E-2</v>
      </c>
      <c r="U57" s="95">
        <v>3.0000000000000001E-3</v>
      </c>
      <c r="V57" s="95">
        <v>0.15040000000000001</v>
      </c>
      <c r="W57" s="95">
        <v>5.9299999999999999E-2</v>
      </c>
    </row>
    <row r="58" spans="1:23" x14ac:dyDescent="0.2">
      <c r="A58" s="24" t="s">
        <v>198</v>
      </c>
      <c r="B58" s="94">
        <v>39850.552083333336</v>
      </c>
      <c r="C58" s="104">
        <v>77.000000000000014</v>
      </c>
      <c r="D58" s="40">
        <v>2.1804090000000005</v>
      </c>
      <c r="E58" s="38">
        <v>0.27800000000000002</v>
      </c>
      <c r="F58" s="32">
        <v>3.0000000000000028E-5</v>
      </c>
      <c r="G58" s="38">
        <v>1.5E-3</v>
      </c>
      <c r="H58" s="38">
        <v>0.45200000000000001</v>
      </c>
      <c r="I58" s="38">
        <v>3.0000000000000001E-3</v>
      </c>
      <c r="J58" s="38">
        <v>1.4999999999999999E-2</v>
      </c>
      <c r="K58" s="38">
        <v>1.5699999999999988E-2</v>
      </c>
      <c r="M58" s="3" t="s">
        <v>103</v>
      </c>
      <c r="N58" s="94">
        <v>40666.461805555555</v>
      </c>
      <c r="O58" s="31">
        <v>117</v>
      </c>
      <c r="P58" s="40">
        <f t="shared" si="0"/>
        <v>3.3130889999999997</v>
      </c>
      <c r="Q58" s="95">
        <v>1.7999999999999999E-2</v>
      </c>
      <c r="R58" s="95">
        <v>1.4999999999999999E-4</v>
      </c>
      <c r="S58" s="96"/>
      <c r="T58" s="95">
        <v>0.02</v>
      </c>
      <c r="U58" s="95">
        <v>3.0000000000000001E-3</v>
      </c>
      <c r="V58" s="95">
        <v>0.12570000000000001</v>
      </c>
      <c r="W58" s="95">
        <v>5.9499999999999997E-2</v>
      </c>
    </row>
    <row r="59" spans="1:23" x14ac:dyDescent="0.2">
      <c r="A59" s="24" t="s">
        <v>198</v>
      </c>
      <c r="B59" s="94">
        <v>39850.586805555555</v>
      </c>
      <c r="C59" s="104">
        <v>77.000000000000014</v>
      </c>
      <c r="D59" s="40">
        <v>2.1804090000000005</v>
      </c>
      <c r="E59" s="38">
        <v>0.215</v>
      </c>
      <c r="F59" s="32">
        <v>1.4000000000000001E-4</v>
      </c>
      <c r="G59" s="38">
        <v>2E-3</v>
      </c>
      <c r="H59" s="38">
        <v>0.38</v>
      </c>
      <c r="I59" s="38">
        <v>1.8999999999999996E-3</v>
      </c>
      <c r="J59" s="38">
        <v>3.1099999999999996E-2</v>
      </c>
      <c r="K59" s="38">
        <v>0.02</v>
      </c>
      <c r="M59" s="3" t="s">
        <v>103</v>
      </c>
      <c r="N59" s="94">
        <v>40697.357638888891</v>
      </c>
      <c r="O59" s="31">
        <v>1370</v>
      </c>
      <c r="P59" s="40">
        <f t="shared" si="0"/>
        <v>38.794289999999997</v>
      </c>
      <c r="Q59" s="95">
        <v>2.4E-2</v>
      </c>
      <c r="R59" s="95">
        <v>1.4999999999999999E-4</v>
      </c>
      <c r="S59" s="96">
        <v>2.5000000000000001E-3</v>
      </c>
      <c r="T59" s="95">
        <v>2.5000000000000001E-2</v>
      </c>
      <c r="U59" s="95">
        <v>3.0000000000000001E-3</v>
      </c>
      <c r="V59" s="95">
        <v>3.6400000000000002E-2</v>
      </c>
      <c r="W59" s="95">
        <v>2.3E-2</v>
      </c>
    </row>
    <row r="60" spans="1:23" x14ac:dyDescent="0.2">
      <c r="A60" s="24" t="s">
        <v>198</v>
      </c>
      <c r="B60" s="94">
        <v>41621.368055555555</v>
      </c>
      <c r="C60" s="104">
        <v>83.000000000000028</v>
      </c>
      <c r="D60" s="40">
        <v>2.3503110000000005</v>
      </c>
      <c r="E60" s="38">
        <v>0.14000000000000001</v>
      </c>
      <c r="F60" s="32">
        <v>8.9999999999999992E-5</v>
      </c>
      <c r="G60" s="38"/>
      <c r="H60" s="38">
        <v>0.32800000000000001</v>
      </c>
      <c r="I60" s="41"/>
      <c r="J60" s="38">
        <v>1.5900000000000004E-2</v>
      </c>
      <c r="K60" s="38">
        <v>1.4300000000000011E-2</v>
      </c>
      <c r="M60" s="3" t="s">
        <v>103</v>
      </c>
      <c r="N60" s="94">
        <v>40697.659722222219</v>
      </c>
      <c r="O60" s="31">
        <v>1370</v>
      </c>
      <c r="P60" s="40">
        <f t="shared" si="0"/>
        <v>38.794289999999997</v>
      </c>
      <c r="Q60" s="95">
        <v>2.1999999999999999E-2</v>
      </c>
      <c r="R60" s="95">
        <v>1.4999999999999999E-4</v>
      </c>
      <c r="S60" s="96">
        <v>2.5999999999999999E-3</v>
      </c>
      <c r="T60" s="95">
        <v>1.2E-2</v>
      </c>
      <c r="U60" s="95">
        <v>3.0000000000000001E-3</v>
      </c>
      <c r="V60" s="95">
        <v>4.2799999999999998E-2</v>
      </c>
      <c r="W60" s="95">
        <v>2.29E-2</v>
      </c>
    </row>
    <row r="61" spans="1:23" x14ac:dyDescent="0.2">
      <c r="A61" s="24" t="s">
        <v>198</v>
      </c>
      <c r="B61" s="94">
        <v>41621.586805555555</v>
      </c>
      <c r="C61" s="104">
        <v>83.000000000000028</v>
      </c>
      <c r="D61" s="40">
        <v>2.3503110000000005</v>
      </c>
      <c r="E61" s="38">
        <v>0.159</v>
      </c>
      <c r="F61" s="32">
        <v>8.9999999999999965E-5</v>
      </c>
      <c r="G61" s="38"/>
      <c r="H61" s="38">
        <v>0.35299999999999998</v>
      </c>
      <c r="I61" s="41"/>
      <c r="J61" s="38">
        <v>1.5699999999999988E-2</v>
      </c>
      <c r="K61" s="38">
        <v>1.5900000000000004E-2</v>
      </c>
      <c r="M61" s="3" t="s">
        <v>103</v>
      </c>
      <c r="N61" s="94">
        <v>40704.458333333336</v>
      </c>
      <c r="O61" s="31">
        <v>1840</v>
      </c>
      <c r="P61" s="40">
        <f t="shared" si="0"/>
        <v>52.103279999999998</v>
      </c>
      <c r="Q61" s="95">
        <v>3.7999999999999999E-2</v>
      </c>
      <c r="R61" s="95">
        <v>1.4999999999999999E-4</v>
      </c>
      <c r="S61" s="96">
        <v>2.8999999999999998E-3</v>
      </c>
      <c r="T61" s="95">
        <v>3.5000000000000003E-2</v>
      </c>
      <c r="U61" s="95">
        <v>3.0000000000000001E-3</v>
      </c>
      <c r="V61" s="95">
        <v>5.0599999999999999E-2</v>
      </c>
      <c r="W61" s="95">
        <v>3.3700000000000001E-2</v>
      </c>
    </row>
    <row r="62" spans="1:23" x14ac:dyDescent="0.2">
      <c r="A62" s="24" t="s">
        <v>198</v>
      </c>
      <c r="B62" s="94">
        <v>39909.524305555555</v>
      </c>
      <c r="C62" s="104">
        <v>88.000000000000028</v>
      </c>
      <c r="D62" s="40">
        <v>2.4918960000000006</v>
      </c>
      <c r="E62" s="38">
        <v>0.26800000000000002</v>
      </c>
      <c r="F62" s="32">
        <v>9.0000000000000019E-5</v>
      </c>
      <c r="G62" s="38">
        <v>1.8000000000000002E-3</v>
      </c>
      <c r="H62" s="38">
        <v>0.45500000000000002</v>
      </c>
      <c r="I62" s="38">
        <v>2.8E-3</v>
      </c>
      <c r="J62" s="38">
        <v>2.8399999999999977E-2</v>
      </c>
      <c r="K62" s="38">
        <v>1.8200000000000004E-2</v>
      </c>
      <c r="M62" s="3" t="s">
        <v>103</v>
      </c>
      <c r="N62" s="94">
        <v>40729.361111111109</v>
      </c>
      <c r="O62" s="31">
        <v>1030</v>
      </c>
      <c r="P62" s="40">
        <f t="shared" si="0"/>
        <v>29.166509999999999</v>
      </c>
      <c r="Q62" s="95">
        <v>1.4999999999999999E-2</v>
      </c>
      <c r="R62" s="95">
        <v>1.4999999999999999E-4</v>
      </c>
      <c r="S62" s="96"/>
      <c r="T62" s="95">
        <v>0.01</v>
      </c>
      <c r="U62" s="95">
        <v>3.0000000000000001E-3</v>
      </c>
      <c r="V62" s="95">
        <v>5.45E-2</v>
      </c>
      <c r="W62" s="95">
        <v>4.2000000000000003E-2</v>
      </c>
    </row>
    <row r="63" spans="1:23" x14ac:dyDescent="0.2">
      <c r="A63" s="24" t="s">
        <v>198</v>
      </c>
      <c r="B63" s="94">
        <v>39909.555555555555</v>
      </c>
      <c r="C63" s="104">
        <v>88.000000000000028</v>
      </c>
      <c r="D63" s="40">
        <v>2.4918960000000006</v>
      </c>
      <c r="E63" s="38">
        <v>0.21099999999999999</v>
      </c>
      <c r="F63" s="32">
        <v>5.9999999999999995E-5</v>
      </c>
      <c r="G63" s="38">
        <v>1.7999999999999997E-3</v>
      </c>
      <c r="H63" s="38">
        <v>0.36399999999999999</v>
      </c>
      <c r="I63" s="38">
        <v>2.1000000000000007E-3</v>
      </c>
      <c r="J63" s="38">
        <v>2.0500000000000001E-2</v>
      </c>
      <c r="K63" s="38">
        <v>2.3200000000000002E-2</v>
      </c>
      <c r="M63" s="3" t="s">
        <v>103</v>
      </c>
      <c r="N63" s="94">
        <v>40729.638888888891</v>
      </c>
      <c r="O63" s="31">
        <v>1030</v>
      </c>
      <c r="P63" s="40">
        <f t="shared" si="0"/>
        <v>29.166509999999999</v>
      </c>
      <c r="Q63" s="95">
        <v>1.7000000000000001E-2</v>
      </c>
      <c r="R63" s="95">
        <v>1.4999999999999999E-4</v>
      </c>
      <c r="S63" s="96"/>
      <c r="T63" s="95">
        <v>0.01</v>
      </c>
      <c r="U63" s="95">
        <v>3.0000000000000001E-3</v>
      </c>
      <c r="V63" s="95">
        <v>5.79E-2</v>
      </c>
      <c r="W63" s="95">
        <v>4.24E-2</v>
      </c>
    </row>
    <row r="64" spans="1:23" x14ac:dyDescent="0.2">
      <c r="A64" s="24" t="s">
        <v>198</v>
      </c>
      <c r="B64" s="94">
        <v>40861.364583333336</v>
      </c>
      <c r="C64" s="104">
        <v>88.000000000000028</v>
      </c>
      <c r="D64" s="40">
        <v>2.4918960000000006</v>
      </c>
      <c r="E64" s="38">
        <v>0.10299999999999999</v>
      </c>
      <c r="F64" s="32">
        <v>4.9999999999999989E-5</v>
      </c>
      <c r="G64" s="38">
        <v>1.2000000000000001E-3</v>
      </c>
      <c r="H64" s="38">
        <v>0.23799999999999999</v>
      </c>
      <c r="I64" s="41"/>
      <c r="J64" s="38">
        <v>8.5999999999999948E-3</v>
      </c>
      <c r="K64" s="38">
        <v>7.2999999999999975E-3</v>
      </c>
      <c r="M64" s="3" t="s">
        <v>103</v>
      </c>
      <c r="N64" s="94">
        <v>40746.541666666664</v>
      </c>
      <c r="O64" s="31">
        <v>412</v>
      </c>
      <c r="P64" s="40">
        <f t="shared" si="0"/>
        <v>11.666604</v>
      </c>
      <c r="Q64" s="95">
        <v>1.4999999999999999E-2</v>
      </c>
      <c r="R64" s="95">
        <v>2.0999999999999998E-4</v>
      </c>
      <c r="S64" s="96"/>
      <c r="T64" s="95">
        <v>2.4E-2</v>
      </c>
      <c r="U64" s="95">
        <v>3.0000000000000001E-3</v>
      </c>
      <c r="V64" s="95">
        <v>8.6699999999999999E-2</v>
      </c>
      <c r="W64" s="95">
        <v>6.409999999999999E-2</v>
      </c>
    </row>
    <row r="65" spans="1:23" x14ac:dyDescent="0.2">
      <c r="A65" s="24" t="s">
        <v>198</v>
      </c>
      <c r="B65" s="94">
        <v>40984.468055555553</v>
      </c>
      <c r="C65" s="104">
        <v>89.000000000000057</v>
      </c>
      <c r="D65" s="40">
        <v>2.5202130000000014</v>
      </c>
      <c r="E65" s="38">
        <v>0.77900000000000003</v>
      </c>
      <c r="F65" s="32">
        <v>3.3000000000000005E-4</v>
      </c>
      <c r="G65" s="38">
        <v>6.6E-3</v>
      </c>
      <c r="H65" s="38">
        <v>1.4419999999999999</v>
      </c>
      <c r="I65" s="38">
        <v>5.4999999999999997E-3</v>
      </c>
      <c r="J65" s="38">
        <v>0.32020000000000004</v>
      </c>
      <c r="K65" s="38">
        <v>9.7899999999999987E-2</v>
      </c>
      <c r="M65" s="3" t="s">
        <v>103</v>
      </c>
      <c r="N65" s="94">
        <v>40756.583333333336</v>
      </c>
      <c r="O65" s="31">
        <v>317</v>
      </c>
      <c r="P65" s="40">
        <f t="shared" si="0"/>
        <v>8.9764889999999991</v>
      </c>
      <c r="Q65" s="95">
        <v>2.1000000000000001E-2</v>
      </c>
      <c r="R65" s="95">
        <v>1.4999999999999999E-4</v>
      </c>
      <c r="S65" s="96"/>
      <c r="T65" s="95">
        <v>0.01</v>
      </c>
      <c r="U65" s="95">
        <v>3.0000000000000001E-3</v>
      </c>
      <c r="V65" s="95">
        <v>6.5799999999999997E-2</v>
      </c>
      <c r="W65" s="95">
        <v>3.4200000000000001E-2</v>
      </c>
    </row>
    <row r="66" spans="1:23" x14ac:dyDescent="0.2">
      <c r="A66" s="24" t="s">
        <v>198</v>
      </c>
      <c r="B66" s="94">
        <v>41156.364583333336</v>
      </c>
      <c r="C66" s="104">
        <v>89.000000000000057</v>
      </c>
      <c r="D66" s="40">
        <v>2.5202130000000014</v>
      </c>
      <c r="E66" s="38">
        <v>6.3E-2</v>
      </c>
      <c r="F66" s="32">
        <v>8.9999999999999992E-5</v>
      </c>
      <c r="G66" s="38"/>
      <c r="H66" s="38">
        <v>0.23599999999999999</v>
      </c>
      <c r="I66" s="41"/>
      <c r="J66" s="38">
        <v>3.6699999999999997E-2</v>
      </c>
      <c r="K66" s="38">
        <v>1.1900000000000003E-2</v>
      </c>
      <c r="M66" s="3" t="s">
        <v>103</v>
      </c>
      <c r="N66" s="94">
        <v>40756.65625</v>
      </c>
      <c r="O66" s="31">
        <v>317</v>
      </c>
      <c r="P66" s="40">
        <f t="shared" si="0"/>
        <v>8.9764889999999991</v>
      </c>
      <c r="Q66" s="95">
        <v>1.9E-2</v>
      </c>
      <c r="R66" s="95">
        <v>2.0000000000000001E-4</v>
      </c>
      <c r="S66" s="96"/>
      <c r="T66" s="95">
        <v>0.01</v>
      </c>
      <c r="U66" s="95">
        <v>3.0000000000000001E-3</v>
      </c>
      <c r="V66" s="95">
        <v>6.59E-2</v>
      </c>
      <c r="W66" s="95">
        <v>3.8899999999999997E-2</v>
      </c>
    </row>
    <row r="67" spans="1:23" x14ac:dyDescent="0.2">
      <c r="A67" s="24" t="s">
        <v>198</v>
      </c>
      <c r="B67" s="94">
        <v>41156.645833333336</v>
      </c>
      <c r="C67" s="104">
        <v>89.000000000000057</v>
      </c>
      <c r="D67" s="40">
        <v>2.5202130000000014</v>
      </c>
      <c r="E67" s="38">
        <v>3.3000000000000002E-2</v>
      </c>
      <c r="F67" s="32">
        <v>3.9999999999999983E-5</v>
      </c>
      <c r="G67" s="38"/>
      <c r="H67" s="38">
        <v>0.19</v>
      </c>
      <c r="I67" s="41"/>
      <c r="J67" s="38">
        <v>3.1200000000000002E-2</v>
      </c>
      <c r="K67" s="38">
        <v>1.1800000000000001E-2</v>
      </c>
      <c r="M67" s="3" t="s">
        <v>103</v>
      </c>
      <c r="N67" s="94">
        <v>40772.541666666664</v>
      </c>
      <c r="O67" s="31">
        <v>154</v>
      </c>
      <c r="P67" s="40">
        <f t="shared" si="0"/>
        <v>4.3608180000000001</v>
      </c>
      <c r="Q67" s="95">
        <v>2.1999999999999999E-2</v>
      </c>
      <c r="R67" s="95">
        <v>5.6000000000000006E-4</v>
      </c>
      <c r="S67" s="96"/>
      <c r="T67" s="95">
        <v>1.2999999999999999E-2</v>
      </c>
      <c r="U67" s="95">
        <v>3.0000000000000001E-3</v>
      </c>
      <c r="V67" s="95">
        <v>8.0200000000000007E-2</v>
      </c>
      <c r="W67" s="95">
        <v>3.3000000000000002E-2</v>
      </c>
    </row>
    <row r="68" spans="1:23" x14ac:dyDescent="0.2">
      <c r="A68" s="24" t="s">
        <v>198</v>
      </c>
      <c r="B68" s="94">
        <v>41978.375</v>
      </c>
      <c r="C68" s="104">
        <v>91.000000000000057</v>
      </c>
      <c r="D68" s="40">
        <v>2.5768470000000017</v>
      </c>
      <c r="E68" s="38">
        <v>0.17100000000000001</v>
      </c>
      <c r="F68" s="32"/>
      <c r="G68" s="38"/>
      <c r="H68" s="38">
        <v>0.25800000000000001</v>
      </c>
      <c r="I68" s="38">
        <v>1.9E-3</v>
      </c>
      <c r="J68" s="38">
        <v>1.6699999999999989E-2</v>
      </c>
      <c r="K68" s="38">
        <v>9.599999999999994E-3</v>
      </c>
      <c r="M68" s="3" t="s">
        <v>103</v>
      </c>
      <c r="N68" s="94">
        <v>40812.385416666664</v>
      </c>
      <c r="O68" s="31">
        <v>123</v>
      </c>
      <c r="P68" s="40">
        <f t="shared" si="0"/>
        <v>3.4829909999999997</v>
      </c>
      <c r="Q68" s="95">
        <v>1.4999999999999999E-2</v>
      </c>
      <c r="R68" s="95">
        <v>1.4999999999999999E-4</v>
      </c>
      <c r="S68" s="96"/>
      <c r="T68" s="95">
        <v>1.0999999999999999E-2</v>
      </c>
      <c r="U68" s="95">
        <v>3.0000000000000001E-3</v>
      </c>
      <c r="V68" s="95">
        <v>9.35E-2</v>
      </c>
      <c r="W68" s="95">
        <v>2.9399999999999999E-2</v>
      </c>
    </row>
    <row r="69" spans="1:23" x14ac:dyDescent="0.2">
      <c r="A69" s="24" t="s">
        <v>198</v>
      </c>
      <c r="B69" s="94">
        <v>41978.614583333336</v>
      </c>
      <c r="C69" s="104">
        <v>91.000000000000057</v>
      </c>
      <c r="D69" s="40">
        <v>2.5768470000000017</v>
      </c>
      <c r="E69" s="38">
        <v>0.16</v>
      </c>
      <c r="F69" s="32"/>
      <c r="G69" s="38"/>
      <c r="H69" s="38">
        <v>0.248</v>
      </c>
      <c r="I69" s="38">
        <v>5.0000000000000001E-4</v>
      </c>
      <c r="J69" s="38">
        <v>8.8000000000000109E-3</v>
      </c>
      <c r="K69" s="38">
        <v>1.3700000000000002E-2</v>
      </c>
      <c r="M69" s="3" t="s">
        <v>103</v>
      </c>
      <c r="N69" s="94">
        <v>40822.635416666664</v>
      </c>
      <c r="O69" s="31">
        <v>153</v>
      </c>
      <c r="P69" s="40">
        <f t="shared" ref="P69:P132" si="1">O69*0.028317</f>
        <v>4.3325009999999997</v>
      </c>
      <c r="Q69" s="95">
        <v>0.02</v>
      </c>
      <c r="R69" s="95">
        <v>1.4999999999999999E-4</v>
      </c>
      <c r="S69" s="96"/>
      <c r="T69" s="95">
        <v>2.5000000000000001E-2</v>
      </c>
      <c r="U69" s="95">
        <v>3.0000000000000001E-3</v>
      </c>
      <c r="V69" s="95">
        <v>6.0700000000000004E-2</v>
      </c>
      <c r="W69" s="95">
        <v>3.1399999999999997E-2</v>
      </c>
    </row>
    <row r="70" spans="1:23" x14ac:dyDescent="0.2">
      <c r="A70" s="24" t="s">
        <v>198</v>
      </c>
      <c r="B70" s="94">
        <v>40057.559027777781</v>
      </c>
      <c r="C70" s="104">
        <v>92.000000000000099</v>
      </c>
      <c r="D70" s="40">
        <v>2.6051640000000025</v>
      </c>
      <c r="E70" s="38">
        <v>2.5000000000000001E-2</v>
      </c>
      <c r="F70" s="32">
        <v>1.1999999999999999E-4</v>
      </c>
      <c r="G70" s="38"/>
      <c r="H70" s="38">
        <v>0.108</v>
      </c>
      <c r="I70" s="41"/>
      <c r="J70" s="38">
        <v>1.4300000000000004E-2</v>
      </c>
      <c r="K70" s="38">
        <v>1.1999999999999992E-3</v>
      </c>
      <c r="M70" s="3" t="s">
        <v>103</v>
      </c>
      <c r="N70" s="94">
        <v>40823.53125</v>
      </c>
      <c r="O70" s="31">
        <v>140</v>
      </c>
      <c r="P70" s="40">
        <f t="shared" si="1"/>
        <v>3.9643799999999998</v>
      </c>
      <c r="Q70" s="95">
        <v>2.1999999999999999E-2</v>
      </c>
      <c r="R70" s="95">
        <v>1.4999999999999999E-4</v>
      </c>
      <c r="S70" s="96"/>
      <c r="T70" s="95">
        <v>1.2999999999999999E-2</v>
      </c>
      <c r="U70" s="95">
        <v>3.0000000000000001E-3</v>
      </c>
      <c r="V70" s="95">
        <v>6.9400000000000003E-2</v>
      </c>
      <c r="W70" s="95">
        <v>4.2099999999999999E-2</v>
      </c>
    </row>
    <row r="71" spans="1:23" x14ac:dyDescent="0.2">
      <c r="A71" s="24" t="s">
        <v>198</v>
      </c>
      <c r="B71" s="94">
        <v>40057.569444444445</v>
      </c>
      <c r="C71" s="104">
        <v>92.000000000000099</v>
      </c>
      <c r="D71" s="40">
        <v>2.6051640000000025</v>
      </c>
      <c r="E71" s="38">
        <v>1.0999999999999999E-2</v>
      </c>
      <c r="F71" s="32">
        <v>2.0000000000000019E-5</v>
      </c>
      <c r="G71" s="38"/>
      <c r="H71" s="38">
        <v>5.0999999999999997E-2</v>
      </c>
      <c r="I71" s="41"/>
      <c r="J71" s="38">
        <v>3.1000000000000016E-3</v>
      </c>
      <c r="K71" s="38">
        <v>1.9000000000000004E-3</v>
      </c>
      <c r="M71" s="3" t="s">
        <v>103</v>
      </c>
      <c r="N71" s="94">
        <v>40833.388888888891</v>
      </c>
      <c r="O71" s="31">
        <v>141</v>
      </c>
      <c r="P71" s="40">
        <f t="shared" si="1"/>
        <v>3.9926969999999997</v>
      </c>
      <c r="Q71" s="95">
        <v>0.02</v>
      </c>
      <c r="R71" s="95">
        <v>1.4999999999999999E-4</v>
      </c>
      <c r="S71" s="96"/>
      <c r="T71" s="95">
        <v>1.9E-2</v>
      </c>
      <c r="U71" s="95">
        <v>3.0000000000000001E-3</v>
      </c>
      <c r="V71" s="95">
        <v>8.5999999999999993E-2</v>
      </c>
      <c r="W71" s="95">
        <v>3.95E-2</v>
      </c>
    </row>
    <row r="72" spans="1:23" x14ac:dyDescent="0.2">
      <c r="A72" s="24" t="s">
        <v>198</v>
      </c>
      <c r="B72" s="94">
        <v>40855.392361111109</v>
      </c>
      <c r="C72" s="104">
        <v>93.000000000000028</v>
      </c>
      <c r="D72" s="40">
        <v>2.6334810000000006</v>
      </c>
      <c r="E72" s="38">
        <v>0.08</v>
      </c>
      <c r="F72" s="32">
        <v>5.9999999999999995E-5</v>
      </c>
      <c r="G72" s="38"/>
      <c r="H72" s="38">
        <v>0.19500000000000001</v>
      </c>
      <c r="I72" s="41"/>
      <c r="J72" s="38">
        <v>6.2000000000000171E-3</v>
      </c>
      <c r="K72" s="38">
        <v>4.9000000000000059E-3</v>
      </c>
      <c r="M72" s="3" t="s">
        <v>103</v>
      </c>
      <c r="N72" s="94">
        <v>40855.392361111109</v>
      </c>
      <c r="O72" s="31">
        <v>93</v>
      </c>
      <c r="P72" s="40">
        <f t="shared" si="1"/>
        <v>2.6334809999999997</v>
      </c>
      <c r="Q72" s="95">
        <v>1.4999999999999999E-2</v>
      </c>
      <c r="R72" s="95">
        <v>1.4999999999999999E-4</v>
      </c>
      <c r="S72" s="96"/>
      <c r="T72" s="95">
        <v>0.01</v>
      </c>
      <c r="U72" s="95">
        <v>3.0000000000000001E-3</v>
      </c>
      <c r="V72" s="95">
        <v>0.13569999999999999</v>
      </c>
      <c r="W72" s="95">
        <v>6.7099999999999993E-2</v>
      </c>
    </row>
    <row r="73" spans="1:23" x14ac:dyDescent="0.2">
      <c r="A73" s="24" t="s">
        <v>198</v>
      </c>
      <c r="B73" s="94">
        <v>40855.576388888891</v>
      </c>
      <c r="C73" s="104">
        <v>93.000000000000028</v>
      </c>
      <c r="D73" s="40">
        <v>2.6334810000000006</v>
      </c>
      <c r="E73" s="38">
        <v>8.4000000000000005E-2</v>
      </c>
      <c r="F73" s="32"/>
      <c r="G73" s="38">
        <v>9.0000000000000041E-4</v>
      </c>
      <c r="H73" s="38">
        <v>0.19500000000000001</v>
      </c>
      <c r="I73" s="41"/>
      <c r="J73" s="38"/>
      <c r="K73" s="38">
        <v>3.4000000000000059E-3</v>
      </c>
      <c r="M73" s="3" t="s">
        <v>103</v>
      </c>
      <c r="N73" s="94">
        <v>40855.576388888891</v>
      </c>
      <c r="O73" s="31">
        <v>93</v>
      </c>
      <c r="P73" s="40">
        <f t="shared" si="1"/>
        <v>2.6334809999999997</v>
      </c>
      <c r="Q73" s="95">
        <v>2.1000000000000001E-2</v>
      </c>
      <c r="R73" s="95">
        <v>1.4999999999999999E-4</v>
      </c>
      <c r="S73" s="96">
        <v>3.5000000000000001E-3</v>
      </c>
      <c r="T73" s="95">
        <v>1.6E-2</v>
      </c>
      <c r="U73" s="95">
        <v>3.0000000000000001E-3</v>
      </c>
      <c r="V73" s="95">
        <v>5.0000000000000001E-3</v>
      </c>
      <c r="W73" s="95">
        <v>5.9799999999999999E-2</v>
      </c>
    </row>
    <row r="74" spans="1:23" x14ac:dyDescent="0.2">
      <c r="A74" s="24" t="s">
        <v>198</v>
      </c>
      <c r="B74" s="94">
        <v>40455.552083333336</v>
      </c>
      <c r="C74" s="104">
        <v>99.000000000000071</v>
      </c>
      <c r="D74" s="40">
        <v>2.803383000000002</v>
      </c>
      <c r="E74" s="38">
        <v>4.3999999999999997E-2</v>
      </c>
      <c r="F74" s="49"/>
      <c r="G74" s="38">
        <v>3.0000000000000003E-4</v>
      </c>
      <c r="H74" s="38">
        <v>0.125</v>
      </c>
      <c r="I74" s="41"/>
      <c r="J74" s="38">
        <v>1.9300000000000005E-2</v>
      </c>
      <c r="K74" s="38">
        <v>9.8000000000000014E-3</v>
      </c>
      <c r="M74" s="3" t="s">
        <v>103</v>
      </c>
      <c r="N74" s="94">
        <v>40861.364583333336</v>
      </c>
      <c r="O74" s="31">
        <v>88</v>
      </c>
      <c r="P74" s="40">
        <f t="shared" si="1"/>
        <v>2.4918959999999997</v>
      </c>
      <c r="Q74" s="95">
        <v>1.4999999999999999E-2</v>
      </c>
      <c r="R74" s="95">
        <v>2.9999999999999997E-4</v>
      </c>
      <c r="S74" s="96"/>
      <c r="T74" s="95">
        <v>1.7999999999999999E-2</v>
      </c>
      <c r="U74" s="95">
        <v>3.0000000000000001E-3</v>
      </c>
      <c r="V74" s="95">
        <v>0.16789999999999999</v>
      </c>
      <c r="W74" s="95">
        <v>8.4500000000000006E-2</v>
      </c>
    </row>
    <row r="75" spans="1:23" x14ac:dyDescent="0.2">
      <c r="A75" s="24" t="s">
        <v>198</v>
      </c>
      <c r="B75" s="94">
        <v>40455.649305555555</v>
      </c>
      <c r="C75" s="104">
        <v>99.000000000000071</v>
      </c>
      <c r="D75" s="40">
        <v>2.803383000000002</v>
      </c>
      <c r="E75" s="38">
        <v>9.0999999999999998E-2</v>
      </c>
      <c r="F75" s="49"/>
      <c r="G75" s="38">
        <v>5.0000000000000001E-4</v>
      </c>
      <c r="H75" s="38">
        <v>0.22600000000000001</v>
      </c>
      <c r="I75" s="41"/>
      <c r="J75" s="38">
        <v>6.1399999999999989E-2</v>
      </c>
      <c r="K75" s="38">
        <v>1.6000000000000004E-2</v>
      </c>
      <c r="M75" s="3" t="s">
        <v>103</v>
      </c>
      <c r="N75" s="94">
        <v>40884.378472222219</v>
      </c>
      <c r="O75" s="31">
        <v>68</v>
      </c>
      <c r="P75" s="40">
        <f t="shared" si="1"/>
        <v>1.9255559999999998</v>
      </c>
      <c r="Q75" s="95">
        <v>1.4999999999999999E-2</v>
      </c>
      <c r="R75" s="95">
        <v>1.4999999999999999E-4</v>
      </c>
      <c r="S75" s="96"/>
      <c r="T75" s="95">
        <v>0.01</v>
      </c>
      <c r="U75" s="95">
        <v>3.0000000000000001E-3</v>
      </c>
      <c r="V75" s="95">
        <v>0.26219999999999999</v>
      </c>
      <c r="W75" s="95">
        <v>9.1299999999999992E-2</v>
      </c>
    </row>
    <row r="76" spans="1:23" x14ac:dyDescent="0.2">
      <c r="A76" s="24" t="s">
        <v>198</v>
      </c>
      <c r="B76" s="94">
        <v>40091.493055555555</v>
      </c>
      <c r="C76" s="104">
        <v>103.00000000000001</v>
      </c>
      <c r="D76" s="40">
        <v>2.9166510000000003</v>
      </c>
      <c r="E76" s="38">
        <v>3.6999999999999998E-2</v>
      </c>
      <c r="F76" s="32">
        <v>4.000000000000001E-5</v>
      </c>
      <c r="G76" s="38">
        <v>5.0000000000000001E-4</v>
      </c>
      <c r="H76" s="38">
        <v>0.11899999999999999</v>
      </c>
      <c r="I76" s="41"/>
      <c r="J76" s="38">
        <v>2.7700000000000002E-2</v>
      </c>
      <c r="K76" s="38">
        <v>7.0999999999999943E-3</v>
      </c>
      <c r="M76" s="3" t="s">
        <v>103</v>
      </c>
      <c r="N76" s="94">
        <v>40884.666666666664</v>
      </c>
      <c r="O76" s="31">
        <v>68</v>
      </c>
      <c r="P76" s="40">
        <f t="shared" si="1"/>
        <v>1.9255559999999998</v>
      </c>
      <c r="Q76" s="95">
        <v>1.7999999999999999E-2</v>
      </c>
      <c r="R76" s="95">
        <v>2.5000000000000001E-4</v>
      </c>
      <c r="S76" s="96"/>
      <c r="T76" s="95">
        <v>1.7000000000000001E-2</v>
      </c>
      <c r="U76" s="95">
        <v>3.0000000000000001E-3</v>
      </c>
      <c r="V76" s="95">
        <v>0.25490000000000002</v>
      </c>
      <c r="W76" s="95">
        <v>8.3699999999999997E-2</v>
      </c>
    </row>
    <row r="77" spans="1:23" x14ac:dyDescent="0.2">
      <c r="A77" s="24" t="s">
        <v>198</v>
      </c>
      <c r="B77" s="94">
        <v>40091.524305555555</v>
      </c>
      <c r="C77" s="104">
        <v>103.00000000000001</v>
      </c>
      <c r="D77" s="40">
        <v>2.9166510000000003</v>
      </c>
      <c r="E77" s="38">
        <v>4.4999999999999998E-2</v>
      </c>
      <c r="F77" s="32"/>
      <c r="G77" s="38">
        <v>3.0000000000000024E-4</v>
      </c>
      <c r="H77" s="38">
        <v>0.12</v>
      </c>
      <c r="I77" s="41"/>
      <c r="J77" s="38">
        <v>2.0200000000000003E-2</v>
      </c>
      <c r="K77" s="38">
        <v>3.5000000000000001E-3</v>
      </c>
      <c r="M77" s="3" t="s">
        <v>103</v>
      </c>
      <c r="N77" s="94">
        <v>40892.489583333336</v>
      </c>
      <c r="O77" s="31">
        <v>66</v>
      </c>
      <c r="P77" s="40">
        <f t="shared" si="1"/>
        <v>1.868922</v>
      </c>
      <c r="Q77" s="95">
        <v>1.4999999999999999E-2</v>
      </c>
      <c r="R77" s="95">
        <v>2.9999999999999997E-4</v>
      </c>
      <c r="S77" s="96"/>
      <c r="T77" s="95">
        <v>1.0999999999999999E-2</v>
      </c>
      <c r="U77" s="95">
        <v>3.0000000000000001E-3</v>
      </c>
      <c r="V77" s="95">
        <v>0.21190000000000001</v>
      </c>
      <c r="W77" s="95">
        <v>0.10779999999999999</v>
      </c>
    </row>
    <row r="78" spans="1:23" x14ac:dyDescent="0.2">
      <c r="A78" s="24" t="s">
        <v>198</v>
      </c>
      <c r="B78" s="94">
        <v>39938.354166666664</v>
      </c>
      <c r="C78" s="104">
        <v>108.00000000000011</v>
      </c>
      <c r="D78" s="40">
        <v>3.0582360000000031</v>
      </c>
      <c r="E78" s="38">
        <v>0.54500000000000004</v>
      </c>
      <c r="F78" s="32">
        <v>1.6000000000000001E-4</v>
      </c>
      <c r="G78" s="38">
        <v>5.0000000000000001E-3</v>
      </c>
      <c r="H78" s="38">
        <v>0.72</v>
      </c>
      <c r="I78" s="38">
        <v>7.3999999999999995E-3</v>
      </c>
      <c r="J78" s="38">
        <v>8.1200000000000008E-2</v>
      </c>
      <c r="K78" s="38">
        <v>3.4300000000000004E-2</v>
      </c>
      <c r="M78" s="3" t="s">
        <v>103</v>
      </c>
      <c r="N78" s="94">
        <v>40913.34375</v>
      </c>
      <c r="O78" s="31">
        <v>64</v>
      </c>
      <c r="P78" s="40">
        <f t="shared" si="1"/>
        <v>1.8122879999999999</v>
      </c>
      <c r="Q78" s="95">
        <v>1.4999999999999999E-2</v>
      </c>
      <c r="R78" s="95">
        <v>3.2000000000000003E-4</v>
      </c>
      <c r="S78" s="96"/>
      <c r="T78" s="95">
        <v>0.01</v>
      </c>
      <c r="U78" s="95">
        <v>3.0000000000000001E-3</v>
      </c>
      <c r="V78" s="95">
        <v>0.24659999999999999</v>
      </c>
      <c r="W78" s="95">
        <v>0.1205</v>
      </c>
    </row>
    <row r="79" spans="1:23" x14ac:dyDescent="0.2">
      <c r="A79" s="24" t="s">
        <v>198</v>
      </c>
      <c r="B79" s="94">
        <v>39938.357638888891</v>
      </c>
      <c r="C79" s="104">
        <v>108.00000000000011</v>
      </c>
      <c r="D79" s="40">
        <v>3.0582360000000031</v>
      </c>
      <c r="E79" s="38">
        <v>0.42199999999999999</v>
      </c>
      <c r="F79" s="32">
        <v>1.3999999999999999E-4</v>
      </c>
      <c r="G79" s="38">
        <v>4.8999999999999998E-3</v>
      </c>
      <c r="H79" s="38">
        <v>0.66900000000000004</v>
      </c>
      <c r="I79" s="38">
        <v>6.9000000000000008E-3</v>
      </c>
      <c r="J79" s="38">
        <v>6.93E-2</v>
      </c>
      <c r="K79" s="38">
        <v>3.8199999999999998E-2</v>
      </c>
      <c r="M79" s="3" t="s">
        <v>103</v>
      </c>
      <c r="N79" s="94">
        <v>40913.638888888891</v>
      </c>
      <c r="O79" s="31">
        <v>64</v>
      </c>
      <c r="P79" s="40">
        <f t="shared" si="1"/>
        <v>1.8122879999999999</v>
      </c>
      <c r="Q79" s="95">
        <v>2.7E-2</v>
      </c>
      <c r="R79" s="95">
        <v>3.2000000000000003E-4</v>
      </c>
      <c r="S79" s="96"/>
      <c r="T79" s="95">
        <v>3.1E-2</v>
      </c>
      <c r="U79" s="95">
        <v>3.0000000000000001E-3</v>
      </c>
      <c r="V79" s="95">
        <v>0.21159999999999998</v>
      </c>
      <c r="W79" s="95">
        <v>8.5699999999999998E-2</v>
      </c>
    </row>
    <row r="80" spans="1:23" x14ac:dyDescent="0.2">
      <c r="A80" s="24" t="s">
        <v>198</v>
      </c>
      <c r="B80" s="94">
        <v>41462.40625</v>
      </c>
      <c r="C80" s="104">
        <v>108.00000000000011</v>
      </c>
      <c r="D80" s="40">
        <v>3.0582360000000031</v>
      </c>
      <c r="E80" s="38">
        <v>3.4000000000000002E-2</v>
      </c>
      <c r="F80" s="32"/>
      <c r="G80" s="38">
        <v>1.2000000000000001E-3</v>
      </c>
      <c r="H80" s="38">
        <v>0.121</v>
      </c>
      <c r="I80" s="38"/>
      <c r="J80" s="38">
        <v>2.0199999999999996E-2</v>
      </c>
      <c r="K80" s="38">
        <v>1.0299999999999997E-2</v>
      </c>
      <c r="M80" s="3" t="s">
        <v>103</v>
      </c>
      <c r="N80" s="94">
        <v>40948.347222222219</v>
      </c>
      <c r="O80" s="31">
        <v>61</v>
      </c>
      <c r="P80" s="40">
        <f t="shared" si="1"/>
        <v>1.7273369999999999</v>
      </c>
      <c r="Q80" s="95">
        <v>1.4999999999999999E-2</v>
      </c>
      <c r="R80" s="95">
        <v>2.6000000000000003E-4</v>
      </c>
      <c r="S80" s="96"/>
      <c r="T80" s="95">
        <v>1.2E-2</v>
      </c>
      <c r="U80" s="95">
        <v>3.0000000000000001E-3</v>
      </c>
      <c r="V80" s="95">
        <v>0.23719999999999999</v>
      </c>
      <c r="W80" s="95">
        <v>8.0299999999999996E-2</v>
      </c>
    </row>
    <row r="81" spans="1:23" x14ac:dyDescent="0.2">
      <c r="A81" s="24" t="s">
        <v>198</v>
      </c>
      <c r="B81" s="94">
        <v>41462.673611111109</v>
      </c>
      <c r="C81" s="104">
        <v>108.00000000000011</v>
      </c>
      <c r="D81" s="40">
        <v>3.0582360000000031</v>
      </c>
      <c r="E81" s="38">
        <v>2.5999999999999999E-2</v>
      </c>
      <c r="F81" s="32"/>
      <c r="G81" s="38"/>
      <c r="H81" s="38">
        <v>0.11799999999999999</v>
      </c>
      <c r="I81" s="38"/>
      <c r="J81" s="38">
        <v>2.4000000000000007E-2</v>
      </c>
      <c r="K81" s="38">
        <v>7.4999999999999997E-3</v>
      </c>
      <c r="M81" s="3" t="s">
        <v>103</v>
      </c>
      <c r="N81" s="94">
        <v>40948.625</v>
      </c>
      <c r="O81" s="31">
        <v>61</v>
      </c>
      <c r="P81" s="40">
        <f t="shared" si="1"/>
        <v>1.7273369999999999</v>
      </c>
      <c r="Q81" s="95">
        <v>3.4000000000000002E-2</v>
      </c>
      <c r="R81" s="95">
        <v>2.9E-4</v>
      </c>
      <c r="S81" s="96"/>
      <c r="T81" s="95">
        <v>2.1999999999999999E-2</v>
      </c>
      <c r="U81" s="95">
        <v>3.0000000000000001E-3</v>
      </c>
      <c r="V81" s="95">
        <v>0.25939999999999996</v>
      </c>
      <c r="W81" s="95">
        <v>8.2000000000000003E-2</v>
      </c>
    </row>
    <row r="82" spans="1:23" x14ac:dyDescent="0.2">
      <c r="A82" s="24" t="s">
        <v>198</v>
      </c>
      <c r="B82" s="94">
        <v>41586.368055555555</v>
      </c>
      <c r="C82" s="104">
        <v>108.00000000000011</v>
      </c>
      <c r="D82" s="40">
        <v>3.0582360000000031</v>
      </c>
      <c r="E82" s="38">
        <v>0.192</v>
      </c>
      <c r="F82" s="32">
        <v>3.0000000000000028E-5</v>
      </c>
      <c r="G82" s="38">
        <v>1.5E-3</v>
      </c>
      <c r="H82" s="38">
        <v>0.36299999999999999</v>
      </c>
      <c r="I82" s="41"/>
      <c r="J82" s="38">
        <v>7.2000000000000172E-3</v>
      </c>
      <c r="K82" s="38">
        <v>1.0699999999999989E-2</v>
      </c>
      <c r="M82" s="3" t="s">
        <v>103</v>
      </c>
      <c r="N82" s="94">
        <v>40975.34375</v>
      </c>
      <c r="O82" s="31">
        <v>58</v>
      </c>
      <c r="P82" s="40">
        <f t="shared" si="1"/>
        <v>1.6423859999999999</v>
      </c>
      <c r="Q82" s="95">
        <v>1.4999999999999999E-2</v>
      </c>
      <c r="R82" s="95">
        <v>2.7E-4</v>
      </c>
      <c r="S82" s="96"/>
      <c r="T82" s="95">
        <v>1.2E-2</v>
      </c>
      <c r="U82" s="95">
        <v>3.0000000000000001E-3</v>
      </c>
      <c r="V82" s="95">
        <v>0.24</v>
      </c>
      <c r="W82" s="95">
        <v>8.0299999999999996E-2</v>
      </c>
    </row>
    <row r="83" spans="1:23" x14ac:dyDescent="0.2">
      <c r="A83" s="24" t="s">
        <v>198</v>
      </c>
      <c r="B83" s="94">
        <v>41586.565972222219</v>
      </c>
      <c r="C83" s="104">
        <v>108.00000000000011</v>
      </c>
      <c r="D83" s="40">
        <v>3.0582360000000031</v>
      </c>
      <c r="E83" s="38">
        <v>0.27200000000000002</v>
      </c>
      <c r="F83" s="32">
        <v>2.999999999999997E-5</v>
      </c>
      <c r="G83" s="38"/>
      <c r="H83" s="38">
        <v>0.49099999999999999</v>
      </c>
      <c r="I83" s="41"/>
      <c r="J83" s="38">
        <v>1.9199999999999988E-2</v>
      </c>
      <c r="K83" s="38">
        <v>1.8599999999999995E-2</v>
      </c>
      <c r="M83" s="3" t="s">
        <v>103</v>
      </c>
      <c r="N83" s="94">
        <v>40975.704861111109</v>
      </c>
      <c r="O83" s="31">
        <v>58</v>
      </c>
      <c r="P83" s="40">
        <f t="shared" si="1"/>
        <v>1.6423859999999999</v>
      </c>
      <c r="Q83" s="95">
        <v>4.7E-2</v>
      </c>
      <c r="R83" s="95">
        <v>1.4999999999999999E-4</v>
      </c>
      <c r="S83" s="96"/>
      <c r="T83" s="95">
        <v>2.5499999999999998E-2</v>
      </c>
      <c r="U83" s="95">
        <v>3.0000000000000001E-3</v>
      </c>
      <c r="V83" s="95">
        <v>0.22900000000000001</v>
      </c>
      <c r="W83" s="95">
        <v>6.2700000000000006E-2</v>
      </c>
    </row>
    <row r="84" spans="1:23" x14ac:dyDescent="0.2">
      <c r="A84" s="24" t="s">
        <v>198</v>
      </c>
      <c r="B84" s="94">
        <v>40037.395833333336</v>
      </c>
      <c r="C84" s="104">
        <v>109.00000000000007</v>
      </c>
      <c r="D84" s="40">
        <v>3.0865530000000017</v>
      </c>
      <c r="E84" s="38">
        <v>1.2999999999999999E-2</v>
      </c>
      <c r="F84" s="32"/>
      <c r="G84" s="38"/>
      <c r="H84" s="38">
        <v>8.1000000000000003E-2</v>
      </c>
      <c r="I84" s="41"/>
      <c r="J84" s="38">
        <v>7.1999999999999955E-3</v>
      </c>
      <c r="K84" s="38">
        <v>0</v>
      </c>
      <c r="M84" s="3" t="s">
        <v>103</v>
      </c>
      <c r="N84" s="94">
        <v>40984.468055555553</v>
      </c>
      <c r="O84" s="31">
        <v>89</v>
      </c>
      <c r="P84" s="40">
        <f t="shared" si="1"/>
        <v>2.520213</v>
      </c>
      <c r="Q84" s="95">
        <v>2.1999999999999999E-2</v>
      </c>
      <c r="R84" s="95">
        <v>2.2000000000000001E-4</v>
      </c>
      <c r="S84" s="96"/>
      <c r="T84" s="95">
        <v>1.0999999999999999E-2</v>
      </c>
      <c r="U84" s="95">
        <v>3.0000000000000001E-3</v>
      </c>
      <c r="V84" s="95">
        <v>0.18940000000000001</v>
      </c>
      <c r="W84" s="95">
        <v>5.8700000000000002E-2</v>
      </c>
    </row>
    <row r="85" spans="1:23" x14ac:dyDescent="0.2">
      <c r="A85" s="24" t="s">
        <v>198</v>
      </c>
      <c r="B85" s="94">
        <v>40037.4375</v>
      </c>
      <c r="C85" s="104">
        <v>109.00000000000007</v>
      </c>
      <c r="D85" s="40">
        <v>3.0865530000000017</v>
      </c>
      <c r="E85" s="38">
        <v>3.2000000000000001E-2</v>
      </c>
      <c r="F85" s="32">
        <v>5.9999999999999995E-5</v>
      </c>
      <c r="G85" s="38"/>
      <c r="H85" s="38">
        <v>0.10299999999999999</v>
      </c>
      <c r="I85" s="41"/>
      <c r="J85" s="38">
        <v>1.0399999999999998E-2</v>
      </c>
      <c r="K85" s="38">
        <v>2.1000000000000016E-3</v>
      </c>
      <c r="M85" s="3" t="s">
        <v>103</v>
      </c>
      <c r="N85" s="94">
        <v>41002.319444444445</v>
      </c>
      <c r="O85" s="31">
        <v>235</v>
      </c>
      <c r="P85" s="40">
        <f t="shared" si="1"/>
        <v>6.6544949999999998</v>
      </c>
      <c r="Q85" s="95">
        <v>0.03</v>
      </c>
      <c r="R85" s="95">
        <v>1.4999999999999999E-4</v>
      </c>
      <c r="S85" s="96">
        <v>6.1999999999999998E-3</v>
      </c>
      <c r="T85" s="95">
        <v>5.8999999999999997E-2</v>
      </c>
      <c r="U85" s="95">
        <v>3.0000000000000001E-3</v>
      </c>
      <c r="V85" s="95">
        <v>6.2E-2</v>
      </c>
      <c r="W85" s="95">
        <v>4.3200000000000002E-2</v>
      </c>
    </row>
    <row r="86" spans="1:23" x14ac:dyDescent="0.2">
      <c r="A86" s="24" t="s">
        <v>198</v>
      </c>
      <c r="B86" s="94">
        <v>40427.357638888891</v>
      </c>
      <c r="C86" s="104">
        <v>109.00000000000007</v>
      </c>
      <c r="D86" s="40">
        <v>3.0865530000000017</v>
      </c>
      <c r="E86" s="38">
        <v>3.1E-2</v>
      </c>
      <c r="F86" s="32"/>
      <c r="G86" s="38"/>
      <c r="H86" s="38">
        <v>8.6999999999999994E-2</v>
      </c>
      <c r="I86" s="41"/>
      <c r="J86" s="38">
        <v>8.1999999999999955E-3</v>
      </c>
      <c r="K86" s="38">
        <v>3.5000000000000001E-3</v>
      </c>
      <c r="M86" s="3" t="s">
        <v>103</v>
      </c>
      <c r="N86" s="94">
        <v>41002.527777777781</v>
      </c>
      <c r="O86" s="31">
        <v>235</v>
      </c>
      <c r="P86" s="40">
        <f t="shared" si="1"/>
        <v>6.6544949999999998</v>
      </c>
      <c r="Q86" s="95">
        <v>1.4999999999999999E-2</v>
      </c>
      <c r="R86" s="95">
        <v>1.4999999999999999E-4</v>
      </c>
      <c r="S86" s="96">
        <v>5.0000000000000001E-3</v>
      </c>
      <c r="T86" s="95">
        <v>1.7000000000000001E-2</v>
      </c>
      <c r="U86" s="95">
        <v>3.0000000000000001E-3</v>
      </c>
      <c r="V86" s="95">
        <v>5.3100000000000001E-2</v>
      </c>
      <c r="W86" s="95">
        <v>4.0100000000000004E-2</v>
      </c>
    </row>
    <row r="87" spans="1:23" x14ac:dyDescent="0.2">
      <c r="A87" s="24" t="s">
        <v>198</v>
      </c>
      <c r="B87" s="94">
        <v>40427.607638888891</v>
      </c>
      <c r="C87" s="104">
        <v>109.00000000000007</v>
      </c>
      <c r="D87" s="40">
        <v>3.0865530000000017</v>
      </c>
      <c r="E87" s="38">
        <v>3.3000000000000002E-2</v>
      </c>
      <c r="F87" s="49"/>
      <c r="G87" s="38">
        <v>5.0000000000000001E-4</v>
      </c>
      <c r="H87" s="38">
        <v>0.105</v>
      </c>
      <c r="I87" s="41"/>
      <c r="J87" s="38">
        <v>1.2600000000000002E-2</v>
      </c>
      <c r="K87" s="38">
        <v>5.6000000000000017E-3</v>
      </c>
      <c r="M87" s="3" t="s">
        <v>103</v>
      </c>
      <c r="N87" s="94">
        <v>41023.489583333336</v>
      </c>
      <c r="O87" s="31">
        <v>486</v>
      </c>
      <c r="P87" s="40">
        <f t="shared" si="1"/>
        <v>13.762061999999998</v>
      </c>
      <c r="Q87" s="95">
        <v>3.3000000000000002E-2</v>
      </c>
      <c r="R87" s="95">
        <v>1.4999999999999999E-4</v>
      </c>
      <c r="S87" s="96">
        <v>2.7000000000000001E-3</v>
      </c>
      <c r="T87" s="95">
        <v>4.2000000000000003E-2</v>
      </c>
      <c r="U87" s="95">
        <v>3.0000000000000001E-3</v>
      </c>
      <c r="V87" s="95">
        <v>5.5E-2</v>
      </c>
      <c r="W87" s="95">
        <v>2.7300000000000001E-2</v>
      </c>
    </row>
    <row r="88" spans="1:23" x14ac:dyDescent="0.2">
      <c r="A88" s="24" t="s">
        <v>198</v>
      </c>
      <c r="B88" s="94">
        <v>40648.416666666664</v>
      </c>
      <c r="C88" s="104">
        <v>111.00000000000007</v>
      </c>
      <c r="D88" s="40">
        <v>3.143187000000002</v>
      </c>
      <c r="E88" s="38">
        <v>0.432</v>
      </c>
      <c r="F88" s="32">
        <v>1.2000000000000002E-4</v>
      </c>
      <c r="G88" s="38">
        <v>3.9000000000000003E-3</v>
      </c>
      <c r="H88" s="38">
        <v>0.753</v>
      </c>
      <c r="I88" s="38">
        <v>8.9999999999999987E-4</v>
      </c>
      <c r="J88" s="38">
        <v>5.9699999999999989E-2</v>
      </c>
      <c r="K88" s="38">
        <v>4.2000000000000003E-2</v>
      </c>
      <c r="M88" s="3" t="s">
        <v>103</v>
      </c>
      <c r="N88" s="94">
        <v>41031.350694444445</v>
      </c>
      <c r="O88" s="31">
        <v>406</v>
      </c>
      <c r="P88" s="40">
        <f t="shared" si="1"/>
        <v>11.496701999999999</v>
      </c>
      <c r="Q88" s="95">
        <v>4.8000000000000001E-2</v>
      </c>
      <c r="R88" s="95">
        <v>1.4999999999999999E-4</v>
      </c>
      <c r="S88" s="96">
        <v>4.0000000000000001E-3</v>
      </c>
      <c r="T88" s="95">
        <v>7.5999999999999998E-2</v>
      </c>
      <c r="U88" s="95">
        <v>3.0000000000000001E-3</v>
      </c>
      <c r="V88" s="95">
        <v>4.7E-2</v>
      </c>
      <c r="W88" s="95">
        <v>5.8500000000000003E-2</v>
      </c>
    </row>
    <row r="89" spans="1:23" x14ac:dyDescent="0.2">
      <c r="A89" s="24" t="s">
        <v>198</v>
      </c>
      <c r="B89" s="94">
        <v>40666.461805555555</v>
      </c>
      <c r="C89" s="104">
        <v>117.00000000000003</v>
      </c>
      <c r="D89" s="40">
        <v>3.3130890000000006</v>
      </c>
      <c r="E89" s="38">
        <v>0.29799999999999999</v>
      </c>
      <c r="F89" s="32">
        <v>1.6000000000000001E-4</v>
      </c>
      <c r="G89" s="38">
        <v>2.7000000000000001E-3</v>
      </c>
      <c r="H89" s="38">
        <v>0.50900000000000001</v>
      </c>
      <c r="I89" s="38"/>
      <c r="J89" s="38">
        <v>2.689999999999999E-2</v>
      </c>
      <c r="K89" s="38">
        <v>2.2700000000000001E-2</v>
      </c>
      <c r="M89" s="3" t="s">
        <v>103</v>
      </c>
      <c r="N89" s="94">
        <v>41031.552083333336</v>
      </c>
      <c r="O89" s="31">
        <v>406</v>
      </c>
      <c r="P89" s="40">
        <f t="shared" si="1"/>
        <v>11.496701999999999</v>
      </c>
      <c r="Q89" s="95">
        <v>0.02</v>
      </c>
      <c r="R89" s="95">
        <v>1.4999999999999999E-4</v>
      </c>
      <c r="S89" s="96">
        <v>3.2000000000000002E-3</v>
      </c>
      <c r="T89" s="95">
        <v>1.2E-2</v>
      </c>
      <c r="U89" s="95">
        <v>3.0000000000000001E-3</v>
      </c>
      <c r="V89" s="95">
        <v>4.19E-2</v>
      </c>
      <c r="W89" s="95">
        <v>3.6600000000000001E-2</v>
      </c>
    </row>
    <row r="90" spans="1:23" x14ac:dyDescent="0.2">
      <c r="A90" s="24" t="s">
        <v>198</v>
      </c>
      <c r="B90" s="94">
        <v>41887.34375</v>
      </c>
      <c r="C90" s="104">
        <v>118.00000000000004</v>
      </c>
      <c r="D90" s="40">
        <v>3.341406000000001</v>
      </c>
      <c r="E90" s="38">
        <v>4.2999999999999997E-2</v>
      </c>
      <c r="F90" s="32">
        <v>7.9999999999999993E-5</v>
      </c>
      <c r="G90" s="38"/>
      <c r="H90" s="38">
        <v>9.9000000000000005E-2</v>
      </c>
      <c r="I90" s="38"/>
      <c r="J90" s="38">
        <v>8.800000000000004E-3</v>
      </c>
      <c r="K90" s="38">
        <v>4.0999999999999977E-3</v>
      </c>
      <c r="M90" s="3" t="s">
        <v>103</v>
      </c>
      <c r="N90" s="94">
        <v>41037.495138888888</v>
      </c>
      <c r="O90" s="31">
        <v>498</v>
      </c>
      <c r="P90" s="40">
        <f t="shared" si="1"/>
        <v>14.101865999999999</v>
      </c>
      <c r="Q90" s="95">
        <v>2.9000000000000001E-2</v>
      </c>
      <c r="R90" s="95">
        <v>1.4999999999999999E-4</v>
      </c>
      <c r="S90" s="96">
        <v>2.5999999999999999E-3</v>
      </c>
      <c r="T90" s="95">
        <v>5.6000000000000001E-2</v>
      </c>
      <c r="U90" s="95">
        <v>3.0000000000000001E-3</v>
      </c>
      <c r="V90" s="95">
        <v>4.9599999999999998E-2</v>
      </c>
      <c r="W90" s="95">
        <v>3.9799999999999995E-2</v>
      </c>
    </row>
    <row r="91" spans="1:23" x14ac:dyDescent="0.2">
      <c r="A91" s="24" t="s">
        <v>198</v>
      </c>
      <c r="B91" s="94">
        <v>41887.572916666664</v>
      </c>
      <c r="C91" s="104">
        <v>118.00000000000004</v>
      </c>
      <c r="D91" s="40">
        <v>3.341406000000001</v>
      </c>
      <c r="E91" s="38">
        <v>2.5000000000000001E-2</v>
      </c>
      <c r="F91" s="32"/>
      <c r="G91" s="38"/>
      <c r="H91" s="38">
        <v>9.1999999999999998E-2</v>
      </c>
      <c r="I91" s="38"/>
      <c r="J91" s="38">
        <v>8.9999999999999993E-3</v>
      </c>
      <c r="K91" s="38">
        <v>5.3000000000000009E-3</v>
      </c>
      <c r="M91" s="3" t="s">
        <v>103</v>
      </c>
      <c r="N91" s="94">
        <v>41062.362500000003</v>
      </c>
      <c r="O91" s="31">
        <v>685</v>
      </c>
      <c r="P91" s="40">
        <f t="shared" si="1"/>
        <v>19.397144999999998</v>
      </c>
      <c r="Q91" s="95">
        <v>2.7E-2</v>
      </c>
      <c r="R91" s="95">
        <v>2.0999999999999998E-4</v>
      </c>
      <c r="S91" s="96">
        <v>2.8E-3</v>
      </c>
      <c r="T91" s="95">
        <v>3.4000000000000002E-2</v>
      </c>
      <c r="U91" s="95">
        <v>3.0000000000000001E-3</v>
      </c>
      <c r="V91" s="95">
        <v>5.8900000000000001E-2</v>
      </c>
      <c r="W91" s="95">
        <v>4.9399999999999999E-2</v>
      </c>
    </row>
    <row r="92" spans="1:23" x14ac:dyDescent="0.2">
      <c r="A92" s="24" t="s">
        <v>198</v>
      </c>
      <c r="B92" s="94">
        <v>40812.385416666664</v>
      </c>
      <c r="C92" s="104">
        <v>123.00000000000006</v>
      </c>
      <c r="D92" s="40">
        <v>3.4829910000000015</v>
      </c>
      <c r="E92" s="38">
        <v>5.8999999999999997E-2</v>
      </c>
      <c r="F92" s="32">
        <v>1E-4</v>
      </c>
      <c r="G92" s="38"/>
      <c r="H92" s="38">
        <v>0.14699999999999999</v>
      </c>
      <c r="I92" s="41"/>
      <c r="J92" s="38">
        <v>1.5700000000000002E-2</v>
      </c>
      <c r="K92" s="38">
        <v>1.1399999999999999E-2</v>
      </c>
      <c r="M92" s="3" t="s">
        <v>103</v>
      </c>
      <c r="N92" s="94">
        <v>41062.649305555555</v>
      </c>
      <c r="O92" s="31">
        <v>685</v>
      </c>
      <c r="P92" s="40">
        <f t="shared" si="1"/>
        <v>19.397144999999998</v>
      </c>
      <c r="Q92" s="95">
        <v>4.2000000000000003E-2</v>
      </c>
      <c r="R92" s="95">
        <v>1.4999999999999999E-4</v>
      </c>
      <c r="S92" s="96">
        <v>3.0999999999999999E-3</v>
      </c>
      <c r="T92" s="95">
        <v>0.03</v>
      </c>
      <c r="U92" s="95">
        <v>3.0000000000000001E-3</v>
      </c>
      <c r="V92" s="95">
        <v>0.06</v>
      </c>
      <c r="W92" s="95">
        <v>4.3700000000000003E-2</v>
      </c>
    </row>
    <row r="93" spans="1:23" x14ac:dyDescent="0.2">
      <c r="A93" s="24" t="s">
        <v>198</v>
      </c>
      <c r="B93" s="94">
        <v>41950.340277777781</v>
      </c>
      <c r="C93" s="104">
        <v>123.00000000000006</v>
      </c>
      <c r="D93" s="40">
        <v>3.4829910000000015</v>
      </c>
      <c r="E93" s="38">
        <v>0.13700000000000001</v>
      </c>
      <c r="F93" s="32"/>
      <c r="G93" s="38">
        <v>1.5E-3</v>
      </c>
      <c r="H93" s="38">
        <v>0.189</v>
      </c>
      <c r="I93" s="38">
        <v>5.0000000000000001E-4</v>
      </c>
      <c r="J93" s="38">
        <v>1.35E-2</v>
      </c>
      <c r="K93" s="38">
        <v>1.0599999999999995E-2</v>
      </c>
      <c r="M93" s="3" t="s">
        <v>103</v>
      </c>
      <c r="N93" s="94">
        <v>41127.46875</v>
      </c>
      <c r="O93" s="31">
        <v>130</v>
      </c>
      <c r="P93" s="40">
        <f t="shared" si="1"/>
        <v>3.6812099999999996</v>
      </c>
      <c r="Q93" s="95">
        <v>1.4999999999999999E-2</v>
      </c>
      <c r="R93" s="95">
        <v>1.4999999999999999E-4</v>
      </c>
      <c r="S93" s="96">
        <v>2.5999999999999999E-3</v>
      </c>
      <c r="T93" s="95">
        <v>2.8000000000000001E-2</v>
      </c>
      <c r="U93" s="95">
        <v>3.0000000000000001E-3</v>
      </c>
      <c r="V93" s="95">
        <v>3.7999999999999999E-2</v>
      </c>
      <c r="W93" s="95">
        <v>2.3399999999999997E-2</v>
      </c>
    </row>
    <row r="94" spans="1:23" x14ac:dyDescent="0.2">
      <c r="A94" s="24" t="s">
        <v>198</v>
      </c>
      <c r="B94" s="94">
        <v>41950.565972222219</v>
      </c>
      <c r="C94" s="104">
        <v>123.00000000000006</v>
      </c>
      <c r="D94" s="40">
        <v>3.4829910000000015</v>
      </c>
      <c r="E94" s="38">
        <v>0.16200000000000001</v>
      </c>
      <c r="F94" s="32"/>
      <c r="G94" s="38">
        <v>1.9999999999999974E-4</v>
      </c>
      <c r="H94" s="38">
        <v>0.24099999999999999</v>
      </c>
      <c r="I94" s="38">
        <v>5.9999999999999962E-4</v>
      </c>
      <c r="J94" s="38">
        <v>1.1799999999999982E-2</v>
      </c>
      <c r="K94" s="38">
        <v>7.799999999999997E-3</v>
      </c>
      <c r="M94" s="3" t="s">
        <v>103</v>
      </c>
      <c r="N94" s="94">
        <v>41127.59375</v>
      </c>
      <c r="O94" s="31">
        <v>130</v>
      </c>
      <c r="P94" s="40">
        <f t="shared" si="1"/>
        <v>3.6812099999999996</v>
      </c>
      <c r="Q94" s="95">
        <v>1.4999999999999999E-2</v>
      </c>
      <c r="R94" s="95">
        <v>1.4999999999999999E-4</v>
      </c>
      <c r="S94" s="96">
        <v>2.5000000000000001E-3</v>
      </c>
      <c r="T94" s="95">
        <v>2.5999999999999999E-2</v>
      </c>
      <c r="U94" s="95">
        <v>3.0000000000000001E-3</v>
      </c>
      <c r="V94" s="95">
        <v>3.7100000000000001E-2</v>
      </c>
      <c r="W94" s="95">
        <v>2.0399999999999998E-2</v>
      </c>
    </row>
    <row r="95" spans="1:23" x14ac:dyDescent="0.2">
      <c r="A95" s="24" t="s">
        <v>198</v>
      </c>
      <c r="B95" s="94">
        <v>41127.46875</v>
      </c>
      <c r="C95" s="104">
        <v>130.00000000000009</v>
      </c>
      <c r="D95" s="40">
        <v>3.6812100000000023</v>
      </c>
      <c r="E95" s="38">
        <v>4.5999999999999999E-2</v>
      </c>
      <c r="F95" s="32">
        <v>5.9999999999999995E-5</v>
      </c>
      <c r="G95" s="38"/>
      <c r="H95" s="38">
        <v>0.19400000000000001</v>
      </c>
      <c r="I95" s="41"/>
      <c r="J95" s="38">
        <v>3.7900000000000003E-2</v>
      </c>
      <c r="K95" s="38">
        <v>1.2399999999999998E-2</v>
      </c>
      <c r="M95" s="3" t="s">
        <v>103</v>
      </c>
      <c r="N95" s="94">
        <v>41156.364583333336</v>
      </c>
      <c r="O95" s="31">
        <v>89</v>
      </c>
      <c r="P95" s="40">
        <f t="shared" si="1"/>
        <v>2.520213</v>
      </c>
      <c r="Q95" s="95">
        <v>1.4999999999999999E-2</v>
      </c>
      <c r="R95" s="95">
        <v>1.4999999999999999E-4</v>
      </c>
      <c r="S95" s="96">
        <v>3.8999999999999998E-3</v>
      </c>
      <c r="T95" s="95">
        <v>4.1000000000000002E-2</v>
      </c>
      <c r="U95" s="95">
        <v>3.0000000000000001E-3</v>
      </c>
      <c r="V95" s="95">
        <v>3.9399999999999998E-2</v>
      </c>
      <c r="W95" s="95">
        <v>1.9399999999999997E-2</v>
      </c>
    </row>
    <row r="96" spans="1:23" x14ac:dyDescent="0.2">
      <c r="A96" s="24" t="s">
        <v>198</v>
      </c>
      <c r="B96" s="94">
        <v>41127.59375</v>
      </c>
      <c r="C96" s="104">
        <v>130.00000000000009</v>
      </c>
      <c r="D96" s="40">
        <v>3.6812100000000023</v>
      </c>
      <c r="E96" s="38">
        <v>6.3E-2</v>
      </c>
      <c r="F96" s="32">
        <v>7.0000000000000007E-5</v>
      </c>
      <c r="G96" s="38"/>
      <c r="H96" s="38">
        <v>0.23100000000000001</v>
      </c>
      <c r="I96" s="41"/>
      <c r="J96" s="38">
        <v>4.8600000000000004E-2</v>
      </c>
      <c r="K96" s="38">
        <v>1.7200000000000003E-2</v>
      </c>
      <c r="M96" s="3" t="s">
        <v>103</v>
      </c>
      <c r="N96" s="94">
        <v>41156.645833333336</v>
      </c>
      <c r="O96" s="31">
        <v>89</v>
      </c>
      <c r="P96" s="40">
        <f t="shared" si="1"/>
        <v>2.520213</v>
      </c>
      <c r="Q96" s="95">
        <v>3.5999999999999997E-2</v>
      </c>
      <c r="R96" s="95">
        <v>2.0000000000000001E-4</v>
      </c>
      <c r="S96" s="96">
        <v>2.8E-3</v>
      </c>
      <c r="T96" s="95">
        <v>6.3E-2</v>
      </c>
      <c r="U96" s="95">
        <v>3.0000000000000001E-3</v>
      </c>
      <c r="V96" s="95">
        <v>4.3200000000000002E-2</v>
      </c>
      <c r="W96" s="95">
        <v>1.5300000000000001E-2</v>
      </c>
    </row>
    <row r="97" spans="1:23" x14ac:dyDescent="0.2">
      <c r="A97" s="24" t="s">
        <v>198</v>
      </c>
      <c r="B97" s="94">
        <v>40031.458333333336</v>
      </c>
      <c r="C97" s="104">
        <v>137.00000000000003</v>
      </c>
      <c r="D97" s="40">
        <v>3.8794290000000005</v>
      </c>
      <c r="E97" s="38">
        <v>5.8000000000000003E-2</v>
      </c>
      <c r="F97" s="32"/>
      <c r="G97" s="38">
        <v>4.0000000000000013E-4</v>
      </c>
      <c r="H97" s="38">
        <v>0.108</v>
      </c>
      <c r="I97" s="41"/>
      <c r="J97" s="38">
        <v>2.3299999999999998E-2</v>
      </c>
      <c r="K97" s="38">
        <v>0</v>
      </c>
      <c r="M97" s="3" t="s">
        <v>103</v>
      </c>
      <c r="N97" s="94">
        <v>41185.329861111109</v>
      </c>
      <c r="O97" s="31">
        <v>72</v>
      </c>
      <c r="P97" s="40">
        <f t="shared" si="1"/>
        <v>2.038824</v>
      </c>
      <c r="Q97" s="95">
        <v>1.4999999999999999E-2</v>
      </c>
      <c r="R97" s="95">
        <v>1.4999999999999999E-4</v>
      </c>
      <c r="S97" s="96"/>
      <c r="T97" s="95">
        <v>5.2999999999999999E-2</v>
      </c>
      <c r="U97" s="95">
        <v>3.0000000000000001E-3</v>
      </c>
      <c r="V97" s="95">
        <v>4.3400000000000001E-2</v>
      </c>
      <c r="W97" s="95">
        <v>2.23E-2</v>
      </c>
    </row>
    <row r="98" spans="1:23" x14ac:dyDescent="0.2">
      <c r="A98" s="24" t="s">
        <v>198</v>
      </c>
      <c r="B98" s="94">
        <v>40639.340277777781</v>
      </c>
      <c r="C98" s="104">
        <v>139.00000000000009</v>
      </c>
      <c r="D98" s="40">
        <v>3.9360630000000021</v>
      </c>
      <c r="E98" s="38">
        <v>0.56399999999999995</v>
      </c>
      <c r="F98" s="32">
        <v>2.0999999999999998E-4</v>
      </c>
      <c r="G98" s="38">
        <v>4.3E-3</v>
      </c>
      <c r="H98" s="38">
        <v>1.0549999999999999</v>
      </c>
      <c r="I98" s="38">
        <v>2.2000000000000001E-3</v>
      </c>
      <c r="J98" s="38">
        <v>6.9800000000000001E-2</v>
      </c>
      <c r="K98" s="38">
        <v>5.5699999999999993E-2</v>
      </c>
      <c r="M98" s="3" t="s">
        <v>103</v>
      </c>
      <c r="N98" s="94">
        <v>41185.618055555555</v>
      </c>
      <c r="O98" s="31">
        <v>72</v>
      </c>
      <c r="P98" s="40">
        <f t="shared" si="1"/>
        <v>2.038824</v>
      </c>
      <c r="Q98" s="95">
        <v>2.5999999999999999E-2</v>
      </c>
      <c r="R98" s="95">
        <v>1.4999999999999999E-4</v>
      </c>
      <c r="S98" s="96">
        <v>3.3999999999999998E-3</v>
      </c>
      <c r="T98" s="95">
        <v>7.9000000000000001E-2</v>
      </c>
      <c r="U98" s="95">
        <v>3.0000000000000001E-3</v>
      </c>
      <c r="V98" s="95">
        <v>7.1400000000000005E-2</v>
      </c>
      <c r="W98" s="95">
        <v>1.7000000000000001E-2</v>
      </c>
    </row>
    <row r="99" spans="1:23" x14ac:dyDescent="0.2">
      <c r="A99" s="24" t="s">
        <v>198</v>
      </c>
      <c r="B99" s="94">
        <v>40639.607638888891</v>
      </c>
      <c r="C99" s="104">
        <v>139.00000000000009</v>
      </c>
      <c r="D99" s="40">
        <v>3.9360630000000021</v>
      </c>
      <c r="E99" s="38">
        <v>0.625</v>
      </c>
      <c r="F99" s="32">
        <v>2.0999999999999995E-4</v>
      </c>
      <c r="G99" s="38">
        <v>6.4000000000000003E-3</v>
      </c>
      <c r="H99" s="38">
        <v>1.1739999999999999</v>
      </c>
      <c r="I99" s="38">
        <v>3.2000000000000002E-3</v>
      </c>
      <c r="J99" s="38">
        <v>0.10829999999999999</v>
      </c>
      <c r="K99" s="38">
        <v>6.4700000000000008E-2</v>
      </c>
      <c r="M99" s="3" t="s">
        <v>103</v>
      </c>
      <c r="N99" s="94">
        <v>41220.354166666664</v>
      </c>
      <c r="O99" s="31">
        <v>52</v>
      </c>
      <c r="P99" s="40">
        <f t="shared" si="1"/>
        <v>1.4724839999999999</v>
      </c>
      <c r="Q99" s="95">
        <v>1.4999999999999999E-2</v>
      </c>
      <c r="R99" s="95">
        <v>1.4999999999999999E-4</v>
      </c>
      <c r="S99" s="96"/>
      <c r="T99" s="95">
        <v>0.03</v>
      </c>
      <c r="U99" s="95">
        <v>3.0000000000000001E-3</v>
      </c>
      <c r="V99" s="95">
        <v>8.72E-2</v>
      </c>
      <c r="W99" s="95">
        <v>3.73E-2</v>
      </c>
    </row>
    <row r="100" spans="1:23" x14ac:dyDescent="0.2">
      <c r="A100" s="24" t="s">
        <v>198</v>
      </c>
      <c r="B100" s="94">
        <v>40823.53125</v>
      </c>
      <c r="C100" s="104">
        <v>140.00000000000006</v>
      </c>
      <c r="D100" s="40">
        <v>3.9643800000000016</v>
      </c>
      <c r="E100" s="38">
        <v>0.441</v>
      </c>
      <c r="F100" s="32">
        <v>5.9999999999999995E-5</v>
      </c>
      <c r="G100" s="38">
        <v>4.0000000000000001E-3</v>
      </c>
      <c r="H100" s="38">
        <v>0.64400000000000002</v>
      </c>
      <c r="I100" s="38">
        <v>2.0000000000000017E-4</v>
      </c>
      <c r="J100" s="38">
        <v>4.2699999999999988E-2</v>
      </c>
      <c r="K100" s="38">
        <v>3.3300000000000003E-2</v>
      </c>
      <c r="M100" s="3" t="s">
        <v>103</v>
      </c>
      <c r="N100" s="94">
        <v>41220.572916666664</v>
      </c>
      <c r="O100" s="31">
        <v>52</v>
      </c>
      <c r="P100" s="40">
        <f t="shared" si="1"/>
        <v>1.4724839999999999</v>
      </c>
      <c r="Q100" s="95">
        <v>1.4999999999999999E-2</v>
      </c>
      <c r="R100" s="95">
        <v>2.3999999999999998E-4</v>
      </c>
      <c r="S100" s="96"/>
      <c r="T100" s="95">
        <v>0.04</v>
      </c>
      <c r="U100" s="95">
        <v>3.0000000000000001E-3</v>
      </c>
      <c r="V100" s="95">
        <v>0.1036</v>
      </c>
      <c r="W100" s="95">
        <v>3.7200000000000004E-2</v>
      </c>
    </row>
    <row r="101" spans="1:23" x14ac:dyDescent="0.2">
      <c r="A101" s="24" t="s">
        <v>198</v>
      </c>
      <c r="B101" s="94">
        <v>40833.388888888891</v>
      </c>
      <c r="C101" s="104">
        <v>141.00000000000003</v>
      </c>
      <c r="D101" s="40">
        <v>3.9926970000000006</v>
      </c>
      <c r="E101" s="38">
        <v>0.153</v>
      </c>
      <c r="F101" s="32"/>
      <c r="G101" s="38">
        <v>2E-3</v>
      </c>
      <c r="H101" s="38">
        <v>0.27300000000000002</v>
      </c>
      <c r="I101" s="41"/>
      <c r="J101" s="38">
        <v>2.0500000000000001E-2</v>
      </c>
      <c r="K101" s="38">
        <v>1.3700000000000002E-2</v>
      </c>
      <c r="M101" s="3" t="s">
        <v>103</v>
      </c>
      <c r="N101" s="94">
        <v>41253.371527777781</v>
      </c>
      <c r="O101" s="31">
        <v>48</v>
      </c>
      <c r="P101" s="40">
        <f t="shared" si="1"/>
        <v>1.359216</v>
      </c>
      <c r="Q101" s="95">
        <v>0.02</v>
      </c>
      <c r="R101" s="95">
        <v>1.4999999999999999E-4</v>
      </c>
      <c r="S101" s="96"/>
      <c r="T101" s="95">
        <v>1.2999999999999999E-2</v>
      </c>
      <c r="U101" s="95">
        <v>3.0000000000000001E-3</v>
      </c>
      <c r="V101" s="95">
        <v>0.10790000000000001</v>
      </c>
      <c r="W101" s="95">
        <v>6.6099999999999992E-2</v>
      </c>
    </row>
    <row r="102" spans="1:23" x14ac:dyDescent="0.2">
      <c r="A102" s="24" t="s">
        <v>198</v>
      </c>
      <c r="B102" s="94">
        <v>40822.635416666664</v>
      </c>
      <c r="C102" s="104">
        <v>153.00000000000011</v>
      </c>
      <c r="D102" s="40">
        <v>4.3325010000000033</v>
      </c>
      <c r="E102" s="38">
        <v>0.16400000000000001</v>
      </c>
      <c r="F102" s="32">
        <v>7.0000000000000007E-5</v>
      </c>
      <c r="G102" s="38">
        <v>1.4E-3</v>
      </c>
      <c r="H102" s="38">
        <v>0.29299999999999998</v>
      </c>
      <c r="I102" s="41"/>
      <c r="J102" s="38">
        <v>4.8500000000000001E-2</v>
      </c>
      <c r="K102" s="38">
        <v>1.9899999999999998E-2</v>
      </c>
      <c r="M102" s="3" t="s">
        <v>103</v>
      </c>
      <c r="N102" s="94">
        <v>41253.579861111109</v>
      </c>
      <c r="O102" s="31">
        <v>48</v>
      </c>
      <c r="P102" s="40">
        <f t="shared" si="1"/>
        <v>1.359216</v>
      </c>
      <c r="Q102" s="95">
        <v>2.8000000000000001E-2</v>
      </c>
      <c r="R102" s="95">
        <v>2.2000000000000001E-4</v>
      </c>
      <c r="S102" s="96"/>
      <c r="T102" s="95">
        <v>0.03</v>
      </c>
      <c r="U102" s="95">
        <v>3.0000000000000001E-3</v>
      </c>
      <c r="V102" s="95">
        <v>0.12409999999999999</v>
      </c>
      <c r="W102" s="95">
        <v>6.4000000000000001E-2</v>
      </c>
    </row>
    <row r="103" spans="1:23" x14ac:dyDescent="0.2">
      <c r="A103" s="24" t="s">
        <v>198</v>
      </c>
      <c r="B103" s="107">
        <v>41739.375</v>
      </c>
      <c r="C103" s="104">
        <v>153.00000000000011</v>
      </c>
      <c r="D103" s="40">
        <v>4.3325010000000033</v>
      </c>
      <c r="E103" s="38">
        <v>1.256</v>
      </c>
      <c r="F103" s="32">
        <v>4.6999999999999999E-4</v>
      </c>
      <c r="G103" s="38">
        <v>8.5000000000000006E-3</v>
      </c>
      <c r="H103" s="38">
        <v>1.917</v>
      </c>
      <c r="I103" s="38">
        <v>1.0199999999999999E-2</v>
      </c>
      <c r="J103" s="38">
        <v>0.14649999999999999</v>
      </c>
      <c r="K103" s="38">
        <v>0.11539999999999999</v>
      </c>
      <c r="M103" s="3" t="s">
        <v>103</v>
      </c>
      <c r="N103" s="94">
        <v>41281.385416666664</v>
      </c>
      <c r="O103" s="31">
        <v>42</v>
      </c>
      <c r="P103" s="40">
        <f t="shared" si="1"/>
        <v>1.189314</v>
      </c>
      <c r="Q103" s="95">
        <v>1.4999999999999999E-2</v>
      </c>
      <c r="R103" s="95">
        <v>2.3000000000000001E-4</v>
      </c>
      <c r="S103" s="96"/>
      <c r="T103" s="95">
        <v>1.9E-2</v>
      </c>
      <c r="U103" s="95">
        <v>3.0000000000000001E-3</v>
      </c>
      <c r="V103" s="95">
        <v>0.16250000000000001</v>
      </c>
      <c r="W103" s="95">
        <v>8.1000000000000003E-2</v>
      </c>
    </row>
    <row r="104" spans="1:23" x14ac:dyDescent="0.2">
      <c r="A104" s="24" t="s">
        <v>198</v>
      </c>
      <c r="B104" s="107">
        <v>41739.569444444445</v>
      </c>
      <c r="C104" s="104">
        <v>153.00000000000011</v>
      </c>
      <c r="D104" s="40">
        <v>4.3325010000000033</v>
      </c>
      <c r="E104" s="38">
        <v>1.6080000000000001</v>
      </c>
      <c r="F104" s="32">
        <v>5.4999999999999992E-4</v>
      </c>
      <c r="G104" s="38">
        <v>1.1300000000000001E-2</v>
      </c>
      <c r="H104" s="38">
        <v>2.5059999999999998</v>
      </c>
      <c r="I104" s="38">
        <v>1.5400000000000002E-2</v>
      </c>
      <c r="J104" s="38">
        <v>0.12350000000000003</v>
      </c>
      <c r="K104" s="38">
        <v>0.11729999999999999</v>
      </c>
      <c r="M104" s="3" t="s">
        <v>103</v>
      </c>
      <c r="N104" s="94">
        <v>41281.607638888891</v>
      </c>
      <c r="O104" s="31">
        <v>42</v>
      </c>
      <c r="P104" s="40">
        <f t="shared" si="1"/>
        <v>1.189314</v>
      </c>
      <c r="Q104" s="95">
        <v>1.4999999999999999E-2</v>
      </c>
      <c r="R104" s="95">
        <v>1.4999999999999999E-4</v>
      </c>
      <c r="S104" s="96"/>
      <c r="T104" s="95">
        <v>0.01</v>
      </c>
      <c r="U104" s="95">
        <v>3.0000000000000001E-3</v>
      </c>
      <c r="V104" s="95">
        <v>0.1598</v>
      </c>
      <c r="W104" s="95">
        <v>7.2099999999999997E-2</v>
      </c>
    </row>
    <row r="105" spans="1:23" x14ac:dyDescent="0.2">
      <c r="A105" s="24" t="s">
        <v>198</v>
      </c>
      <c r="B105" s="94">
        <v>40772.541666666664</v>
      </c>
      <c r="C105" s="104">
        <v>154.00000000000006</v>
      </c>
      <c r="D105" s="40">
        <v>4.360818000000001</v>
      </c>
      <c r="E105" s="38">
        <v>6.2E-2</v>
      </c>
      <c r="F105" s="32">
        <v>-2.9000000000000006E-4</v>
      </c>
      <c r="G105" s="38">
        <v>1E-3</v>
      </c>
      <c r="H105" s="38">
        <v>0.125</v>
      </c>
      <c r="I105" s="41"/>
      <c r="J105" s="38">
        <v>6.0000000000000001E-3</v>
      </c>
      <c r="K105" s="38">
        <v>6.0000000000000001E-3</v>
      </c>
      <c r="M105" s="3" t="s">
        <v>103</v>
      </c>
      <c r="N105" s="94">
        <v>41312.375</v>
      </c>
      <c r="O105" s="31">
        <v>43</v>
      </c>
      <c r="P105" s="40">
        <f t="shared" si="1"/>
        <v>1.2176309999999999</v>
      </c>
      <c r="Q105" s="95">
        <v>2.3E-2</v>
      </c>
      <c r="R105" s="95">
        <v>2.8000000000000003E-4</v>
      </c>
      <c r="S105" s="96"/>
      <c r="T105" s="95">
        <v>4.2000000000000003E-2</v>
      </c>
      <c r="U105" s="95">
        <v>3.0000000000000001E-3</v>
      </c>
      <c r="V105" s="95">
        <v>0.19919999999999999</v>
      </c>
      <c r="W105" s="95">
        <v>8.2799999999999999E-2</v>
      </c>
    </row>
    <row r="106" spans="1:23" x14ac:dyDescent="0.2">
      <c r="A106" s="24" t="s">
        <v>198</v>
      </c>
      <c r="B106" s="94">
        <v>41527.368055555555</v>
      </c>
      <c r="C106" s="104">
        <v>159</v>
      </c>
      <c r="D106" s="40">
        <v>4.5024030000000002</v>
      </c>
      <c r="E106" s="38">
        <v>6.0999999999999999E-2</v>
      </c>
      <c r="F106" s="32">
        <v>1E-4</v>
      </c>
      <c r="G106" s="38">
        <v>7.0000000000000021E-4</v>
      </c>
      <c r="H106" s="38">
        <v>0.218</v>
      </c>
      <c r="I106" s="41"/>
      <c r="J106" s="38">
        <v>2.1600000000000001E-2</v>
      </c>
      <c r="K106" s="38">
        <v>1.0999999999999999E-2</v>
      </c>
      <c r="M106" s="3" t="s">
        <v>103</v>
      </c>
      <c r="N106" s="94">
        <v>41312.597222222219</v>
      </c>
      <c r="O106" s="31">
        <v>43</v>
      </c>
      <c r="P106" s="40">
        <f t="shared" si="1"/>
        <v>1.2176309999999999</v>
      </c>
      <c r="Q106" s="95">
        <v>1.4999999999999999E-2</v>
      </c>
      <c r="R106" s="95">
        <v>2.5000000000000001E-4</v>
      </c>
      <c r="S106" s="96"/>
      <c r="T106" s="95">
        <v>1.2999999999999999E-2</v>
      </c>
      <c r="U106" s="95">
        <v>3.0000000000000001E-3</v>
      </c>
      <c r="V106" s="95">
        <v>0.1953</v>
      </c>
      <c r="W106" s="95">
        <v>6.25E-2</v>
      </c>
    </row>
    <row r="107" spans="1:23" x14ac:dyDescent="0.2">
      <c r="A107" s="24" t="s">
        <v>198</v>
      </c>
      <c r="B107" s="94">
        <v>41527.645833333336</v>
      </c>
      <c r="C107" s="104">
        <v>159</v>
      </c>
      <c r="D107" s="40">
        <v>4.5024030000000002</v>
      </c>
      <c r="E107" s="38">
        <v>6.0999999999999999E-2</v>
      </c>
      <c r="F107" s="32">
        <v>4.000000000000001E-5</v>
      </c>
      <c r="G107" s="38">
        <v>1.7000000000000001E-3</v>
      </c>
      <c r="H107" s="38">
        <v>0.215</v>
      </c>
      <c r="I107" s="41"/>
      <c r="J107" s="38">
        <v>1.7399999999999999E-2</v>
      </c>
      <c r="K107" s="38">
        <v>1.0700000000000003E-2</v>
      </c>
      <c r="M107" s="3" t="s">
        <v>103</v>
      </c>
      <c r="N107" s="94">
        <v>41344.361111111109</v>
      </c>
      <c r="O107" s="31">
        <v>44</v>
      </c>
      <c r="P107" s="40">
        <f t="shared" si="1"/>
        <v>1.2459479999999998</v>
      </c>
      <c r="Q107" s="95">
        <v>1.7999999999999999E-2</v>
      </c>
      <c r="R107" s="95">
        <v>2.5000000000000001E-4</v>
      </c>
      <c r="S107" s="96"/>
      <c r="T107" s="95">
        <v>0.02</v>
      </c>
      <c r="U107" s="95">
        <v>3.0000000000000001E-3</v>
      </c>
      <c r="V107" s="95">
        <v>0.22839999999999999</v>
      </c>
      <c r="W107" s="95">
        <v>8.5999999999999993E-2</v>
      </c>
    </row>
    <row r="108" spans="1:23" x14ac:dyDescent="0.2">
      <c r="A108" s="24" t="s">
        <v>198</v>
      </c>
      <c r="B108" s="94">
        <v>41864.361111111109</v>
      </c>
      <c r="C108" s="104">
        <v>175.00000000000009</v>
      </c>
      <c r="D108" s="40">
        <v>4.9554750000000025</v>
      </c>
      <c r="E108" s="38">
        <v>0</v>
      </c>
      <c r="F108" s="32"/>
      <c r="G108" s="38"/>
      <c r="H108" s="38"/>
      <c r="I108" s="41"/>
      <c r="J108" s="38"/>
      <c r="K108" s="38"/>
      <c r="M108" s="3" t="s">
        <v>103</v>
      </c>
      <c r="N108" s="94">
        <v>41344.59375</v>
      </c>
      <c r="O108" s="31">
        <v>44</v>
      </c>
      <c r="P108" s="40">
        <f t="shared" si="1"/>
        <v>1.2459479999999998</v>
      </c>
      <c r="Q108" s="95">
        <v>1.7999999999999999E-2</v>
      </c>
      <c r="R108" s="95">
        <v>2.8000000000000003E-4</v>
      </c>
      <c r="S108" s="96"/>
      <c r="T108" s="95">
        <v>1.4999999999999999E-2</v>
      </c>
      <c r="U108" s="95">
        <v>3.0000000000000001E-3</v>
      </c>
      <c r="V108" s="95">
        <v>0.2412</v>
      </c>
      <c r="W108" s="95">
        <v>6.9000000000000006E-2</v>
      </c>
    </row>
    <row r="109" spans="1:23" x14ac:dyDescent="0.2">
      <c r="A109" s="24" t="s">
        <v>198</v>
      </c>
      <c r="B109" s="94">
        <v>40301.378472222219</v>
      </c>
      <c r="C109" s="104">
        <v>176.00000000000009</v>
      </c>
      <c r="D109" s="40">
        <v>4.983792000000002</v>
      </c>
      <c r="E109" s="38">
        <v>0.214</v>
      </c>
      <c r="F109" s="32">
        <v>4.9999999999999989E-5</v>
      </c>
      <c r="G109" s="38">
        <v>1.1000000000000001E-3</v>
      </c>
      <c r="H109" s="38">
        <v>0.36599999999999999</v>
      </c>
      <c r="I109" s="38"/>
      <c r="J109" s="38">
        <v>3.27E-2</v>
      </c>
      <c r="K109" s="38">
        <v>2.0800000000000006E-2</v>
      </c>
      <c r="M109" s="3" t="s">
        <v>103</v>
      </c>
      <c r="N109" s="94">
        <v>41374.347222222219</v>
      </c>
      <c r="O109" s="31">
        <v>67</v>
      </c>
      <c r="P109" s="40">
        <f t="shared" si="1"/>
        <v>1.8972389999999999</v>
      </c>
      <c r="Q109" s="95">
        <v>1.6E-2</v>
      </c>
      <c r="R109" s="95">
        <v>3.3E-4</v>
      </c>
      <c r="S109" s="96"/>
      <c r="T109" s="95">
        <v>1.7999999999999999E-2</v>
      </c>
      <c r="U109" s="95">
        <v>3.0000000000000001E-3</v>
      </c>
      <c r="V109" s="95">
        <v>0.18990000000000001</v>
      </c>
      <c r="W109" s="95">
        <v>9.1600000000000001E-2</v>
      </c>
    </row>
    <row r="110" spans="1:23" x14ac:dyDescent="0.2">
      <c r="A110" s="24" t="s">
        <v>198</v>
      </c>
      <c r="B110" s="94">
        <v>40301.572916666664</v>
      </c>
      <c r="C110" s="104">
        <v>176.00000000000009</v>
      </c>
      <c r="D110" s="40">
        <v>4.983792000000002</v>
      </c>
      <c r="E110" s="38">
        <v>0.217</v>
      </c>
      <c r="F110" s="32"/>
      <c r="G110" s="38">
        <v>1.7999999999999997E-3</v>
      </c>
      <c r="H110" s="38">
        <v>0.36</v>
      </c>
      <c r="I110" s="38"/>
      <c r="J110" s="38">
        <v>3.6899999999999988E-2</v>
      </c>
      <c r="K110" s="38">
        <v>2.2799999999999997E-2</v>
      </c>
      <c r="M110" s="3" t="s">
        <v>103</v>
      </c>
      <c r="N110" s="94">
        <v>41374.572916666664</v>
      </c>
      <c r="O110" s="31">
        <v>67</v>
      </c>
      <c r="P110" s="40">
        <f t="shared" si="1"/>
        <v>1.8972389999999999</v>
      </c>
      <c r="Q110" s="95">
        <v>1.7999999999999999E-2</v>
      </c>
      <c r="R110" s="95">
        <v>3.2000000000000003E-4</v>
      </c>
      <c r="S110" s="96">
        <v>2.1000000000000003E-3</v>
      </c>
      <c r="T110" s="95">
        <v>1.2E-2</v>
      </c>
      <c r="U110" s="95">
        <v>3.0000000000000001E-3</v>
      </c>
      <c r="V110" s="95">
        <v>0.18359999999999999</v>
      </c>
      <c r="W110" s="95">
        <v>8.3299999999999999E-2</v>
      </c>
    </row>
    <row r="111" spans="1:23" x14ac:dyDescent="0.2">
      <c r="A111" s="24" t="s">
        <v>198</v>
      </c>
      <c r="B111" s="107">
        <v>41760.364583333336</v>
      </c>
      <c r="C111" s="104">
        <v>186.00000000000026</v>
      </c>
      <c r="D111" s="40">
        <v>5.2669620000000066</v>
      </c>
      <c r="E111" s="38">
        <v>0.38</v>
      </c>
      <c r="F111" s="32">
        <v>1.2000000000000002E-4</v>
      </c>
      <c r="G111" s="38">
        <v>4.5999999999999999E-3</v>
      </c>
      <c r="H111" s="38">
        <v>0.65500000000000003</v>
      </c>
      <c r="I111" s="38">
        <v>4.0000000000000001E-3</v>
      </c>
      <c r="J111" s="38">
        <v>3.0799999999999998E-2</v>
      </c>
      <c r="K111" s="38">
        <v>3.6500000000000005E-2</v>
      </c>
      <c r="M111" s="3" t="s">
        <v>103</v>
      </c>
      <c r="N111" s="94">
        <v>41401.350694444445</v>
      </c>
      <c r="O111" s="31">
        <v>303</v>
      </c>
      <c r="P111" s="40">
        <f t="shared" si="1"/>
        <v>8.5800509999999992</v>
      </c>
      <c r="Q111" s="95">
        <v>1.7999999999999999E-2</v>
      </c>
      <c r="R111" s="95">
        <v>2.6000000000000003E-4</v>
      </c>
      <c r="S111" s="96">
        <v>3.3999999999999998E-3</v>
      </c>
      <c r="T111" s="95">
        <v>5.6000000000000001E-2</v>
      </c>
      <c r="U111" s="95">
        <v>3.0000000000000001E-3</v>
      </c>
      <c r="V111" s="95">
        <v>7.2800000000000004E-2</v>
      </c>
      <c r="W111" s="95">
        <v>5.79E-2</v>
      </c>
    </row>
    <row r="112" spans="1:23" x14ac:dyDescent="0.2">
      <c r="A112" s="24" t="s">
        <v>198</v>
      </c>
      <c r="B112" s="107">
        <v>41760.607638888891</v>
      </c>
      <c r="C112" s="104">
        <v>186.00000000000026</v>
      </c>
      <c r="D112" s="40">
        <v>5.2669620000000066</v>
      </c>
      <c r="E112" s="38">
        <v>0.41699999999999998</v>
      </c>
      <c r="F112" s="32">
        <v>1.3999999999999999E-4</v>
      </c>
      <c r="G112" s="38">
        <v>4.7999999999999996E-3</v>
      </c>
      <c r="H112" s="38">
        <v>0.71599999999999997</v>
      </c>
      <c r="I112" s="38">
        <v>3.0999999999999995E-3</v>
      </c>
      <c r="J112" s="38">
        <v>3.3899999999999993E-2</v>
      </c>
      <c r="K112" s="38">
        <v>3.5000000000000003E-2</v>
      </c>
      <c r="M112" s="3" t="s">
        <v>103</v>
      </c>
      <c r="N112" s="94">
        <v>41401.631944444445</v>
      </c>
      <c r="O112" s="31">
        <v>303</v>
      </c>
      <c r="P112" s="40">
        <f t="shared" si="1"/>
        <v>8.5800509999999992</v>
      </c>
      <c r="Q112" s="95">
        <v>3.6999999999999998E-2</v>
      </c>
      <c r="R112" s="95">
        <v>3.1E-4</v>
      </c>
      <c r="S112" s="96">
        <v>4.3E-3</v>
      </c>
      <c r="T112" s="95">
        <v>7.8E-2</v>
      </c>
      <c r="U112" s="95">
        <v>3.0000000000000001E-3</v>
      </c>
      <c r="V112" s="95">
        <v>8.1200000000000008E-2</v>
      </c>
      <c r="W112" s="95">
        <v>6.13E-2</v>
      </c>
    </row>
    <row r="113" spans="1:23" x14ac:dyDescent="0.2">
      <c r="A113" s="24" t="s">
        <v>198</v>
      </c>
      <c r="B113" s="94">
        <v>41517.746527777781</v>
      </c>
      <c r="C113" s="104">
        <v>188.00000000000017</v>
      </c>
      <c r="D113" s="40">
        <v>5.3235960000000047</v>
      </c>
      <c r="E113" s="38">
        <v>0.27300000000000002</v>
      </c>
      <c r="F113" s="32">
        <v>1.3999999999999999E-4</v>
      </c>
      <c r="G113" s="38">
        <v>3.5000000000000001E-3</v>
      </c>
      <c r="H113" s="38">
        <v>0.77100000000000002</v>
      </c>
      <c r="I113" s="38">
        <v>5.9000000000000007E-3</v>
      </c>
      <c r="J113" s="38">
        <v>4.1200000000000001E-2</v>
      </c>
      <c r="K113" s="38">
        <v>2.8799999999999996E-2</v>
      </c>
      <c r="M113" s="3" t="s">
        <v>103</v>
      </c>
      <c r="N113" s="94">
        <v>41430.347222222219</v>
      </c>
      <c r="O113" s="31">
        <v>676</v>
      </c>
      <c r="P113" s="40">
        <f t="shared" si="1"/>
        <v>19.142291999999998</v>
      </c>
      <c r="Q113" s="95">
        <v>0.03</v>
      </c>
      <c r="R113" s="95">
        <v>2.7E-4</v>
      </c>
      <c r="S113" s="96">
        <v>2.5000000000000001E-3</v>
      </c>
      <c r="T113" s="95">
        <v>6.6000000000000003E-2</v>
      </c>
      <c r="U113" s="95">
        <v>3.0000000000000001E-3</v>
      </c>
      <c r="V113" s="95">
        <v>6.2700000000000006E-2</v>
      </c>
      <c r="W113" s="95">
        <v>5.8900000000000001E-2</v>
      </c>
    </row>
    <row r="114" spans="1:23" x14ac:dyDescent="0.2">
      <c r="A114" s="24" t="s">
        <v>198</v>
      </c>
      <c r="B114" s="94">
        <v>41490.517361111109</v>
      </c>
      <c r="C114" s="104">
        <v>220.00000000000009</v>
      </c>
      <c r="D114" s="40">
        <v>6.2297400000000023</v>
      </c>
      <c r="E114" s="38">
        <v>0.16900000000000001</v>
      </c>
      <c r="F114" s="32">
        <v>7.0000000000000007E-5</v>
      </c>
      <c r="G114" s="38">
        <v>2.1000000000000003E-3</v>
      </c>
      <c r="H114" s="38">
        <v>0.36649999999999999</v>
      </c>
      <c r="I114" s="38">
        <v>2.9999999999999981E-4</v>
      </c>
      <c r="J114" s="38">
        <v>5.949999999999999E-2</v>
      </c>
      <c r="K114" s="38">
        <v>2.3399999999999997E-2</v>
      </c>
      <c r="M114" s="3" t="s">
        <v>103</v>
      </c>
      <c r="N114" s="94">
        <v>41430.62777777778</v>
      </c>
      <c r="O114" s="31">
        <v>676</v>
      </c>
      <c r="P114" s="40">
        <f t="shared" si="1"/>
        <v>19.142291999999998</v>
      </c>
      <c r="Q114" s="95">
        <v>3.6999999999999998E-2</v>
      </c>
      <c r="R114" s="95">
        <v>2.0999999999999998E-4</v>
      </c>
      <c r="S114" s="96">
        <v>2.3999999999999998E-3</v>
      </c>
      <c r="T114" s="95">
        <v>5.8000000000000003E-2</v>
      </c>
      <c r="U114" s="95">
        <v>3.0000000000000001E-3</v>
      </c>
      <c r="V114" s="95">
        <v>6.1499999999999999E-2</v>
      </c>
      <c r="W114" s="95">
        <v>5.3499999999999999E-2</v>
      </c>
    </row>
    <row r="115" spans="1:23" x14ac:dyDescent="0.2">
      <c r="A115" s="24" t="s">
        <v>198</v>
      </c>
      <c r="B115" s="94">
        <v>41490.590277777781</v>
      </c>
      <c r="C115" s="104">
        <v>220.00000000000009</v>
      </c>
      <c r="D115" s="40">
        <v>6.2297400000000023</v>
      </c>
      <c r="E115" s="38">
        <v>0.18099999999999999</v>
      </c>
      <c r="F115" s="32">
        <v>1.3000000000000004E-4</v>
      </c>
      <c r="G115" s="38">
        <v>1.2000000000000001E-3</v>
      </c>
      <c r="H115" s="38">
        <v>0.38500000000000001</v>
      </c>
      <c r="I115" s="38">
        <v>2.9999999999999981E-4</v>
      </c>
      <c r="J115" s="38">
        <v>5.62E-2</v>
      </c>
      <c r="K115" s="38">
        <v>2.5499999999999998E-2</v>
      </c>
      <c r="M115" s="3" t="s">
        <v>103</v>
      </c>
      <c r="N115" s="94">
        <v>41462.40625</v>
      </c>
      <c r="O115" s="31">
        <v>108</v>
      </c>
      <c r="P115" s="40">
        <f t="shared" si="1"/>
        <v>3.058236</v>
      </c>
      <c r="Q115" s="95">
        <v>0.02</v>
      </c>
      <c r="R115" s="95">
        <v>2.5000000000000001E-4</v>
      </c>
      <c r="S115" s="96"/>
      <c r="T115" s="95">
        <v>4.1000000000000002E-2</v>
      </c>
      <c r="U115" s="95">
        <v>3.0000000000000001E-3</v>
      </c>
      <c r="V115" s="95">
        <v>4.3099999999999999E-2</v>
      </c>
      <c r="W115" s="95">
        <v>2.3100000000000002E-2</v>
      </c>
    </row>
    <row r="116" spans="1:23" x14ac:dyDescent="0.2">
      <c r="A116" s="24" t="s">
        <v>198</v>
      </c>
      <c r="B116" s="94">
        <v>41002.319444444445</v>
      </c>
      <c r="C116" s="104">
        <v>235.0000000000002</v>
      </c>
      <c r="D116" s="40">
        <v>6.6544950000000052</v>
      </c>
      <c r="E116" s="38">
        <v>0.73</v>
      </c>
      <c r="F116" s="32">
        <v>2.7E-4</v>
      </c>
      <c r="G116" s="38">
        <v>1.9999999999999992E-3</v>
      </c>
      <c r="H116" s="38">
        <v>1.2150000000000001</v>
      </c>
      <c r="I116" s="38">
        <v>5.8000000000000005E-3</v>
      </c>
      <c r="J116" s="38">
        <v>0.10959999999999999</v>
      </c>
      <c r="K116" s="38">
        <v>6.409999999999999E-2</v>
      </c>
      <c r="M116" s="3" t="s">
        <v>103</v>
      </c>
      <c r="N116" s="94">
        <v>41462.673611111109</v>
      </c>
      <c r="O116" s="31">
        <v>108</v>
      </c>
      <c r="P116" s="40">
        <f t="shared" si="1"/>
        <v>3.058236</v>
      </c>
      <c r="Q116" s="95">
        <v>0.04</v>
      </c>
      <c r="R116" s="95">
        <v>1.4999999999999999E-4</v>
      </c>
      <c r="S116" s="96"/>
      <c r="T116" s="95">
        <v>4.2999999999999997E-2</v>
      </c>
      <c r="U116" s="95">
        <v>3.0000000000000001E-3</v>
      </c>
      <c r="V116" s="95">
        <v>4.1399999999999999E-2</v>
      </c>
      <c r="W116" s="95">
        <v>1.84E-2</v>
      </c>
    </row>
    <row r="117" spans="1:23" x14ac:dyDescent="0.2">
      <c r="A117" s="24" t="s">
        <v>198</v>
      </c>
      <c r="B117" s="94">
        <v>41002.527777777781</v>
      </c>
      <c r="C117" s="104">
        <v>235.0000000000002</v>
      </c>
      <c r="D117" s="40">
        <v>6.6544950000000052</v>
      </c>
      <c r="E117" s="38">
        <v>0.49399999999999999</v>
      </c>
      <c r="F117" s="32">
        <v>1.9999999999999998E-4</v>
      </c>
      <c r="G117" s="38">
        <v>7.0000000000000021E-4</v>
      </c>
      <c r="H117" s="38">
        <v>0.81200000000000006</v>
      </c>
      <c r="I117" s="38">
        <v>2.5000000000000001E-3</v>
      </c>
      <c r="J117" s="38">
        <v>6.0699999999999997E-2</v>
      </c>
      <c r="K117" s="38">
        <v>3.7100000000000001E-2</v>
      </c>
      <c r="M117" s="3" t="s">
        <v>103</v>
      </c>
      <c r="N117" s="94">
        <v>41490.517361111109</v>
      </c>
      <c r="O117" s="31">
        <v>220</v>
      </c>
      <c r="P117" s="40">
        <f t="shared" si="1"/>
        <v>6.2297399999999996</v>
      </c>
      <c r="Q117" s="95">
        <v>0.03</v>
      </c>
      <c r="R117" s="95">
        <v>1.4999999999999999E-4</v>
      </c>
      <c r="S117" s="96"/>
      <c r="T117" s="95">
        <v>1.35E-2</v>
      </c>
      <c r="U117" s="95">
        <v>3.0000000000000001E-3</v>
      </c>
      <c r="V117" s="95">
        <v>5.3600000000000002E-2</v>
      </c>
      <c r="W117" s="95">
        <v>2.35E-2</v>
      </c>
    </row>
    <row r="118" spans="1:23" x14ac:dyDescent="0.2">
      <c r="A118" s="24" t="s">
        <v>198</v>
      </c>
      <c r="B118" s="94">
        <v>40366.458333333336</v>
      </c>
      <c r="C118" s="104">
        <v>239.99999999999997</v>
      </c>
      <c r="D118" s="40">
        <v>6.796079999999999</v>
      </c>
      <c r="E118" s="38">
        <v>3.3000000000000002E-2</v>
      </c>
      <c r="F118" s="32"/>
      <c r="G118" s="38"/>
      <c r="H118" s="38">
        <v>6.6000000000000003E-2</v>
      </c>
      <c r="I118" s="38">
        <v>9.9999999999999639E-5</v>
      </c>
      <c r="J118" s="38">
        <v>2.4999999999999927E-3</v>
      </c>
      <c r="K118" s="38">
        <v>5.0000000000000001E-3</v>
      </c>
      <c r="M118" s="3" t="s">
        <v>103</v>
      </c>
      <c r="N118" s="94">
        <v>41490.590277777781</v>
      </c>
      <c r="O118" s="31">
        <v>220</v>
      </c>
      <c r="P118" s="40">
        <f t="shared" si="1"/>
        <v>6.2297399999999996</v>
      </c>
      <c r="Q118" s="95">
        <v>2.5000000000000001E-2</v>
      </c>
      <c r="R118" s="95">
        <v>1.4999999999999999E-4</v>
      </c>
      <c r="S118" s="96">
        <v>2.5000000000000001E-3</v>
      </c>
      <c r="T118" s="95">
        <v>1.2999999999999999E-2</v>
      </c>
      <c r="U118" s="95">
        <v>3.0000000000000001E-3</v>
      </c>
      <c r="V118" s="95">
        <v>6.2200000000000005E-2</v>
      </c>
      <c r="W118" s="95">
        <v>2.8899999999999999E-2</v>
      </c>
    </row>
    <row r="119" spans="1:23" x14ac:dyDescent="0.2">
      <c r="A119" s="24" t="s">
        <v>198</v>
      </c>
      <c r="B119" s="94">
        <v>40366.46875</v>
      </c>
      <c r="C119" s="104">
        <v>239.99999999999997</v>
      </c>
      <c r="D119" s="40">
        <v>6.796079999999999</v>
      </c>
      <c r="E119" s="38">
        <v>0.03</v>
      </c>
      <c r="F119" s="32">
        <v>4.9999999999999989E-5</v>
      </c>
      <c r="G119" s="38">
        <v>3.0000000000000003E-4</v>
      </c>
      <c r="H119" s="38">
        <v>6.4000000000000001E-2</v>
      </c>
      <c r="I119" s="38">
        <v>2.0000000000000017E-4</v>
      </c>
      <c r="J119" s="38">
        <v>1.8000000000000114E-3</v>
      </c>
      <c r="K119" s="38">
        <v>3.799999999999997E-3</v>
      </c>
      <c r="M119" s="3" t="s">
        <v>103</v>
      </c>
      <c r="N119" s="94">
        <v>41517.746527777781</v>
      </c>
      <c r="O119" s="31">
        <v>188</v>
      </c>
      <c r="P119" s="40">
        <f t="shared" si="1"/>
        <v>5.3235959999999993</v>
      </c>
      <c r="Q119" s="95">
        <v>2.4E-2</v>
      </c>
      <c r="R119" s="95">
        <v>1.4999999999999999E-4</v>
      </c>
      <c r="S119" s="96"/>
      <c r="T119" s="95">
        <v>0.01</v>
      </c>
      <c r="U119" s="95">
        <v>3.0000000000000001E-3</v>
      </c>
      <c r="V119" s="95">
        <v>7.7299999999999994E-2</v>
      </c>
      <c r="W119" s="95">
        <v>2.1999999999999999E-2</v>
      </c>
    </row>
    <row r="120" spans="1:23" x14ac:dyDescent="0.2">
      <c r="A120" s="24" t="s">
        <v>198</v>
      </c>
      <c r="B120" s="94">
        <v>41549.368055555555</v>
      </c>
      <c r="C120" s="104">
        <v>282.00000000000006</v>
      </c>
      <c r="D120" s="40">
        <v>7.9853940000000012</v>
      </c>
      <c r="E120" s="38">
        <v>0.27600000000000002</v>
      </c>
      <c r="F120" s="32">
        <v>9.9999999999999978E-5</v>
      </c>
      <c r="G120" s="38">
        <v>3.2000000000000002E-3</v>
      </c>
      <c r="H120" s="38">
        <v>0.45200000000000001</v>
      </c>
      <c r="I120" s="41"/>
      <c r="J120" s="38">
        <v>2.7299999999999998E-2</v>
      </c>
      <c r="K120" s="38">
        <v>2.7500000000000007E-2</v>
      </c>
      <c r="M120" s="3" t="s">
        <v>103</v>
      </c>
      <c r="N120" s="94">
        <v>41527.368055555555</v>
      </c>
      <c r="O120" s="31">
        <v>159</v>
      </c>
      <c r="P120" s="40">
        <f t="shared" si="1"/>
        <v>4.5024030000000002</v>
      </c>
      <c r="Q120" s="95">
        <v>1.4999999999999999E-2</v>
      </c>
      <c r="R120" s="95">
        <v>1.4999999999999999E-4</v>
      </c>
      <c r="S120" s="96">
        <v>2.3E-3</v>
      </c>
      <c r="T120" s="95">
        <v>0.02</v>
      </c>
      <c r="U120" s="95">
        <v>3.0000000000000001E-3</v>
      </c>
      <c r="V120" s="95">
        <v>4.5100000000000001E-2</v>
      </c>
      <c r="W120" s="95">
        <v>2.41E-2</v>
      </c>
    </row>
    <row r="121" spans="1:23" x14ac:dyDescent="0.2">
      <c r="A121" s="24" t="s">
        <v>198</v>
      </c>
      <c r="B121" s="94">
        <v>41549.65625</v>
      </c>
      <c r="C121" s="104">
        <v>282.00000000000006</v>
      </c>
      <c r="D121" s="40">
        <v>7.9853940000000012</v>
      </c>
      <c r="E121" s="38">
        <v>0.25800000000000001</v>
      </c>
      <c r="F121" s="32">
        <v>4.9999999999999989E-5</v>
      </c>
      <c r="G121" s="38">
        <v>2.8999999999999994E-3</v>
      </c>
      <c r="H121" s="38">
        <v>0.45300000000000001</v>
      </c>
      <c r="I121" s="38">
        <v>2.9999999999999981E-4</v>
      </c>
      <c r="J121" s="38">
        <v>2.1599999999999994E-2</v>
      </c>
      <c r="K121" s="38">
        <v>2.5700000000000004E-2</v>
      </c>
      <c r="M121" s="3" t="s">
        <v>103</v>
      </c>
      <c r="N121" s="94">
        <v>41527.645833333336</v>
      </c>
      <c r="O121" s="31">
        <v>159</v>
      </c>
      <c r="P121" s="40">
        <f t="shared" si="1"/>
        <v>4.5024030000000002</v>
      </c>
      <c r="Q121" s="95">
        <v>3.3000000000000002E-2</v>
      </c>
      <c r="R121" s="95">
        <v>2.2000000000000001E-4</v>
      </c>
      <c r="S121" s="96"/>
      <c r="T121" s="95">
        <v>2.9000000000000001E-2</v>
      </c>
      <c r="U121" s="95">
        <v>3.0000000000000001E-3</v>
      </c>
      <c r="V121" s="95">
        <v>6.0600000000000001E-2</v>
      </c>
      <c r="W121" s="95">
        <v>2.5399999999999999E-2</v>
      </c>
    </row>
    <row r="122" spans="1:23" x14ac:dyDescent="0.2">
      <c r="A122" s="24" t="s">
        <v>198</v>
      </c>
      <c r="B122" s="94">
        <v>41918.677083333336</v>
      </c>
      <c r="C122" s="104">
        <v>285.00000000000006</v>
      </c>
      <c r="D122" s="40">
        <v>8.0703450000000014</v>
      </c>
      <c r="E122" s="38">
        <v>0</v>
      </c>
      <c r="F122" s="32"/>
      <c r="G122" s="38"/>
      <c r="H122" s="38"/>
      <c r="I122" s="41"/>
      <c r="J122" s="38"/>
      <c r="K122" s="38"/>
      <c r="M122" s="3" t="s">
        <v>103</v>
      </c>
      <c r="N122" s="94">
        <v>41549.368055555555</v>
      </c>
      <c r="O122" s="31">
        <v>282</v>
      </c>
      <c r="P122" s="40">
        <f t="shared" si="1"/>
        <v>7.9853939999999994</v>
      </c>
      <c r="Q122" s="95">
        <v>3.1E-2</v>
      </c>
      <c r="R122" s="95">
        <v>2.6000000000000003E-4</v>
      </c>
      <c r="S122" s="96"/>
      <c r="T122" s="95">
        <v>5.1999999999999998E-2</v>
      </c>
      <c r="U122" s="95">
        <v>3.0000000000000001E-3</v>
      </c>
      <c r="V122" s="95">
        <v>9.1200000000000003E-2</v>
      </c>
      <c r="W122" s="95">
        <v>6.1899999999999997E-2</v>
      </c>
    </row>
    <row r="123" spans="1:23" x14ac:dyDescent="0.2">
      <c r="A123" s="24" t="s">
        <v>198</v>
      </c>
      <c r="B123" s="94">
        <v>42136.34375</v>
      </c>
      <c r="C123" s="104">
        <v>289.00000000000006</v>
      </c>
      <c r="D123" s="40">
        <v>8.1836130000000011</v>
      </c>
      <c r="E123" s="38"/>
      <c r="F123" s="32"/>
      <c r="G123" s="38"/>
      <c r="H123" s="38"/>
      <c r="I123" s="41"/>
      <c r="J123" s="38"/>
      <c r="K123" s="38"/>
      <c r="M123" s="3" t="s">
        <v>103</v>
      </c>
      <c r="N123" s="94">
        <v>41549.65625</v>
      </c>
      <c r="O123" s="31">
        <v>282</v>
      </c>
      <c r="P123" s="40">
        <f t="shared" si="1"/>
        <v>7.9853939999999994</v>
      </c>
      <c r="Q123" s="95">
        <v>5.6000000000000001E-2</v>
      </c>
      <c r="R123" s="95">
        <v>2.7E-4</v>
      </c>
      <c r="S123" s="96">
        <v>2.2000000000000001E-3</v>
      </c>
      <c r="T123" s="95">
        <v>5.0999999999999997E-2</v>
      </c>
      <c r="U123" s="95">
        <v>3.0000000000000001E-3</v>
      </c>
      <c r="V123" s="95">
        <v>0.1017</v>
      </c>
      <c r="W123" s="95">
        <v>6.0499999999999998E-2</v>
      </c>
    </row>
    <row r="124" spans="1:23" x14ac:dyDescent="0.2">
      <c r="A124" s="24" t="s">
        <v>198</v>
      </c>
      <c r="B124" s="94">
        <v>41401.350694444445</v>
      </c>
      <c r="C124" s="104">
        <v>302.99999999999989</v>
      </c>
      <c r="D124" s="40">
        <v>8.5800509999999957</v>
      </c>
      <c r="E124" s="38">
        <v>0.55800000000000005</v>
      </c>
      <c r="F124" s="32">
        <v>2.0999999999999995E-4</v>
      </c>
      <c r="G124" s="38">
        <v>6.0000000000000001E-3</v>
      </c>
      <c r="H124" s="38">
        <v>0.97499999999999998</v>
      </c>
      <c r="I124" s="38">
        <v>3.8E-3</v>
      </c>
      <c r="J124" s="38">
        <v>8.500000000000002E-2</v>
      </c>
      <c r="K124" s="38">
        <v>5.0199999999999995E-2</v>
      </c>
      <c r="M124" s="3" t="s">
        <v>103</v>
      </c>
      <c r="N124" s="94">
        <v>41586.368055555555</v>
      </c>
      <c r="O124" s="31">
        <v>108</v>
      </c>
      <c r="P124" s="40">
        <f t="shared" si="1"/>
        <v>3.058236</v>
      </c>
      <c r="Q124" s="95">
        <v>3.1E-2</v>
      </c>
      <c r="R124" s="95">
        <v>2.9E-4</v>
      </c>
      <c r="S124" s="96"/>
      <c r="T124" s="95">
        <v>4.2000000000000003E-2</v>
      </c>
      <c r="U124" s="95">
        <v>3.0000000000000001E-3</v>
      </c>
      <c r="V124" s="95">
        <v>0.14360000000000001</v>
      </c>
      <c r="W124" s="95">
        <v>8.8900000000000007E-2</v>
      </c>
    </row>
    <row r="125" spans="1:23" x14ac:dyDescent="0.2">
      <c r="A125" s="24" t="s">
        <v>198</v>
      </c>
      <c r="B125" s="94">
        <v>41401.631944444445</v>
      </c>
      <c r="C125" s="104">
        <v>302.99999999999989</v>
      </c>
      <c r="D125" s="40">
        <v>8.5800509999999957</v>
      </c>
      <c r="E125" s="38">
        <v>0.49</v>
      </c>
      <c r="F125" s="32">
        <v>1.3000000000000002E-4</v>
      </c>
      <c r="G125" s="38">
        <v>4.1000000000000003E-3</v>
      </c>
      <c r="H125" s="38">
        <v>0.86399999999999999</v>
      </c>
      <c r="I125" s="38">
        <v>3.3E-3</v>
      </c>
      <c r="J125" s="38">
        <v>7.060000000000001E-2</v>
      </c>
      <c r="K125" s="38">
        <v>4.0900000000000006E-2</v>
      </c>
      <c r="M125" s="3" t="s">
        <v>103</v>
      </c>
      <c r="N125" s="94">
        <v>41586.565972222219</v>
      </c>
      <c r="O125" s="31">
        <v>108</v>
      </c>
      <c r="P125" s="40">
        <f t="shared" si="1"/>
        <v>3.058236</v>
      </c>
      <c r="Q125" s="95">
        <v>2.4E-2</v>
      </c>
      <c r="R125" s="95">
        <v>3.2000000000000003E-4</v>
      </c>
      <c r="S125" s="96"/>
      <c r="T125" s="95">
        <v>1.7999999999999999E-2</v>
      </c>
      <c r="U125" s="95">
        <v>3.0000000000000001E-3</v>
      </c>
      <c r="V125" s="95">
        <v>0.14299999999999999</v>
      </c>
      <c r="W125" s="95">
        <v>8.1700000000000009E-2</v>
      </c>
    </row>
    <row r="126" spans="1:23" x14ac:dyDescent="0.2">
      <c r="A126" s="24" t="s">
        <v>198</v>
      </c>
      <c r="B126" s="94">
        <v>41852.322916666664</v>
      </c>
      <c r="C126" s="104">
        <v>309.00000000000011</v>
      </c>
      <c r="D126" s="40">
        <v>8.7499530000000032</v>
      </c>
      <c r="E126" s="38">
        <v>0.67900000000000005</v>
      </c>
      <c r="F126" s="32">
        <v>5.9999999999999995E-5</v>
      </c>
      <c r="G126" s="38">
        <v>2.5999999999999999E-3</v>
      </c>
      <c r="H126" s="38">
        <v>0.64200000000000002</v>
      </c>
      <c r="I126" s="38">
        <v>3.5000000000000001E-3</v>
      </c>
      <c r="J126" s="38">
        <v>3.3299999999999996E-2</v>
      </c>
      <c r="K126" s="38">
        <v>2.0800000000000006E-2</v>
      </c>
      <c r="M126" s="3" t="s">
        <v>103</v>
      </c>
      <c r="N126" s="94">
        <v>41621.368055555555</v>
      </c>
      <c r="O126" s="31">
        <v>83</v>
      </c>
      <c r="P126" s="40">
        <f t="shared" si="1"/>
        <v>2.350311</v>
      </c>
      <c r="Q126" s="95">
        <v>1.4999999999999999E-2</v>
      </c>
      <c r="R126" s="95">
        <v>1.4999999999999999E-4</v>
      </c>
      <c r="S126" s="96"/>
      <c r="T126" s="95">
        <v>0.01</v>
      </c>
      <c r="U126" s="95">
        <v>3.0000000000000001E-3</v>
      </c>
      <c r="V126" s="95">
        <v>0.1741</v>
      </c>
      <c r="W126" s="95">
        <v>8.9099999999999999E-2</v>
      </c>
    </row>
    <row r="127" spans="1:23" x14ac:dyDescent="0.2">
      <c r="A127" s="24" t="s">
        <v>198</v>
      </c>
      <c r="B127" s="94">
        <v>41852.645833333336</v>
      </c>
      <c r="C127" s="104">
        <v>309.00000000000011</v>
      </c>
      <c r="D127" s="40">
        <v>8.7499530000000032</v>
      </c>
      <c r="E127" s="38">
        <v>0.39600000000000002</v>
      </c>
      <c r="F127" s="32">
        <v>8.9999999999999992E-5</v>
      </c>
      <c r="G127" s="38"/>
      <c r="H127" s="38">
        <v>0.495</v>
      </c>
      <c r="I127" s="38">
        <v>2.5999999999999999E-3</v>
      </c>
      <c r="J127" s="38">
        <v>1.9900000000000004E-2</v>
      </c>
      <c r="K127" s="38">
        <v>1.6699999999999996E-2</v>
      </c>
      <c r="M127" s="3" t="s">
        <v>103</v>
      </c>
      <c r="N127" s="94">
        <v>41621.586805555555</v>
      </c>
      <c r="O127" s="31">
        <v>83</v>
      </c>
      <c r="P127" s="40">
        <f t="shared" si="1"/>
        <v>2.350311</v>
      </c>
      <c r="Q127" s="95">
        <v>1.4999999999999999E-2</v>
      </c>
      <c r="R127" s="95">
        <v>2.8000000000000003E-4</v>
      </c>
      <c r="S127" s="96"/>
      <c r="T127" s="95">
        <v>0.01</v>
      </c>
      <c r="U127" s="95">
        <v>3.0000000000000001E-3</v>
      </c>
      <c r="V127" s="95">
        <v>0.16450000000000001</v>
      </c>
      <c r="W127" s="95">
        <v>8.3000000000000004E-2</v>
      </c>
    </row>
    <row r="128" spans="1:23" x14ac:dyDescent="0.2">
      <c r="A128" s="24" t="s">
        <v>198</v>
      </c>
      <c r="B128" s="94">
        <v>40756.583333333336</v>
      </c>
      <c r="C128" s="104">
        <v>317.00000000000017</v>
      </c>
      <c r="D128" s="40">
        <v>8.9764890000000044</v>
      </c>
      <c r="E128" s="38">
        <v>0.185</v>
      </c>
      <c r="F128" s="32">
        <v>5.9999999999999995E-5</v>
      </c>
      <c r="G128" s="38">
        <v>1.4E-3</v>
      </c>
      <c r="H128" s="38">
        <v>0.27600000000000002</v>
      </c>
      <c r="I128" s="41"/>
      <c r="J128" s="38">
        <v>1.4900000000000005E-2</v>
      </c>
      <c r="K128" s="38">
        <v>1.3799999999999996E-2</v>
      </c>
      <c r="M128" s="3" t="s">
        <v>103</v>
      </c>
      <c r="N128" s="94">
        <v>41647.381944444445</v>
      </c>
      <c r="O128" s="31">
        <v>67</v>
      </c>
      <c r="P128" s="40">
        <f t="shared" si="1"/>
        <v>1.8972389999999999</v>
      </c>
      <c r="Q128" s="95">
        <v>1.4999999999999999E-2</v>
      </c>
      <c r="R128" s="95">
        <v>1.4999999999999999E-4</v>
      </c>
      <c r="S128" s="96"/>
      <c r="T128" s="95">
        <v>0.01</v>
      </c>
      <c r="U128" s="95">
        <v>3.0000000000000001E-3</v>
      </c>
      <c r="V128" s="95">
        <v>0.16880000000000001</v>
      </c>
      <c r="W128" s="95">
        <v>7.4900000000000008E-2</v>
      </c>
    </row>
    <row r="129" spans="1:23" x14ac:dyDescent="0.2">
      <c r="A129" s="24" t="s">
        <v>198</v>
      </c>
      <c r="B129" s="94">
        <v>40756.65625</v>
      </c>
      <c r="C129" s="104">
        <v>317.00000000000017</v>
      </c>
      <c r="D129" s="40">
        <v>8.9764890000000044</v>
      </c>
      <c r="E129" s="38">
        <v>0.17499999999999999</v>
      </c>
      <c r="F129" s="32">
        <v>2.9999999999999997E-5</v>
      </c>
      <c r="G129" s="38">
        <v>1.4E-3</v>
      </c>
      <c r="H129" s="38">
        <v>0.26800000000000002</v>
      </c>
      <c r="I129" s="41"/>
      <c r="J129" s="38">
        <v>1.4500000000000001E-2</v>
      </c>
      <c r="K129" s="38">
        <v>1.1100000000000002E-2</v>
      </c>
      <c r="M129" s="3" t="s">
        <v>103</v>
      </c>
      <c r="N129" s="94">
        <v>41647.583333333336</v>
      </c>
      <c r="O129" s="31">
        <v>67</v>
      </c>
      <c r="P129" s="40">
        <f t="shared" si="1"/>
        <v>1.8972389999999999</v>
      </c>
      <c r="Q129" s="95">
        <v>1.4999999999999999E-2</v>
      </c>
      <c r="R129" s="95">
        <v>1.4999999999999999E-4</v>
      </c>
      <c r="S129" s="96"/>
      <c r="T129" s="95">
        <v>0.01</v>
      </c>
      <c r="U129" s="95">
        <v>3.0000000000000001E-3</v>
      </c>
      <c r="V129" s="95">
        <v>0.17299999999999999</v>
      </c>
      <c r="W129" s="95">
        <v>7.0699999999999999E-2</v>
      </c>
    </row>
    <row r="130" spans="1:23" x14ac:dyDescent="0.2">
      <c r="A130" s="24" t="s">
        <v>198</v>
      </c>
      <c r="B130" s="94">
        <v>41914.461805555555</v>
      </c>
      <c r="C130" s="104">
        <v>342.00000000000017</v>
      </c>
      <c r="D130" s="40">
        <v>9.6844140000000039</v>
      </c>
      <c r="E130" s="38">
        <v>0.51500000000000001</v>
      </c>
      <c r="F130" s="32">
        <v>1.0999999999999999E-4</v>
      </c>
      <c r="G130" s="38">
        <v>2.7000000000000001E-3</v>
      </c>
      <c r="H130" s="38">
        <v>0.52300000000000002</v>
      </c>
      <c r="I130" s="38">
        <v>2.0000000000000017E-4</v>
      </c>
      <c r="J130" s="38">
        <v>4.6400000000000004E-2</v>
      </c>
      <c r="K130" s="38">
        <v>3.2500000000000001E-2</v>
      </c>
      <c r="M130" s="3" t="s">
        <v>103</v>
      </c>
      <c r="N130" s="94">
        <v>41677.368055555555</v>
      </c>
      <c r="O130" s="31">
        <v>56</v>
      </c>
      <c r="P130" s="40">
        <f t="shared" si="1"/>
        <v>1.5857519999999998</v>
      </c>
      <c r="Q130" s="95">
        <v>1.4999999999999999E-2</v>
      </c>
      <c r="R130" s="95">
        <v>2.7E-4</v>
      </c>
      <c r="S130" s="96"/>
      <c r="T130" s="95">
        <v>1.0999999999999999E-2</v>
      </c>
      <c r="U130" s="95">
        <v>3.0000000000000001E-3</v>
      </c>
      <c r="V130" s="95">
        <v>0.2591</v>
      </c>
      <c r="W130" s="95">
        <v>9.5400000000000013E-2</v>
      </c>
    </row>
    <row r="131" spans="1:23" x14ac:dyDescent="0.2">
      <c r="A131" s="24" t="s">
        <v>198</v>
      </c>
      <c r="B131" s="94">
        <v>41914.614583333336</v>
      </c>
      <c r="C131" s="104">
        <v>342.00000000000017</v>
      </c>
      <c r="D131" s="40">
        <v>9.6844140000000039</v>
      </c>
      <c r="E131" s="38">
        <v>0.48699999999999999</v>
      </c>
      <c r="F131" s="32">
        <v>1.1000000000000002E-4</v>
      </c>
      <c r="G131" s="38">
        <v>2.8999999999999994E-3</v>
      </c>
      <c r="H131" s="38">
        <v>0.50600000000000001</v>
      </c>
      <c r="I131" s="38"/>
      <c r="J131" s="38">
        <v>4.3900000000000008E-2</v>
      </c>
      <c r="K131" s="38">
        <v>2.7600000000000003E-2</v>
      </c>
      <c r="M131" s="3" t="s">
        <v>103</v>
      </c>
      <c r="N131" s="94">
        <v>41677.597222222219</v>
      </c>
      <c r="O131" s="31">
        <v>56</v>
      </c>
      <c r="P131" s="40">
        <f t="shared" si="1"/>
        <v>1.5857519999999998</v>
      </c>
      <c r="Q131" s="95">
        <v>2.1000000000000001E-2</v>
      </c>
      <c r="R131" s="95">
        <v>2.6000000000000003E-4</v>
      </c>
      <c r="S131" s="96"/>
      <c r="T131" s="95">
        <v>1.0999999999999999E-2</v>
      </c>
      <c r="U131" s="95">
        <v>3.0000000000000001E-3</v>
      </c>
      <c r="V131" s="95">
        <v>0.2397</v>
      </c>
      <c r="W131" s="95">
        <v>7.5299999999999992E-2</v>
      </c>
    </row>
    <row r="132" spans="1:23" x14ac:dyDescent="0.2">
      <c r="A132" s="24" t="s">
        <v>198</v>
      </c>
      <c r="B132" s="94">
        <v>41031.350694444445</v>
      </c>
      <c r="C132" s="104">
        <v>406.00000000000034</v>
      </c>
      <c r="D132" s="40">
        <v>11.49670200000001</v>
      </c>
      <c r="E132" s="38">
        <v>0.32700000000000001</v>
      </c>
      <c r="F132" s="32">
        <v>1.6000000000000001E-4</v>
      </c>
      <c r="G132" s="38">
        <v>2.9000000000000002E-3</v>
      </c>
      <c r="H132" s="38">
        <v>0.54400000000000004</v>
      </c>
      <c r="I132" s="38">
        <v>1.5999999999999996E-3</v>
      </c>
      <c r="J132" s="38">
        <v>4.8299999999999996E-2</v>
      </c>
      <c r="K132" s="38">
        <v>3.32E-2</v>
      </c>
      <c r="M132" s="3" t="s">
        <v>103</v>
      </c>
      <c r="N132" s="94">
        <v>41703.40625</v>
      </c>
      <c r="O132" s="31">
        <v>64</v>
      </c>
      <c r="P132" s="40">
        <f t="shared" si="1"/>
        <v>1.8122879999999999</v>
      </c>
      <c r="Q132" s="95">
        <v>1.7000000000000001E-2</v>
      </c>
      <c r="R132" s="95">
        <v>1.4999999999999999E-4</v>
      </c>
      <c r="S132" s="96"/>
      <c r="T132" s="95">
        <v>1.2E-2</v>
      </c>
      <c r="U132" s="95">
        <v>3.0000000000000001E-3</v>
      </c>
      <c r="V132" s="95">
        <v>0.13780000000000001</v>
      </c>
      <c r="W132" s="95">
        <v>4.07E-2</v>
      </c>
    </row>
    <row r="133" spans="1:23" x14ac:dyDescent="0.2">
      <c r="A133" s="24" t="s">
        <v>198</v>
      </c>
      <c r="B133" s="94">
        <v>41031.552083333336</v>
      </c>
      <c r="C133" s="104">
        <v>406.00000000000034</v>
      </c>
      <c r="D133" s="40">
        <v>11.49670200000001</v>
      </c>
      <c r="E133" s="38">
        <v>0.316</v>
      </c>
      <c r="F133" s="32">
        <v>1.6000000000000001E-4</v>
      </c>
      <c r="G133" s="38">
        <v>2.3999999999999994E-3</v>
      </c>
      <c r="H133" s="38">
        <v>0.55500000000000005</v>
      </c>
      <c r="I133" s="38">
        <v>1.4000000000000004E-3</v>
      </c>
      <c r="J133" s="38">
        <v>4.250000000000001E-2</v>
      </c>
      <c r="K133" s="38">
        <v>2.4899999999999999E-2</v>
      </c>
      <c r="M133" s="3" t="s">
        <v>103</v>
      </c>
      <c r="N133" s="94">
        <v>41703.604166666664</v>
      </c>
      <c r="O133" s="31">
        <v>64</v>
      </c>
      <c r="P133" s="40">
        <f t="shared" ref="P133:P168" si="2">O133*0.028317</f>
        <v>1.8122879999999999</v>
      </c>
      <c r="Q133" s="95">
        <v>2.8000000000000001E-2</v>
      </c>
      <c r="R133" s="95">
        <v>2.5000000000000001E-4</v>
      </c>
      <c r="S133" s="96"/>
      <c r="T133" s="95">
        <v>1.6E-2</v>
      </c>
      <c r="U133" s="95">
        <v>3.0000000000000001E-3</v>
      </c>
      <c r="V133" s="95">
        <v>0.1454</v>
      </c>
      <c r="W133" s="95">
        <v>5.0799999999999998E-2</v>
      </c>
    </row>
    <row r="134" spans="1:23" x14ac:dyDescent="0.2">
      <c r="A134" s="24" t="s">
        <v>198</v>
      </c>
      <c r="B134" s="94">
        <v>40746.541666666664</v>
      </c>
      <c r="C134" s="104">
        <v>412.00000000000011</v>
      </c>
      <c r="D134" s="40">
        <v>11.666604000000003</v>
      </c>
      <c r="E134" s="38">
        <v>0.17399999999999999</v>
      </c>
      <c r="F134" s="32">
        <v>2.0000000000000019E-5</v>
      </c>
      <c r="G134" s="38">
        <v>2.1000000000000003E-3</v>
      </c>
      <c r="H134" s="38">
        <v>0.30299999999999999</v>
      </c>
      <c r="I134" s="41"/>
      <c r="J134" s="38">
        <v>1.5799999999999998E-2</v>
      </c>
      <c r="K134" s="38">
        <v>-8.9999999999999152E-4</v>
      </c>
      <c r="M134" s="3" t="s">
        <v>103</v>
      </c>
      <c r="N134" s="94">
        <v>41709.527777777781</v>
      </c>
      <c r="O134" s="31">
        <v>70</v>
      </c>
      <c r="P134" s="40">
        <f t="shared" si="2"/>
        <v>1.9821899999999999</v>
      </c>
      <c r="Q134" s="95">
        <v>0.04</v>
      </c>
      <c r="R134" s="95">
        <v>1.3000000000000002E-4</v>
      </c>
      <c r="S134" s="96">
        <v>4.0000000000000001E-3</v>
      </c>
      <c r="T134" s="95">
        <v>3.2000000000000001E-2</v>
      </c>
      <c r="U134" s="95"/>
      <c r="V134" s="95">
        <v>0.16</v>
      </c>
      <c r="W134" s="95">
        <v>4.1000000000000002E-2</v>
      </c>
    </row>
    <row r="135" spans="1:23" x14ac:dyDescent="0.2">
      <c r="A135" s="24" t="s">
        <v>198</v>
      </c>
      <c r="B135" s="94">
        <v>41023.489583333336</v>
      </c>
      <c r="C135" s="104">
        <v>486.0000000000004</v>
      </c>
      <c r="D135" s="40">
        <v>13.762062000000011</v>
      </c>
      <c r="E135" s="38">
        <v>1.5840000000000001</v>
      </c>
      <c r="F135" s="32">
        <v>5.0000000000000001E-4</v>
      </c>
      <c r="G135" s="38">
        <v>1.2800000000000001E-2</v>
      </c>
      <c r="H135" s="38">
        <v>2.3929999999999998</v>
      </c>
      <c r="I135" s="38">
        <v>1.9399999999999997E-2</v>
      </c>
      <c r="J135" s="38">
        <v>0.26080000000000003</v>
      </c>
      <c r="K135" s="38">
        <v>0.12979999999999997</v>
      </c>
      <c r="M135" s="3" t="s">
        <v>103</v>
      </c>
      <c r="N135" s="94">
        <v>41739.375</v>
      </c>
      <c r="O135" s="31">
        <v>153</v>
      </c>
      <c r="P135" s="40">
        <f t="shared" si="2"/>
        <v>4.3325009999999997</v>
      </c>
      <c r="Q135" s="95">
        <v>3.1E-2</v>
      </c>
      <c r="R135" s="95">
        <v>1.4999999999999999E-4</v>
      </c>
      <c r="S135" s="96"/>
      <c r="T135" s="95">
        <v>1.2999999999999999E-2</v>
      </c>
      <c r="U135" s="95">
        <v>3.2000000000000002E-3</v>
      </c>
      <c r="V135" s="95">
        <v>0.14230000000000001</v>
      </c>
      <c r="W135" s="95">
        <v>4.4700000000000004E-2</v>
      </c>
    </row>
    <row r="136" spans="1:23" x14ac:dyDescent="0.2">
      <c r="A136" s="24" t="s">
        <v>198</v>
      </c>
      <c r="B136" s="94">
        <v>41037.495138888888</v>
      </c>
      <c r="C136" s="104">
        <v>498.00000000000034</v>
      </c>
      <c r="D136" s="40">
        <v>14.101866000000008</v>
      </c>
      <c r="E136" s="38">
        <v>0.4</v>
      </c>
      <c r="F136" s="32">
        <v>1.1000000000000002E-4</v>
      </c>
      <c r="G136" s="38">
        <v>3.4999999999999996E-3</v>
      </c>
      <c r="H136" s="38">
        <v>0.66200000000000003</v>
      </c>
      <c r="I136" s="38">
        <v>3.5999999999999995E-3</v>
      </c>
      <c r="J136" s="38">
        <v>9.3599999999999989E-2</v>
      </c>
      <c r="K136" s="38">
        <v>3.32E-2</v>
      </c>
      <c r="M136" s="3" t="s">
        <v>103</v>
      </c>
      <c r="N136" s="94">
        <v>41739.569444444445</v>
      </c>
      <c r="O136" s="31">
        <v>153</v>
      </c>
      <c r="P136" s="40">
        <f t="shared" si="2"/>
        <v>4.3325009999999997</v>
      </c>
      <c r="Q136" s="95">
        <v>2.7E-2</v>
      </c>
      <c r="R136" s="95">
        <v>1.4999999999999999E-4</v>
      </c>
      <c r="S136" s="96"/>
      <c r="T136" s="95">
        <v>1.4E-2</v>
      </c>
      <c r="U136" s="95">
        <v>3.7000000000000002E-3</v>
      </c>
      <c r="V136" s="95">
        <v>0.1676</v>
      </c>
      <c r="W136" s="95">
        <v>5.5899999999999998E-2</v>
      </c>
    </row>
    <row r="137" spans="1:23" x14ac:dyDescent="0.2">
      <c r="A137" s="24" t="s">
        <v>198</v>
      </c>
      <c r="B137" s="94">
        <v>41430.347222222219</v>
      </c>
      <c r="C137" s="104">
        <v>676.00000000000068</v>
      </c>
      <c r="D137" s="40">
        <v>19.142292000000019</v>
      </c>
      <c r="E137" s="38">
        <v>0.26300000000000001</v>
      </c>
      <c r="F137" s="32">
        <v>1.3999999999999996E-4</v>
      </c>
      <c r="G137" s="38">
        <v>3.2000000000000002E-3</v>
      </c>
      <c r="H137" s="38">
        <v>0.50700000000000001</v>
      </c>
      <c r="I137" s="38">
        <v>1.9000000000000004E-3</v>
      </c>
      <c r="J137" s="38">
        <v>4.2500000000000003E-2</v>
      </c>
      <c r="K137" s="38">
        <v>2.81E-2</v>
      </c>
      <c r="M137" s="3" t="s">
        <v>103</v>
      </c>
      <c r="N137" s="94">
        <v>41760.364583333336</v>
      </c>
      <c r="O137" s="31">
        <v>186</v>
      </c>
      <c r="P137" s="40">
        <f t="shared" si="2"/>
        <v>5.2669619999999995</v>
      </c>
      <c r="Q137" s="95">
        <v>3.5000000000000003E-2</v>
      </c>
      <c r="R137" s="95">
        <v>2.2000000000000001E-4</v>
      </c>
      <c r="S137" s="96"/>
      <c r="T137" s="95">
        <v>4.5999999999999999E-2</v>
      </c>
      <c r="U137" s="95">
        <v>3.0000000000000001E-3</v>
      </c>
      <c r="V137" s="95">
        <v>0.1012</v>
      </c>
      <c r="W137" s="95">
        <v>6.0899999999999996E-2</v>
      </c>
    </row>
    <row r="138" spans="1:23" x14ac:dyDescent="0.2">
      <c r="A138" s="24" t="s">
        <v>198</v>
      </c>
      <c r="B138" s="94">
        <v>41430.62777777778</v>
      </c>
      <c r="C138" s="104">
        <v>676.00000000000068</v>
      </c>
      <c r="D138" s="40">
        <v>19.142292000000019</v>
      </c>
      <c r="E138" s="38">
        <v>0.33900000000000002</v>
      </c>
      <c r="F138" s="32">
        <v>1.4999999999999999E-4</v>
      </c>
      <c r="G138" s="38">
        <v>3.3999999999999998E-3</v>
      </c>
      <c r="H138" s="38">
        <v>0.58499999999999996</v>
      </c>
      <c r="I138" s="38">
        <v>1.5999999999999996E-3</v>
      </c>
      <c r="J138" s="38">
        <v>0.04</v>
      </c>
      <c r="K138" s="38">
        <v>2.8200000000000003E-2</v>
      </c>
      <c r="M138" s="3" t="s">
        <v>103</v>
      </c>
      <c r="N138" s="94">
        <v>41760.607638888891</v>
      </c>
      <c r="O138" s="31">
        <v>186</v>
      </c>
      <c r="P138" s="40">
        <f t="shared" si="2"/>
        <v>5.2669619999999995</v>
      </c>
      <c r="Q138" s="95">
        <v>2.4E-2</v>
      </c>
      <c r="R138" s="95">
        <v>1.4999999999999999E-4</v>
      </c>
      <c r="S138" s="96"/>
      <c r="T138" s="95">
        <v>3.7999999999999999E-2</v>
      </c>
      <c r="U138" s="95">
        <v>3.0000000000000001E-3</v>
      </c>
      <c r="V138" s="95">
        <v>0.1118</v>
      </c>
      <c r="W138" s="95">
        <v>6.7400000000000002E-2</v>
      </c>
    </row>
    <row r="139" spans="1:23" x14ac:dyDescent="0.2">
      <c r="A139" s="24" t="s">
        <v>198</v>
      </c>
      <c r="B139" s="94">
        <v>41062.362500000003</v>
      </c>
      <c r="C139" s="104">
        <v>685.00000000000023</v>
      </c>
      <c r="D139" s="40">
        <v>19.397145000000005</v>
      </c>
      <c r="E139" s="38">
        <v>0.30099999999999999</v>
      </c>
      <c r="F139" s="32">
        <v>1.0000000000000009E-5</v>
      </c>
      <c r="G139" s="38">
        <v>3.8E-3</v>
      </c>
      <c r="H139" s="38">
        <v>0.58099999999999996</v>
      </c>
      <c r="I139" s="38">
        <v>1.5E-3</v>
      </c>
      <c r="J139" s="38">
        <v>4.7100000000000003E-2</v>
      </c>
      <c r="K139" s="38">
        <v>2.6699999999999995E-2</v>
      </c>
      <c r="M139" s="3" t="s">
        <v>103</v>
      </c>
      <c r="N139" s="94">
        <v>41796.347222222219</v>
      </c>
      <c r="O139" s="31">
        <v>2050</v>
      </c>
      <c r="P139" s="40">
        <f t="shared" si="2"/>
        <v>58.049849999999999</v>
      </c>
      <c r="Q139" s="95">
        <v>7.8E-2</v>
      </c>
      <c r="R139" s="95">
        <v>1.4999999999999999E-4</v>
      </c>
      <c r="S139" s="96">
        <v>4.0999999999999995E-3</v>
      </c>
      <c r="T139" s="95">
        <v>9.0999999999999998E-2</v>
      </c>
      <c r="U139" s="95">
        <v>3.0000000000000001E-3</v>
      </c>
      <c r="V139" s="95">
        <v>5.3499999999999999E-2</v>
      </c>
      <c r="W139" s="95">
        <v>5.5100000000000003E-2</v>
      </c>
    </row>
    <row r="140" spans="1:23" x14ac:dyDescent="0.2">
      <c r="A140" s="24" t="s">
        <v>198</v>
      </c>
      <c r="B140" s="94">
        <v>41062.649305555555</v>
      </c>
      <c r="C140" s="104">
        <v>685.00000000000023</v>
      </c>
      <c r="D140" s="40">
        <v>19.397145000000005</v>
      </c>
      <c r="E140" s="38">
        <v>0.53800000000000003</v>
      </c>
      <c r="F140" s="32">
        <v>1.7000000000000001E-4</v>
      </c>
      <c r="G140" s="38">
        <v>4.5999999999999999E-3</v>
      </c>
      <c r="H140" s="38">
        <v>0.95199999999999996</v>
      </c>
      <c r="I140" s="38">
        <v>4.0999999999999995E-3</v>
      </c>
      <c r="J140" s="38">
        <v>6.1700000000000005E-2</v>
      </c>
      <c r="K140" s="38">
        <v>4.1899999999999993E-2</v>
      </c>
      <c r="M140" s="3" t="s">
        <v>103</v>
      </c>
      <c r="N140" s="94">
        <v>41796.659722222219</v>
      </c>
      <c r="O140" s="31">
        <v>2050</v>
      </c>
      <c r="P140" s="40">
        <f t="shared" si="2"/>
        <v>58.049849999999999</v>
      </c>
      <c r="Q140" s="95">
        <v>5.0999999999999997E-2</v>
      </c>
      <c r="R140" s="95">
        <v>2.0000000000000001E-4</v>
      </c>
      <c r="S140" s="96">
        <v>2.5999999999999999E-3</v>
      </c>
      <c r="T140" s="95">
        <v>3.3000000000000002E-2</v>
      </c>
      <c r="U140" s="95">
        <v>3.0000000000000001E-3</v>
      </c>
      <c r="V140" s="95">
        <v>7.0300000000000001E-2</v>
      </c>
      <c r="W140" s="95">
        <v>4.7600000000000003E-2</v>
      </c>
    </row>
    <row r="141" spans="1:23" x14ac:dyDescent="0.2">
      <c r="A141" s="24" t="s">
        <v>198</v>
      </c>
      <c r="B141" s="94">
        <v>39995.392361111109</v>
      </c>
      <c r="C141" s="104">
        <v>780.00000000000011</v>
      </c>
      <c r="D141" s="40">
        <v>22.087260000000001</v>
      </c>
      <c r="E141" s="38">
        <v>0.437</v>
      </c>
      <c r="F141" s="32">
        <v>2.9999999999999997E-5</v>
      </c>
      <c r="G141" s="38">
        <v>3.2000000000000002E-3</v>
      </c>
      <c r="H141" s="38">
        <v>0.55300000000000005</v>
      </c>
      <c r="I141" s="38">
        <v>2.5999999999999994E-3</v>
      </c>
      <c r="J141" s="38">
        <v>4.7E-2</v>
      </c>
      <c r="K141" s="38">
        <v>2.8500000000000001E-2</v>
      </c>
      <c r="M141" s="3" t="s">
        <v>103</v>
      </c>
      <c r="N141" s="94">
        <v>41821.357638888891</v>
      </c>
      <c r="O141" s="31">
        <v>914</v>
      </c>
      <c r="P141" s="40">
        <f t="shared" si="2"/>
        <v>25.881737999999999</v>
      </c>
      <c r="Q141" s="95">
        <v>3.3000000000000002E-2</v>
      </c>
      <c r="R141" s="95">
        <v>2.0000000000000001E-4</v>
      </c>
      <c r="S141" s="96"/>
      <c r="T141" s="95">
        <v>3.3000000000000002E-2</v>
      </c>
      <c r="U141" s="95">
        <v>3.0000000000000001E-3</v>
      </c>
      <c r="V141" s="95">
        <v>8.4400000000000003E-2</v>
      </c>
      <c r="W141" s="95">
        <v>6.1899999999999997E-2</v>
      </c>
    </row>
    <row r="142" spans="1:23" x14ac:dyDescent="0.2">
      <c r="A142" s="24" t="s">
        <v>198</v>
      </c>
      <c r="B142" s="94">
        <v>39995.402777777781</v>
      </c>
      <c r="C142" s="104">
        <v>780.00000000000011</v>
      </c>
      <c r="D142" s="40">
        <v>22.087260000000001</v>
      </c>
      <c r="E142" s="38">
        <v>0.41399999999999998</v>
      </c>
      <c r="F142" s="32"/>
      <c r="G142" s="38">
        <v>3.0999999999999999E-3</v>
      </c>
      <c r="H142" s="38">
        <v>0.53200000000000003</v>
      </c>
      <c r="I142" s="38">
        <v>2.5999999999999994E-3</v>
      </c>
      <c r="J142" s="38">
        <v>0.05</v>
      </c>
      <c r="K142" s="38">
        <v>2.3200000000000002E-2</v>
      </c>
      <c r="M142" s="3" t="s">
        <v>103</v>
      </c>
      <c r="N142" s="94">
        <v>41821.645833333336</v>
      </c>
      <c r="O142" s="31">
        <v>914</v>
      </c>
      <c r="P142" s="40">
        <f t="shared" si="2"/>
        <v>25.881737999999999</v>
      </c>
      <c r="Q142" s="95">
        <v>4.4499999999999998E-2</v>
      </c>
      <c r="R142" s="95">
        <v>2.0999999999999998E-4</v>
      </c>
      <c r="S142" s="96"/>
      <c r="T142" s="95">
        <v>2.5000000000000001E-2</v>
      </c>
      <c r="U142" s="95">
        <v>3.0000000000000001E-3</v>
      </c>
      <c r="V142" s="95">
        <v>7.9799999999999996E-2</v>
      </c>
      <c r="W142" s="95">
        <v>6.9800000000000001E-2</v>
      </c>
    </row>
    <row r="143" spans="1:23" x14ac:dyDescent="0.2">
      <c r="A143" s="24" t="s">
        <v>198</v>
      </c>
      <c r="B143" s="94">
        <v>39965.458333333336</v>
      </c>
      <c r="C143" s="104">
        <v>787.00000000000068</v>
      </c>
      <c r="D143" s="40">
        <v>22.285479000000016</v>
      </c>
      <c r="E143" s="38">
        <v>0.32400000000000001</v>
      </c>
      <c r="F143" s="32">
        <v>1.6000000000000001E-4</v>
      </c>
      <c r="G143" s="38">
        <v>3.5999999999999999E-3</v>
      </c>
      <c r="H143" s="38">
        <v>0.45500000000000002</v>
      </c>
      <c r="I143" s="38">
        <v>5.0999999999999995E-3</v>
      </c>
      <c r="J143" s="38">
        <v>5.0499999999999996E-2</v>
      </c>
      <c r="K143" s="38">
        <v>2.5199999999999997E-2</v>
      </c>
      <c r="M143" s="3" t="s">
        <v>103</v>
      </c>
      <c r="N143" s="94">
        <v>41852.322916666664</v>
      </c>
      <c r="O143" s="31">
        <v>309</v>
      </c>
      <c r="P143" s="40">
        <f t="shared" si="2"/>
        <v>8.7499529999999996</v>
      </c>
      <c r="Q143" s="95">
        <v>2.9000000000000001E-2</v>
      </c>
      <c r="R143" s="95">
        <v>1.4999999999999999E-4</v>
      </c>
      <c r="S143" s="96"/>
      <c r="T143" s="95">
        <v>1.4E-2</v>
      </c>
      <c r="U143" s="95">
        <v>4.0000000000000001E-3</v>
      </c>
      <c r="V143" s="95">
        <v>8.6499999999999994E-2</v>
      </c>
      <c r="W143" s="95">
        <v>4.9399999999999999E-2</v>
      </c>
    </row>
    <row r="144" spans="1:23" x14ac:dyDescent="0.2">
      <c r="A144" s="24" t="s">
        <v>198</v>
      </c>
      <c r="B144" s="94">
        <v>39965.479166666664</v>
      </c>
      <c r="C144" s="104">
        <v>787.00000000000068</v>
      </c>
      <c r="D144" s="40">
        <v>22.285479000000016</v>
      </c>
      <c r="E144" s="38">
        <v>0.32200000000000001</v>
      </c>
      <c r="F144" s="32">
        <v>4.9999999999999989E-5</v>
      </c>
      <c r="G144" s="38">
        <v>3.3E-3</v>
      </c>
      <c r="H144" s="38">
        <v>0.443</v>
      </c>
      <c r="I144" s="38">
        <v>4.5999999999999999E-3</v>
      </c>
      <c r="J144" s="38">
        <v>4.02E-2</v>
      </c>
      <c r="K144" s="38">
        <v>2.5299999999999996E-2</v>
      </c>
      <c r="M144" s="3" t="s">
        <v>103</v>
      </c>
      <c r="N144" s="94">
        <v>41852.645833333336</v>
      </c>
      <c r="O144" s="31">
        <v>309</v>
      </c>
      <c r="P144" s="40">
        <f t="shared" si="2"/>
        <v>8.7499529999999996</v>
      </c>
      <c r="Q144" s="95">
        <v>4.8000000000000001E-2</v>
      </c>
      <c r="R144" s="95">
        <v>1.4999999999999999E-4</v>
      </c>
      <c r="S144" s="96"/>
      <c r="T144" s="95">
        <v>2.7E-2</v>
      </c>
      <c r="U144" s="95">
        <v>3.3999999999999998E-3</v>
      </c>
      <c r="V144" s="95">
        <v>8.7999999999999995E-2</v>
      </c>
      <c r="W144" s="95">
        <v>4.3099999999999999E-2</v>
      </c>
    </row>
    <row r="145" spans="1:23" x14ac:dyDescent="0.2">
      <c r="A145" s="24" t="s">
        <v>198</v>
      </c>
      <c r="B145" s="106">
        <v>41821.357638888891</v>
      </c>
      <c r="C145" s="104">
        <v>914.00000000000045</v>
      </c>
      <c r="D145" s="40">
        <v>25.881738000000013</v>
      </c>
      <c r="E145" s="38">
        <v>0.28899999999999998</v>
      </c>
      <c r="F145" s="32">
        <v>2.1999999999999998E-4</v>
      </c>
      <c r="G145" s="38">
        <v>2.5999999999999999E-3</v>
      </c>
      <c r="H145" s="38">
        <v>0.39200000000000002</v>
      </c>
      <c r="I145" s="38">
        <v>4.4999999999999997E-3</v>
      </c>
      <c r="J145" s="38">
        <v>3.4000000000000002E-2</v>
      </c>
      <c r="K145" s="38">
        <v>2.6300000000000004E-2</v>
      </c>
      <c r="M145" s="3" t="s">
        <v>103</v>
      </c>
      <c r="N145" s="94">
        <v>41864.361111111109</v>
      </c>
      <c r="O145" s="31">
        <v>175</v>
      </c>
      <c r="P145" s="40">
        <f t="shared" si="2"/>
        <v>4.9554749999999999</v>
      </c>
      <c r="Q145" s="95">
        <v>0.04</v>
      </c>
      <c r="R145" s="95">
        <v>1.1999999999999999E-4</v>
      </c>
      <c r="S145" s="96">
        <v>4.0000000000000001E-3</v>
      </c>
      <c r="T145" s="95">
        <v>2.8000000000000001E-2</v>
      </c>
      <c r="U145" s="95"/>
      <c r="V145" s="95">
        <v>6.5000000000000002E-2</v>
      </c>
      <c r="W145" s="95">
        <v>2.1999999999999999E-2</v>
      </c>
    </row>
    <row r="146" spans="1:23" x14ac:dyDescent="0.2">
      <c r="A146" s="24" t="s">
        <v>198</v>
      </c>
      <c r="B146" s="106">
        <v>41821.645833333336</v>
      </c>
      <c r="C146" s="104">
        <v>914.00000000000045</v>
      </c>
      <c r="D146" s="40">
        <v>25.881738000000013</v>
      </c>
      <c r="E146" s="38">
        <v>0.35349999999999998</v>
      </c>
      <c r="F146" s="32">
        <v>8.9999999999999992E-5</v>
      </c>
      <c r="G146" s="38">
        <v>3.3E-3</v>
      </c>
      <c r="H146" s="38">
        <v>0.435</v>
      </c>
      <c r="I146" s="38">
        <v>5.0999999999999995E-3</v>
      </c>
      <c r="J146" s="38">
        <v>3.0799999999999998E-2</v>
      </c>
      <c r="K146" s="38">
        <v>1.4500000000000001E-2</v>
      </c>
      <c r="M146" s="3" t="s">
        <v>103</v>
      </c>
      <c r="N146" s="94">
        <v>41887.34375</v>
      </c>
      <c r="O146" s="31">
        <v>118</v>
      </c>
      <c r="P146" s="40">
        <f t="shared" si="2"/>
        <v>3.3414059999999997</v>
      </c>
      <c r="Q146" s="95">
        <v>3.3000000000000002E-2</v>
      </c>
      <c r="R146" s="95">
        <v>2.3000000000000001E-4</v>
      </c>
      <c r="S146" s="96"/>
      <c r="T146" s="95">
        <v>1.0999999999999999E-2</v>
      </c>
      <c r="U146" s="95">
        <v>3.0000000000000001E-3</v>
      </c>
      <c r="V146" s="95">
        <v>4.1399999999999999E-2</v>
      </c>
      <c r="W146" s="95">
        <v>2.93E-2</v>
      </c>
    </row>
    <row r="147" spans="1:23" x14ac:dyDescent="0.2">
      <c r="A147" s="24" t="s">
        <v>198</v>
      </c>
      <c r="B147" s="94">
        <v>42156.725694444445</v>
      </c>
      <c r="C147" s="104">
        <v>955.00000000000102</v>
      </c>
      <c r="D147" s="40">
        <v>27.042735000000029</v>
      </c>
      <c r="E147" s="38"/>
      <c r="F147" s="32"/>
      <c r="G147" s="38"/>
      <c r="H147" s="38"/>
      <c r="I147" s="41"/>
      <c r="J147" s="38"/>
      <c r="K147" s="38"/>
      <c r="M147" s="3" t="s">
        <v>103</v>
      </c>
      <c r="N147" s="94">
        <v>41887.572916666664</v>
      </c>
      <c r="O147" s="31">
        <v>118</v>
      </c>
      <c r="P147" s="40">
        <f t="shared" si="2"/>
        <v>3.3414059999999997</v>
      </c>
      <c r="Q147" s="95">
        <v>4.3999999999999997E-2</v>
      </c>
      <c r="R147" s="95">
        <v>1.4999999999999999E-4</v>
      </c>
      <c r="S147" s="96"/>
      <c r="T147" s="95">
        <v>1.4999999999999999E-2</v>
      </c>
      <c r="U147" s="95">
        <v>3.0000000000000001E-3</v>
      </c>
      <c r="V147" s="95">
        <v>4.9799999999999997E-2</v>
      </c>
      <c r="W147" s="95">
        <v>2.5399999999999999E-2</v>
      </c>
    </row>
    <row r="148" spans="1:23" x14ac:dyDescent="0.2">
      <c r="A148" s="24" t="s">
        <v>198</v>
      </c>
      <c r="B148" s="94">
        <v>40729.361111111109</v>
      </c>
      <c r="C148" s="104">
        <v>1030.0000000000002</v>
      </c>
      <c r="D148" s="40">
        <v>29.166510000000006</v>
      </c>
      <c r="E148" s="38">
        <v>0.25800000000000001</v>
      </c>
      <c r="F148" s="32">
        <v>1E-4</v>
      </c>
      <c r="G148" s="38">
        <v>3.4000000000000002E-3</v>
      </c>
      <c r="H148" s="38">
        <v>0.47099999999999997</v>
      </c>
      <c r="I148" s="38">
        <v>2.5999999999999994E-3</v>
      </c>
      <c r="J148" s="38">
        <v>4.3299999999999998E-2</v>
      </c>
      <c r="K148" s="38">
        <v>2.2700000000000001E-2</v>
      </c>
      <c r="M148" s="3" t="s">
        <v>103</v>
      </c>
      <c r="N148" s="94">
        <v>41914.461805555555</v>
      </c>
      <c r="O148" s="31">
        <v>342</v>
      </c>
      <c r="P148" s="40">
        <f t="shared" si="2"/>
        <v>9.6844140000000003</v>
      </c>
      <c r="Q148" s="95">
        <v>0.05</v>
      </c>
      <c r="R148" s="95">
        <v>2.0000000000000001E-4</v>
      </c>
      <c r="S148" s="96">
        <v>2.7000000000000001E-3</v>
      </c>
      <c r="T148" s="95">
        <v>5.7000000000000002E-2</v>
      </c>
      <c r="U148" s="95">
        <v>3.0000000000000001E-3</v>
      </c>
      <c r="V148" s="95">
        <v>7.1800000000000003E-2</v>
      </c>
      <c r="W148" s="95">
        <v>5.2700000000000004E-2</v>
      </c>
    </row>
    <row r="149" spans="1:23" x14ac:dyDescent="0.2">
      <c r="A149" s="24" t="s">
        <v>198</v>
      </c>
      <c r="B149" s="94">
        <v>40729.638888888891</v>
      </c>
      <c r="C149" s="104">
        <v>1030.0000000000002</v>
      </c>
      <c r="D149" s="40">
        <v>29.166510000000006</v>
      </c>
      <c r="E149" s="38">
        <v>0.33900000000000002</v>
      </c>
      <c r="F149" s="32">
        <v>8.9999999999999992E-5</v>
      </c>
      <c r="G149" s="38">
        <v>3.8E-3</v>
      </c>
      <c r="H149" s="38">
        <v>0.50900000000000001</v>
      </c>
      <c r="I149" s="38">
        <v>3.7000000000000002E-3</v>
      </c>
      <c r="J149" s="38">
        <v>4.4300000000000006E-2</v>
      </c>
      <c r="K149" s="38">
        <v>2.1800000000000003E-2</v>
      </c>
      <c r="M149" s="3" t="s">
        <v>103</v>
      </c>
      <c r="N149" s="94">
        <v>41914.614583333336</v>
      </c>
      <c r="O149" s="31">
        <v>342</v>
      </c>
      <c r="P149" s="40">
        <f t="shared" si="2"/>
        <v>9.6844140000000003</v>
      </c>
      <c r="Q149" s="95">
        <v>0.05</v>
      </c>
      <c r="R149" s="95">
        <v>1.4999999999999999E-4</v>
      </c>
      <c r="S149" s="96">
        <v>2.2000000000000001E-3</v>
      </c>
      <c r="T149" s="95">
        <v>3.5999999999999997E-2</v>
      </c>
      <c r="U149" s="95">
        <v>3.0000000000000001E-3</v>
      </c>
      <c r="V149" s="95">
        <v>6.7000000000000004E-2</v>
      </c>
      <c r="W149" s="95">
        <v>5.2600000000000001E-2</v>
      </c>
    </row>
    <row r="150" spans="1:23" x14ac:dyDescent="0.2">
      <c r="A150" s="24" t="s">
        <v>198</v>
      </c>
      <c r="B150" s="94">
        <v>40697.357638888891</v>
      </c>
      <c r="C150" s="104">
        <v>1370.0000000000005</v>
      </c>
      <c r="D150" s="40">
        <v>38.794290000000011</v>
      </c>
      <c r="E150" s="38">
        <v>1.373</v>
      </c>
      <c r="F150" s="32">
        <v>3.1999999999999997E-4</v>
      </c>
      <c r="G150" s="38">
        <v>1.3300000000000001E-2</v>
      </c>
      <c r="H150" s="38">
        <v>2.8439999999999999</v>
      </c>
      <c r="I150" s="38">
        <v>2.1999999999999999E-2</v>
      </c>
      <c r="J150" s="38">
        <v>0.28160000000000002</v>
      </c>
      <c r="K150" s="38">
        <v>0.11869999999999999</v>
      </c>
      <c r="M150" s="3" t="s">
        <v>103</v>
      </c>
      <c r="N150" s="94">
        <v>41918.677083333336</v>
      </c>
      <c r="O150" s="31">
        <v>285</v>
      </c>
      <c r="P150" s="40">
        <f t="shared" si="2"/>
        <v>8.0703449999999997</v>
      </c>
      <c r="Q150" s="95">
        <v>4.2999999999999997E-2</v>
      </c>
      <c r="R150" s="95">
        <v>1.7999999999999998E-4</v>
      </c>
      <c r="S150" s="96">
        <v>5.1999999999999998E-3</v>
      </c>
      <c r="T150" s="95">
        <v>5.5E-2</v>
      </c>
      <c r="U150" s="95"/>
      <c r="V150" s="95">
        <v>7.6999999999999999E-2</v>
      </c>
      <c r="W150" s="95">
        <v>4.9000000000000002E-2</v>
      </c>
    </row>
    <row r="151" spans="1:23" x14ac:dyDescent="0.2">
      <c r="A151" s="24" t="s">
        <v>198</v>
      </c>
      <c r="B151" s="94">
        <v>40697.659722222219</v>
      </c>
      <c r="C151" s="104">
        <v>1370.0000000000005</v>
      </c>
      <c r="D151" s="40">
        <v>38.794290000000011</v>
      </c>
      <c r="E151" s="38">
        <v>1.2450000000000001</v>
      </c>
      <c r="F151" s="32">
        <v>2.8000000000000003E-4</v>
      </c>
      <c r="G151" s="38">
        <v>1.3500000000000002E-2</v>
      </c>
      <c r="H151" s="38">
        <v>3.3180000000000001</v>
      </c>
      <c r="I151" s="38">
        <v>2.6600000000000002E-2</v>
      </c>
      <c r="J151" s="38">
        <v>0.25559999999999994</v>
      </c>
      <c r="K151" s="38">
        <v>0.11209999999999999</v>
      </c>
      <c r="M151" s="3" t="s">
        <v>103</v>
      </c>
      <c r="N151" s="94">
        <v>41950.340277777781</v>
      </c>
      <c r="O151" s="31">
        <v>123</v>
      </c>
      <c r="P151" s="40">
        <f t="shared" si="2"/>
        <v>3.4829909999999997</v>
      </c>
      <c r="Q151" s="95">
        <v>8.5000000000000006E-2</v>
      </c>
      <c r="R151" s="95">
        <v>3.4000000000000002E-4</v>
      </c>
      <c r="S151" s="96"/>
      <c r="T151" s="95">
        <v>9.4E-2</v>
      </c>
      <c r="U151" s="95">
        <v>3.7000000000000002E-3</v>
      </c>
      <c r="V151" s="95">
        <v>0.1356</v>
      </c>
      <c r="W151" s="95">
        <v>7.640000000000001E-2</v>
      </c>
    </row>
    <row r="152" spans="1:23" x14ac:dyDescent="0.2">
      <c r="A152" s="24" t="s">
        <v>198</v>
      </c>
      <c r="B152" s="94">
        <v>40331.444444444445</v>
      </c>
      <c r="C152" s="104">
        <v>1520.0000000000018</v>
      </c>
      <c r="D152" s="40">
        <v>43.04184000000005</v>
      </c>
      <c r="E152" s="38">
        <v>1.4930000000000001</v>
      </c>
      <c r="F152" s="32">
        <v>2.9000000000000006E-4</v>
      </c>
      <c r="G152" s="38">
        <v>1.01E-2</v>
      </c>
      <c r="H152" s="38">
        <v>2.3039999999999998</v>
      </c>
      <c r="I152" s="38">
        <v>3.0799999999999998E-2</v>
      </c>
      <c r="J152" s="38">
        <v>0.24129999999999999</v>
      </c>
      <c r="K152" s="38">
        <v>8.5400000000000004E-2</v>
      </c>
      <c r="M152" s="3" t="s">
        <v>103</v>
      </c>
      <c r="N152" s="94">
        <v>41950.565972222219</v>
      </c>
      <c r="O152" s="31">
        <v>123</v>
      </c>
      <c r="P152" s="40">
        <f t="shared" si="2"/>
        <v>3.4829909999999997</v>
      </c>
      <c r="Q152" s="95">
        <v>3.9E-2</v>
      </c>
      <c r="R152" s="95">
        <v>2.9E-4</v>
      </c>
      <c r="S152" s="96">
        <v>2.1000000000000003E-3</v>
      </c>
      <c r="T152" s="95">
        <v>0.02</v>
      </c>
      <c r="U152" s="95">
        <v>3.5000000000000001E-3</v>
      </c>
      <c r="V152" s="95">
        <v>0.1328</v>
      </c>
      <c r="W152" s="95">
        <v>6.5200000000000008E-2</v>
      </c>
    </row>
    <row r="153" spans="1:23" x14ac:dyDescent="0.2">
      <c r="A153" s="24" t="s">
        <v>198</v>
      </c>
      <c r="B153" s="94">
        <v>40331.458333333336</v>
      </c>
      <c r="C153" s="104">
        <v>1520.0000000000018</v>
      </c>
      <c r="D153" s="40">
        <v>43.04184000000005</v>
      </c>
      <c r="E153" s="38">
        <v>1.0029999999999999</v>
      </c>
      <c r="F153" s="32">
        <v>1.9000000000000004E-4</v>
      </c>
      <c r="G153" s="38">
        <v>5.7999999999999996E-3</v>
      </c>
      <c r="H153" s="38">
        <v>1.4850000000000001</v>
      </c>
      <c r="I153" s="38">
        <v>1.8800000000000001E-2</v>
      </c>
      <c r="J153" s="38">
        <v>0.152</v>
      </c>
      <c r="K153" s="38">
        <v>5.4799999999999995E-2</v>
      </c>
      <c r="M153" s="3" t="s">
        <v>103</v>
      </c>
      <c r="N153" s="94">
        <v>41978.375</v>
      </c>
      <c r="O153" s="31">
        <v>91</v>
      </c>
      <c r="P153" s="40">
        <f t="shared" si="2"/>
        <v>2.5768469999999999</v>
      </c>
      <c r="Q153" s="95">
        <v>3.6999999999999998E-2</v>
      </c>
      <c r="R153" s="95">
        <v>3.8000000000000002E-4</v>
      </c>
      <c r="S153" s="96"/>
      <c r="T153" s="95">
        <v>2.1999999999999999E-2</v>
      </c>
      <c r="U153" s="95">
        <v>3.3999999999999998E-3</v>
      </c>
      <c r="V153" s="95">
        <v>0.18480000000000002</v>
      </c>
      <c r="W153" s="95">
        <v>9.1499999999999998E-2</v>
      </c>
    </row>
    <row r="154" spans="1:23" x14ac:dyDescent="0.2">
      <c r="A154" s="24" t="s">
        <v>198</v>
      </c>
      <c r="B154" s="94">
        <v>40704.458333333336</v>
      </c>
      <c r="C154" s="104">
        <v>1840.0000000000009</v>
      </c>
      <c r="D154" s="40">
        <v>52.103280000000019</v>
      </c>
      <c r="E154" s="38">
        <v>3.786</v>
      </c>
      <c r="F154" s="32">
        <v>6.8999999999999997E-4</v>
      </c>
      <c r="G154" s="38">
        <v>3.32E-2</v>
      </c>
      <c r="H154" s="38">
        <v>6.9459999999999997</v>
      </c>
      <c r="I154" s="38">
        <v>8.6599999999999996E-2</v>
      </c>
      <c r="J154" s="38">
        <v>0.6885</v>
      </c>
      <c r="K154" s="38">
        <v>0.22750000000000001</v>
      </c>
      <c r="M154" s="3" t="s">
        <v>103</v>
      </c>
      <c r="N154" s="94">
        <v>41978.614583333336</v>
      </c>
      <c r="O154" s="31">
        <v>91</v>
      </c>
      <c r="P154" s="40">
        <f t="shared" si="2"/>
        <v>2.5768469999999999</v>
      </c>
      <c r="Q154" s="95">
        <v>0.02</v>
      </c>
      <c r="R154" s="95">
        <v>2.9999999999999997E-4</v>
      </c>
      <c r="S154" s="96"/>
      <c r="T154" s="95">
        <v>0.01</v>
      </c>
      <c r="U154" s="95">
        <v>3.0000000000000001E-3</v>
      </c>
      <c r="V154" s="95">
        <v>0.1716</v>
      </c>
      <c r="W154" s="95">
        <v>7.3499999999999996E-2</v>
      </c>
    </row>
    <row r="155" spans="1:23" x14ac:dyDescent="0.2">
      <c r="A155" s="24" t="s">
        <v>198</v>
      </c>
      <c r="B155" s="106">
        <v>41796.347222222219</v>
      </c>
      <c r="C155" s="104">
        <v>2050.0000000000009</v>
      </c>
      <c r="D155" s="40">
        <v>58.049850000000021</v>
      </c>
      <c r="E155" s="38">
        <v>2.4620000000000002</v>
      </c>
      <c r="F155" s="32">
        <v>6.2E-4</v>
      </c>
      <c r="G155" s="38">
        <v>1.6500000000000001E-2</v>
      </c>
      <c r="H155" s="38">
        <v>3.27</v>
      </c>
      <c r="I155" s="38">
        <v>0.05</v>
      </c>
      <c r="J155" s="38">
        <v>0.45910000000000001</v>
      </c>
      <c r="K155" s="38">
        <v>0.14730000000000001</v>
      </c>
      <c r="M155" s="3" t="s">
        <v>103</v>
      </c>
      <c r="N155" s="94">
        <v>42136.34375</v>
      </c>
      <c r="O155" s="31">
        <v>289</v>
      </c>
      <c r="P155" s="40">
        <f t="shared" si="2"/>
        <v>8.1836129999999994</v>
      </c>
      <c r="Q155" s="95">
        <v>6.6000000000000003E-2</v>
      </c>
      <c r="R155" s="95">
        <v>2.0000000000000001E-4</v>
      </c>
      <c r="S155" s="96">
        <v>1.9E-3</v>
      </c>
      <c r="T155" s="95">
        <v>9.0999999999999998E-2</v>
      </c>
      <c r="U155" s="95"/>
      <c r="V155" s="95">
        <v>6.3E-2</v>
      </c>
      <c r="W155" s="95">
        <v>3.9E-2</v>
      </c>
    </row>
    <row r="156" spans="1:23" x14ac:dyDescent="0.2">
      <c r="A156" s="24" t="s">
        <v>198</v>
      </c>
      <c r="B156" s="106">
        <v>41796.659722222219</v>
      </c>
      <c r="C156" s="104">
        <v>2050.0000000000009</v>
      </c>
      <c r="D156" s="40">
        <v>58.049850000000021</v>
      </c>
      <c r="E156" s="38">
        <v>1.9770000000000001</v>
      </c>
      <c r="F156" s="32">
        <v>5.2000000000000006E-4</v>
      </c>
      <c r="G156" s="38">
        <v>1.5799999999999998E-2</v>
      </c>
      <c r="H156" s="38">
        <v>2.4590000000000001</v>
      </c>
      <c r="I156" s="38">
        <v>4.4200000000000003E-2</v>
      </c>
      <c r="J156" s="38">
        <v>0.35899999999999999</v>
      </c>
      <c r="K156" s="38">
        <v>0.12709999999999999</v>
      </c>
      <c r="M156" s="3" t="s">
        <v>103</v>
      </c>
      <c r="N156" s="94">
        <v>42156.725694444445</v>
      </c>
      <c r="O156" s="31">
        <v>955</v>
      </c>
      <c r="P156" s="40">
        <f t="shared" si="2"/>
        <v>27.042734999999997</v>
      </c>
      <c r="Q156" s="95">
        <v>6.0999999999999999E-2</v>
      </c>
      <c r="R156" s="95">
        <v>2.0000000000000001E-4</v>
      </c>
      <c r="S156" s="96">
        <v>1.9E-3</v>
      </c>
      <c r="T156" s="95">
        <v>6.9000000000000006E-2</v>
      </c>
      <c r="U156" s="95"/>
      <c r="V156" s="95">
        <v>4.5999999999999999E-2</v>
      </c>
      <c r="W156" s="95"/>
    </row>
    <row r="157" spans="1:23" x14ac:dyDescent="0.2">
      <c r="A157" s="24"/>
      <c r="B157" s="94"/>
      <c r="C157" s="104"/>
      <c r="D157" s="40"/>
      <c r="E157" s="38"/>
      <c r="F157" s="32"/>
      <c r="G157" s="38"/>
      <c r="H157" s="38"/>
      <c r="I157" s="41"/>
      <c r="J157" s="38"/>
      <c r="K157" s="38"/>
      <c r="M157" s="39" t="s">
        <v>102</v>
      </c>
      <c r="N157" s="66">
        <v>42464.708333333336</v>
      </c>
      <c r="O157" s="31">
        <v>355</v>
      </c>
      <c r="P157" s="40">
        <f t="shared" si="2"/>
        <v>10.052534999999999</v>
      </c>
      <c r="Q157" s="95">
        <v>2.1999999999999999E-2</v>
      </c>
      <c r="R157" s="95">
        <v>1.1999999999999999E-4</v>
      </c>
      <c r="S157" s="67">
        <v>3.2000000000000002E-3</v>
      </c>
      <c r="T157" s="98">
        <v>0.01</v>
      </c>
      <c r="U157" s="37">
        <v>2.8000000000000003E-4</v>
      </c>
      <c r="V157" s="95">
        <v>0.14000000000000001</v>
      </c>
      <c r="W157" s="95">
        <v>1.2999999999999999E-2</v>
      </c>
    </row>
    <row r="158" spans="1:23" x14ac:dyDescent="0.2">
      <c r="A158" t="s">
        <v>92</v>
      </c>
      <c r="B158" s="94">
        <v>42478.677083333336</v>
      </c>
      <c r="C158" s="104">
        <v>701</v>
      </c>
      <c r="D158" s="40">
        <v>19.850217000000001</v>
      </c>
      <c r="E158" s="38"/>
      <c r="F158" s="32"/>
      <c r="G158" s="38"/>
      <c r="H158" s="38">
        <v>0.91199999999999992</v>
      </c>
      <c r="I158" s="105"/>
      <c r="J158" s="38"/>
      <c r="K158" s="38"/>
      <c r="M158" s="39" t="s">
        <v>102</v>
      </c>
      <c r="N158" s="66">
        <v>42478.677083333336</v>
      </c>
      <c r="O158" s="31">
        <v>701</v>
      </c>
      <c r="P158" s="40">
        <f t="shared" si="2"/>
        <v>19.850217000000001</v>
      </c>
      <c r="Q158" s="95">
        <v>2.1999999999999999E-2</v>
      </c>
      <c r="R158" s="95">
        <v>1.1999999999999999E-4</v>
      </c>
      <c r="S158" s="67">
        <v>3.2000000000000002E-3</v>
      </c>
      <c r="T158" s="98">
        <v>3.7999999999999999E-2</v>
      </c>
      <c r="U158" s="37">
        <v>1.1999999999999999E-3</v>
      </c>
      <c r="V158" s="95">
        <v>9.0999999999999998E-2</v>
      </c>
      <c r="W158" s="95">
        <v>2.5999999999999999E-2</v>
      </c>
    </row>
    <row r="159" spans="1:23" x14ac:dyDescent="0.2">
      <c r="A159" t="s">
        <v>92</v>
      </c>
      <c r="B159" s="94">
        <v>42493.576388888891</v>
      </c>
      <c r="C159" s="104">
        <v>673.00000000000068</v>
      </c>
      <c r="D159" s="40">
        <v>19.057341000000019</v>
      </c>
      <c r="E159" s="38">
        <v>0.34299999999999997</v>
      </c>
      <c r="F159" s="32">
        <v>1.2799999999999999E-3</v>
      </c>
      <c r="G159" s="38">
        <v>2.4799999999999999E-2</v>
      </c>
      <c r="H159" s="38">
        <v>0.55200000000000005</v>
      </c>
      <c r="I159" s="105">
        <v>1.0589999999999999E-2</v>
      </c>
      <c r="J159" s="38">
        <v>0.05</v>
      </c>
      <c r="K159" s="38">
        <v>4.5999999999999999E-2</v>
      </c>
      <c r="M159" s="39" t="s">
        <v>102</v>
      </c>
      <c r="N159" s="66">
        <v>42493.576388888891</v>
      </c>
      <c r="O159" s="31">
        <v>673</v>
      </c>
      <c r="P159" s="40">
        <f t="shared" si="2"/>
        <v>19.057340999999997</v>
      </c>
      <c r="Q159" s="95">
        <v>6.7000000000000004E-2</v>
      </c>
      <c r="R159" s="95">
        <v>1.1999999999999999E-4</v>
      </c>
      <c r="S159" s="37">
        <v>3.2000000000000002E-3</v>
      </c>
      <c r="T159" s="98">
        <v>7.8E-2</v>
      </c>
      <c r="U159" s="37">
        <v>4.0999999999999999E-4</v>
      </c>
      <c r="V159" s="95">
        <v>0.08</v>
      </c>
      <c r="W159" s="95">
        <v>4.2999999999999997E-2</v>
      </c>
    </row>
    <row r="160" spans="1:23" x14ac:dyDescent="0.2">
      <c r="A160" t="s">
        <v>92</v>
      </c>
      <c r="B160" s="94">
        <v>42501.416666666664</v>
      </c>
      <c r="C160" s="104">
        <v>1440.0000000000018</v>
      </c>
      <c r="D160" s="40">
        <v>40.776480000000049</v>
      </c>
      <c r="E160" s="38">
        <v>1.53</v>
      </c>
      <c r="F160" s="32">
        <v>4.7999999999999996E-4</v>
      </c>
      <c r="G160" s="38">
        <v>1.6799999999999999E-2</v>
      </c>
      <c r="H160" s="38">
        <v>1.77</v>
      </c>
      <c r="I160" s="105">
        <v>1.8500000000000003E-2</v>
      </c>
      <c r="J160" s="38">
        <v>0.16600000000000001</v>
      </c>
      <c r="K160" s="38">
        <v>0.125</v>
      </c>
      <c r="M160" s="39" t="s">
        <v>102</v>
      </c>
      <c r="N160" s="66">
        <v>42501.416666666664</v>
      </c>
      <c r="O160" s="31">
        <v>1440</v>
      </c>
      <c r="P160" s="40">
        <f t="shared" si="2"/>
        <v>40.776479999999999</v>
      </c>
      <c r="Q160" s="95">
        <v>0.17</v>
      </c>
      <c r="R160" s="95">
        <v>1.1999999999999999E-4</v>
      </c>
      <c r="S160" s="37">
        <v>3.2000000000000002E-3</v>
      </c>
      <c r="T160" s="98">
        <v>0.23</v>
      </c>
      <c r="U160" s="37">
        <v>2.5000000000000001E-3</v>
      </c>
      <c r="V160" s="95">
        <v>6.4000000000000001E-2</v>
      </c>
      <c r="W160" s="95">
        <v>4.4999999999999998E-2</v>
      </c>
    </row>
    <row r="161" spans="1:23" x14ac:dyDescent="0.2">
      <c r="A161" t="s">
        <v>92</v>
      </c>
      <c r="B161" s="94">
        <v>42509.628472222219</v>
      </c>
      <c r="C161" s="104">
        <v>1730.0000000000009</v>
      </c>
      <c r="D161" s="40">
        <v>48.988410000000023</v>
      </c>
      <c r="E161" s="38">
        <v>0.38</v>
      </c>
      <c r="F161" s="32"/>
      <c r="G161" s="38">
        <v>1.2800000000000001E-2</v>
      </c>
      <c r="H161" s="38">
        <v>1.9200000000000002</v>
      </c>
      <c r="I161" s="105">
        <v>2.65E-3</v>
      </c>
      <c r="J161" s="38">
        <v>0.155</v>
      </c>
      <c r="K161" s="38">
        <v>0.05</v>
      </c>
      <c r="M161" s="39" t="s">
        <v>102</v>
      </c>
      <c r="N161" s="66">
        <v>42509.628472222219</v>
      </c>
      <c r="O161" s="31">
        <v>1730</v>
      </c>
      <c r="P161" s="40">
        <f t="shared" si="2"/>
        <v>48.988409999999995</v>
      </c>
      <c r="Q161" s="95">
        <v>0.15</v>
      </c>
      <c r="R161" s="95">
        <v>1.1999999999999999E-4</v>
      </c>
      <c r="S161" s="37">
        <v>3.2000000000000002E-3</v>
      </c>
      <c r="T161" s="98">
        <v>0.18</v>
      </c>
      <c r="U161" s="37">
        <v>6.4999999999999997E-4</v>
      </c>
      <c r="V161" s="95">
        <v>5.5E-2</v>
      </c>
      <c r="W161" s="95">
        <v>4.4999999999999998E-2</v>
      </c>
    </row>
    <row r="162" spans="1:23" x14ac:dyDescent="0.2">
      <c r="A162" t="s">
        <v>92</v>
      </c>
      <c r="B162" s="94">
        <v>42516.590277777781</v>
      </c>
      <c r="C162" s="104">
        <v>2560.0000000000023</v>
      </c>
      <c r="D162" s="40">
        <v>72.491520000000065</v>
      </c>
      <c r="E162" s="38">
        <v>2.19</v>
      </c>
      <c r="F162" s="32">
        <v>4.7999999999999996E-4</v>
      </c>
      <c r="G162" s="38">
        <v>2.58E-2</v>
      </c>
      <c r="H162" s="38">
        <v>2.36</v>
      </c>
      <c r="I162" s="105">
        <v>2.0110000000000003E-2</v>
      </c>
      <c r="J162" s="38">
        <v>0.23699999999999999</v>
      </c>
      <c r="K162" s="38">
        <v>0.10400000000000001</v>
      </c>
      <c r="M162" s="39" t="s">
        <v>102</v>
      </c>
      <c r="N162" s="66">
        <v>42516.590277777781</v>
      </c>
      <c r="O162" s="31">
        <v>2560</v>
      </c>
      <c r="P162" s="40">
        <f t="shared" si="2"/>
        <v>72.491519999999994</v>
      </c>
      <c r="Q162" s="95">
        <v>0.11</v>
      </c>
      <c r="R162" s="95">
        <v>1.1999999999999999E-4</v>
      </c>
      <c r="S162" s="37">
        <v>3.2000000000000002E-3</v>
      </c>
      <c r="T162" s="98">
        <v>0.14000000000000001</v>
      </c>
      <c r="U162" s="37">
        <v>8.9000000000000006E-4</v>
      </c>
      <c r="V162" s="95">
        <v>5.2999999999999999E-2</v>
      </c>
      <c r="W162" s="95">
        <v>3.5999999999999997E-2</v>
      </c>
    </row>
    <row r="163" spans="1:23" x14ac:dyDescent="0.2">
      <c r="A163" t="s">
        <v>92</v>
      </c>
      <c r="B163" s="94">
        <v>42527.691666666666</v>
      </c>
      <c r="C163" s="104">
        <v>5110.0000000000055</v>
      </c>
      <c r="D163" s="40">
        <v>144.69987000000015</v>
      </c>
      <c r="E163" s="38">
        <v>4.3530000000000006</v>
      </c>
      <c r="F163" s="32">
        <v>8.9000000000000006E-4</v>
      </c>
      <c r="G163" s="38">
        <v>3.3599999999999998E-2</v>
      </c>
      <c r="H163" s="38">
        <v>7.9470000000000001</v>
      </c>
      <c r="I163" s="105">
        <v>9.8060000000000008E-2</v>
      </c>
      <c r="J163" s="38">
        <v>0.67499999999999993</v>
      </c>
      <c r="K163" s="38">
        <v>0.25800000000000001</v>
      </c>
      <c r="M163" s="39" t="s">
        <v>102</v>
      </c>
      <c r="N163" s="66">
        <v>42527.691666666666</v>
      </c>
      <c r="O163" s="31">
        <v>5110</v>
      </c>
      <c r="P163" s="40">
        <f t="shared" si="2"/>
        <v>144.69987</v>
      </c>
      <c r="Q163" s="95">
        <v>4.7E-2</v>
      </c>
      <c r="R163" s="95">
        <v>1.1E-4</v>
      </c>
      <c r="S163" s="37">
        <v>2.3999999999999998E-3</v>
      </c>
      <c r="T163" s="99"/>
      <c r="U163" s="37">
        <v>9.3999999999999997E-4</v>
      </c>
      <c r="V163" s="95">
        <v>4.4999999999999998E-2</v>
      </c>
      <c r="W163" s="95">
        <v>2.1999999999999999E-2</v>
      </c>
    </row>
    <row r="164" spans="1:23" x14ac:dyDescent="0.2">
      <c r="A164" t="s">
        <v>92</v>
      </c>
      <c r="B164" s="94">
        <v>42527.71875</v>
      </c>
      <c r="C164" s="104">
        <v>5110.0000000000055</v>
      </c>
      <c r="D164" s="40">
        <v>144.69987000000015</v>
      </c>
      <c r="E164" s="38">
        <v>3.3329999999999997</v>
      </c>
      <c r="F164" s="32">
        <v>1.2799999999999999E-3</v>
      </c>
      <c r="G164" s="38">
        <v>4.9799999999999997E-2</v>
      </c>
      <c r="H164" s="38">
        <v>8.7320000000000011</v>
      </c>
      <c r="I164" s="105">
        <v>0.13880000000000001</v>
      </c>
      <c r="J164" s="38">
        <v>1.05</v>
      </c>
      <c r="K164" s="38">
        <v>0.38130000000000003</v>
      </c>
      <c r="M164" s="39" t="s">
        <v>102</v>
      </c>
      <c r="N164" s="66">
        <v>42527.71875</v>
      </c>
      <c r="O164" s="31">
        <v>5110</v>
      </c>
      <c r="P164" s="40">
        <f t="shared" si="2"/>
        <v>144.69987</v>
      </c>
      <c r="Q164" s="95">
        <v>6.7000000000000004E-2</v>
      </c>
      <c r="R164" s="95">
        <v>1.1999999999999999E-4</v>
      </c>
      <c r="S164" s="37">
        <v>3.2000000000000002E-3</v>
      </c>
      <c r="T164" s="98">
        <v>1.2E-2</v>
      </c>
      <c r="U164" s="37">
        <v>1.1999999999999999E-3</v>
      </c>
      <c r="V164" s="95">
        <v>0.05</v>
      </c>
      <c r="W164" s="95">
        <v>8.6999999999999994E-3</v>
      </c>
    </row>
    <row r="165" spans="1:23" x14ac:dyDescent="0.2">
      <c r="A165" t="s">
        <v>92</v>
      </c>
      <c r="B165" s="94">
        <v>42528.434027777781</v>
      </c>
      <c r="C165" s="104">
        <v>4300.0000000000073</v>
      </c>
      <c r="D165" s="40">
        <v>121.76310000000019</v>
      </c>
      <c r="E165" s="38">
        <v>2.742</v>
      </c>
      <c r="F165" s="32">
        <v>6.9999999999999999E-4</v>
      </c>
      <c r="G165" s="38">
        <v>2.2400000000000003E-2</v>
      </c>
      <c r="H165" s="38">
        <v>4.5369999999999999</v>
      </c>
      <c r="I165" s="105">
        <v>6.0100000000000001E-2</v>
      </c>
      <c r="J165" s="38">
        <v>0.47100000000000003</v>
      </c>
      <c r="K165" s="38">
        <v>0.20300000000000001</v>
      </c>
      <c r="M165" s="39" t="s">
        <v>102</v>
      </c>
      <c r="N165" s="66">
        <v>42528.434027777781</v>
      </c>
      <c r="O165" s="31">
        <v>4300</v>
      </c>
      <c r="P165" s="40">
        <f t="shared" si="2"/>
        <v>121.76309999999999</v>
      </c>
      <c r="Q165" s="95">
        <v>5.8000000000000003E-2</v>
      </c>
      <c r="R165" s="95">
        <v>1.3000000000000002E-4</v>
      </c>
      <c r="S165" s="37">
        <v>2.5999999999999999E-3</v>
      </c>
      <c r="T165" s="100"/>
      <c r="U165" s="37">
        <v>8.9999999999999998E-4</v>
      </c>
      <c r="V165" s="95">
        <v>4.9000000000000002E-2</v>
      </c>
      <c r="W165" s="95">
        <v>2.7E-2</v>
      </c>
    </row>
    <row r="166" spans="1:23" x14ac:dyDescent="0.2">
      <c r="A166" t="s">
        <v>92</v>
      </c>
      <c r="B166" s="94">
        <v>42528.479166666664</v>
      </c>
      <c r="C166" s="104">
        <v>4300.0000000000073</v>
      </c>
      <c r="D166" s="40">
        <v>121.76310000000019</v>
      </c>
      <c r="E166" s="38">
        <v>2.9540000000000002</v>
      </c>
      <c r="F166" s="32">
        <v>7.9000000000000001E-4</v>
      </c>
      <c r="G166" s="38">
        <v>2.4500000000000001E-2</v>
      </c>
      <c r="H166" s="38">
        <v>4.8560000000000008</v>
      </c>
      <c r="I166" s="105">
        <v>6.7360000000000003E-2</v>
      </c>
      <c r="J166" s="38">
        <v>0.502</v>
      </c>
      <c r="K166" s="38">
        <v>0.2</v>
      </c>
      <c r="M166" s="39" t="s">
        <v>102</v>
      </c>
      <c r="N166" s="66">
        <v>42528.479166666664</v>
      </c>
      <c r="O166" s="31">
        <v>4300</v>
      </c>
      <c r="P166" s="40">
        <f t="shared" si="2"/>
        <v>121.76309999999999</v>
      </c>
      <c r="Q166" s="95">
        <v>4.5999999999999999E-2</v>
      </c>
      <c r="R166" s="95">
        <v>1.3000000000000002E-4</v>
      </c>
      <c r="S166" s="37">
        <v>2.5000000000000001E-3</v>
      </c>
      <c r="T166" s="100">
        <v>0.04</v>
      </c>
      <c r="U166" s="37">
        <v>6.4000000000000005E-4</v>
      </c>
      <c r="V166" s="95">
        <v>4.8000000000000001E-2</v>
      </c>
      <c r="W166" s="95">
        <v>0.03</v>
      </c>
    </row>
    <row r="167" spans="1:23" x14ac:dyDescent="0.2">
      <c r="A167" t="s">
        <v>92</v>
      </c>
      <c r="B167" s="94">
        <v>42528.479166666664</v>
      </c>
      <c r="C167" s="104">
        <v>4300.0000000000073</v>
      </c>
      <c r="D167" s="40">
        <v>121.76310000000019</v>
      </c>
      <c r="E167" s="38">
        <v>2.5489999999999999</v>
      </c>
      <c r="F167" s="32">
        <v>6.0999999999999997E-4</v>
      </c>
      <c r="G167" s="38">
        <v>1.9400000000000001E-2</v>
      </c>
      <c r="H167" s="38">
        <v>4.1509999999999998</v>
      </c>
      <c r="I167" s="105">
        <v>5.1269999999999996E-2</v>
      </c>
      <c r="J167" s="38">
        <v>0.39900000000000002</v>
      </c>
      <c r="K167" s="38">
        <v>0.16</v>
      </c>
      <c r="M167" s="39" t="s">
        <v>102</v>
      </c>
      <c r="N167" s="66">
        <v>42528.479166666664</v>
      </c>
      <c r="O167" s="31">
        <v>4300</v>
      </c>
      <c r="P167" s="40">
        <f t="shared" si="2"/>
        <v>121.76309999999999</v>
      </c>
      <c r="Q167" s="95">
        <v>5.0999999999999997E-2</v>
      </c>
      <c r="R167" s="95">
        <v>1.3000000000000002E-4</v>
      </c>
      <c r="S167" s="37">
        <v>2.5999999999999999E-3</v>
      </c>
      <c r="T167" s="100">
        <v>0.05</v>
      </c>
      <c r="U167" s="37">
        <v>7.2999999999999996E-4</v>
      </c>
      <c r="V167" s="95">
        <v>5.0999999999999997E-2</v>
      </c>
      <c r="W167" s="95">
        <v>0.03</v>
      </c>
    </row>
    <row r="168" spans="1:23" x14ac:dyDescent="0.2">
      <c r="A168" t="s">
        <v>92</v>
      </c>
      <c r="B168" s="94">
        <v>42536.604166666664</v>
      </c>
      <c r="C168" s="104">
        <v>2750.0000000000041</v>
      </c>
      <c r="D168" s="40">
        <v>77.871750000000105</v>
      </c>
      <c r="E168" s="38">
        <v>0.90600000000000003</v>
      </c>
      <c r="F168" s="32">
        <v>4.9000000000000009E-4</v>
      </c>
      <c r="G168" s="38">
        <v>1.3800000000000002E-2</v>
      </c>
      <c r="H168" s="38">
        <v>1.2899999999999998</v>
      </c>
      <c r="I168" s="105">
        <v>1.9999999999999997E-2</v>
      </c>
      <c r="J168" s="38">
        <v>0.16499999999999998</v>
      </c>
      <c r="K168" s="38">
        <v>4.1999999999999996E-2</v>
      </c>
      <c r="M168" s="39" t="s">
        <v>102</v>
      </c>
      <c r="N168" s="66">
        <v>42536.604166666664</v>
      </c>
      <c r="O168" s="31">
        <v>2750</v>
      </c>
      <c r="P168" s="40">
        <f t="shared" si="2"/>
        <v>77.871749999999992</v>
      </c>
      <c r="Q168" s="95">
        <v>9.4E-2</v>
      </c>
      <c r="R168" s="95">
        <v>1.4999999999999999E-4</v>
      </c>
      <c r="S168" s="37">
        <v>3.2000000000000002E-3</v>
      </c>
      <c r="T168" s="100">
        <v>0.11</v>
      </c>
      <c r="U168" s="37">
        <v>2E-3</v>
      </c>
      <c r="V168" s="95">
        <v>7.4999999999999997E-2</v>
      </c>
      <c r="W168" s="95">
        <v>4.4999999999999998E-2</v>
      </c>
    </row>
  </sheetData>
  <sheetProtection algorithmName="SHA-512" hashValue="l8x00GINTD8LBTa5aH9KkOXusjFxfRDd1mwJsGUkR/6jFvwyw6mTeXN6oxXyoeNoyIroEJoe0YW9lxxpNH1ZDA==" saltValue="zLH5NH2iQ/4q/Pdg3ZjvOA==" spinCount="100000" sheet="1" scenarios="1"/>
  <sortState ref="A4:K156">
    <sortCondition ref="A4:A156"/>
    <sortCondition ref="D4:D156"/>
  </sortState>
  <mergeCells count="2">
    <mergeCell ref="E2:K2"/>
    <mergeCell ref="Q2:W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AW176"/>
  <sheetViews>
    <sheetView topLeftCell="AB1" workbookViewId="0">
      <selection activeCell="AX18" sqref="AX18"/>
    </sheetView>
  </sheetViews>
  <sheetFormatPr defaultRowHeight="12.75" x14ac:dyDescent="0.2"/>
  <cols>
    <col min="1" max="1" width="11.7109375" customWidth="1"/>
    <col min="2" max="2" width="19.85546875" customWidth="1"/>
    <col min="3" max="3" width="19.7109375" customWidth="1"/>
    <col min="4" max="19" width="11.7109375" customWidth="1"/>
  </cols>
  <sheetData>
    <row r="1" spans="1:49" ht="18.75" x14ac:dyDescent="0.3">
      <c r="A1" s="69" t="s">
        <v>177</v>
      </c>
      <c r="B1" s="70"/>
      <c r="C1" s="71"/>
      <c r="D1" s="72"/>
      <c r="E1" s="72"/>
      <c r="F1" s="73" t="s">
        <v>109</v>
      </c>
      <c r="G1" s="70"/>
      <c r="H1" s="73" t="s">
        <v>89</v>
      </c>
      <c r="I1" s="69"/>
      <c r="J1" s="70"/>
      <c r="K1" s="70"/>
      <c r="L1" s="70"/>
      <c r="M1" s="70"/>
      <c r="N1" s="70"/>
      <c r="O1" s="73" t="s">
        <v>125</v>
      </c>
      <c r="P1" s="70"/>
      <c r="Q1" s="70"/>
      <c r="R1" s="87"/>
      <c r="S1" s="80" t="s">
        <v>178</v>
      </c>
      <c r="T1" s="29"/>
      <c r="U1" s="29"/>
      <c r="V1" s="29"/>
      <c r="AT1" t="s">
        <v>139</v>
      </c>
    </row>
    <row r="2" spans="1:49" ht="21" x14ac:dyDescent="0.35">
      <c r="A2" s="24" t="s">
        <v>128</v>
      </c>
      <c r="B2" s="24" t="s">
        <v>168</v>
      </c>
      <c r="C2" s="29" t="s">
        <v>32</v>
      </c>
      <c r="D2" s="29" t="s">
        <v>108</v>
      </c>
      <c r="E2" s="29"/>
      <c r="F2" s="29" t="s">
        <v>2</v>
      </c>
      <c r="G2" s="29" t="s">
        <v>76</v>
      </c>
      <c r="H2" s="29" t="s">
        <v>77</v>
      </c>
      <c r="I2" s="29" t="s">
        <v>72</v>
      </c>
      <c r="J2" s="29" t="s">
        <v>78</v>
      </c>
      <c r="K2" s="29" t="s">
        <v>3</v>
      </c>
      <c r="L2" s="29" t="s">
        <v>28</v>
      </c>
      <c r="M2" s="29" t="s">
        <v>79</v>
      </c>
      <c r="N2" s="29" t="s">
        <v>80</v>
      </c>
      <c r="O2" s="29" t="s">
        <v>82</v>
      </c>
      <c r="P2" s="29" t="s">
        <v>83</v>
      </c>
      <c r="Q2" s="29" t="s">
        <v>84</v>
      </c>
      <c r="R2" s="33"/>
      <c r="S2" s="17"/>
      <c r="AT2" t="s">
        <v>137</v>
      </c>
    </row>
    <row r="3" spans="1:49" x14ac:dyDescent="0.2">
      <c r="A3" s="24" t="s">
        <v>130</v>
      </c>
      <c r="B3" s="24" t="s">
        <v>87</v>
      </c>
      <c r="C3" s="30">
        <v>39819.715277777781</v>
      </c>
      <c r="D3" s="40">
        <v>1.8864907251724818</v>
      </c>
      <c r="E3" s="40"/>
      <c r="F3" s="38">
        <v>7.3999999999999996E-2</v>
      </c>
      <c r="G3" s="38">
        <v>0</v>
      </c>
      <c r="H3" s="32"/>
      <c r="I3" s="38"/>
      <c r="J3" s="38">
        <v>3.0000000000000024E-4</v>
      </c>
      <c r="K3" s="38">
        <v>0.159</v>
      </c>
      <c r="L3" s="38"/>
      <c r="M3" s="38"/>
      <c r="N3" s="38">
        <v>2.2800000000000011E-2</v>
      </c>
      <c r="O3" s="38"/>
      <c r="P3" s="38"/>
      <c r="Q3" s="38">
        <v>1.1899999999999992E-2</v>
      </c>
      <c r="R3" s="17"/>
      <c r="S3" s="17"/>
      <c r="AT3" t="s">
        <v>92</v>
      </c>
    </row>
    <row r="4" spans="1:49" ht="18.75" x14ac:dyDescent="0.3">
      <c r="A4" s="24" t="s">
        <v>130</v>
      </c>
      <c r="B4" s="24" t="s">
        <v>87</v>
      </c>
      <c r="C4" s="30">
        <v>39819.725694444445</v>
      </c>
      <c r="D4" s="40">
        <v>1.8864907251724818</v>
      </c>
      <c r="E4" s="40"/>
      <c r="F4" s="38">
        <v>8.4000000000000005E-2</v>
      </c>
      <c r="G4" s="38">
        <v>0</v>
      </c>
      <c r="H4" s="32">
        <v>2.0000000000000019E-5</v>
      </c>
      <c r="I4" s="38"/>
      <c r="J4" s="38">
        <v>6.0000000000000006E-4</v>
      </c>
      <c r="K4" s="38">
        <v>0.17499999999999999</v>
      </c>
      <c r="L4" s="38"/>
      <c r="M4" s="38"/>
      <c r="N4" s="38">
        <v>2.4900000000000005E-2</v>
      </c>
      <c r="O4" s="38"/>
      <c r="P4" s="38"/>
      <c r="Q4" s="38">
        <v>1.4600000000000009E-2</v>
      </c>
      <c r="R4" s="17"/>
      <c r="S4" s="46"/>
      <c r="T4" s="48" t="s">
        <v>136</v>
      </c>
      <c r="U4" s="47"/>
      <c r="V4" s="47"/>
      <c r="W4" s="47"/>
      <c r="X4" s="47"/>
      <c r="Y4" s="47"/>
      <c r="Z4" s="48"/>
      <c r="AA4" s="48"/>
      <c r="AB4" s="48"/>
      <c r="AC4" s="48"/>
      <c r="AD4" s="48"/>
      <c r="AE4" s="48"/>
      <c r="AF4" s="47"/>
      <c r="AG4" s="47"/>
      <c r="AI4" s="26"/>
      <c r="AJ4" s="45" t="s">
        <v>135</v>
      </c>
      <c r="AK4" s="26"/>
      <c r="AL4" s="45"/>
      <c r="AM4" s="45"/>
      <c r="AN4" s="45"/>
      <c r="AO4" s="45"/>
      <c r="AP4" s="45"/>
      <c r="AQ4" s="45"/>
      <c r="AR4" s="26"/>
      <c r="AS4" s="26"/>
      <c r="AT4" s="26"/>
      <c r="AU4" s="26"/>
      <c r="AV4" s="26"/>
      <c r="AW4" s="26"/>
    </row>
    <row r="5" spans="1:49" x14ac:dyDescent="0.2">
      <c r="A5" s="24" t="s">
        <v>130</v>
      </c>
      <c r="B5" s="24" t="s">
        <v>87</v>
      </c>
      <c r="C5" s="30">
        <v>39850.552083333336</v>
      </c>
      <c r="D5" s="40">
        <v>1.8864907251724818</v>
      </c>
      <c r="E5" s="40"/>
      <c r="F5" s="38">
        <v>0.27800000000000002</v>
      </c>
      <c r="G5" s="38">
        <v>0</v>
      </c>
      <c r="H5" s="32">
        <v>3.0000000000000028E-5</v>
      </c>
      <c r="I5" s="38"/>
      <c r="J5" s="38">
        <v>1.5E-3</v>
      </c>
      <c r="K5" s="38">
        <v>0.45200000000000001</v>
      </c>
      <c r="L5" s="38">
        <v>3.0000000000000001E-3</v>
      </c>
      <c r="M5" s="38"/>
      <c r="N5" s="38">
        <v>1.4999999999999999E-2</v>
      </c>
      <c r="O5" s="38"/>
      <c r="P5" s="38"/>
      <c r="Q5" s="38">
        <v>1.5699999999999988E-2</v>
      </c>
      <c r="R5" s="17"/>
      <c r="S5" s="17"/>
      <c r="AJ5" t="s">
        <v>138</v>
      </c>
    </row>
    <row r="6" spans="1:49" ht="18.75" x14ac:dyDescent="0.3">
      <c r="A6" s="24" t="s">
        <v>130</v>
      </c>
      <c r="B6" s="24" t="s">
        <v>87</v>
      </c>
      <c r="C6" s="30">
        <v>39850.586805555555</v>
      </c>
      <c r="D6" s="40">
        <v>1.8864907251724818</v>
      </c>
      <c r="E6" s="40"/>
      <c r="F6" s="38">
        <v>0.215</v>
      </c>
      <c r="G6" s="38">
        <v>0</v>
      </c>
      <c r="H6" s="32">
        <v>1.4000000000000001E-4</v>
      </c>
      <c r="I6" s="38"/>
      <c r="J6" s="38">
        <v>2E-3</v>
      </c>
      <c r="K6" s="38">
        <v>0.38</v>
      </c>
      <c r="L6" s="38">
        <v>1.8999999999999996E-3</v>
      </c>
      <c r="M6" s="38"/>
      <c r="N6" s="38">
        <v>3.1099999999999996E-2</v>
      </c>
      <c r="O6" s="38"/>
      <c r="P6" s="38"/>
      <c r="Q6" s="38">
        <v>0.02</v>
      </c>
      <c r="R6" s="17"/>
      <c r="S6" s="17"/>
      <c r="AI6" s="80" t="s">
        <v>140</v>
      </c>
    </row>
    <row r="7" spans="1:49" x14ac:dyDescent="0.2">
      <c r="A7" s="24" t="s">
        <v>130</v>
      </c>
      <c r="B7" s="24" t="s">
        <v>87</v>
      </c>
      <c r="C7" s="30">
        <v>39875.416666666664</v>
      </c>
      <c r="D7" s="40">
        <v>1.7708520116421442</v>
      </c>
      <c r="E7" s="40"/>
      <c r="F7" s="38">
        <v>0.39700000000000002</v>
      </c>
      <c r="G7" s="38">
        <v>0</v>
      </c>
      <c r="H7" s="32">
        <v>7.9999999999999993E-5</v>
      </c>
      <c r="I7" s="38"/>
      <c r="J7" s="38">
        <v>3.9000000000000003E-3</v>
      </c>
      <c r="K7" s="38">
        <v>0.70099999999999996</v>
      </c>
      <c r="L7" s="38">
        <v>4.4999999999999997E-3</v>
      </c>
      <c r="M7" s="38"/>
      <c r="N7" s="38">
        <v>5.6000000000000001E-2</v>
      </c>
      <c r="O7" s="38"/>
      <c r="P7" s="38"/>
      <c r="Q7" s="38">
        <v>3.2399999999999991E-2</v>
      </c>
      <c r="R7" s="17"/>
      <c r="S7" s="17"/>
    </row>
    <row r="8" spans="1:49" x14ac:dyDescent="0.2">
      <c r="A8" s="24" t="s">
        <v>130</v>
      </c>
      <c r="B8" s="24" t="s">
        <v>87</v>
      </c>
      <c r="C8" s="30">
        <v>39875.423611111109</v>
      </c>
      <c r="D8" s="40">
        <v>1.7708520116421442</v>
      </c>
      <c r="E8" s="40"/>
      <c r="F8" s="38">
        <v>0.32400000000000001</v>
      </c>
      <c r="G8" s="38">
        <v>0</v>
      </c>
      <c r="H8" s="32">
        <v>8.9999999999999965E-5</v>
      </c>
      <c r="I8" s="38"/>
      <c r="J8" s="38">
        <v>1.2999999999999997E-3</v>
      </c>
      <c r="K8" s="38">
        <v>0.57599999999999996</v>
      </c>
      <c r="L8" s="38">
        <v>2.7000000000000001E-3</v>
      </c>
      <c r="M8" s="38"/>
      <c r="N8" s="38">
        <v>3.5099999999999992E-2</v>
      </c>
      <c r="O8" s="38"/>
      <c r="P8" s="38"/>
      <c r="Q8" s="38">
        <v>2.3300000000000012E-2</v>
      </c>
      <c r="R8" s="17"/>
      <c r="S8" s="17"/>
    </row>
    <row r="9" spans="1:49" x14ac:dyDescent="0.2">
      <c r="A9" s="24" t="s">
        <v>130</v>
      </c>
      <c r="B9" s="24" t="s">
        <v>87</v>
      </c>
      <c r="C9" s="30">
        <v>39877.513888888891</v>
      </c>
      <c r="D9" s="40">
        <v>1.7708520116421442</v>
      </c>
      <c r="E9" s="40"/>
      <c r="F9" s="38">
        <v>0.46</v>
      </c>
      <c r="G9" s="38">
        <v>0</v>
      </c>
      <c r="H9" s="32">
        <v>1.3000000000000002E-4</v>
      </c>
      <c r="I9" s="38"/>
      <c r="J9" s="38">
        <v>2.8E-3</v>
      </c>
      <c r="K9" s="38">
        <v>0.76100000000000001</v>
      </c>
      <c r="L9" s="38">
        <v>2.8E-3</v>
      </c>
      <c r="M9" s="38"/>
      <c r="N9" s="38">
        <v>4.5699999999999991E-2</v>
      </c>
      <c r="O9" s="38"/>
      <c r="P9" s="38"/>
      <c r="Q9" s="38">
        <v>3.7700000000000004E-2</v>
      </c>
      <c r="R9" s="17"/>
      <c r="S9" s="17"/>
    </row>
    <row r="10" spans="1:49" x14ac:dyDescent="0.2">
      <c r="A10" s="24" t="s">
        <v>130</v>
      </c>
      <c r="B10" s="24" t="s">
        <v>87</v>
      </c>
      <c r="C10" s="30">
        <v>39909.524305555555</v>
      </c>
      <c r="D10" s="40">
        <v>1.9444826721501687</v>
      </c>
      <c r="E10" s="40"/>
      <c r="F10" s="38">
        <v>0.26800000000000002</v>
      </c>
      <c r="G10" s="38">
        <v>0</v>
      </c>
      <c r="H10" s="32">
        <v>9.0000000000000019E-5</v>
      </c>
      <c r="I10" s="38"/>
      <c r="J10" s="38">
        <v>1.8000000000000002E-3</v>
      </c>
      <c r="K10" s="38">
        <v>0.45500000000000002</v>
      </c>
      <c r="L10" s="38">
        <v>2.8E-3</v>
      </c>
      <c r="M10" s="38"/>
      <c r="N10" s="38">
        <v>2.8399999999999977E-2</v>
      </c>
      <c r="O10" s="38"/>
      <c r="P10" s="38"/>
      <c r="Q10" s="38">
        <v>1.8200000000000004E-2</v>
      </c>
      <c r="R10" s="17"/>
      <c r="S10" s="17"/>
    </row>
    <row r="11" spans="1:49" x14ac:dyDescent="0.2">
      <c r="A11" s="24" t="s">
        <v>130</v>
      </c>
      <c r="B11" s="24" t="s">
        <v>87</v>
      </c>
      <c r="C11" s="30">
        <v>39909.555555555555</v>
      </c>
      <c r="D11" s="40">
        <v>1.9444826721501687</v>
      </c>
      <c r="E11" s="40"/>
      <c r="F11" s="38">
        <v>0.21099999999999999</v>
      </c>
      <c r="G11" s="38">
        <v>0</v>
      </c>
      <c r="H11" s="32">
        <v>5.9999999999999995E-5</v>
      </c>
      <c r="I11" s="38"/>
      <c r="J11" s="38">
        <v>1.7999999999999997E-3</v>
      </c>
      <c r="K11" s="38">
        <v>0.36399999999999999</v>
      </c>
      <c r="L11" s="38">
        <v>2.1000000000000007E-3</v>
      </c>
      <c r="M11" s="38"/>
      <c r="N11" s="38">
        <v>2.0500000000000001E-2</v>
      </c>
      <c r="O11" s="38"/>
      <c r="P11" s="38"/>
      <c r="Q11" s="38">
        <v>2.3200000000000002E-2</v>
      </c>
      <c r="R11" s="17"/>
      <c r="S11" s="17"/>
    </row>
    <row r="12" spans="1:49" x14ac:dyDescent="0.2">
      <c r="A12" s="24" t="s">
        <v>130</v>
      </c>
      <c r="B12" s="24" t="s">
        <v>87</v>
      </c>
      <c r="C12" s="30">
        <v>39938.354166666664</v>
      </c>
      <c r="D12" s="40">
        <v>2.0334237554869499</v>
      </c>
      <c r="E12" s="40"/>
      <c r="F12" s="38">
        <v>0.54500000000000004</v>
      </c>
      <c r="G12" s="38">
        <v>0</v>
      </c>
      <c r="H12" s="32">
        <v>1.6000000000000001E-4</v>
      </c>
      <c r="I12" s="38"/>
      <c r="J12" s="38">
        <v>5.0000000000000001E-3</v>
      </c>
      <c r="K12" s="38">
        <v>0.72</v>
      </c>
      <c r="L12" s="38">
        <v>7.3999999999999995E-3</v>
      </c>
      <c r="M12" s="38"/>
      <c r="N12" s="38">
        <v>8.1200000000000008E-2</v>
      </c>
      <c r="O12" s="38"/>
      <c r="P12" s="38"/>
      <c r="Q12" s="38">
        <v>3.4300000000000004E-2</v>
      </c>
      <c r="R12" s="17"/>
      <c r="S12" s="17"/>
    </row>
    <row r="13" spans="1:49" x14ac:dyDescent="0.2">
      <c r="A13" s="24" t="s">
        <v>130</v>
      </c>
      <c r="B13" s="24" t="s">
        <v>87</v>
      </c>
      <c r="C13" s="30">
        <v>39938.357638888891</v>
      </c>
      <c r="D13" s="40">
        <v>2.0334237554869499</v>
      </c>
      <c r="E13" s="40"/>
      <c r="F13" s="38">
        <v>0.42199999999999999</v>
      </c>
      <c r="G13" s="38">
        <v>0</v>
      </c>
      <c r="H13" s="32">
        <v>1.3999999999999999E-4</v>
      </c>
      <c r="I13" s="38"/>
      <c r="J13" s="38">
        <v>4.8999999999999998E-3</v>
      </c>
      <c r="K13" s="38">
        <v>0.66900000000000004</v>
      </c>
      <c r="L13" s="38">
        <v>6.9000000000000008E-3</v>
      </c>
      <c r="M13" s="38"/>
      <c r="N13" s="38">
        <v>6.93E-2</v>
      </c>
      <c r="O13" s="38"/>
      <c r="P13" s="38"/>
      <c r="Q13" s="38">
        <v>3.8199999999999998E-2</v>
      </c>
      <c r="R13" s="17"/>
      <c r="S13" s="17"/>
    </row>
    <row r="14" spans="1:49" x14ac:dyDescent="0.2">
      <c r="A14" s="24" t="s">
        <v>130</v>
      </c>
      <c r="B14" s="24" t="s">
        <v>87</v>
      </c>
      <c r="C14" s="30">
        <v>39965.458333333336</v>
      </c>
      <c r="D14" s="40">
        <v>2.8959747323590648</v>
      </c>
      <c r="E14" s="40"/>
      <c r="F14" s="38">
        <v>0.32400000000000001</v>
      </c>
      <c r="G14" s="38">
        <v>0</v>
      </c>
      <c r="H14" s="32">
        <v>1.6000000000000001E-4</v>
      </c>
      <c r="I14" s="38"/>
      <c r="J14" s="38">
        <v>3.5999999999999999E-3</v>
      </c>
      <c r="K14" s="38">
        <v>0.45500000000000002</v>
      </c>
      <c r="L14" s="38">
        <v>5.0999999999999995E-3</v>
      </c>
      <c r="M14" s="38"/>
      <c r="N14" s="38">
        <v>5.0499999999999996E-2</v>
      </c>
      <c r="O14" s="38"/>
      <c r="P14" s="38"/>
      <c r="Q14" s="38">
        <v>2.5199999999999997E-2</v>
      </c>
      <c r="R14" s="17"/>
      <c r="S14" s="17"/>
    </row>
    <row r="15" spans="1:49" x14ac:dyDescent="0.2">
      <c r="A15" s="24" t="s">
        <v>130</v>
      </c>
      <c r="B15" s="24" t="s">
        <v>87</v>
      </c>
      <c r="C15" s="30">
        <v>39965.479166666664</v>
      </c>
      <c r="D15" s="40">
        <v>2.8959747323590648</v>
      </c>
      <c r="E15" s="40"/>
      <c r="F15" s="38">
        <v>0.32200000000000001</v>
      </c>
      <c r="G15" s="38">
        <v>0</v>
      </c>
      <c r="H15" s="32">
        <v>4.9999999999999989E-5</v>
      </c>
      <c r="I15" s="38"/>
      <c r="J15" s="38">
        <v>3.3E-3</v>
      </c>
      <c r="K15" s="38">
        <v>0.443</v>
      </c>
      <c r="L15" s="38">
        <v>4.5999999999999999E-3</v>
      </c>
      <c r="M15" s="38"/>
      <c r="N15" s="38">
        <v>4.02E-2</v>
      </c>
      <c r="O15" s="38"/>
      <c r="P15" s="38"/>
      <c r="Q15" s="38">
        <v>2.5299999999999996E-2</v>
      </c>
      <c r="R15" s="17"/>
      <c r="S15" s="17"/>
    </row>
    <row r="16" spans="1:49" x14ac:dyDescent="0.2">
      <c r="A16" s="24" t="s">
        <v>130</v>
      </c>
      <c r="B16" s="24" t="s">
        <v>87</v>
      </c>
      <c r="C16" s="30">
        <v>39995.392361111109</v>
      </c>
      <c r="D16" s="40">
        <v>2.8920946026904804</v>
      </c>
      <c r="E16" s="40"/>
      <c r="F16" s="38">
        <v>0.437</v>
      </c>
      <c r="G16" s="38">
        <v>0</v>
      </c>
      <c r="H16" s="32">
        <v>2.9999999999999997E-5</v>
      </c>
      <c r="I16" s="38"/>
      <c r="J16" s="38">
        <v>3.2000000000000002E-3</v>
      </c>
      <c r="K16" s="38">
        <v>0.55300000000000005</v>
      </c>
      <c r="L16" s="38">
        <v>2.5999999999999994E-3</v>
      </c>
      <c r="M16" s="38"/>
      <c r="N16" s="38">
        <v>4.7E-2</v>
      </c>
      <c r="O16" s="38"/>
      <c r="P16" s="38"/>
      <c r="Q16" s="38">
        <v>2.8500000000000001E-2</v>
      </c>
      <c r="R16" s="17"/>
      <c r="S16" s="17"/>
    </row>
    <row r="17" spans="1:19" x14ac:dyDescent="0.2">
      <c r="A17" s="24" t="s">
        <v>130</v>
      </c>
      <c r="B17" s="24" t="s">
        <v>87</v>
      </c>
      <c r="C17" s="30">
        <v>39995.402777777781</v>
      </c>
      <c r="D17" s="40">
        <v>2.8920946026904804</v>
      </c>
      <c r="E17" s="40"/>
      <c r="F17" s="38">
        <v>0.41399999999999998</v>
      </c>
      <c r="G17" s="38">
        <v>0</v>
      </c>
      <c r="H17" s="32"/>
      <c r="I17" s="38"/>
      <c r="J17" s="38">
        <v>3.0999999999999999E-3</v>
      </c>
      <c r="K17" s="38">
        <v>0.53200000000000003</v>
      </c>
      <c r="L17" s="38">
        <v>2.5999999999999994E-3</v>
      </c>
      <c r="M17" s="38"/>
      <c r="N17" s="38">
        <v>0.05</v>
      </c>
      <c r="O17" s="38"/>
      <c r="P17" s="38"/>
      <c r="Q17" s="38">
        <v>2.3200000000000002E-2</v>
      </c>
      <c r="R17" s="17"/>
      <c r="S17" s="17"/>
    </row>
    <row r="18" spans="1:19" x14ac:dyDescent="0.2">
      <c r="A18" s="24" t="s">
        <v>130</v>
      </c>
      <c r="B18" s="24" t="s">
        <v>87</v>
      </c>
      <c r="C18" s="30">
        <v>40031.458333333336</v>
      </c>
      <c r="D18" s="40">
        <v>2.1367205671564067</v>
      </c>
      <c r="E18" s="40"/>
      <c r="F18" s="38">
        <v>5.8000000000000003E-2</v>
      </c>
      <c r="G18" s="38">
        <v>0</v>
      </c>
      <c r="H18" s="32"/>
      <c r="I18" s="38"/>
      <c r="J18" s="38">
        <v>4.0000000000000013E-4</v>
      </c>
      <c r="K18" s="38">
        <v>0.108</v>
      </c>
      <c r="L18" s="41"/>
      <c r="M18" s="38"/>
      <c r="N18" s="38">
        <v>2.3299999999999998E-2</v>
      </c>
      <c r="O18" s="38"/>
      <c r="P18" s="38"/>
      <c r="Q18" s="38">
        <v>0</v>
      </c>
      <c r="R18" s="17"/>
      <c r="S18" s="17"/>
    </row>
    <row r="19" spans="1:19" x14ac:dyDescent="0.2">
      <c r="A19" s="24" t="s">
        <v>130</v>
      </c>
      <c r="B19" s="24" t="s">
        <v>87</v>
      </c>
      <c r="C19" s="30">
        <v>40037.395833333336</v>
      </c>
      <c r="D19" s="40">
        <v>2.0374264979406238</v>
      </c>
      <c r="E19" s="40"/>
      <c r="F19" s="38">
        <v>1.2999999999999999E-2</v>
      </c>
      <c r="G19" s="38">
        <v>0</v>
      </c>
      <c r="H19" s="32"/>
      <c r="I19" s="38"/>
      <c r="J19" s="38"/>
      <c r="K19" s="38">
        <v>8.1000000000000003E-2</v>
      </c>
      <c r="L19" s="41"/>
      <c r="M19" s="38"/>
      <c r="N19" s="38">
        <v>7.1999999999999955E-3</v>
      </c>
      <c r="O19" s="38"/>
      <c r="P19" s="38"/>
      <c r="Q19" s="38">
        <v>0</v>
      </c>
      <c r="R19" s="17"/>
      <c r="S19" s="17"/>
    </row>
    <row r="20" spans="1:19" x14ac:dyDescent="0.2">
      <c r="A20" s="24" t="s">
        <v>130</v>
      </c>
      <c r="B20" s="24" t="s">
        <v>87</v>
      </c>
      <c r="C20" s="30">
        <v>40037.4375</v>
      </c>
      <c r="D20" s="40">
        <v>2.0374264979406238</v>
      </c>
      <c r="E20" s="40"/>
      <c r="F20" s="38">
        <v>3.2000000000000001E-2</v>
      </c>
      <c r="G20" s="38">
        <v>0</v>
      </c>
      <c r="H20" s="32">
        <v>5.9999999999999995E-5</v>
      </c>
      <c r="I20" s="38"/>
      <c r="J20" s="38"/>
      <c r="K20" s="38">
        <v>0.10299999999999999</v>
      </c>
      <c r="L20" s="41"/>
      <c r="M20" s="38"/>
      <c r="N20" s="38">
        <v>1.0399999999999998E-2</v>
      </c>
      <c r="O20" s="38"/>
      <c r="P20" s="38"/>
      <c r="Q20" s="38">
        <v>2.1000000000000016E-3</v>
      </c>
      <c r="R20" s="17"/>
      <c r="S20" s="17"/>
    </row>
    <row r="21" spans="1:19" x14ac:dyDescent="0.2">
      <c r="A21" s="24" t="s">
        <v>130</v>
      </c>
      <c r="B21" s="24" t="s">
        <v>87</v>
      </c>
      <c r="C21" s="30">
        <v>40057.559027777781</v>
      </c>
      <c r="D21" s="40">
        <v>1.9637878273455553</v>
      </c>
      <c r="E21" s="40"/>
      <c r="F21" s="38">
        <v>2.5000000000000001E-2</v>
      </c>
      <c r="G21" s="38">
        <v>0</v>
      </c>
      <c r="H21" s="32">
        <v>1.1999999999999999E-4</v>
      </c>
      <c r="I21" s="38"/>
      <c r="J21" s="38"/>
      <c r="K21" s="38">
        <v>0.108</v>
      </c>
      <c r="L21" s="41"/>
      <c r="M21" s="38"/>
      <c r="N21" s="38">
        <v>1.4300000000000004E-2</v>
      </c>
      <c r="O21" s="38"/>
      <c r="P21" s="38"/>
      <c r="Q21" s="38">
        <v>1.1999999999999992E-3</v>
      </c>
      <c r="R21" s="17"/>
      <c r="S21" s="17"/>
    </row>
    <row r="22" spans="1:19" x14ac:dyDescent="0.2">
      <c r="A22" s="24" t="s">
        <v>130</v>
      </c>
      <c r="B22" s="24" t="s">
        <v>87</v>
      </c>
      <c r="C22" s="30">
        <v>40057.569444444445</v>
      </c>
      <c r="D22" s="40">
        <v>1.9637878273455553</v>
      </c>
      <c r="E22" s="40"/>
      <c r="F22" s="38">
        <v>1.0999999999999999E-2</v>
      </c>
      <c r="G22" s="38">
        <v>0</v>
      </c>
      <c r="H22" s="32">
        <v>2.0000000000000019E-5</v>
      </c>
      <c r="I22" s="38"/>
      <c r="J22" s="38"/>
      <c r="K22" s="38">
        <v>5.0999999999999997E-2</v>
      </c>
      <c r="L22" s="41"/>
      <c r="M22" s="38"/>
      <c r="N22" s="38">
        <v>3.1000000000000016E-3</v>
      </c>
      <c r="O22" s="38"/>
      <c r="P22" s="38"/>
      <c r="Q22" s="38">
        <v>1.9000000000000004E-3</v>
      </c>
      <c r="R22" s="17"/>
      <c r="S22" s="17"/>
    </row>
    <row r="23" spans="1:19" x14ac:dyDescent="0.2">
      <c r="A23" s="24" t="s">
        <v>130</v>
      </c>
      <c r="B23" s="24" t="s">
        <v>87</v>
      </c>
      <c r="C23" s="30">
        <v>40091.493055555555</v>
      </c>
      <c r="D23" s="40">
        <v>2.012837224705172</v>
      </c>
      <c r="E23" s="40"/>
      <c r="F23" s="38">
        <v>3.6999999999999998E-2</v>
      </c>
      <c r="G23" s="38">
        <v>0</v>
      </c>
      <c r="H23" s="32">
        <v>4.000000000000001E-5</v>
      </c>
      <c r="I23" s="38"/>
      <c r="J23" s="38">
        <v>5.0000000000000001E-4</v>
      </c>
      <c r="K23" s="38">
        <v>0.11899999999999999</v>
      </c>
      <c r="L23" s="41"/>
      <c r="M23" s="38"/>
      <c r="N23" s="38">
        <v>2.7700000000000002E-2</v>
      </c>
      <c r="O23" s="38"/>
      <c r="P23" s="38"/>
      <c r="Q23" s="38">
        <v>7.0999999999999943E-3</v>
      </c>
      <c r="R23" s="17"/>
      <c r="S23" s="17"/>
    </row>
    <row r="24" spans="1:19" x14ac:dyDescent="0.2">
      <c r="A24" s="24" t="s">
        <v>130</v>
      </c>
      <c r="B24" s="24" t="s">
        <v>87</v>
      </c>
      <c r="C24" s="30">
        <v>40091.524305555555</v>
      </c>
      <c r="D24" s="40">
        <v>2.012837224705172</v>
      </c>
      <c r="E24" s="40"/>
      <c r="F24" s="38">
        <v>4.4999999999999998E-2</v>
      </c>
      <c r="G24" s="38">
        <v>0</v>
      </c>
      <c r="H24" s="32"/>
      <c r="I24" s="38"/>
      <c r="J24" s="38">
        <v>3.0000000000000024E-4</v>
      </c>
      <c r="K24" s="38">
        <v>0.12</v>
      </c>
      <c r="L24" s="41"/>
      <c r="M24" s="38"/>
      <c r="N24" s="38">
        <v>2.0200000000000003E-2</v>
      </c>
      <c r="O24" s="38"/>
      <c r="P24" s="38"/>
      <c r="Q24" s="38">
        <v>3.5000000000000001E-3</v>
      </c>
      <c r="R24" s="17"/>
      <c r="S24" s="17"/>
    </row>
    <row r="25" spans="1:19" x14ac:dyDescent="0.2">
      <c r="A25" s="24" t="s">
        <v>130</v>
      </c>
      <c r="B25" s="24" t="s">
        <v>87</v>
      </c>
      <c r="C25" s="30">
        <v>40119.53125</v>
      </c>
      <c r="D25" s="40">
        <v>1.8633228601204559</v>
      </c>
      <c r="E25" s="40"/>
      <c r="F25" s="38">
        <v>7.5999999999999998E-2</v>
      </c>
      <c r="G25" s="38">
        <v>0</v>
      </c>
      <c r="H25" s="32">
        <v>9.9999999999999978E-5</v>
      </c>
      <c r="I25" s="38"/>
      <c r="J25" s="38">
        <v>6.9999999999999999E-4</v>
      </c>
      <c r="K25" s="38">
        <v>0.16200000000000001</v>
      </c>
      <c r="L25" s="41"/>
      <c r="M25" s="38"/>
      <c r="N25" s="38">
        <v>1.5800000000000012E-2</v>
      </c>
      <c r="O25" s="38"/>
      <c r="P25" s="38"/>
      <c r="Q25" s="38">
        <v>8.0000000000000002E-3</v>
      </c>
      <c r="R25" s="17"/>
      <c r="S25" s="17"/>
    </row>
    <row r="26" spans="1:19" x14ac:dyDescent="0.2">
      <c r="A26" s="24" t="s">
        <v>130</v>
      </c>
      <c r="B26" s="24" t="s">
        <v>87</v>
      </c>
      <c r="C26" s="30">
        <v>40119.690972222219</v>
      </c>
      <c r="D26" s="40">
        <v>1.8633228601204559</v>
      </c>
      <c r="E26" s="40"/>
      <c r="F26" s="38">
        <v>7.9000000000000001E-2</v>
      </c>
      <c r="G26" s="38">
        <v>0</v>
      </c>
      <c r="H26" s="32">
        <v>1.0000000000000009E-5</v>
      </c>
      <c r="I26" s="38"/>
      <c r="J26" s="38">
        <v>8.9999999999999987E-4</v>
      </c>
      <c r="K26" s="38">
        <v>0.16300000000000001</v>
      </c>
      <c r="L26" s="41"/>
      <c r="M26" s="38"/>
      <c r="N26" s="38">
        <v>0.01</v>
      </c>
      <c r="O26" s="38"/>
      <c r="P26" s="38"/>
      <c r="Q26" s="38">
        <v>1.9000000000000056E-3</v>
      </c>
      <c r="R26" s="17"/>
      <c r="S26" s="17"/>
    </row>
    <row r="27" spans="1:19" x14ac:dyDescent="0.2">
      <c r="A27" s="24" t="s">
        <v>130</v>
      </c>
      <c r="B27" s="24" t="s">
        <v>87</v>
      </c>
      <c r="C27" s="30">
        <v>40148.520833333336</v>
      </c>
      <c r="D27" s="40">
        <v>1.7634279935629373</v>
      </c>
      <c r="E27" s="40"/>
      <c r="F27" s="38">
        <v>7.4999999999999997E-2</v>
      </c>
      <c r="G27" s="38">
        <v>0</v>
      </c>
      <c r="H27" s="32">
        <v>3.9999999999999983E-5</v>
      </c>
      <c r="I27" s="38"/>
      <c r="J27" s="38">
        <v>2.0000000000000017E-4</v>
      </c>
      <c r="K27" s="38">
        <v>0.161</v>
      </c>
      <c r="L27" s="41"/>
      <c r="M27" s="38"/>
      <c r="N27" s="38">
        <v>3.2099999999999997E-2</v>
      </c>
      <c r="O27" s="38"/>
      <c r="P27" s="38"/>
      <c r="Q27" s="38">
        <v>1.4000000000000056E-3</v>
      </c>
      <c r="R27" s="17"/>
      <c r="S27" s="17"/>
    </row>
    <row r="28" spans="1:19" x14ac:dyDescent="0.2">
      <c r="A28" s="24" t="s">
        <v>130</v>
      </c>
      <c r="B28" s="24" t="s">
        <v>87</v>
      </c>
      <c r="C28" s="30">
        <v>40148.559027777781</v>
      </c>
      <c r="D28" s="40">
        <v>1.7634279935629373</v>
      </c>
      <c r="E28" s="40"/>
      <c r="F28" s="38">
        <v>6.7000000000000004E-2</v>
      </c>
      <c r="G28" s="38">
        <v>0</v>
      </c>
      <c r="H28" s="32">
        <v>1.9999999999999961E-5</v>
      </c>
      <c r="I28" s="38"/>
      <c r="J28" s="38">
        <v>6.9999999999999999E-4</v>
      </c>
      <c r="K28" s="38">
        <v>0.14899999999999999</v>
      </c>
      <c r="L28" s="41"/>
      <c r="M28" s="38"/>
      <c r="N28" s="38">
        <v>1.4900000000000005E-2</v>
      </c>
      <c r="O28" s="38"/>
      <c r="P28" s="38"/>
      <c r="Q28" s="38">
        <v>5.7000000000000028E-3</v>
      </c>
      <c r="R28" s="17"/>
      <c r="S28" s="17"/>
    </row>
    <row r="29" spans="1:19" x14ac:dyDescent="0.2">
      <c r="A29" s="24" t="s">
        <v>130</v>
      </c>
      <c r="B29" s="24" t="s">
        <v>87</v>
      </c>
      <c r="C29" s="30">
        <v>40182.385416666664</v>
      </c>
      <c r="D29" s="40">
        <v>1.8750612633917001</v>
      </c>
      <c r="E29" s="40"/>
      <c r="F29" s="38">
        <v>3.5999999999999997E-2</v>
      </c>
      <c r="G29" s="38">
        <v>0</v>
      </c>
      <c r="H29" s="32"/>
      <c r="I29" s="38"/>
      <c r="J29" s="38"/>
      <c r="K29" s="38">
        <v>0.09</v>
      </c>
      <c r="L29" s="41"/>
      <c r="M29" s="38"/>
      <c r="N29" s="38">
        <v>5.2999999999999827E-3</v>
      </c>
      <c r="O29" s="38"/>
      <c r="P29" s="38"/>
      <c r="Q29" s="38">
        <v>1.3000000000000114E-3</v>
      </c>
      <c r="R29" s="17"/>
      <c r="S29" s="17"/>
    </row>
    <row r="30" spans="1:19" x14ac:dyDescent="0.2">
      <c r="A30" s="24" t="s">
        <v>130</v>
      </c>
      <c r="B30" s="24" t="s">
        <v>87</v>
      </c>
      <c r="C30" s="30">
        <v>40182.572916666664</v>
      </c>
      <c r="D30" s="40">
        <v>1.8750612633917001</v>
      </c>
      <c r="E30" s="40"/>
      <c r="F30" s="38">
        <v>6.9000000000000006E-2</v>
      </c>
      <c r="G30" s="38">
        <v>0</v>
      </c>
      <c r="H30" s="32">
        <v>7.9999999999999993E-5</v>
      </c>
      <c r="I30" s="38"/>
      <c r="J30" s="38"/>
      <c r="K30" s="38">
        <v>0.14299999999999999</v>
      </c>
      <c r="L30" s="41"/>
      <c r="M30" s="38"/>
      <c r="N30" s="38">
        <v>3.3100000000000025E-2</v>
      </c>
      <c r="O30" s="38"/>
      <c r="P30" s="38"/>
      <c r="Q30" s="38">
        <v>1.3700000000000002E-2</v>
      </c>
      <c r="R30" s="17"/>
      <c r="S30" s="17"/>
    </row>
    <row r="31" spans="1:19" x14ac:dyDescent="0.2">
      <c r="A31" s="24" t="s">
        <v>130</v>
      </c>
      <c r="B31" s="24" t="s">
        <v>87</v>
      </c>
      <c r="C31" s="30">
        <v>40239.322916666664</v>
      </c>
      <c r="D31" s="40">
        <v>1.7781512503836436</v>
      </c>
      <c r="E31" s="40"/>
      <c r="F31" s="38">
        <v>0.155</v>
      </c>
      <c r="G31" s="38">
        <v>0</v>
      </c>
      <c r="H31" s="32">
        <v>6.9999999999999953E-5</v>
      </c>
      <c r="I31" s="38"/>
      <c r="J31" s="38">
        <v>9.0000000000000041E-4</v>
      </c>
      <c r="K31" s="38">
        <v>0.27300000000000002</v>
      </c>
      <c r="L31" s="41"/>
      <c r="M31" s="38"/>
      <c r="N31" s="38">
        <v>3.280000000000001E-2</v>
      </c>
      <c r="O31" s="38"/>
      <c r="P31" s="38"/>
      <c r="Q31" s="38">
        <v>1.7599999999999994E-2</v>
      </c>
      <c r="R31" s="17"/>
      <c r="S31" s="17"/>
    </row>
    <row r="32" spans="1:19" x14ac:dyDescent="0.2">
      <c r="A32" s="24" t="s">
        <v>130</v>
      </c>
      <c r="B32" s="24" t="s">
        <v>87</v>
      </c>
      <c r="C32" s="30">
        <v>40239.649305555555</v>
      </c>
      <c r="D32" s="40">
        <v>1.7781512503836436</v>
      </c>
      <c r="E32" s="40"/>
      <c r="F32" s="38">
        <v>8.8999999999999996E-2</v>
      </c>
      <c r="G32" s="38">
        <v>0</v>
      </c>
      <c r="H32" s="32">
        <v>1.1000000000000002E-4</v>
      </c>
      <c r="I32" s="38"/>
      <c r="J32" s="38">
        <v>1.0000000000000009E-4</v>
      </c>
      <c r="K32" s="38">
        <v>0.158</v>
      </c>
      <c r="L32" s="41"/>
      <c r="M32" s="38"/>
      <c r="N32" s="38">
        <v>2.2899999999999976E-2</v>
      </c>
      <c r="O32" s="38"/>
      <c r="P32" s="38"/>
      <c r="Q32" s="38">
        <v>2.0399999999999991E-2</v>
      </c>
      <c r="R32" s="17"/>
      <c r="S32" s="17"/>
    </row>
    <row r="33" spans="1:19" x14ac:dyDescent="0.2">
      <c r="A33" s="24" t="s">
        <v>130</v>
      </c>
      <c r="B33" s="24" t="s">
        <v>87</v>
      </c>
      <c r="C33" s="30">
        <v>40274.724305555559</v>
      </c>
      <c r="D33" s="40">
        <v>1.8750612633917001</v>
      </c>
      <c r="E33" s="40"/>
      <c r="F33" s="38">
        <v>0.28699999999999998</v>
      </c>
      <c r="G33" s="38">
        <v>0</v>
      </c>
      <c r="H33" s="32">
        <v>5.9999999999999995E-5</v>
      </c>
      <c r="I33" s="38"/>
      <c r="J33" s="38">
        <v>2.0000000000000005E-3</v>
      </c>
      <c r="K33" s="38">
        <v>0.46800000000000003</v>
      </c>
      <c r="L33" s="38">
        <v>7.9999999999999982E-4</v>
      </c>
      <c r="M33" s="38"/>
      <c r="N33" s="38">
        <v>6.3E-2</v>
      </c>
      <c r="O33" s="38"/>
      <c r="P33" s="38"/>
      <c r="Q33" s="38">
        <v>3.27E-2</v>
      </c>
      <c r="R33" s="17"/>
      <c r="S33" s="17"/>
    </row>
    <row r="34" spans="1:19" x14ac:dyDescent="0.2">
      <c r="A34" s="24" t="s">
        <v>130</v>
      </c>
      <c r="B34" s="24" t="s">
        <v>87</v>
      </c>
      <c r="C34" s="30">
        <v>40274.734027777777</v>
      </c>
      <c r="D34" s="40">
        <v>1.8750612633917001</v>
      </c>
      <c r="E34" s="40"/>
      <c r="F34" s="38">
        <v>3.4159999999999999</v>
      </c>
      <c r="G34" s="38">
        <v>0</v>
      </c>
      <c r="H34" s="32">
        <v>4.5999999999999996E-4</v>
      </c>
      <c r="I34" s="38"/>
      <c r="J34" s="38">
        <v>1.2E-2</v>
      </c>
      <c r="K34" s="38">
        <v>5.444</v>
      </c>
      <c r="L34" s="38">
        <v>2.8E-3</v>
      </c>
      <c r="M34" s="38"/>
      <c r="N34" s="38">
        <v>0.33600000000000002</v>
      </c>
      <c r="O34" s="38"/>
      <c r="P34" s="38"/>
      <c r="Q34" s="38">
        <v>0.16190000000000002</v>
      </c>
      <c r="R34" s="17"/>
      <c r="S34" s="17"/>
    </row>
    <row r="35" spans="1:19" x14ac:dyDescent="0.2">
      <c r="A35" s="24" t="s">
        <v>130</v>
      </c>
      <c r="B35" s="24" t="s">
        <v>87</v>
      </c>
      <c r="C35" s="30">
        <v>40301.378472222219</v>
      </c>
      <c r="D35" s="40">
        <v>2.2455126678141499</v>
      </c>
      <c r="E35" s="40"/>
      <c r="F35" s="38">
        <v>0.214</v>
      </c>
      <c r="G35" s="38">
        <v>0</v>
      </c>
      <c r="H35" s="32">
        <v>4.9999999999999989E-5</v>
      </c>
      <c r="I35" s="38"/>
      <c r="J35" s="38">
        <v>1.1000000000000001E-3</v>
      </c>
      <c r="K35" s="38">
        <v>0.36599999999999999</v>
      </c>
      <c r="L35" s="38"/>
      <c r="M35" s="38"/>
      <c r="N35" s="38">
        <v>3.27E-2</v>
      </c>
      <c r="O35" s="38"/>
      <c r="P35" s="38"/>
      <c r="Q35" s="38">
        <v>2.0800000000000006E-2</v>
      </c>
      <c r="R35" s="17"/>
      <c r="S35" s="17"/>
    </row>
    <row r="36" spans="1:19" x14ac:dyDescent="0.2">
      <c r="A36" s="24" t="s">
        <v>130</v>
      </c>
      <c r="B36" s="24" t="s">
        <v>87</v>
      </c>
      <c r="C36" s="30">
        <v>40301.572916666664</v>
      </c>
      <c r="D36" s="40">
        <v>2.2455126678141499</v>
      </c>
      <c r="E36" s="40"/>
      <c r="F36" s="38">
        <v>0.217</v>
      </c>
      <c r="G36" s="38">
        <v>0</v>
      </c>
      <c r="H36" s="32"/>
      <c r="I36" s="38"/>
      <c r="J36" s="38">
        <v>1.7999999999999997E-3</v>
      </c>
      <c r="K36" s="38">
        <v>0.36</v>
      </c>
      <c r="L36" s="38"/>
      <c r="M36" s="38"/>
      <c r="N36" s="38">
        <v>3.6899999999999988E-2</v>
      </c>
      <c r="O36" s="38"/>
      <c r="P36" s="38"/>
      <c r="Q36" s="38">
        <v>2.2799999999999997E-2</v>
      </c>
      <c r="R36" s="17"/>
      <c r="S36" s="17"/>
    </row>
    <row r="37" spans="1:19" x14ac:dyDescent="0.2">
      <c r="A37" s="24" t="s">
        <v>130</v>
      </c>
      <c r="B37" s="24" t="s">
        <v>87</v>
      </c>
      <c r="C37" s="30">
        <v>40331.444444444445</v>
      </c>
      <c r="D37" s="40">
        <v>3.1818435879447726</v>
      </c>
      <c r="E37" s="40"/>
      <c r="F37" s="38">
        <v>1.4930000000000001</v>
      </c>
      <c r="G37" s="38">
        <v>0</v>
      </c>
      <c r="H37" s="32">
        <v>2.9000000000000006E-4</v>
      </c>
      <c r="I37" s="38"/>
      <c r="J37" s="38">
        <v>1.01E-2</v>
      </c>
      <c r="K37" s="38">
        <v>2.3039999999999998</v>
      </c>
      <c r="L37" s="38">
        <v>3.0799999999999998E-2</v>
      </c>
      <c r="M37" s="38"/>
      <c r="N37" s="38">
        <v>0.24129999999999999</v>
      </c>
      <c r="O37" s="38"/>
      <c r="P37" s="38"/>
      <c r="Q37" s="38">
        <v>8.5400000000000004E-2</v>
      </c>
      <c r="R37" s="17"/>
      <c r="S37" s="17"/>
    </row>
    <row r="38" spans="1:19" x14ac:dyDescent="0.2">
      <c r="A38" s="24" t="s">
        <v>130</v>
      </c>
      <c r="B38" s="24" t="s">
        <v>87</v>
      </c>
      <c r="C38" s="30">
        <v>40331.458333333336</v>
      </c>
      <c r="D38" s="40">
        <v>3.1818435879447726</v>
      </c>
      <c r="E38" s="40"/>
      <c r="F38" s="38">
        <v>1.0029999999999999</v>
      </c>
      <c r="G38" s="38">
        <v>0</v>
      </c>
      <c r="H38" s="32">
        <v>1.9000000000000004E-4</v>
      </c>
      <c r="I38" s="38"/>
      <c r="J38" s="38">
        <v>5.7999999999999996E-3</v>
      </c>
      <c r="K38" s="38">
        <v>1.4850000000000001</v>
      </c>
      <c r="L38" s="38">
        <v>1.8800000000000001E-2</v>
      </c>
      <c r="M38" s="38"/>
      <c r="N38" s="38">
        <v>0.152</v>
      </c>
      <c r="O38" s="38"/>
      <c r="P38" s="38"/>
      <c r="Q38" s="38">
        <v>5.4799999999999995E-2</v>
      </c>
      <c r="R38" s="17"/>
      <c r="S38" s="17"/>
    </row>
    <row r="39" spans="1:19" x14ac:dyDescent="0.2">
      <c r="A39" s="24" t="s">
        <v>130</v>
      </c>
      <c r="B39" s="24" t="s">
        <v>87</v>
      </c>
      <c r="C39" s="30">
        <v>40366.458333333336</v>
      </c>
      <c r="D39" s="40">
        <v>2.3802112417116059</v>
      </c>
      <c r="E39" s="40"/>
      <c r="F39" s="38">
        <v>3.3000000000000002E-2</v>
      </c>
      <c r="G39" s="38">
        <v>0</v>
      </c>
      <c r="H39" s="32"/>
      <c r="I39" s="38"/>
      <c r="J39" s="38"/>
      <c r="K39" s="38">
        <v>6.6000000000000003E-2</v>
      </c>
      <c r="L39" s="38">
        <v>9.9999999999999639E-5</v>
      </c>
      <c r="M39" s="38"/>
      <c r="N39" s="38">
        <v>2.4999999999999927E-3</v>
      </c>
      <c r="O39" s="38"/>
      <c r="P39" s="38"/>
      <c r="Q39" s="38">
        <v>5.0000000000000001E-3</v>
      </c>
      <c r="R39" s="17"/>
      <c r="S39" s="17"/>
    </row>
    <row r="40" spans="1:19" x14ac:dyDescent="0.2">
      <c r="A40" s="24" t="s">
        <v>130</v>
      </c>
      <c r="B40" s="24" t="s">
        <v>87</v>
      </c>
      <c r="C40" s="30">
        <v>40366.46875</v>
      </c>
      <c r="D40" s="40">
        <v>2.3802112417116059</v>
      </c>
      <c r="E40" s="40"/>
      <c r="F40" s="38">
        <v>0.03</v>
      </c>
      <c r="G40" s="38">
        <v>0</v>
      </c>
      <c r="H40" s="32">
        <v>4.9999999999999989E-5</v>
      </c>
      <c r="I40" s="38"/>
      <c r="J40" s="38">
        <v>3.0000000000000003E-4</v>
      </c>
      <c r="K40" s="38">
        <v>6.4000000000000001E-2</v>
      </c>
      <c r="L40" s="38">
        <v>2.0000000000000017E-4</v>
      </c>
      <c r="M40" s="38"/>
      <c r="N40" s="38">
        <v>1.8000000000000114E-3</v>
      </c>
      <c r="O40" s="38"/>
      <c r="P40" s="38"/>
      <c r="Q40" s="38">
        <v>3.799999999999997E-3</v>
      </c>
      <c r="R40" s="17"/>
      <c r="S40" s="17"/>
    </row>
    <row r="41" spans="1:19" x14ac:dyDescent="0.2">
      <c r="A41" s="24" t="s">
        <v>130</v>
      </c>
      <c r="B41" s="24" t="s">
        <v>87</v>
      </c>
      <c r="C41" s="30">
        <v>40427.357638888891</v>
      </c>
      <c r="D41" s="40">
        <v>2.0374264979406238</v>
      </c>
      <c r="E41" s="40"/>
      <c r="F41" s="38">
        <v>3.1E-2</v>
      </c>
      <c r="G41" s="38">
        <v>0</v>
      </c>
      <c r="H41" s="32"/>
      <c r="I41" s="38"/>
      <c r="J41" s="38"/>
      <c r="K41" s="38">
        <v>8.6999999999999994E-2</v>
      </c>
      <c r="L41" s="41"/>
      <c r="M41" s="38"/>
      <c r="N41" s="38">
        <v>8.1999999999999955E-3</v>
      </c>
      <c r="O41" s="38"/>
      <c r="P41" s="38"/>
      <c r="Q41" s="38">
        <v>3.5000000000000001E-3</v>
      </c>
      <c r="R41" s="17"/>
      <c r="S41" s="17"/>
    </row>
    <row r="42" spans="1:19" x14ac:dyDescent="0.2">
      <c r="A42" s="24" t="s">
        <v>130</v>
      </c>
      <c r="B42" s="24" t="s">
        <v>87</v>
      </c>
      <c r="C42" s="30">
        <v>40427.607638888891</v>
      </c>
      <c r="D42" s="40">
        <v>2.0374264979406238</v>
      </c>
      <c r="E42" s="40"/>
      <c r="F42" s="38">
        <v>3.3000000000000002E-2</v>
      </c>
      <c r="G42" s="38">
        <v>0</v>
      </c>
      <c r="H42" s="49"/>
      <c r="I42" s="38"/>
      <c r="J42" s="38">
        <v>5.0000000000000001E-4</v>
      </c>
      <c r="K42" s="38">
        <v>0.105</v>
      </c>
      <c r="L42" s="41"/>
      <c r="M42" s="38"/>
      <c r="N42" s="38">
        <v>1.2600000000000002E-2</v>
      </c>
      <c r="O42" s="38"/>
      <c r="P42" s="38"/>
      <c r="Q42" s="38">
        <v>5.6000000000000017E-3</v>
      </c>
      <c r="R42" s="17"/>
      <c r="S42" s="17"/>
    </row>
    <row r="43" spans="1:19" x14ac:dyDescent="0.2">
      <c r="A43" s="24" t="s">
        <v>130</v>
      </c>
      <c r="B43" s="24" t="s">
        <v>87</v>
      </c>
      <c r="C43" s="30">
        <v>40455.552083333336</v>
      </c>
      <c r="D43" s="40">
        <v>1.9956351945975499</v>
      </c>
      <c r="E43" s="40"/>
      <c r="F43" s="38">
        <v>4.3999999999999997E-2</v>
      </c>
      <c r="G43" s="38">
        <v>0</v>
      </c>
      <c r="H43" s="49"/>
      <c r="I43" s="38"/>
      <c r="J43" s="38">
        <v>3.0000000000000003E-4</v>
      </c>
      <c r="K43" s="38">
        <v>0.125</v>
      </c>
      <c r="L43" s="41"/>
      <c r="M43" s="38"/>
      <c r="N43" s="38">
        <v>1.9300000000000005E-2</v>
      </c>
      <c r="O43" s="38"/>
      <c r="P43" s="38"/>
      <c r="Q43" s="38">
        <v>9.8000000000000014E-3</v>
      </c>
      <c r="R43" s="17"/>
      <c r="S43" s="17"/>
    </row>
    <row r="44" spans="1:19" x14ac:dyDescent="0.2">
      <c r="A44" s="24" t="s">
        <v>130</v>
      </c>
      <c r="B44" s="24" t="s">
        <v>87</v>
      </c>
      <c r="C44" s="30">
        <v>40455.649305555555</v>
      </c>
      <c r="D44" s="40">
        <v>1.9956351945975499</v>
      </c>
      <c r="E44" s="40"/>
      <c r="F44" s="38">
        <v>9.0999999999999998E-2</v>
      </c>
      <c r="G44" s="38">
        <v>0</v>
      </c>
      <c r="H44" s="49"/>
      <c r="I44" s="38"/>
      <c r="J44" s="38">
        <v>5.0000000000000001E-4</v>
      </c>
      <c r="K44" s="38">
        <v>0.22600000000000001</v>
      </c>
      <c r="L44" s="41"/>
      <c r="M44" s="38"/>
      <c r="N44" s="38">
        <v>6.1399999999999989E-2</v>
      </c>
      <c r="O44" s="38"/>
      <c r="P44" s="38"/>
      <c r="Q44" s="38">
        <v>1.6000000000000004E-2</v>
      </c>
      <c r="R44" s="17"/>
      <c r="S44" s="17"/>
    </row>
    <row r="45" spans="1:19" x14ac:dyDescent="0.2">
      <c r="A45" s="24" t="s">
        <v>130</v>
      </c>
      <c r="B45" s="24" t="s">
        <v>87</v>
      </c>
      <c r="C45" s="30">
        <v>40514.418749999997</v>
      </c>
      <c r="D45" s="40">
        <v>1.8573324964312685</v>
      </c>
      <c r="E45" s="40"/>
      <c r="F45" s="38">
        <v>6.4000000000000001E-2</v>
      </c>
      <c r="G45" s="38">
        <v>0</v>
      </c>
      <c r="H45" s="49"/>
      <c r="I45" s="38"/>
      <c r="J45" s="38"/>
      <c r="K45" s="38">
        <v>0.19500000000000001</v>
      </c>
      <c r="L45" s="41"/>
      <c r="M45" s="38"/>
      <c r="N45" s="38">
        <v>1.719999999999999E-2</v>
      </c>
      <c r="O45" s="38"/>
      <c r="P45" s="38"/>
      <c r="Q45" s="38">
        <v>2.2000000000000027E-3</v>
      </c>
      <c r="R45" s="17"/>
      <c r="S45" s="17"/>
    </row>
    <row r="46" spans="1:19" x14ac:dyDescent="0.2">
      <c r="A46" s="24" t="s">
        <v>130</v>
      </c>
      <c r="B46" s="24" t="s">
        <v>87</v>
      </c>
      <c r="C46" s="30">
        <v>40519.364583333336</v>
      </c>
      <c r="D46" s="40">
        <v>1.8512583487190752</v>
      </c>
      <c r="E46" s="40"/>
      <c r="F46" s="38">
        <v>0.09</v>
      </c>
      <c r="G46" s="38">
        <v>0</v>
      </c>
      <c r="H46" s="32">
        <v>4.0000000000000037E-5</v>
      </c>
      <c r="I46" s="38"/>
      <c r="J46" s="38">
        <v>1E-3</v>
      </c>
      <c r="K46" s="38">
        <v>0.17399999999999999</v>
      </c>
      <c r="L46" s="41"/>
      <c r="M46" s="38"/>
      <c r="N46" s="38">
        <v>1.2E-2</v>
      </c>
      <c r="O46" s="38"/>
      <c r="P46" s="38"/>
      <c r="Q46" s="38">
        <v>0.01</v>
      </c>
      <c r="R46" s="17"/>
      <c r="S46" s="17"/>
    </row>
    <row r="47" spans="1:19" x14ac:dyDescent="0.2">
      <c r="A47" s="24" t="s">
        <v>130</v>
      </c>
      <c r="B47" s="24" t="s">
        <v>87</v>
      </c>
      <c r="C47" s="30">
        <v>40519.690972222219</v>
      </c>
      <c r="D47" s="40">
        <v>1.8512583487190752</v>
      </c>
      <c r="E47" s="40"/>
      <c r="F47" s="38">
        <v>7.2999999999999995E-2</v>
      </c>
      <c r="G47" s="38">
        <v>0</v>
      </c>
      <c r="H47" s="32">
        <v>4.0000000000000037E-5</v>
      </c>
      <c r="I47" s="38"/>
      <c r="J47" s="38">
        <v>6.0000000000000006E-4</v>
      </c>
      <c r="K47" s="38">
        <v>0.14899999999999999</v>
      </c>
      <c r="L47" s="41"/>
      <c r="M47" s="38"/>
      <c r="N47" s="38">
        <v>1.3599999999999994E-2</v>
      </c>
      <c r="O47" s="38"/>
      <c r="P47" s="38"/>
      <c r="Q47" s="38">
        <v>9.0999999999999935E-3</v>
      </c>
      <c r="R47" s="17"/>
      <c r="S47" s="17"/>
    </row>
    <row r="48" spans="1:19" x14ac:dyDescent="0.2">
      <c r="A48" s="24" t="s">
        <v>130</v>
      </c>
      <c r="B48" s="24" t="s">
        <v>87</v>
      </c>
      <c r="C48" s="30">
        <v>40527.538194444445</v>
      </c>
      <c r="D48" s="40">
        <v>1.8061799739838871</v>
      </c>
      <c r="E48" s="40"/>
      <c r="F48" s="38">
        <v>7.2999999999999995E-2</v>
      </c>
      <c r="G48" s="38">
        <v>0</v>
      </c>
      <c r="H48" s="32">
        <v>5.0000000000000016E-5</v>
      </c>
      <c r="I48" s="38"/>
      <c r="J48" s="38"/>
      <c r="K48" s="38">
        <v>0.17100000000000001</v>
      </c>
      <c r="L48" s="41"/>
      <c r="M48" s="38"/>
      <c r="N48" s="38">
        <v>9.0999999999999935E-3</v>
      </c>
      <c r="O48" s="38"/>
      <c r="P48" s="38"/>
      <c r="Q48" s="38">
        <v>7.7000000000000028E-3</v>
      </c>
      <c r="R48" s="17"/>
      <c r="S48" s="17"/>
    </row>
    <row r="49" spans="1:19" x14ac:dyDescent="0.2">
      <c r="A49" s="24" t="s">
        <v>130</v>
      </c>
      <c r="B49" s="24" t="s">
        <v>87</v>
      </c>
      <c r="C49" s="30">
        <v>40550.544444444444</v>
      </c>
      <c r="D49" s="40">
        <v>1.8260748027008264</v>
      </c>
      <c r="E49" s="40"/>
      <c r="F49" s="38">
        <v>6.3E-2</v>
      </c>
      <c r="G49" s="38">
        <v>0</v>
      </c>
      <c r="H49" s="32">
        <v>5.0000000000000016E-5</v>
      </c>
      <c r="I49" s="38"/>
      <c r="J49" s="38"/>
      <c r="K49" s="38">
        <v>0.20300000000000001</v>
      </c>
      <c r="L49" s="41"/>
      <c r="M49" s="38"/>
      <c r="N49" s="38">
        <v>2.1000000000000001E-2</v>
      </c>
      <c r="O49" s="38"/>
      <c r="P49" s="38"/>
      <c r="Q49" s="38">
        <v>7.6000000000000087E-3</v>
      </c>
      <c r="R49" s="17"/>
      <c r="S49" s="17"/>
    </row>
    <row r="50" spans="1:19" x14ac:dyDescent="0.2">
      <c r="A50" s="24" t="s">
        <v>130</v>
      </c>
      <c r="B50" s="24" t="s">
        <v>87</v>
      </c>
      <c r="C50" s="30">
        <v>40585.354166666664</v>
      </c>
      <c r="D50" s="40">
        <v>1.7558748556724915</v>
      </c>
      <c r="E50" s="40"/>
      <c r="F50" s="38">
        <v>6.8000000000000005E-2</v>
      </c>
      <c r="G50" s="38">
        <v>0</v>
      </c>
      <c r="H50" s="32">
        <v>1.0000000000000009E-5</v>
      </c>
      <c r="I50" s="38"/>
      <c r="J50" s="38"/>
      <c r="K50" s="38">
        <v>0.189</v>
      </c>
      <c r="L50" s="41"/>
      <c r="M50" s="38"/>
      <c r="N50" s="38">
        <v>1.9300000000000012E-2</v>
      </c>
      <c r="O50" s="38"/>
      <c r="P50" s="38"/>
      <c r="Q50" s="38">
        <v>4.3999999999999916E-3</v>
      </c>
      <c r="R50" s="17"/>
      <c r="S50" s="17"/>
    </row>
    <row r="51" spans="1:19" x14ac:dyDescent="0.2">
      <c r="A51" s="24" t="s">
        <v>130</v>
      </c>
      <c r="B51" s="24" t="s">
        <v>87</v>
      </c>
      <c r="C51" s="30">
        <v>40585.625</v>
      </c>
      <c r="D51" s="40">
        <v>1.7558748556724915</v>
      </c>
      <c r="E51" s="40"/>
      <c r="F51" s="38">
        <v>7.3999999999999996E-2</v>
      </c>
      <c r="G51" s="38">
        <v>0</v>
      </c>
      <c r="H51" s="32">
        <v>4.0000000000000037E-5</v>
      </c>
      <c r="I51" s="38"/>
      <c r="J51" s="38"/>
      <c r="K51" s="38">
        <v>0.2</v>
      </c>
      <c r="L51" s="41"/>
      <c r="M51" s="38"/>
      <c r="N51" s="38">
        <v>1.2700000000000017E-2</v>
      </c>
      <c r="O51" s="38"/>
      <c r="P51" s="38"/>
      <c r="Q51" s="38">
        <v>1.6E-2</v>
      </c>
      <c r="R51" s="17"/>
      <c r="S51" s="17"/>
    </row>
    <row r="52" spans="1:19" x14ac:dyDescent="0.2">
      <c r="A52" s="24" t="s">
        <v>130</v>
      </c>
      <c r="B52" s="24" t="s">
        <v>87</v>
      </c>
      <c r="C52" s="30">
        <v>40590.53125</v>
      </c>
      <c r="D52" s="40">
        <v>1.7403626894942439</v>
      </c>
      <c r="E52" s="40"/>
      <c r="F52" s="38">
        <v>0.13900000000000001</v>
      </c>
      <c r="G52" s="38">
        <v>0</v>
      </c>
      <c r="H52" s="32">
        <v>5.9999999999999995E-5</v>
      </c>
      <c r="I52" s="38"/>
      <c r="J52" s="38"/>
      <c r="K52" s="38">
        <v>0.28599999999999998</v>
      </c>
      <c r="L52" s="41"/>
      <c r="M52" s="38"/>
      <c r="N52" s="38">
        <v>3.1400000000000004E-2</v>
      </c>
      <c r="O52" s="38"/>
      <c r="P52" s="38"/>
      <c r="Q52" s="38">
        <v>1.6299999999999999E-2</v>
      </c>
      <c r="R52" s="17"/>
      <c r="S52" s="17"/>
    </row>
    <row r="53" spans="1:19" x14ac:dyDescent="0.2">
      <c r="A53" s="24" t="s">
        <v>130</v>
      </c>
      <c r="B53" s="24" t="s">
        <v>87</v>
      </c>
      <c r="C53" s="30">
        <v>40606.431944444441</v>
      </c>
      <c r="D53" s="40">
        <v>1.6901960800285136</v>
      </c>
      <c r="E53" s="40"/>
      <c r="F53" s="38">
        <v>0.17</v>
      </c>
      <c r="G53" s="38">
        <v>0</v>
      </c>
      <c r="H53" s="32">
        <v>2.9999999999999997E-5</v>
      </c>
      <c r="I53" s="38"/>
      <c r="J53" s="38">
        <v>1.2000000000000001E-3</v>
      </c>
      <c r="K53" s="38">
        <v>0.35499999999999998</v>
      </c>
      <c r="L53" s="41"/>
      <c r="M53" s="38"/>
      <c r="N53" s="38">
        <v>2.4E-2</v>
      </c>
      <c r="O53" s="38"/>
      <c r="P53" s="38"/>
      <c r="Q53" s="38">
        <v>1.6599999999999993E-2</v>
      </c>
      <c r="R53" s="17"/>
      <c r="S53" s="17"/>
    </row>
    <row r="54" spans="1:19" x14ac:dyDescent="0.2">
      <c r="A54" s="24" t="s">
        <v>130</v>
      </c>
      <c r="B54" s="24" t="s">
        <v>87</v>
      </c>
      <c r="C54" s="30">
        <v>40639.340277777781</v>
      </c>
      <c r="D54" s="40">
        <v>2.143014800254095</v>
      </c>
      <c r="E54" s="40"/>
      <c r="F54" s="38">
        <v>0.56399999999999995</v>
      </c>
      <c r="G54" s="38">
        <v>0</v>
      </c>
      <c r="H54" s="32">
        <v>2.0999999999999998E-4</v>
      </c>
      <c r="I54" s="38"/>
      <c r="J54" s="38">
        <v>4.3E-3</v>
      </c>
      <c r="K54" s="38">
        <v>1.0549999999999999</v>
      </c>
      <c r="L54" s="38">
        <v>2.2000000000000001E-3</v>
      </c>
      <c r="M54" s="38"/>
      <c r="N54" s="38">
        <v>6.9800000000000001E-2</v>
      </c>
      <c r="O54" s="38"/>
      <c r="P54" s="38"/>
      <c r="Q54" s="38">
        <v>5.5699999999999993E-2</v>
      </c>
      <c r="R54" s="17"/>
      <c r="S54" s="17"/>
    </row>
    <row r="55" spans="1:19" x14ac:dyDescent="0.2">
      <c r="A55" s="24" t="s">
        <v>130</v>
      </c>
      <c r="B55" s="24" t="s">
        <v>87</v>
      </c>
      <c r="C55" s="30">
        <v>40639.607638888891</v>
      </c>
      <c r="D55" s="40">
        <v>2.143014800254095</v>
      </c>
      <c r="E55" s="40"/>
      <c r="F55" s="38">
        <v>0.625</v>
      </c>
      <c r="G55" s="38">
        <v>0</v>
      </c>
      <c r="H55" s="32">
        <v>2.0999999999999995E-4</v>
      </c>
      <c r="I55" s="38"/>
      <c r="J55" s="38">
        <v>6.4000000000000003E-3</v>
      </c>
      <c r="K55" s="38">
        <v>1.1739999999999999</v>
      </c>
      <c r="L55" s="38">
        <v>3.2000000000000002E-3</v>
      </c>
      <c r="M55" s="38"/>
      <c r="N55" s="38">
        <v>0.10829999999999999</v>
      </c>
      <c r="O55" s="38"/>
      <c r="P55" s="38"/>
      <c r="Q55" s="38">
        <v>6.4700000000000008E-2</v>
      </c>
      <c r="R55" s="17"/>
      <c r="S55" s="17"/>
    </row>
    <row r="56" spans="1:19" x14ac:dyDescent="0.2">
      <c r="A56" s="24" t="s">
        <v>130</v>
      </c>
      <c r="B56" s="24" t="s">
        <v>87</v>
      </c>
      <c r="C56" s="30">
        <v>40648.416666666664</v>
      </c>
      <c r="D56" s="40">
        <v>2.0453229787866576</v>
      </c>
      <c r="E56" s="40"/>
      <c r="F56" s="38">
        <v>0.432</v>
      </c>
      <c r="G56" s="38">
        <v>0</v>
      </c>
      <c r="H56" s="32">
        <v>1.2000000000000002E-4</v>
      </c>
      <c r="I56" s="38"/>
      <c r="J56" s="38">
        <v>3.9000000000000003E-3</v>
      </c>
      <c r="K56" s="38">
        <v>0.753</v>
      </c>
      <c r="L56" s="38">
        <v>8.9999999999999987E-4</v>
      </c>
      <c r="M56" s="38"/>
      <c r="N56" s="38">
        <v>5.9699999999999989E-2</v>
      </c>
      <c r="O56" s="38"/>
      <c r="P56" s="38"/>
      <c r="Q56" s="38">
        <v>4.2000000000000003E-2</v>
      </c>
      <c r="R56" s="17"/>
      <c r="S56" s="17"/>
    </row>
    <row r="57" spans="1:19" x14ac:dyDescent="0.2">
      <c r="A57" s="24" t="s">
        <v>130</v>
      </c>
      <c r="B57" s="24" t="s">
        <v>87</v>
      </c>
      <c r="C57" s="30">
        <v>40666.461805555555</v>
      </c>
      <c r="D57" s="40">
        <v>2.0681858617461617</v>
      </c>
      <c r="E57" s="40"/>
      <c r="F57" s="38">
        <v>0.29799999999999999</v>
      </c>
      <c r="G57" s="38">
        <v>0</v>
      </c>
      <c r="H57" s="32">
        <v>1.6000000000000001E-4</v>
      </c>
      <c r="I57" s="38"/>
      <c r="J57" s="38">
        <v>2.7000000000000001E-3</v>
      </c>
      <c r="K57" s="38">
        <v>0.50900000000000001</v>
      </c>
      <c r="L57" s="38"/>
      <c r="M57" s="38"/>
      <c r="N57" s="38">
        <v>2.689999999999999E-2</v>
      </c>
      <c r="O57" s="38"/>
      <c r="P57" s="38"/>
      <c r="Q57" s="38">
        <v>2.2700000000000001E-2</v>
      </c>
      <c r="R57" s="17"/>
      <c r="S57" s="17"/>
    </row>
    <row r="58" spans="1:19" x14ac:dyDescent="0.2">
      <c r="A58" s="24" t="s">
        <v>130</v>
      </c>
      <c r="B58" s="24" t="s">
        <v>87</v>
      </c>
      <c r="C58" s="30">
        <v>40697.357638888891</v>
      </c>
      <c r="D58" s="40">
        <v>3.1367205671564067</v>
      </c>
      <c r="E58" s="40"/>
      <c r="F58" s="38">
        <v>1.373</v>
      </c>
      <c r="G58" s="38">
        <v>0</v>
      </c>
      <c r="H58" s="32">
        <v>3.1999999999999997E-4</v>
      </c>
      <c r="I58" s="38"/>
      <c r="J58" s="38">
        <v>1.3300000000000001E-2</v>
      </c>
      <c r="K58" s="38">
        <v>2.8439999999999999</v>
      </c>
      <c r="L58" s="38">
        <v>2.1999999999999999E-2</v>
      </c>
      <c r="M58" s="38"/>
      <c r="N58" s="38">
        <v>0.28160000000000002</v>
      </c>
      <c r="O58" s="38"/>
      <c r="P58" s="38"/>
      <c r="Q58" s="38">
        <v>0.11869999999999999</v>
      </c>
      <c r="R58" s="17"/>
      <c r="S58" s="17"/>
    </row>
    <row r="59" spans="1:19" x14ac:dyDescent="0.2">
      <c r="A59" s="24" t="s">
        <v>130</v>
      </c>
      <c r="B59" s="24" t="s">
        <v>87</v>
      </c>
      <c r="C59" s="30">
        <v>40697.659722222219</v>
      </c>
      <c r="D59" s="40">
        <v>3.1367205671564067</v>
      </c>
      <c r="E59" s="40"/>
      <c r="F59" s="38">
        <v>1.2450000000000001</v>
      </c>
      <c r="G59" s="38">
        <v>0</v>
      </c>
      <c r="H59" s="32">
        <v>2.8000000000000003E-4</v>
      </c>
      <c r="I59" s="38"/>
      <c r="J59" s="38">
        <v>1.3500000000000002E-2</v>
      </c>
      <c r="K59" s="38">
        <v>3.3180000000000001</v>
      </c>
      <c r="L59" s="38">
        <v>2.6600000000000002E-2</v>
      </c>
      <c r="M59" s="38"/>
      <c r="N59" s="38">
        <v>0.25559999999999994</v>
      </c>
      <c r="O59" s="38"/>
      <c r="P59" s="38"/>
      <c r="Q59" s="38">
        <v>0.11209999999999999</v>
      </c>
      <c r="R59" s="17"/>
      <c r="S59" s="17"/>
    </row>
    <row r="60" spans="1:19" x14ac:dyDescent="0.2">
      <c r="A60" s="24" t="s">
        <v>130</v>
      </c>
      <c r="B60" s="24" t="s">
        <v>87</v>
      </c>
      <c r="C60" s="30">
        <v>40704.458333333336</v>
      </c>
      <c r="D60" s="40">
        <v>3.2648178230095364</v>
      </c>
      <c r="E60" s="40"/>
      <c r="F60" s="38">
        <v>3.786</v>
      </c>
      <c r="G60" s="38">
        <v>0</v>
      </c>
      <c r="H60" s="32">
        <v>6.8999999999999997E-4</v>
      </c>
      <c r="I60" s="38"/>
      <c r="J60" s="38">
        <v>3.32E-2</v>
      </c>
      <c r="K60" s="38">
        <v>6.9459999999999997</v>
      </c>
      <c r="L60" s="38">
        <v>8.6599999999999996E-2</v>
      </c>
      <c r="M60" s="38"/>
      <c r="N60" s="38">
        <v>0.6885</v>
      </c>
      <c r="O60" s="38"/>
      <c r="P60" s="38"/>
      <c r="Q60" s="38">
        <v>0.22750000000000001</v>
      </c>
      <c r="R60" s="17"/>
      <c r="S60" s="17"/>
    </row>
    <row r="61" spans="1:19" x14ac:dyDescent="0.2">
      <c r="A61" s="24" t="s">
        <v>130</v>
      </c>
      <c r="B61" s="24" t="s">
        <v>87</v>
      </c>
      <c r="C61" s="30">
        <v>40729.361111111109</v>
      </c>
      <c r="D61" s="40">
        <v>3.012837224705172</v>
      </c>
      <c r="E61" s="40"/>
      <c r="F61" s="38">
        <v>0.25800000000000001</v>
      </c>
      <c r="G61" s="38">
        <v>0</v>
      </c>
      <c r="H61" s="32">
        <v>1E-4</v>
      </c>
      <c r="I61" s="38"/>
      <c r="J61" s="38">
        <v>3.4000000000000002E-3</v>
      </c>
      <c r="K61" s="38">
        <v>0.47099999999999997</v>
      </c>
      <c r="L61" s="38">
        <v>2.5999999999999994E-3</v>
      </c>
      <c r="M61" s="38"/>
      <c r="N61" s="38">
        <v>4.3299999999999998E-2</v>
      </c>
      <c r="O61" s="38"/>
      <c r="P61" s="38"/>
      <c r="Q61" s="38">
        <v>2.2700000000000001E-2</v>
      </c>
      <c r="R61" s="17"/>
      <c r="S61" s="17"/>
    </row>
    <row r="62" spans="1:19" x14ac:dyDescent="0.2">
      <c r="A62" s="24" t="s">
        <v>130</v>
      </c>
      <c r="B62" s="24" t="s">
        <v>87</v>
      </c>
      <c r="C62" s="30">
        <v>40729.638888888891</v>
      </c>
      <c r="D62" s="40">
        <v>3.012837224705172</v>
      </c>
      <c r="E62" s="40"/>
      <c r="F62" s="38">
        <v>0.33900000000000002</v>
      </c>
      <c r="G62" s="38">
        <v>0</v>
      </c>
      <c r="H62" s="32">
        <v>8.9999999999999992E-5</v>
      </c>
      <c r="I62" s="38"/>
      <c r="J62" s="38">
        <v>3.8E-3</v>
      </c>
      <c r="K62" s="38">
        <v>0.50900000000000001</v>
      </c>
      <c r="L62" s="38">
        <v>3.7000000000000002E-3</v>
      </c>
      <c r="M62" s="38"/>
      <c r="N62" s="38">
        <v>4.4300000000000006E-2</v>
      </c>
      <c r="O62" s="38"/>
      <c r="P62" s="38"/>
      <c r="Q62" s="38">
        <v>2.1800000000000003E-2</v>
      </c>
      <c r="R62" s="17"/>
      <c r="S62" s="17"/>
    </row>
    <row r="63" spans="1:19" x14ac:dyDescent="0.2">
      <c r="A63" s="24" t="s">
        <v>130</v>
      </c>
      <c r="B63" s="24" t="s">
        <v>87</v>
      </c>
      <c r="C63" s="30">
        <v>40746.541666666664</v>
      </c>
      <c r="D63" s="40">
        <v>2.6148972160331345</v>
      </c>
      <c r="E63" s="40"/>
      <c r="F63" s="38">
        <v>0.17399999999999999</v>
      </c>
      <c r="G63" s="38">
        <v>0</v>
      </c>
      <c r="H63" s="32">
        <v>2.0000000000000019E-5</v>
      </c>
      <c r="I63" s="38"/>
      <c r="J63" s="38">
        <v>2.1000000000000003E-3</v>
      </c>
      <c r="K63" s="38">
        <v>0.30299999999999999</v>
      </c>
      <c r="L63" s="41"/>
      <c r="M63" s="38"/>
      <c r="N63" s="38">
        <v>1.5799999999999998E-2</v>
      </c>
      <c r="O63" s="38"/>
      <c r="P63" s="38"/>
      <c r="Q63" s="38">
        <v>-8.9999999999999152E-4</v>
      </c>
      <c r="R63" s="17"/>
      <c r="S63" s="17"/>
    </row>
    <row r="64" spans="1:19" x14ac:dyDescent="0.2">
      <c r="A64" s="24" t="s">
        <v>130</v>
      </c>
      <c r="B64" s="24" t="s">
        <v>87</v>
      </c>
      <c r="C64" s="30">
        <v>40756.583333333336</v>
      </c>
      <c r="D64" s="40">
        <v>2.5010592622177517</v>
      </c>
      <c r="E64" s="40"/>
      <c r="F64" s="38">
        <v>0.185</v>
      </c>
      <c r="G64" s="38">
        <v>0</v>
      </c>
      <c r="H64" s="32">
        <v>5.9999999999999995E-5</v>
      </c>
      <c r="I64" s="38"/>
      <c r="J64" s="38">
        <v>1.4E-3</v>
      </c>
      <c r="K64" s="38">
        <v>0.27600000000000002</v>
      </c>
      <c r="L64" s="41"/>
      <c r="M64" s="38"/>
      <c r="N64" s="38">
        <v>1.4900000000000005E-2</v>
      </c>
      <c r="O64" s="38"/>
      <c r="P64" s="38"/>
      <c r="Q64" s="38">
        <v>1.3799999999999996E-2</v>
      </c>
      <c r="R64" s="17"/>
      <c r="S64" s="17"/>
    </row>
    <row r="65" spans="1:19" x14ac:dyDescent="0.2">
      <c r="A65" s="24" t="s">
        <v>130</v>
      </c>
      <c r="B65" s="24" t="s">
        <v>87</v>
      </c>
      <c r="C65" s="30">
        <v>40756.65625</v>
      </c>
      <c r="D65" s="40">
        <v>2.5010592622177517</v>
      </c>
      <c r="E65" s="40"/>
      <c r="F65" s="38">
        <v>0.17499999999999999</v>
      </c>
      <c r="G65" s="38">
        <v>0</v>
      </c>
      <c r="H65" s="32">
        <v>2.9999999999999997E-5</v>
      </c>
      <c r="I65" s="38"/>
      <c r="J65" s="38">
        <v>1.4E-3</v>
      </c>
      <c r="K65" s="38">
        <v>0.26800000000000002</v>
      </c>
      <c r="L65" s="41"/>
      <c r="M65" s="38"/>
      <c r="N65" s="38">
        <v>1.4500000000000001E-2</v>
      </c>
      <c r="O65" s="38"/>
      <c r="P65" s="38"/>
      <c r="Q65" s="38">
        <v>1.1100000000000002E-2</v>
      </c>
      <c r="R65" s="17"/>
      <c r="S65" s="17"/>
    </row>
    <row r="66" spans="1:19" x14ac:dyDescent="0.2">
      <c r="A66" s="24" t="s">
        <v>130</v>
      </c>
      <c r="B66" s="24" t="s">
        <v>87</v>
      </c>
      <c r="C66" s="30">
        <v>40772.541666666664</v>
      </c>
      <c r="D66" s="40">
        <v>2.1875207208364631</v>
      </c>
      <c r="E66" s="40"/>
      <c r="F66" s="38">
        <v>6.2E-2</v>
      </c>
      <c r="G66" s="38">
        <v>0</v>
      </c>
      <c r="H66" s="32">
        <v>-2.9000000000000006E-4</v>
      </c>
      <c r="I66" s="38"/>
      <c r="J66" s="38">
        <v>1E-3</v>
      </c>
      <c r="K66" s="38">
        <v>0.125</v>
      </c>
      <c r="L66" s="41"/>
      <c r="M66" s="38"/>
      <c r="N66" s="38">
        <v>6.0000000000000001E-3</v>
      </c>
      <c r="O66" s="38"/>
      <c r="P66" s="38"/>
      <c r="Q66" s="38">
        <v>6.0000000000000001E-3</v>
      </c>
      <c r="R66" s="17"/>
      <c r="S66" s="17"/>
    </row>
    <row r="67" spans="1:19" x14ac:dyDescent="0.2">
      <c r="A67" s="24" t="s">
        <v>130</v>
      </c>
      <c r="B67" s="24" t="s">
        <v>87</v>
      </c>
      <c r="C67" s="30">
        <v>40812.385416666664</v>
      </c>
      <c r="D67" s="40">
        <v>2.0899051114393981</v>
      </c>
      <c r="E67" s="40"/>
      <c r="F67" s="38">
        <v>5.8999999999999997E-2</v>
      </c>
      <c r="G67" s="38">
        <v>0</v>
      </c>
      <c r="H67" s="32">
        <v>1E-4</v>
      </c>
      <c r="I67" s="38"/>
      <c r="J67" s="38"/>
      <c r="K67" s="38">
        <v>0.14699999999999999</v>
      </c>
      <c r="L67" s="41"/>
      <c r="M67" s="38"/>
      <c r="N67" s="38">
        <v>1.5700000000000002E-2</v>
      </c>
      <c r="O67" s="38"/>
      <c r="P67" s="38"/>
      <c r="Q67" s="38">
        <v>1.1399999999999999E-2</v>
      </c>
      <c r="R67" s="17"/>
      <c r="S67" s="17"/>
    </row>
    <row r="68" spans="1:19" x14ac:dyDescent="0.2">
      <c r="A68" s="24" t="s">
        <v>130</v>
      </c>
      <c r="B68" s="24" t="s">
        <v>87</v>
      </c>
      <c r="C68" s="30">
        <v>40822.635416666664</v>
      </c>
      <c r="D68" s="40">
        <v>2.1846914308175989</v>
      </c>
      <c r="E68" s="40"/>
      <c r="F68" s="38">
        <v>0.16400000000000001</v>
      </c>
      <c r="G68" s="38">
        <v>0</v>
      </c>
      <c r="H68" s="32">
        <v>7.0000000000000007E-5</v>
      </c>
      <c r="I68" s="38"/>
      <c r="J68" s="38">
        <v>1.4E-3</v>
      </c>
      <c r="K68" s="38">
        <v>0.29299999999999998</v>
      </c>
      <c r="L68" s="41"/>
      <c r="M68" s="38"/>
      <c r="N68" s="38">
        <v>4.8500000000000001E-2</v>
      </c>
      <c r="O68" s="38"/>
      <c r="P68" s="38"/>
      <c r="Q68" s="38">
        <v>1.9899999999999998E-2</v>
      </c>
      <c r="R68" s="17"/>
      <c r="S68" s="17"/>
    </row>
    <row r="69" spans="1:19" x14ac:dyDescent="0.2">
      <c r="A69" s="24" t="s">
        <v>130</v>
      </c>
      <c r="B69" s="24" t="s">
        <v>87</v>
      </c>
      <c r="C69" s="30">
        <v>40823.53125</v>
      </c>
      <c r="D69" s="40">
        <v>2.1461280356782382</v>
      </c>
      <c r="E69" s="40"/>
      <c r="F69" s="38">
        <v>0.441</v>
      </c>
      <c r="G69" s="38">
        <v>0</v>
      </c>
      <c r="H69" s="32">
        <v>5.9999999999999995E-5</v>
      </c>
      <c r="I69" s="38"/>
      <c r="J69" s="38">
        <v>4.0000000000000001E-3</v>
      </c>
      <c r="K69" s="38">
        <v>0.64400000000000002</v>
      </c>
      <c r="L69" s="38">
        <v>2.0000000000000017E-4</v>
      </c>
      <c r="M69" s="38"/>
      <c r="N69" s="38">
        <v>4.2699999999999988E-2</v>
      </c>
      <c r="O69" s="38"/>
      <c r="P69" s="38"/>
      <c r="Q69" s="38">
        <v>3.3300000000000003E-2</v>
      </c>
      <c r="R69" s="17"/>
      <c r="S69" s="17"/>
    </row>
    <row r="70" spans="1:19" x14ac:dyDescent="0.2">
      <c r="A70" s="24" t="s">
        <v>130</v>
      </c>
      <c r="B70" s="24" t="s">
        <v>87</v>
      </c>
      <c r="C70" s="30">
        <v>40833.388888888891</v>
      </c>
      <c r="D70" s="40">
        <v>2.1492191126553797</v>
      </c>
      <c r="E70" s="40"/>
      <c r="F70" s="38">
        <v>0.153</v>
      </c>
      <c r="G70" s="38">
        <v>0</v>
      </c>
      <c r="H70" s="32"/>
      <c r="I70" s="38"/>
      <c r="J70" s="38">
        <v>2E-3</v>
      </c>
      <c r="K70" s="38">
        <v>0.27300000000000002</v>
      </c>
      <c r="L70" s="41"/>
      <c r="M70" s="38"/>
      <c r="N70" s="38">
        <v>2.0500000000000001E-2</v>
      </c>
      <c r="O70" s="38"/>
      <c r="P70" s="38"/>
      <c r="Q70" s="38">
        <v>1.3700000000000002E-2</v>
      </c>
      <c r="R70" s="17"/>
      <c r="S70" s="17"/>
    </row>
    <row r="71" spans="1:19" x14ac:dyDescent="0.2">
      <c r="A71" s="24" t="s">
        <v>130</v>
      </c>
      <c r="B71" s="24" t="s">
        <v>87</v>
      </c>
      <c r="C71" s="30">
        <v>40855.392361111109</v>
      </c>
      <c r="D71" s="40">
        <v>1.968482948553935</v>
      </c>
      <c r="E71" s="40"/>
      <c r="F71" s="38">
        <v>0.08</v>
      </c>
      <c r="G71" s="38">
        <v>0</v>
      </c>
      <c r="H71" s="32">
        <v>5.9999999999999995E-5</v>
      </c>
      <c r="I71" s="38"/>
      <c r="J71" s="38"/>
      <c r="K71" s="38">
        <v>0.19500000000000001</v>
      </c>
      <c r="L71" s="41"/>
      <c r="M71" s="38"/>
      <c r="N71" s="38">
        <v>6.2000000000000171E-3</v>
      </c>
      <c r="O71" s="38"/>
      <c r="P71" s="38"/>
      <c r="Q71" s="38">
        <v>4.9000000000000059E-3</v>
      </c>
      <c r="R71" s="17"/>
      <c r="S71" s="17"/>
    </row>
    <row r="72" spans="1:19" x14ac:dyDescent="0.2">
      <c r="A72" s="24" t="s">
        <v>130</v>
      </c>
      <c r="B72" s="24" t="s">
        <v>87</v>
      </c>
      <c r="C72" s="30">
        <v>40855.576388888891</v>
      </c>
      <c r="D72" s="40">
        <v>1.968482948553935</v>
      </c>
      <c r="E72" s="40"/>
      <c r="F72" s="38">
        <v>8.4000000000000005E-2</v>
      </c>
      <c r="G72" s="38">
        <v>0</v>
      </c>
      <c r="H72" s="32"/>
      <c r="I72" s="38"/>
      <c r="J72" s="38">
        <v>9.0000000000000041E-4</v>
      </c>
      <c r="K72" s="38">
        <v>0.19500000000000001</v>
      </c>
      <c r="L72" s="41"/>
      <c r="M72" s="38"/>
      <c r="N72" s="38"/>
      <c r="O72" s="38"/>
      <c r="P72" s="38"/>
      <c r="Q72" s="38">
        <v>3.4000000000000059E-3</v>
      </c>
      <c r="R72" s="17"/>
      <c r="S72" s="17"/>
    </row>
    <row r="73" spans="1:19" x14ac:dyDescent="0.2">
      <c r="A73" s="24" t="s">
        <v>130</v>
      </c>
      <c r="B73" s="24" t="s">
        <v>87</v>
      </c>
      <c r="C73" s="30">
        <v>40861.364583333336</v>
      </c>
      <c r="D73" s="40">
        <v>1.9444826721501687</v>
      </c>
      <c r="E73" s="40"/>
      <c r="F73" s="38">
        <v>0.10299999999999999</v>
      </c>
      <c r="G73" s="38">
        <v>0</v>
      </c>
      <c r="H73" s="32">
        <v>4.9999999999999989E-5</v>
      </c>
      <c r="I73" s="38"/>
      <c r="J73" s="38">
        <v>1.2000000000000001E-3</v>
      </c>
      <c r="K73" s="38">
        <v>0.23799999999999999</v>
      </c>
      <c r="L73" s="41"/>
      <c r="M73" s="38"/>
      <c r="N73" s="38">
        <v>8.5999999999999948E-3</v>
      </c>
      <c r="O73" s="38"/>
      <c r="P73" s="38"/>
      <c r="Q73" s="38">
        <v>7.2999999999999975E-3</v>
      </c>
      <c r="R73" s="17"/>
      <c r="S73" s="17"/>
    </row>
    <row r="74" spans="1:19" x14ac:dyDescent="0.2">
      <c r="A74" s="24" t="s">
        <v>130</v>
      </c>
      <c r="B74" s="24" t="s">
        <v>87</v>
      </c>
      <c r="C74" s="30">
        <v>40884.378472222219</v>
      </c>
      <c r="D74" s="40">
        <v>1.8325089127062364</v>
      </c>
      <c r="E74" s="40"/>
      <c r="F74" s="38">
        <v>7.1999999999999995E-2</v>
      </c>
      <c r="G74" s="38">
        <v>0</v>
      </c>
      <c r="H74" s="32">
        <v>8.9999999999999992E-5</v>
      </c>
      <c r="I74" s="38"/>
      <c r="J74" s="38"/>
      <c r="K74" s="38">
        <v>0.215</v>
      </c>
      <c r="L74" s="41"/>
      <c r="M74" s="38"/>
      <c r="N74" s="38">
        <v>1.8100000000000022E-2</v>
      </c>
      <c r="O74" s="38"/>
      <c r="P74" s="38"/>
      <c r="Q74" s="38">
        <v>1.2E-2</v>
      </c>
      <c r="R74" s="17"/>
      <c r="S74" s="17"/>
    </row>
    <row r="75" spans="1:19" x14ac:dyDescent="0.2">
      <c r="A75" s="24" t="s">
        <v>130</v>
      </c>
      <c r="B75" s="24" t="s">
        <v>87</v>
      </c>
      <c r="C75" s="30">
        <v>40884.666666666664</v>
      </c>
      <c r="D75" s="40">
        <v>1.8325089127062364</v>
      </c>
      <c r="E75" s="40"/>
      <c r="F75" s="38">
        <v>5.7000000000000002E-2</v>
      </c>
      <c r="G75" s="38">
        <v>0</v>
      </c>
      <c r="H75" s="32"/>
      <c r="I75" s="38"/>
      <c r="J75" s="38"/>
      <c r="K75" s="38">
        <v>0.17799999999999999</v>
      </c>
      <c r="L75" s="41"/>
      <c r="M75" s="38"/>
      <c r="N75" s="38"/>
      <c r="O75" s="38"/>
      <c r="P75" s="38"/>
      <c r="Q75" s="38">
        <v>1.8999999999999915E-3</v>
      </c>
      <c r="R75" s="17"/>
      <c r="S75" s="17"/>
    </row>
    <row r="76" spans="1:19" x14ac:dyDescent="0.2">
      <c r="A76" s="24" t="s">
        <v>130</v>
      </c>
      <c r="B76" s="24" t="s">
        <v>87</v>
      </c>
      <c r="C76" s="30">
        <v>40892.489583333336</v>
      </c>
      <c r="D76" s="40">
        <v>1.8195439355418688</v>
      </c>
      <c r="E76" s="40"/>
      <c r="F76" s="38">
        <v>8.8999999999999996E-2</v>
      </c>
      <c r="G76" s="38">
        <v>0</v>
      </c>
      <c r="H76" s="32">
        <v>5.9999999999999995E-5</v>
      </c>
      <c r="I76" s="38"/>
      <c r="J76" s="38">
        <v>1.2999999999999997E-3</v>
      </c>
      <c r="K76" s="38">
        <v>0.24299999999999999</v>
      </c>
      <c r="L76" s="41"/>
      <c r="M76" s="38"/>
      <c r="N76" s="38">
        <v>2.5900000000000006E-2</v>
      </c>
      <c r="O76" s="38"/>
      <c r="P76" s="38"/>
      <c r="Q76" s="38">
        <v>9.7999999999999979E-3</v>
      </c>
      <c r="R76" s="17"/>
      <c r="S76" s="17"/>
    </row>
    <row r="77" spans="1:19" x14ac:dyDescent="0.2">
      <c r="A77" s="24" t="s">
        <v>130</v>
      </c>
      <c r="B77" s="24" t="s">
        <v>87</v>
      </c>
      <c r="C77" s="30">
        <v>40913.34375</v>
      </c>
      <c r="D77" s="40">
        <v>1.8061799739838871</v>
      </c>
      <c r="E77" s="40"/>
      <c r="F77" s="38">
        <v>5.5E-2</v>
      </c>
      <c r="G77" s="38">
        <v>0</v>
      </c>
      <c r="H77" s="32">
        <v>7.0000000000000007E-5</v>
      </c>
      <c r="I77" s="38"/>
      <c r="J77" s="38"/>
      <c r="K77" s="38">
        <v>0.16700000000000001</v>
      </c>
      <c r="L77" s="41"/>
      <c r="M77" s="38"/>
      <c r="N77" s="38"/>
      <c r="O77" s="38"/>
      <c r="P77" s="38"/>
      <c r="Q77" s="38">
        <v>0</v>
      </c>
      <c r="R77" s="17"/>
      <c r="S77" s="17"/>
    </row>
    <row r="78" spans="1:19" x14ac:dyDescent="0.2">
      <c r="A78" s="24" t="s">
        <v>130</v>
      </c>
      <c r="B78" s="24" t="s">
        <v>87</v>
      </c>
      <c r="C78" s="30">
        <v>40913.638888888891</v>
      </c>
      <c r="D78" s="40">
        <v>1.8061799739838871</v>
      </c>
      <c r="E78" s="40"/>
      <c r="F78" s="38">
        <v>3.5000000000000003E-2</v>
      </c>
      <c r="G78" s="38">
        <v>0</v>
      </c>
      <c r="H78" s="32">
        <v>1.0000000000000009E-5</v>
      </c>
      <c r="I78" s="38"/>
      <c r="J78" s="38"/>
      <c r="K78" s="38">
        <v>0.11799999999999999</v>
      </c>
      <c r="L78" s="41"/>
      <c r="M78" s="38"/>
      <c r="N78" s="38">
        <v>1.3400000000000006E-2</v>
      </c>
      <c r="O78" s="38"/>
      <c r="P78" s="38"/>
      <c r="Q78" s="38">
        <v>1.0700000000000003E-2</v>
      </c>
      <c r="R78" s="17"/>
      <c r="S78" s="17"/>
    </row>
    <row r="79" spans="1:19" x14ac:dyDescent="0.2">
      <c r="A79" s="24" t="s">
        <v>130</v>
      </c>
      <c r="B79" s="24" t="s">
        <v>87</v>
      </c>
      <c r="C79" s="30">
        <v>40948.347222222219</v>
      </c>
      <c r="D79" s="40">
        <v>1.7853298350107671</v>
      </c>
      <c r="E79" s="40"/>
      <c r="F79" s="38">
        <v>7.1999999999999995E-2</v>
      </c>
      <c r="G79" s="38">
        <v>0</v>
      </c>
      <c r="H79" s="32">
        <v>3.9999999999999983E-5</v>
      </c>
      <c r="I79" s="38"/>
      <c r="J79" s="38"/>
      <c r="K79" s="38">
        <v>0.20399999999999999</v>
      </c>
      <c r="L79" s="41"/>
      <c r="M79" s="38"/>
      <c r="N79" s="38">
        <v>3.4400000000000035E-2</v>
      </c>
      <c r="O79" s="38"/>
      <c r="P79" s="38"/>
      <c r="Q79" s="38">
        <v>1.610000000000001E-2</v>
      </c>
      <c r="R79" s="17"/>
      <c r="S79" s="17"/>
    </row>
    <row r="80" spans="1:19" x14ac:dyDescent="0.2">
      <c r="A80" s="24" t="s">
        <v>130</v>
      </c>
      <c r="B80" s="24" t="s">
        <v>87</v>
      </c>
      <c r="C80" s="30">
        <v>40948.625</v>
      </c>
      <c r="D80" s="40">
        <v>1.7853298350107671</v>
      </c>
      <c r="E80" s="40"/>
      <c r="F80" s="38">
        <v>0.14699999999999999</v>
      </c>
      <c r="G80" s="38">
        <v>0</v>
      </c>
      <c r="H80" s="32">
        <v>1.0000000000000003E-4</v>
      </c>
      <c r="I80" s="38"/>
      <c r="J80" s="38">
        <v>2.1000000000000003E-3</v>
      </c>
      <c r="K80" s="38">
        <v>0.41299999999999998</v>
      </c>
      <c r="L80" s="41"/>
      <c r="M80" s="38"/>
      <c r="N80" s="38">
        <v>9.1600000000000029E-2</v>
      </c>
      <c r="O80" s="38"/>
      <c r="P80" s="38"/>
      <c r="Q80" s="38">
        <v>2.75E-2</v>
      </c>
      <c r="R80" s="17"/>
      <c r="S80" s="17"/>
    </row>
    <row r="81" spans="1:19" x14ac:dyDescent="0.2">
      <c r="A81" s="24" t="s">
        <v>130</v>
      </c>
      <c r="B81" s="24" t="s">
        <v>87</v>
      </c>
      <c r="C81" s="30">
        <v>40975.34375</v>
      </c>
      <c r="D81" s="40">
        <v>1.7634279935629373</v>
      </c>
      <c r="E81" s="40"/>
      <c r="F81" s="38">
        <v>0.151</v>
      </c>
      <c r="G81" s="38">
        <v>0</v>
      </c>
      <c r="H81" s="32">
        <v>9.9999999999999978E-5</v>
      </c>
      <c r="I81" s="38"/>
      <c r="J81" s="38">
        <v>1.2000000000000001E-3</v>
      </c>
      <c r="K81" s="38">
        <v>0.32800000000000001</v>
      </c>
      <c r="L81" s="41"/>
      <c r="M81" s="38"/>
      <c r="N81" s="38">
        <v>3.0699999999999988E-2</v>
      </c>
      <c r="O81" s="38"/>
      <c r="P81" s="38"/>
      <c r="Q81" s="38">
        <v>1.9100000000000009E-2</v>
      </c>
      <c r="R81" s="17"/>
      <c r="S81" s="17"/>
    </row>
    <row r="82" spans="1:19" x14ac:dyDescent="0.2">
      <c r="A82" s="24" t="s">
        <v>130</v>
      </c>
      <c r="B82" s="24" t="s">
        <v>87</v>
      </c>
      <c r="C82" s="30">
        <v>40975.704861111109</v>
      </c>
      <c r="D82" s="40">
        <v>1.7634279935629373</v>
      </c>
      <c r="E82" s="40"/>
      <c r="F82" s="38">
        <v>0.13500000000000001</v>
      </c>
      <c r="G82" s="38">
        <v>0</v>
      </c>
      <c r="H82" s="32"/>
      <c r="I82" s="38"/>
      <c r="J82" s="38">
        <v>1.7000000000000001E-3</v>
      </c>
      <c r="K82" s="38">
        <v>0.36849999999999999</v>
      </c>
      <c r="L82" s="41"/>
      <c r="M82" s="38"/>
      <c r="N82" s="38">
        <v>3.9600000000000024E-2</v>
      </c>
      <c r="O82" s="38"/>
      <c r="P82" s="38"/>
      <c r="Q82" s="38">
        <v>2.1399999999999992E-2</v>
      </c>
      <c r="R82" s="17"/>
      <c r="S82" s="17"/>
    </row>
    <row r="83" spans="1:19" x14ac:dyDescent="0.2">
      <c r="A83" s="24" t="s">
        <v>130</v>
      </c>
      <c r="B83" s="24" t="s">
        <v>87</v>
      </c>
      <c r="C83" s="30">
        <v>40984.468055555553</v>
      </c>
      <c r="D83" s="40">
        <v>1.9493900066449128</v>
      </c>
      <c r="E83" s="40"/>
      <c r="F83" s="38">
        <v>0.77900000000000003</v>
      </c>
      <c r="G83" s="38">
        <v>0</v>
      </c>
      <c r="H83" s="32">
        <v>3.3000000000000005E-4</v>
      </c>
      <c r="I83" s="38"/>
      <c r="J83" s="38">
        <v>6.6E-3</v>
      </c>
      <c r="K83" s="38">
        <v>1.4419999999999999</v>
      </c>
      <c r="L83" s="38">
        <v>5.4999999999999997E-3</v>
      </c>
      <c r="M83" s="38"/>
      <c r="N83" s="38">
        <v>0.32020000000000004</v>
      </c>
      <c r="O83" s="38"/>
      <c r="P83" s="38"/>
      <c r="Q83" s="38">
        <v>9.7899999999999987E-2</v>
      </c>
      <c r="R83" s="17"/>
      <c r="S83" s="17"/>
    </row>
    <row r="84" spans="1:19" x14ac:dyDescent="0.2">
      <c r="A84" s="24" t="s">
        <v>130</v>
      </c>
      <c r="B84" s="24" t="s">
        <v>87</v>
      </c>
      <c r="C84" s="30">
        <v>41002.319444444445</v>
      </c>
      <c r="D84" s="40">
        <v>2.3710678622717363</v>
      </c>
      <c r="E84" s="40"/>
      <c r="F84" s="38">
        <v>0.73</v>
      </c>
      <c r="G84" s="38">
        <v>0</v>
      </c>
      <c r="H84" s="32">
        <v>2.7E-4</v>
      </c>
      <c r="I84" s="38"/>
      <c r="J84" s="38">
        <v>1.9999999999999992E-3</v>
      </c>
      <c r="K84" s="38">
        <v>1.2150000000000001</v>
      </c>
      <c r="L84" s="38">
        <v>5.8000000000000005E-3</v>
      </c>
      <c r="M84" s="38"/>
      <c r="N84" s="38">
        <v>0.10959999999999999</v>
      </c>
      <c r="O84" s="38"/>
      <c r="P84" s="38"/>
      <c r="Q84" s="38">
        <v>6.409999999999999E-2</v>
      </c>
      <c r="R84" s="17"/>
      <c r="S84" s="17"/>
    </row>
    <row r="85" spans="1:19" x14ac:dyDescent="0.2">
      <c r="A85" s="24" t="s">
        <v>130</v>
      </c>
      <c r="B85" s="24" t="s">
        <v>87</v>
      </c>
      <c r="C85" s="30">
        <v>41002.527777777781</v>
      </c>
      <c r="D85" s="40">
        <v>2.3710678622717363</v>
      </c>
      <c r="E85" s="40"/>
      <c r="F85" s="38">
        <v>0.49399999999999999</v>
      </c>
      <c r="G85" s="38">
        <v>0</v>
      </c>
      <c r="H85" s="32">
        <v>1.9999999999999998E-4</v>
      </c>
      <c r="I85" s="38"/>
      <c r="J85" s="38">
        <v>7.0000000000000021E-4</v>
      </c>
      <c r="K85" s="38">
        <v>0.81200000000000006</v>
      </c>
      <c r="L85" s="38">
        <v>2.5000000000000001E-3</v>
      </c>
      <c r="M85" s="38"/>
      <c r="N85" s="38">
        <v>6.0699999999999997E-2</v>
      </c>
      <c r="O85" s="38"/>
      <c r="P85" s="38"/>
      <c r="Q85" s="38">
        <v>3.7100000000000001E-2</v>
      </c>
      <c r="R85" s="17"/>
      <c r="S85" s="17"/>
    </row>
    <row r="86" spans="1:19" x14ac:dyDescent="0.2">
      <c r="A86" s="24" t="s">
        <v>130</v>
      </c>
      <c r="B86" s="24" t="s">
        <v>87</v>
      </c>
      <c r="C86" s="30">
        <v>41023.489583333336</v>
      </c>
      <c r="D86" s="40">
        <v>2.6866362692622934</v>
      </c>
      <c r="E86" s="40"/>
      <c r="F86" s="38">
        <v>1.5840000000000001</v>
      </c>
      <c r="G86" s="38">
        <v>0</v>
      </c>
      <c r="H86" s="32">
        <v>5.0000000000000001E-4</v>
      </c>
      <c r="I86" s="38"/>
      <c r="J86" s="38">
        <v>1.2800000000000001E-2</v>
      </c>
      <c r="K86" s="38">
        <v>2.3929999999999998</v>
      </c>
      <c r="L86" s="38">
        <v>1.9399999999999997E-2</v>
      </c>
      <c r="M86" s="38"/>
      <c r="N86" s="38">
        <v>0.26080000000000003</v>
      </c>
      <c r="O86" s="38"/>
      <c r="P86" s="38"/>
      <c r="Q86" s="38">
        <v>0.12979999999999997</v>
      </c>
      <c r="R86" s="17"/>
      <c r="S86" s="17"/>
    </row>
    <row r="87" spans="1:19" x14ac:dyDescent="0.2">
      <c r="A87" s="24" t="s">
        <v>130</v>
      </c>
      <c r="B87" s="24" t="s">
        <v>87</v>
      </c>
      <c r="C87" s="30">
        <v>41031.350694444445</v>
      </c>
      <c r="D87" s="40">
        <v>2.6085260335771943</v>
      </c>
      <c r="E87" s="40"/>
      <c r="F87" s="38">
        <v>0.32700000000000001</v>
      </c>
      <c r="G87" s="38">
        <v>0</v>
      </c>
      <c r="H87" s="32">
        <v>1.6000000000000001E-4</v>
      </c>
      <c r="I87" s="38"/>
      <c r="J87" s="38">
        <v>2.9000000000000002E-3</v>
      </c>
      <c r="K87" s="38">
        <v>0.54400000000000004</v>
      </c>
      <c r="L87" s="38">
        <v>1.5999999999999996E-3</v>
      </c>
      <c r="M87" s="38"/>
      <c r="N87" s="38">
        <v>4.8299999999999996E-2</v>
      </c>
      <c r="O87" s="38"/>
      <c r="P87" s="38"/>
      <c r="Q87" s="38">
        <v>3.32E-2</v>
      </c>
      <c r="R87" s="17"/>
      <c r="S87" s="17"/>
    </row>
    <row r="88" spans="1:19" x14ac:dyDescent="0.2">
      <c r="A88" s="24" t="s">
        <v>130</v>
      </c>
      <c r="B88" s="24" t="s">
        <v>87</v>
      </c>
      <c r="C88" s="30">
        <v>41031.552083333336</v>
      </c>
      <c r="D88" s="40">
        <v>2.6085260335771943</v>
      </c>
      <c r="E88" s="40"/>
      <c r="F88" s="38">
        <v>0.316</v>
      </c>
      <c r="G88" s="38">
        <v>0</v>
      </c>
      <c r="H88" s="32">
        <v>1.6000000000000001E-4</v>
      </c>
      <c r="I88" s="38"/>
      <c r="J88" s="38">
        <v>2.3999999999999994E-3</v>
      </c>
      <c r="K88" s="38">
        <v>0.55500000000000005</v>
      </c>
      <c r="L88" s="38">
        <v>1.4000000000000004E-3</v>
      </c>
      <c r="M88" s="38"/>
      <c r="N88" s="38">
        <v>4.250000000000001E-2</v>
      </c>
      <c r="O88" s="38"/>
      <c r="P88" s="38"/>
      <c r="Q88" s="38">
        <v>2.4899999999999999E-2</v>
      </c>
      <c r="R88" s="17"/>
      <c r="S88" s="17"/>
    </row>
    <row r="89" spans="1:19" x14ac:dyDescent="0.2">
      <c r="A89" s="24" t="s">
        <v>130</v>
      </c>
      <c r="B89" s="24" t="s">
        <v>87</v>
      </c>
      <c r="C89" s="30">
        <v>41037.495138888888</v>
      </c>
      <c r="D89" s="40">
        <v>2.6972293427597176</v>
      </c>
      <c r="E89" s="40"/>
      <c r="F89" s="38">
        <v>0.4</v>
      </c>
      <c r="G89" s="38">
        <v>0</v>
      </c>
      <c r="H89" s="32">
        <v>1.1000000000000002E-4</v>
      </c>
      <c r="I89" s="38"/>
      <c r="J89" s="38">
        <v>3.4999999999999996E-3</v>
      </c>
      <c r="K89" s="38">
        <v>0.66200000000000003</v>
      </c>
      <c r="L89" s="38">
        <v>3.5999999999999995E-3</v>
      </c>
      <c r="M89" s="38"/>
      <c r="N89" s="38">
        <v>9.3599999999999989E-2</v>
      </c>
      <c r="O89" s="38"/>
      <c r="P89" s="38"/>
      <c r="Q89" s="38">
        <v>3.32E-2</v>
      </c>
      <c r="R89" s="17"/>
      <c r="S89" s="17"/>
    </row>
    <row r="90" spans="1:19" x14ac:dyDescent="0.2">
      <c r="A90" s="24" t="s">
        <v>130</v>
      </c>
      <c r="B90" s="24" t="s">
        <v>87</v>
      </c>
      <c r="C90" s="30">
        <v>41062.362500000003</v>
      </c>
      <c r="D90" s="40">
        <v>2.8356905714924254</v>
      </c>
      <c r="E90" s="40"/>
      <c r="F90" s="38">
        <v>0.30099999999999999</v>
      </c>
      <c r="G90" s="38">
        <v>0</v>
      </c>
      <c r="H90" s="32">
        <v>1.0000000000000009E-5</v>
      </c>
      <c r="I90" s="38"/>
      <c r="J90" s="38">
        <v>3.8E-3</v>
      </c>
      <c r="K90" s="38">
        <v>0.58099999999999996</v>
      </c>
      <c r="L90" s="38">
        <v>1.5E-3</v>
      </c>
      <c r="M90" s="38"/>
      <c r="N90" s="38">
        <v>4.7100000000000003E-2</v>
      </c>
      <c r="O90" s="38"/>
      <c r="P90" s="38"/>
      <c r="Q90" s="38">
        <v>2.6699999999999995E-2</v>
      </c>
      <c r="R90" s="17"/>
      <c r="S90" s="17"/>
    </row>
    <row r="91" spans="1:19" x14ac:dyDescent="0.2">
      <c r="A91" s="24" t="s">
        <v>130</v>
      </c>
      <c r="B91" s="24" t="s">
        <v>87</v>
      </c>
      <c r="C91" s="30">
        <v>41062.649305555555</v>
      </c>
      <c r="D91" s="40">
        <v>2.8356905714924254</v>
      </c>
      <c r="E91" s="40"/>
      <c r="F91" s="38">
        <v>0.53800000000000003</v>
      </c>
      <c r="G91" s="38">
        <v>0</v>
      </c>
      <c r="H91" s="32">
        <v>1.7000000000000001E-4</v>
      </c>
      <c r="I91" s="38"/>
      <c r="J91" s="38">
        <v>4.5999999999999999E-3</v>
      </c>
      <c r="K91" s="38">
        <v>0.95199999999999996</v>
      </c>
      <c r="L91" s="38">
        <v>4.0999999999999995E-3</v>
      </c>
      <c r="M91" s="38"/>
      <c r="N91" s="38">
        <v>6.1700000000000005E-2</v>
      </c>
      <c r="O91" s="38"/>
      <c r="P91" s="38"/>
      <c r="Q91" s="38">
        <v>4.1899999999999993E-2</v>
      </c>
      <c r="R91" s="17"/>
      <c r="S91" s="17"/>
    </row>
    <row r="92" spans="1:19" x14ac:dyDescent="0.2">
      <c r="A92" s="24" t="s">
        <v>130</v>
      </c>
      <c r="B92" s="24" t="s">
        <v>87</v>
      </c>
      <c r="C92" s="30">
        <v>41127.46875</v>
      </c>
      <c r="D92" s="40">
        <v>2.1139433523068369</v>
      </c>
      <c r="E92" s="40"/>
      <c r="F92" s="38">
        <v>4.5999999999999999E-2</v>
      </c>
      <c r="G92" s="38">
        <v>0</v>
      </c>
      <c r="H92" s="32">
        <v>5.9999999999999995E-5</v>
      </c>
      <c r="I92" s="38"/>
      <c r="J92" s="38"/>
      <c r="K92" s="38">
        <v>0.19400000000000001</v>
      </c>
      <c r="L92" s="41"/>
      <c r="M92" s="38"/>
      <c r="N92" s="38">
        <v>3.7900000000000003E-2</v>
      </c>
      <c r="O92" s="38"/>
      <c r="P92" s="38"/>
      <c r="Q92" s="38">
        <v>1.2399999999999998E-2</v>
      </c>
      <c r="R92" s="17"/>
      <c r="S92" s="17"/>
    </row>
    <row r="93" spans="1:19" x14ac:dyDescent="0.2">
      <c r="A93" s="24" t="s">
        <v>130</v>
      </c>
      <c r="B93" s="24" t="s">
        <v>87</v>
      </c>
      <c r="C93" s="30">
        <v>41127.59375</v>
      </c>
      <c r="D93" s="40">
        <v>2.1139433523068369</v>
      </c>
      <c r="E93" s="40"/>
      <c r="F93" s="38">
        <v>6.3E-2</v>
      </c>
      <c r="G93" s="38">
        <v>0</v>
      </c>
      <c r="H93" s="32">
        <v>7.0000000000000007E-5</v>
      </c>
      <c r="I93" s="38"/>
      <c r="J93" s="38"/>
      <c r="K93" s="38">
        <v>0.23100000000000001</v>
      </c>
      <c r="L93" s="41"/>
      <c r="M93" s="38"/>
      <c r="N93" s="38">
        <v>4.8600000000000004E-2</v>
      </c>
      <c r="O93" s="38"/>
      <c r="P93" s="38"/>
      <c r="Q93" s="38">
        <v>1.7200000000000003E-2</v>
      </c>
      <c r="R93" s="17"/>
      <c r="S93" s="17"/>
    </row>
    <row r="94" spans="1:19" x14ac:dyDescent="0.2">
      <c r="A94" s="24" t="s">
        <v>130</v>
      </c>
      <c r="B94" s="24" t="s">
        <v>87</v>
      </c>
      <c r="C94" s="30">
        <v>41156.364583333336</v>
      </c>
      <c r="D94" s="40">
        <v>1.9493900066449128</v>
      </c>
      <c r="E94" s="40"/>
      <c r="F94" s="38">
        <v>6.3E-2</v>
      </c>
      <c r="G94" s="38">
        <v>0</v>
      </c>
      <c r="H94" s="32">
        <v>8.9999999999999992E-5</v>
      </c>
      <c r="I94" s="38"/>
      <c r="J94" s="38"/>
      <c r="K94" s="38">
        <v>0.23599999999999999</v>
      </c>
      <c r="L94" s="41"/>
      <c r="M94" s="38"/>
      <c r="N94" s="38">
        <v>3.6699999999999997E-2</v>
      </c>
      <c r="O94" s="38"/>
      <c r="P94" s="38"/>
      <c r="Q94" s="38">
        <v>1.1900000000000003E-2</v>
      </c>
      <c r="R94" s="17"/>
      <c r="S94" s="17"/>
    </row>
    <row r="95" spans="1:19" x14ac:dyDescent="0.2">
      <c r="A95" s="24" t="s">
        <v>130</v>
      </c>
      <c r="B95" s="24" t="s">
        <v>87</v>
      </c>
      <c r="C95" s="30">
        <v>41156.645833333336</v>
      </c>
      <c r="D95" s="40">
        <v>1.9493900066449128</v>
      </c>
      <c r="E95" s="40"/>
      <c r="F95" s="38">
        <v>3.3000000000000002E-2</v>
      </c>
      <c r="G95" s="38">
        <v>0</v>
      </c>
      <c r="H95" s="32">
        <v>3.9999999999999983E-5</v>
      </c>
      <c r="I95" s="38"/>
      <c r="J95" s="38"/>
      <c r="K95" s="38">
        <v>0.19</v>
      </c>
      <c r="L95" s="41"/>
      <c r="M95" s="38"/>
      <c r="N95" s="38">
        <v>3.1200000000000002E-2</v>
      </c>
      <c r="O95" s="38"/>
      <c r="P95" s="38"/>
      <c r="Q95" s="38">
        <v>1.1800000000000001E-2</v>
      </c>
      <c r="R95" s="17"/>
      <c r="S95" s="17"/>
    </row>
    <row r="96" spans="1:19" x14ac:dyDescent="0.2">
      <c r="A96" s="24" t="s">
        <v>130</v>
      </c>
      <c r="B96" s="24" t="s">
        <v>87</v>
      </c>
      <c r="C96" s="30">
        <v>41185.329861111109</v>
      </c>
      <c r="D96" s="40">
        <v>1.8573324964312685</v>
      </c>
      <c r="E96" s="40"/>
      <c r="F96" s="38">
        <v>2.5000000000000001E-2</v>
      </c>
      <c r="G96" s="38">
        <v>0</v>
      </c>
      <c r="H96" s="32">
        <v>1E-4</v>
      </c>
      <c r="I96" s="38"/>
      <c r="J96" s="38">
        <v>2.3E-3</v>
      </c>
      <c r="K96" s="38">
        <v>0.19400000000000001</v>
      </c>
      <c r="L96" s="41"/>
      <c r="M96" s="38"/>
      <c r="N96" s="38">
        <v>3.6300000000000006E-2</v>
      </c>
      <c r="O96" s="38"/>
      <c r="P96" s="38"/>
      <c r="Q96" s="38">
        <v>9.300000000000001E-3</v>
      </c>
      <c r="R96" s="17"/>
      <c r="S96" s="17"/>
    </row>
    <row r="97" spans="1:19" x14ac:dyDescent="0.2">
      <c r="A97" s="24" t="s">
        <v>130</v>
      </c>
      <c r="B97" s="24" t="s">
        <v>87</v>
      </c>
      <c r="C97" s="30">
        <v>41185.618055555555</v>
      </c>
      <c r="D97" s="40">
        <v>1.8573324964312685</v>
      </c>
      <c r="E97" s="40"/>
      <c r="F97" s="38">
        <v>3.4000000000000002E-2</v>
      </c>
      <c r="G97" s="38">
        <v>0</v>
      </c>
      <c r="H97" s="32">
        <v>8.000000000000002E-5</v>
      </c>
      <c r="I97" s="38"/>
      <c r="J97" s="38"/>
      <c r="K97" s="38">
        <v>0.21299999999999999</v>
      </c>
      <c r="L97" s="41"/>
      <c r="M97" s="38"/>
      <c r="N97" s="38">
        <v>4.2000000000000003E-2</v>
      </c>
      <c r="O97" s="38"/>
      <c r="P97" s="38"/>
      <c r="Q97" s="38">
        <v>1.0800000000000001E-2</v>
      </c>
      <c r="R97" s="17"/>
      <c r="S97" s="17"/>
    </row>
    <row r="98" spans="1:19" x14ac:dyDescent="0.2">
      <c r="A98" s="24" t="s">
        <v>130</v>
      </c>
      <c r="B98" s="24" t="s">
        <v>87</v>
      </c>
      <c r="C98" s="30">
        <v>41220.354166666664</v>
      </c>
      <c r="D98" s="40">
        <v>1.7160033436347992</v>
      </c>
      <c r="E98" s="40"/>
      <c r="F98" s="38">
        <v>1.7000000000000001E-2</v>
      </c>
      <c r="G98" s="38">
        <v>0</v>
      </c>
      <c r="H98" s="32">
        <v>5.9999999999999995E-5</v>
      </c>
      <c r="I98" s="38"/>
      <c r="J98" s="38"/>
      <c r="K98" s="38">
        <v>0.14000000000000001</v>
      </c>
      <c r="L98" s="41"/>
      <c r="M98" s="38"/>
      <c r="N98" s="38">
        <v>1.7399999999999992E-2</v>
      </c>
      <c r="O98" s="38"/>
      <c r="P98" s="38"/>
      <c r="Q98" s="38">
        <v>8.6000000000000017E-3</v>
      </c>
      <c r="R98" s="17"/>
      <c r="S98" s="17"/>
    </row>
    <row r="99" spans="1:19" x14ac:dyDescent="0.2">
      <c r="A99" s="24" t="s">
        <v>130</v>
      </c>
      <c r="B99" s="24" t="s">
        <v>87</v>
      </c>
      <c r="C99" s="30">
        <v>41220.572916666664</v>
      </c>
      <c r="D99" s="40">
        <v>1.7160033436347992</v>
      </c>
      <c r="E99" s="40"/>
      <c r="F99" s="38">
        <v>1.2999999999999999E-2</v>
      </c>
      <c r="G99" s="38">
        <v>0</v>
      </c>
      <c r="H99" s="32">
        <v>1.0000000000000009E-5</v>
      </c>
      <c r="I99" s="38"/>
      <c r="J99" s="38"/>
      <c r="K99" s="38">
        <v>0.112</v>
      </c>
      <c r="L99" s="41"/>
      <c r="M99" s="38"/>
      <c r="N99" s="38">
        <v>8.9000000000000051E-3</v>
      </c>
      <c r="O99" s="38"/>
      <c r="P99" s="38"/>
      <c r="Q99" s="38">
        <v>8.5000000000000006E-3</v>
      </c>
      <c r="R99" s="17"/>
      <c r="S99" s="17"/>
    </row>
    <row r="100" spans="1:19" x14ac:dyDescent="0.2">
      <c r="A100" s="24" t="s">
        <v>130</v>
      </c>
      <c r="B100" s="24" t="s">
        <v>87</v>
      </c>
      <c r="C100" s="30">
        <v>41253.371527777781</v>
      </c>
      <c r="D100" s="40">
        <v>1.6812412373755872</v>
      </c>
      <c r="E100" s="40"/>
      <c r="F100" s="38">
        <v>6.2E-2</v>
      </c>
      <c r="G100" s="38">
        <v>0</v>
      </c>
      <c r="H100" s="32">
        <v>1.4999999999999999E-4</v>
      </c>
      <c r="I100" s="38"/>
      <c r="J100" s="38">
        <v>1.2000000000000001E-3</v>
      </c>
      <c r="K100" s="38">
        <v>0.16900000000000001</v>
      </c>
      <c r="L100" s="41"/>
      <c r="M100" s="38"/>
      <c r="N100" s="38">
        <v>1.8099999999999995E-2</v>
      </c>
      <c r="O100" s="38"/>
      <c r="P100" s="38"/>
      <c r="Q100" s="38">
        <v>9.6000000000000078E-3</v>
      </c>
      <c r="R100" s="17"/>
      <c r="S100" s="17"/>
    </row>
    <row r="101" spans="1:19" x14ac:dyDescent="0.2">
      <c r="A101" s="24" t="s">
        <v>130</v>
      </c>
      <c r="B101" s="24" t="s">
        <v>87</v>
      </c>
      <c r="C101" s="30">
        <v>41253.579861111109</v>
      </c>
      <c r="D101" s="40">
        <v>1.6812412373755872</v>
      </c>
      <c r="E101" s="40"/>
      <c r="F101" s="38">
        <v>7.0000000000000007E-2</v>
      </c>
      <c r="G101" s="38">
        <v>0</v>
      </c>
      <c r="H101" s="32">
        <v>6.0000000000000029E-5</v>
      </c>
      <c r="I101" s="38"/>
      <c r="J101" s="38"/>
      <c r="K101" s="38">
        <v>0.19400000000000001</v>
      </c>
      <c r="L101" s="41"/>
      <c r="M101" s="38"/>
      <c r="N101" s="38">
        <v>2.6400000000000007E-2</v>
      </c>
      <c r="O101" s="38"/>
      <c r="P101" s="38"/>
      <c r="Q101" s="38">
        <v>1.3299999999999998E-2</v>
      </c>
      <c r="R101" s="17"/>
      <c r="S101" s="17"/>
    </row>
    <row r="102" spans="1:19" ht="11.25" customHeight="1" x14ac:dyDescent="0.2">
      <c r="A102" s="24" t="s">
        <v>130</v>
      </c>
      <c r="B102" s="24" t="s">
        <v>87</v>
      </c>
      <c r="C102" s="30">
        <v>41281.385416666664</v>
      </c>
      <c r="D102" s="40">
        <v>1.6232492903979006</v>
      </c>
      <c r="E102" s="40"/>
      <c r="F102" s="38">
        <v>4.4999999999999998E-2</v>
      </c>
      <c r="G102" s="38">
        <v>0</v>
      </c>
      <c r="H102" s="32">
        <v>8.9999999999999992E-5</v>
      </c>
      <c r="I102" s="38"/>
      <c r="J102" s="38"/>
      <c r="K102" s="38">
        <v>0.17799999999999999</v>
      </c>
      <c r="L102" s="42"/>
      <c r="M102" s="38"/>
      <c r="N102" s="38">
        <v>3.0400000000000007E-2</v>
      </c>
      <c r="O102" s="38"/>
      <c r="P102" s="38"/>
      <c r="Q102" s="38">
        <v>1.0999999999999999E-2</v>
      </c>
    </row>
    <row r="103" spans="1:19" x14ac:dyDescent="0.2">
      <c r="A103" s="24" t="s">
        <v>130</v>
      </c>
      <c r="B103" s="24" t="s">
        <v>87</v>
      </c>
      <c r="C103" s="30">
        <v>41281.607638888891</v>
      </c>
      <c r="D103" s="40">
        <v>1.6232492903979006</v>
      </c>
      <c r="E103" s="40"/>
      <c r="F103" s="38">
        <v>6.8000000000000005E-2</v>
      </c>
      <c r="G103" s="38">
        <v>0</v>
      </c>
      <c r="H103" s="32">
        <v>1.4999999999999999E-4</v>
      </c>
      <c r="I103" s="38"/>
      <c r="J103" s="38"/>
      <c r="K103" s="38">
        <v>0.22</v>
      </c>
      <c r="L103" s="41"/>
      <c r="M103" s="38"/>
      <c r="N103" s="38">
        <v>4.519999999999999E-2</v>
      </c>
      <c r="O103" s="38"/>
      <c r="P103" s="38"/>
      <c r="Q103" s="38">
        <v>1.4400000000000007E-2</v>
      </c>
    </row>
    <row r="104" spans="1:19" x14ac:dyDescent="0.2">
      <c r="A104" s="24" t="s">
        <v>130</v>
      </c>
      <c r="B104" s="24" t="s">
        <v>87</v>
      </c>
      <c r="C104" s="30">
        <v>41312.375</v>
      </c>
      <c r="D104" s="40">
        <v>1.6334684555795864</v>
      </c>
      <c r="E104" s="40"/>
      <c r="F104" s="38">
        <v>0.113</v>
      </c>
      <c r="G104" s="38">
        <v>0</v>
      </c>
      <c r="H104" s="32">
        <v>6.9999999999999953E-5</v>
      </c>
      <c r="I104" s="38"/>
      <c r="J104" s="38">
        <v>1.2000000000000001E-3</v>
      </c>
      <c r="K104" s="38">
        <v>0.27600000000000002</v>
      </c>
      <c r="L104" s="41"/>
      <c r="M104" s="38"/>
      <c r="N104" s="38">
        <v>2.7900000000000005E-2</v>
      </c>
      <c r="O104" s="38"/>
      <c r="P104" s="38"/>
      <c r="Q104" s="38">
        <v>1.7700000000000004E-2</v>
      </c>
    </row>
    <row r="105" spans="1:19" x14ac:dyDescent="0.2">
      <c r="A105" s="24" t="s">
        <v>130</v>
      </c>
      <c r="B105" s="24" t="s">
        <v>87</v>
      </c>
      <c r="C105" s="30">
        <v>41312.597222222219</v>
      </c>
      <c r="D105" s="40">
        <v>1.6334684555795864</v>
      </c>
      <c r="E105" s="40"/>
      <c r="F105" s="38">
        <v>0.27700000000000002</v>
      </c>
      <c r="G105" s="38">
        <v>0</v>
      </c>
      <c r="H105" s="32">
        <v>2.2999999999999998E-4</v>
      </c>
      <c r="I105" s="38"/>
      <c r="J105" s="38">
        <v>2.5999999999999999E-3</v>
      </c>
      <c r="K105" s="38">
        <v>0.63200000000000001</v>
      </c>
      <c r="L105" s="38">
        <v>1.9000000000000004E-3</v>
      </c>
      <c r="M105" s="38"/>
      <c r="N105" s="38">
        <v>0.1293</v>
      </c>
      <c r="O105" s="38"/>
      <c r="P105" s="38"/>
      <c r="Q105" s="38">
        <v>4.5200000000000004E-2</v>
      </c>
    </row>
    <row r="106" spans="1:19" x14ac:dyDescent="0.2">
      <c r="A106" s="24" t="s">
        <v>130</v>
      </c>
      <c r="B106" s="24" t="s">
        <v>87</v>
      </c>
      <c r="C106" s="30">
        <v>41344.361111111109</v>
      </c>
      <c r="D106" s="40">
        <v>1.6434526764861874</v>
      </c>
      <c r="E106" s="40"/>
      <c r="F106" s="38">
        <v>0.11600000000000001</v>
      </c>
      <c r="G106" s="38">
        <v>0</v>
      </c>
      <c r="H106" s="32">
        <v>1.1999999999999999E-4</v>
      </c>
      <c r="I106" s="38"/>
      <c r="J106" s="38"/>
      <c r="K106" s="38">
        <v>0.26800000000000002</v>
      </c>
      <c r="L106" s="38"/>
      <c r="M106" s="38"/>
      <c r="N106" s="38">
        <v>4.5599999999999995E-2</v>
      </c>
      <c r="O106" s="38"/>
      <c r="P106" s="38"/>
      <c r="Q106" s="38">
        <v>1.0099999999999994E-2</v>
      </c>
      <c r="S106" s="34"/>
    </row>
    <row r="107" spans="1:19" x14ac:dyDescent="0.2">
      <c r="A107" s="24" t="s">
        <v>130</v>
      </c>
      <c r="B107" s="24" t="s">
        <v>87</v>
      </c>
      <c r="C107" s="30">
        <v>41344.59375</v>
      </c>
      <c r="D107" s="40">
        <v>1.6434526764861874</v>
      </c>
      <c r="E107" s="40"/>
      <c r="F107" s="38">
        <v>0.11899999999999999</v>
      </c>
      <c r="G107" s="38">
        <v>0</v>
      </c>
      <c r="H107" s="32">
        <v>1.9999999999999961E-5</v>
      </c>
      <c r="I107" s="38"/>
      <c r="J107" s="38"/>
      <c r="K107" s="38">
        <v>0.28399999999999997</v>
      </c>
      <c r="L107" s="38"/>
      <c r="M107" s="38"/>
      <c r="N107" s="38">
        <v>6.5400000000000028E-2</v>
      </c>
      <c r="O107" s="38"/>
      <c r="P107" s="38"/>
      <c r="Q107" s="38">
        <v>2.4299999999999999E-2</v>
      </c>
      <c r="S107" s="34"/>
    </row>
    <row r="108" spans="1:19" x14ac:dyDescent="0.2">
      <c r="A108" s="24" t="s">
        <v>130</v>
      </c>
      <c r="B108" s="24" t="s">
        <v>87</v>
      </c>
      <c r="C108" s="30">
        <v>41374.347222222219</v>
      </c>
      <c r="D108" s="40">
        <v>1.8260748027008264</v>
      </c>
      <c r="E108" s="40"/>
      <c r="F108" s="38">
        <v>0.247</v>
      </c>
      <c r="G108" s="38">
        <v>0</v>
      </c>
      <c r="H108" s="32">
        <v>7.0000000000000007E-5</v>
      </c>
      <c r="I108" s="38"/>
      <c r="J108" s="38">
        <v>2.5000000000000001E-3</v>
      </c>
      <c r="K108" s="38">
        <v>0.46899999999999997</v>
      </c>
      <c r="L108" s="38"/>
      <c r="M108" s="38"/>
      <c r="N108" s="38">
        <v>3.4799999999999984E-2</v>
      </c>
      <c r="O108" s="38"/>
      <c r="P108" s="38"/>
      <c r="Q108" s="38">
        <v>2.5200000000000004E-2</v>
      </c>
      <c r="S108" s="34"/>
    </row>
    <row r="109" spans="1:19" x14ac:dyDescent="0.2">
      <c r="A109" s="24" t="s">
        <v>130</v>
      </c>
      <c r="B109" s="24" t="s">
        <v>87</v>
      </c>
      <c r="C109" s="30">
        <v>41374.572916666664</v>
      </c>
      <c r="D109" s="40">
        <v>1.8260748027008264</v>
      </c>
      <c r="E109" s="40"/>
      <c r="F109" s="38">
        <v>0.223</v>
      </c>
      <c r="G109" s="38">
        <v>0</v>
      </c>
      <c r="H109" s="32">
        <v>4.9999999999999989E-5</v>
      </c>
      <c r="I109" s="38"/>
      <c r="J109" s="38">
        <v>1E-3</v>
      </c>
      <c r="K109" s="38">
        <v>0.42399999999999999</v>
      </c>
      <c r="L109" s="38"/>
      <c r="M109" s="38"/>
      <c r="N109" s="38">
        <v>2.9900000000000006E-2</v>
      </c>
      <c r="O109" s="38"/>
      <c r="P109" s="38"/>
      <c r="Q109" s="38">
        <v>2.5700000000000004E-2</v>
      </c>
    </row>
    <row r="110" spans="1:19" x14ac:dyDescent="0.2">
      <c r="A110" s="24" t="s">
        <v>130</v>
      </c>
      <c r="B110" s="24" t="s">
        <v>87</v>
      </c>
      <c r="C110" s="30">
        <v>41401.350694444445</v>
      </c>
      <c r="D110" s="40">
        <v>2.4814426285023048</v>
      </c>
      <c r="E110" s="40"/>
      <c r="F110" s="38">
        <v>0.55800000000000005</v>
      </c>
      <c r="G110" s="38">
        <v>0</v>
      </c>
      <c r="H110" s="32">
        <v>2.0999999999999995E-4</v>
      </c>
      <c r="I110" s="38"/>
      <c r="J110" s="38">
        <v>6.0000000000000001E-3</v>
      </c>
      <c r="K110" s="38">
        <v>0.97499999999999998</v>
      </c>
      <c r="L110" s="38">
        <v>3.8E-3</v>
      </c>
      <c r="M110" s="38"/>
      <c r="N110" s="38">
        <v>8.500000000000002E-2</v>
      </c>
      <c r="O110" s="38"/>
      <c r="P110" s="38"/>
      <c r="Q110" s="38">
        <v>5.0199999999999995E-2</v>
      </c>
    </row>
    <row r="111" spans="1:19" x14ac:dyDescent="0.2">
      <c r="A111" s="24" t="s">
        <v>130</v>
      </c>
      <c r="B111" s="24" t="s">
        <v>87</v>
      </c>
      <c r="C111" s="30">
        <v>41401.631944444445</v>
      </c>
      <c r="D111" s="40">
        <v>2.4814426285023048</v>
      </c>
      <c r="E111" s="40"/>
      <c r="F111" s="38">
        <v>0.49</v>
      </c>
      <c r="G111" s="38">
        <v>0</v>
      </c>
      <c r="H111" s="32">
        <v>1.3000000000000002E-4</v>
      </c>
      <c r="I111" s="38"/>
      <c r="J111" s="38">
        <v>4.1000000000000003E-3</v>
      </c>
      <c r="K111" s="38">
        <v>0.86399999999999999</v>
      </c>
      <c r="L111" s="38">
        <v>3.3E-3</v>
      </c>
      <c r="M111" s="38"/>
      <c r="N111" s="38">
        <v>7.060000000000001E-2</v>
      </c>
      <c r="O111" s="38"/>
      <c r="P111" s="38"/>
      <c r="Q111" s="38">
        <v>4.0900000000000006E-2</v>
      </c>
    </row>
    <row r="112" spans="1:19" x14ac:dyDescent="0.2">
      <c r="A112" s="24" t="s">
        <v>130</v>
      </c>
      <c r="B112" s="24" t="s">
        <v>87</v>
      </c>
      <c r="C112" s="30">
        <v>41430.347222222219</v>
      </c>
      <c r="D112" s="40">
        <v>2.8299466959416359</v>
      </c>
      <c r="E112" s="40"/>
      <c r="F112" s="38">
        <v>0.26300000000000001</v>
      </c>
      <c r="G112" s="38">
        <v>0</v>
      </c>
      <c r="H112" s="32">
        <v>1.3999999999999996E-4</v>
      </c>
      <c r="I112" s="38"/>
      <c r="J112" s="38">
        <v>3.2000000000000002E-3</v>
      </c>
      <c r="K112" s="38">
        <v>0.50700000000000001</v>
      </c>
      <c r="L112" s="38">
        <v>1.9000000000000004E-3</v>
      </c>
      <c r="M112" s="38"/>
      <c r="N112" s="38">
        <v>4.2500000000000003E-2</v>
      </c>
      <c r="O112" s="38"/>
      <c r="P112" s="38"/>
      <c r="Q112" s="38">
        <v>2.81E-2</v>
      </c>
    </row>
    <row r="113" spans="1:17" x14ac:dyDescent="0.2">
      <c r="A113" s="24" t="s">
        <v>130</v>
      </c>
      <c r="B113" s="24" t="s">
        <v>87</v>
      </c>
      <c r="C113" s="30">
        <v>41430.62777777778</v>
      </c>
      <c r="D113" s="40">
        <v>2.8299466959416359</v>
      </c>
      <c r="E113" s="40"/>
      <c r="F113" s="38">
        <v>0.33900000000000002</v>
      </c>
      <c r="G113" s="38">
        <v>0</v>
      </c>
      <c r="H113" s="32">
        <v>1.4999999999999999E-4</v>
      </c>
      <c r="I113" s="38"/>
      <c r="J113" s="38">
        <v>3.3999999999999998E-3</v>
      </c>
      <c r="K113" s="38">
        <v>0.58499999999999996</v>
      </c>
      <c r="L113" s="38">
        <v>1.5999999999999996E-3</v>
      </c>
      <c r="M113" s="38"/>
      <c r="N113" s="38">
        <v>0.04</v>
      </c>
      <c r="O113" s="38"/>
      <c r="P113" s="38"/>
      <c r="Q113" s="38">
        <v>2.8200000000000003E-2</v>
      </c>
    </row>
    <row r="114" spans="1:17" x14ac:dyDescent="0.2">
      <c r="A114" s="24" t="s">
        <v>130</v>
      </c>
      <c r="B114" s="24" t="s">
        <v>87</v>
      </c>
      <c r="C114" s="30">
        <v>41462.40625</v>
      </c>
      <c r="D114" s="40">
        <v>2.0334237554869499</v>
      </c>
      <c r="E114" s="40"/>
      <c r="F114" s="38">
        <v>3.4000000000000002E-2</v>
      </c>
      <c r="G114" s="38">
        <v>0</v>
      </c>
      <c r="H114" s="32"/>
      <c r="I114" s="38"/>
      <c r="J114" s="38">
        <v>1.2000000000000001E-3</v>
      </c>
      <c r="K114" s="38">
        <v>0.121</v>
      </c>
      <c r="L114" s="38"/>
      <c r="M114" s="38"/>
      <c r="N114" s="38">
        <v>2.0199999999999996E-2</v>
      </c>
      <c r="O114" s="38"/>
      <c r="P114" s="38"/>
      <c r="Q114" s="38">
        <v>1.0299999999999997E-2</v>
      </c>
    </row>
    <row r="115" spans="1:17" x14ac:dyDescent="0.2">
      <c r="A115" s="24" t="s">
        <v>130</v>
      </c>
      <c r="B115" s="24" t="s">
        <v>87</v>
      </c>
      <c r="C115" s="30">
        <v>41462.673611111109</v>
      </c>
      <c r="D115" s="40">
        <v>2.0334237554869499</v>
      </c>
      <c r="E115" s="40"/>
      <c r="F115" s="38">
        <v>2.5999999999999999E-2</v>
      </c>
      <c r="G115" s="38">
        <v>0</v>
      </c>
      <c r="H115" s="32"/>
      <c r="I115" s="38"/>
      <c r="J115" s="38"/>
      <c r="K115" s="38">
        <v>0.11799999999999999</v>
      </c>
      <c r="L115" s="38"/>
      <c r="M115" s="38"/>
      <c r="N115" s="38">
        <v>2.4000000000000007E-2</v>
      </c>
      <c r="O115" s="38"/>
      <c r="P115" s="38"/>
      <c r="Q115" s="38">
        <v>7.4999999999999997E-3</v>
      </c>
    </row>
    <row r="116" spans="1:17" x14ac:dyDescent="0.2">
      <c r="A116" s="24" t="s">
        <v>130</v>
      </c>
      <c r="B116" s="24" t="s">
        <v>87</v>
      </c>
      <c r="C116" s="30">
        <v>41490.517361111109</v>
      </c>
      <c r="D116" s="40">
        <v>2.3424226808222062</v>
      </c>
      <c r="E116" s="40"/>
      <c r="F116" s="38">
        <v>0.16900000000000001</v>
      </c>
      <c r="G116" s="38">
        <v>0</v>
      </c>
      <c r="H116" s="32">
        <v>7.0000000000000007E-5</v>
      </c>
      <c r="I116" s="38"/>
      <c r="J116" s="38">
        <v>2.1000000000000003E-3</v>
      </c>
      <c r="K116" s="38">
        <v>0.36649999999999999</v>
      </c>
      <c r="L116" s="38">
        <v>2.9999999999999981E-4</v>
      </c>
      <c r="M116" s="38"/>
      <c r="N116" s="38">
        <v>5.949999999999999E-2</v>
      </c>
      <c r="O116" s="38"/>
      <c r="P116" s="38"/>
      <c r="Q116" s="38">
        <v>2.3399999999999997E-2</v>
      </c>
    </row>
    <row r="117" spans="1:17" x14ac:dyDescent="0.2">
      <c r="A117" s="24" t="s">
        <v>130</v>
      </c>
      <c r="B117" s="24" t="s">
        <v>87</v>
      </c>
      <c r="C117" s="30">
        <v>41490.590277777781</v>
      </c>
      <c r="D117" s="40">
        <v>2.3424226808222062</v>
      </c>
      <c r="E117" s="40"/>
      <c r="F117" s="38">
        <v>0.18099999999999999</v>
      </c>
      <c r="G117" s="38">
        <v>0</v>
      </c>
      <c r="H117" s="32">
        <v>1.3000000000000004E-4</v>
      </c>
      <c r="I117" s="38"/>
      <c r="J117" s="38">
        <v>1.2000000000000001E-3</v>
      </c>
      <c r="K117" s="38">
        <v>0.38500000000000001</v>
      </c>
      <c r="L117" s="38">
        <v>2.9999999999999981E-4</v>
      </c>
      <c r="M117" s="38"/>
      <c r="N117" s="38">
        <v>5.62E-2</v>
      </c>
      <c r="O117" s="38"/>
      <c r="P117" s="38"/>
      <c r="Q117" s="38">
        <v>2.5499999999999998E-2</v>
      </c>
    </row>
    <row r="118" spans="1:17" x14ac:dyDescent="0.2">
      <c r="A118" s="24" t="s">
        <v>130</v>
      </c>
      <c r="B118" s="24" t="s">
        <v>87</v>
      </c>
      <c r="C118" s="30">
        <v>41517.746527777781</v>
      </c>
      <c r="D118" s="40">
        <v>2.27415784926368</v>
      </c>
      <c r="E118" s="40"/>
      <c r="F118" s="38">
        <v>0.27300000000000002</v>
      </c>
      <c r="G118" s="38">
        <v>0</v>
      </c>
      <c r="H118" s="32">
        <v>1.3999999999999999E-4</v>
      </c>
      <c r="I118" s="38"/>
      <c r="J118" s="38">
        <v>3.5000000000000001E-3</v>
      </c>
      <c r="K118" s="38">
        <v>0.77100000000000002</v>
      </c>
      <c r="L118" s="38">
        <v>5.9000000000000007E-3</v>
      </c>
      <c r="M118" s="38"/>
      <c r="N118" s="38">
        <v>4.1200000000000001E-2</v>
      </c>
      <c r="O118" s="38"/>
      <c r="P118" s="38"/>
      <c r="Q118" s="38">
        <v>2.8799999999999996E-2</v>
      </c>
    </row>
    <row r="119" spans="1:17" x14ac:dyDescent="0.2">
      <c r="A119" s="24" t="s">
        <v>130</v>
      </c>
      <c r="B119" s="24" t="s">
        <v>87</v>
      </c>
      <c r="C119" s="30">
        <v>41527.368055555555</v>
      </c>
      <c r="D119" s="40">
        <v>2.2013971243204513</v>
      </c>
      <c r="E119" s="40"/>
      <c r="F119" s="38">
        <v>6.0999999999999999E-2</v>
      </c>
      <c r="G119" s="38">
        <v>0</v>
      </c>
      <c r="H119" s="32">
        <v>1E-4</v>
      </c>
      <c r="I119" s="38"/>
      <c r="J119" s="38">
        <v>7.0000000000000021E-4</v>
      </c>
      <c r="K119" s="38">
        <v>0.218</v>
      </c>
      <c r="L119" s="41"/>
      <c r="M119" s="38"/>
      <c r="N119" s="38">
        <v>2.1600000000000001E-2</v>
      </c>
      <c r="O119" s="38"/>
      <c r="P119" s="38"/>
      <c r="Q119" s="38">
        <v>1.0999999999999999E-2</v>
      </c>
    </row>
    <row r="120" spans="1:17" x14ac:dyDescent="0.2">
      <c r="A120" s="24" t="s">
        <v>130</v>
      </c>
      <c r="B120" s="24" t="s">
        <v>87</v>
      </c>
      <c r="C120" s="30">
        <v>41527.645833333336</v>
      </c>
      <c r="D120" s="40">
        <v>2.2013971243204513</v>
      </c>
      <c r="E120" s="40"/>
      <c r="F120" s="38">
        <v>6.0999999999999999E-2</v>
      </c>
      <c r="G120" s="38">
        <v>0</v>
      </c>
      <c r="H120" s="32">
        <v>4.000000000000001E-5</v>
      </c>
      <c r="I120" s="38"/>
      <c r="J120" s="38">
        <v>1.7000000000000001E-3</v>
      </c>
      <c r="K120" s="38">
        <v>0.215</v>
      </c>
      <c r="L120" s="41"/>
      <c r="M120" s="38"/>
      <c r="N120" s="38">
        <v>1.7399999999999999E-2</v>
      </c>
      <c r="O120" s="38"/>
      <c r="P120" s="38"/>
      <c r="Q120" s="38">
        <v>1.0700000000000003E-2</v>
      </c>
    </row>
    <row r="121" spans="1:17" x14ac:dyDescent="0.2">
      <c r="A121" s="24" t="s">
        <v>130</v>
      </c>
      <c r="B121" s="24" t="s">
        <v>87</v>
      </c>
      <c r="C121" s="30">
        <v>41549.368055555555</v>
      </c>
      <c r="D121" s="40">
        <v>2.4502491083193609</v>
      </c>
      <c r="E121" s="40"/>
      <c r="F121" s="38">
        <v>0.27600000000000002</v>
      </c>
      <c r="G121" s="38">
        <v>0</v>
      </c>
      <c r="H121" s="32">
        <v>9.9999999999999978E-5</v>
      </c>
      <c r="I121" s="38"/>
      <c r="J121" s="38">
        <v>3.2000000000000002E-3</v>
      </c>
      <c r="K121" s="38">
        <v>0.45200000000000001</v>
      </c>
      <c r="L121" s="41"/>
      <c r="M121" s="38"/>
      <c r="N121" s="38">
        <v>2.7299999999999998E-2</v>
      </c>
      <c r="O121" s="38"/>
      <c r="P121" s="38"/>
      <c r="Q121" s="38">
        <v>2.7500000000000007E-2</v>
      </c>
    </row>
    <row r="122" spans="1:17" x14ac:dyDescent="0.2">
      <c r="A122" s="24" t="s">
        <v>130</v>
      </c>
      <c r="B122" s="24" t="s">
        <v>87</v>
      </c>
      <c r="C122" s="30">
        <v>41549.65625</v>
      </c>
      <c r="D122" s="40">
        <v>2.4502491083193609</v>
      </c>
      <c r="E122" s="40"/>
      <c r="F122" s="38">
        <v>0.25800000000000001</v>
      </c>
      <c r="G122" s="38">
        <v>0</v>
      </c>
      <c r="H122" s="32">
        <v>4.9999999999999989E-5</v>
      </c>
      <c r="I122" s="38"/>
      <c r="J122" s="38">
        <v>2.8999999999999994E-3</v>
      </c>
      <c r="K122" s="38">
        <v>0.45300000000000001</v>
      </c>
      <c r="L122" s="38">
        <v>2.9999999999999981E-4</v>
      </c>
      <c r="M122" s="38"/>
      <c r="N122" s="38">
        <v>2.1599999999999994E-2</v>
      </c>
      <c r="O122" s="38"/>
      <c r="P122" s="38"/>
      <c r="Q122" s="38">
        <v>2.5700000000000004E-2</v>
      </c>
    </row>
    <row r="123" spans="1:17" x14ac:dyDescent="0.2">
      <c r="A123" s="24" t="s">
        <v>130</v>
      </c>
      <c r="B123" s="24" t="s">
        <v>87</v>
      </c>
      <c r="C123" s="30">
        <v>41586.368055555555</v>
      </c>
      <c r="D123" s="40">
        <v>2.0334237554869499</v>
      </c>
      <c r="E123" s="40"/>
      <c r="F123" s="38">
        <v>0.192</v>
      </c>
      <c r="G123" s="38">
        <v>0</v>
      </c>
      <c r="H123" s="32">
        <v>3.0000000000000028E-5</v>
      </c>
      <c r="I123" s="38"/>
      <c r="J123" s="38">
        <v>1.5E-3</v>
      </c>
      <c r="K123" s="38">
        <v>0.36299999999999999</v>
      </c>
      <c r="L123" s="41"/>
      <c r="M123" s="38"/>
      <c r="N123" s="38">
        <v>7.2000000000000172E-3</v>
      </c>
      <c r="O123" s="38"/>
      <c r="P123" s="38"/>
      <c r="Q123" s="38">
        <v>1.0699999999999989E-2</v>
      </c>
    </row>
    <row r="124" spans="1:17" x14ac:dyDescent="0.2">
      <c r="A124" s="24" t="s">
        <v>130</v>
      </c>
      <c r="B124" s="24" t="s">
        <v>87</v>
      </c>
      <c r="C124" s="30">
        <v>41586.565972222219</v>
      </c>
      <c r="D124" s="40">
        <v>2.0334237554869499</v>
      </c>
      <c r="E124" s="40"/>
      <c r="F124" s="38">
        <v>0.27200000000000002</v>
      </c>
      <c r="G124" s="38">
        <v>0</v>
      </c>
      <c r="H124" s="32">
        <v>2.999999999999997E-5</v>
      </c>
      <c r="I124" s="38"/>
      <c r="J124" s="38"/>
      <c r="K124" s="38">
        <v>0.49099999999999999</v>
      </c>
      <c r="L124" s="41"/>
      <c r="M124" s="38"/>
      <c r="N124" s="38">
        <v>1.9199999999999988E-2</v>
      </c>
      <c r="O124" s="38"/>
      <c r="P124" s="38"/>
      <c r="Q124" s="38">
        <v>1.8599999999999995E-2</v>
      </c>
    </row>
    <row r="125" spans="1:17" x14ac:dyDescent="0.2">
      <c r="A125" s="24" t="s">
        <v>130</v>
      </c>
      <c r="B125" s="24" t="s">
        <v>87</v>
      </c>
      <c r="C125" s="30">
        <v>41621.368055555555</v>
      </c>
      <c r="D125" s="40">
        <v>1.919078092376074</v>
      </c>
      <c r="E125" s="40"/>
      <c r="F125" s="38">
        <v>0.14000000000000001</v>
      </c>
      <c r="G125" s="38">
        <v>0</v>
      </c>
      <c r="H125" s="32">
        <v>8.9999999999999992E-5</v>
      </c>
      <c r="I125" s="38"/>
      <c r="J125" s="38"/>
      <c r="K125" s="38">
        <v>0.32800000000000001</v>
      </c>
      <c r="L125" s="41"/>
      <c r="M125" s="38"/>
      <c r="N125" s="38">
        <v>1.5900000000000004E-2</v>
      </c>
      <c r="O125" s="38"/>
      <c r="P125" s="38"/>
      <c r="Q125" s="38">
        <v>1.4300000000000011E-2</v>
      </c>
    </row>
    <row r="126" spans="1:17" x14ac:dyDescent="0.2">
      <c r="A126" s="24" t="s">
        <v>130</v>
      </c>
      <c r="B126" s="24" t="s">
        <v>87</v>
      </c>
      <c r="C126" s="30">
        <v>41621.586805555555</v>
      </c>
      <c r="D126" s="40">
        <v>1.919078092376074</v>
      </c>
      <c r="E126" s="40"/>
      <c r="F126" s="38">
        <v>0.159</v>
      </c>
      <c r="G126" s="38">
        <v>0</v>
      </c>
      <c r="H126" s="32">
        <v>8.9999999999999965E-5</v>
      </c>
      <c r="I126" s="38"/>
      <c r="J126" s="38"/>
      <c r="K126" s="38">
        <v>0.35299999999999998</v>
      </c>
      <c r="L126" s="41"/>
      <c r="M126" s="38"/>
      <c r="N126" s="38">
        <v>1.5699999999999988E-2</v>
      </c>
      <c r="O126" s="38"/>
      <c r="P126" s="38"/>
      <c r="Q126" s="38">
        <v>1.5900000000000004E-2</v>
      </c>
    </row>
    <row r="127" spans="1:17" x14ac:dyDescent="0.2">
      <c r="A127" s="24" t="s">
        <v>130</v>
      </c>
      <c r="B127" s="24" t="s">
        <v>87</v>
      </c>
      <c r="C127" s="30">
        <v>41647.381944444445</v>
      </c>
      <c r="D127" s="40">
        <v>1.8260748027008264</v>
      </c>
      <c r="E127" s="40"/>
      <c r="F127" s="38">
        <v>0.16900000000000001</v>
      </c>
      <c r="G127" s="38">
        <v>0</v>
      </c>
      <c r="H127" s="32">
        <v>1.7000000000000001E-4</v>
      </c>
      <c r="I127" s="38"/>
      <c r="J127" s="38"/>
      <c r="K127" s="38">
        <v>0.35699999999999998</v>
      </c>
      <c r="L127" s="41"/>
      <c r="M127" s="38"/>
      <c r="N127" s="38">
        <v>1.4299999999999983E-2</v>
      </c>
      <c r="O127" s="38"/>
      <c r="P127" s="38"/>
      <c r="Q127" s="38">
        <v>1.7099999999999994E-2</v>
      </c>
    </row>
    <row r="128" spans="1:17" x14ac:dyDescent="0.2">
      <c r="A128" s="24" t="s">
        <v>130</v>
      </c>
      <c r="B128" s="24" t="s">
        <v>87</v>
      </c>
      <c r="C128" s="30">
        <v>41647.583333333336</v>
      </c>
      <c r="D128" s="40">
        <v>1.8260748027008264</v>
      </c>
      <c r="E128" s="40"/>
      <c r="F128" s="38">
        <v>0.24199999999999999</v>
      </c>
      <c r="G128" s="38">
        <v>0</v>
      </c>
      <c r="H128" s="32">
        <v>1.3999999999999999E-4</v>
      </c>
      <c r="I128" s="38"/>
      <c r="J128" s="38">
        <v>3.0999999999999995E-3</v>
      </c>
      <c r="K128" s="38">
        <v>0.46300000000000002</v>
      </c>
      <c r="L128" s="38">
        <v>1.0000000000000009E-4</v>
      </c>
      <c r="M128" s="38"/>
      <c r="N128" s="38">
        <v>3.5300000000000012E-2</v>
      </c>
      <c r="O128" s="38"/>
      <c r="P128" s="38"/>
      <c r="Q128" s="38">
        <v>2.7299999999999998E-2</v>
      </c>
    </row>
    <row r="129" spans="1:17" x14ac:dyDescent="0.2">
      <c r="A129" s="24" t="s">
        <v>130</v>
      </c>
      <c r="B129" s="24" t="s">
        <v>87</v>
      </c>
      <c r="C129" s="30">
        <v>41677.368055555555</v>
      </c>
      <c r="D129" s="40">
        <v>1.7481880270062005</v>
      </c>
      <c r="E129" s="40"/>
      <c r="F129" s="38">
        <v>0.28000000000000003</v>
      </c>
      <c r="G129" s="38">
        <v>0</v>
      </c>
      <c r="H129" s="32">
        <v>9.9999999999999978E-5</v>
      </c>
      <c r="I129" s="38"/>
      <c r="J129" s="38">
        <v>1.6000000000000001E-3</v>
      </c>
      <c r="K129" s="38">
        <v>0.54900000000000004</v>
      </c>
      <c r="L129" s="41"/>
      <c r="M129" s="38"/>
      <c r="N129" s="38">
        <v>0.03</v>
      </c>
      <c r="O129" s="38"/>
      <c r="P129" s="38"/>
      <c r="Q129" s="38">
        <v>2.6399999999999993E-2</v>
      </c>
    </row>
    <row r="130" spans="1:17" x14ac:dyDescent="0.2">
      <c r="A130" s="24" t="s">
        <v>130</v>
      </c>
      <c r="B130" s="24" t="s">
        <v>87</v>
      </c>
      <c r="C130" s="30">
        <v>41677.597222222219</v>
      </c>
      <c r="D130" s="40">
        <v>1.7481880270062005</v>
      </c>
      <c r="E130" s="40"/>
      <c r="F130" s="38">
        <v>0.34399999999999997</v>
      </c>
      <c r="G130" s="38">
        <v>0</v>
      </c>
      <c r="H130" s="32">
        <v>1.1999999999999999E-4</v>
      </c>
      <c r="I130" s="38"/>
      <c r="J130" s="38">
        <v>1.6000000000000001E-3</v>
      </c>
      <c r="K130" s="38">
        <v>0.63800000000000001</v>
      </c>
      <c r="L130" s="41"/>
      <c r="M130" s="38"/>
      <c r="N130" s="38">
        <v>2.1100000000000022E-2</v>
      </c>
      <c r="O130" s="38"/>
      <c r="P130" s="38"/>
      <c r="Q130" s="38">
        <v>2.9299999999999996E-2</v>
      </c>
    </row>
    <row r="131" spans="1:17" x14ac:dyDescent="0.2">
      <c r="A131" s="24" t="s">
        <v>130</v>
      </c>
      <c r="B131" s="24" t="s">
        <v>87</v>
      </c>
      <c r="C131" s="30">
        <v>41703.40625</v>
      </c>
      <c r="D131" s="40">
        <v>1.8061799739838871</v>
      </c>
      <c r="E131" s="40"/>
      <c r="F131" s="38">
        <v>0.308</v>
      </c>
      <c r="G131" s="38">
        <v>0</v>
      </c>
      <c r="H131" s="32">
        <v>1.9000000000000004E-4</v>
      </c>
      <c r="I131" s="38"/>
      <c r="J131" s="38">
        <v>1.5E-3</v>
      </c>
      <c r="K131" s="38">
        <v>0.52500000000000002</v>
      </c>
      <c r="L131" s="41"/>
      <c r="M131" s="38"/>
      <c r="N131" s="38">
        <v>4.5599999999999995E-2</v>
      </c>
      <c r="O131" s="38"/>
      <c r="P131" s="38"/>
      <c r="Q131" s="38">
        <v>4.9200000000000001E-2</v>
      </c>
    </row>
    <row r="132" spans="1:17" x14ac:dyDescent="0.2">
      <c r="A132" s="24" t="s">
        <v>130</v>
      </c>
      <c r="B132" s="24" t="s">
        <v>87</v>
      </c>
      <c r="C132" s="30">
        <v>41703.604166666664</v>
      </c>
      <c r="D132" s="40">
        <v>1.8061799739838871</v>
      </c>
      <c r="E132" s="40"/>
      <c r="F132" s="38">
        <v>0.24299999999999999</v>
      </c>
      <c r="G132" s="38">
        <v>0</v>
      </c>
      <c r="H132" s="32">
        <v>2.0000000000000019E-5</v>
      </c>
      <c r="I132" s="38"/>
      <c r="J132" s="38"/>
      <c r="K132" s="38">
        <v>0.41099999999999998</v>
      </c>
      <c r="L132" s="41"/>
      <c r="M132" s="38"/>
      <c r="N132" s="38">
        <v>1.7999999999999999E-2</v>
      </c>
      <c r="O132" s="38"/>
      <c r="P132" s="38"/>
      <c r="Q132" s="38">
        <v>2.1600000000000008E-2</v>
      </c>
    </row>
    <row r="133" spans="1:17" x14ac:dyDescent="0.2">
      <c r="A133" s="24" t="s">
        <v>130</v>
      </c>
      <c r="B133" s="24" t="s">
        <v>87</v>
      </c>
      <c r="C133" s="30">
        <v>41709.527777777781</v>
      </c>
      <c r="D133" s="40">
        <v>1.8450980400142569</v>
      </c>
      <c r="E133" s="40"/>
      <c r="F133" s="38"/>
      <c r="G133" s="38">
        <v>0</v>
      </c>
      <c r="H133" s="32"/>
      <c r="I133" s="38"/>
      <c r="J133" s="38"/>
      <c r="K133" s="38"/>
      <c r="L133" s="41"/>
      <c r="M133" s="38"/>
      <c r="N133" s="38"/>
      <c r="O133" s="38"/>
      <c r="P133" s="38"/>
      <c r="Q133" s="38"/>
    </row>
    <row r="134" spans="1:17" x14ac:dyDescent="0.2">
      <c r="A134" s="24" t="s">
        <v>130</v>
      </c>
      <c r="B134" s="24" t="s">
        <v>87</v>
      </c>
      <c r="C134" s="30">
        <v>41739.375</v>
      </c>
      <c r="D134" s="40">
        <v>2.1846914308175989</v>
      </c>
      <c r="E134" s="40"/>
      <c r="F134" s="38">
        <v>1.256</v>
      </c>
      <c r="G134" s="38">
        <v>0</v>
      </c>
      <c r="H134" s="32">
        <v>4.6999999999999999E-4</v>
      </c>
      <c r="I134" s="38"/>
      <c r="J134" s="38">
        <v>8.5000000000000006E-3</v>
      </c>
      <c r="K134" s="38">
        <v>1.917</v>
      </c>
      <c r="L134" s="38">
        <v>1.0199999999999999E-2</v>
      </c>
      <c r="M134" s="38"/>
      <c r="N134" s="38">
        <v>0.14649999999999999</v>
      </c>
      <c r="O134" s="38"/>
      <c r="P134" s="38"/>
      <c r="Q134" s="38">
        <v>0.11539999999999999</v>
      </c>
    </row>
    <row r="135" spans="1:17" x14ac:dyDescent="0.2">
      <c r="A135" s="24" t="s">
        <v>130</v>
      </c>
      <c r="B135" s="24" t="s">
        <v>87</v>
      </c>
      <c r="C135" s="30">
        <v>41739.569444444445</v>
      </c>
      <c r="D135" s="40">
        <v>2.1846914308175989</v>
      </c>
      <c r="E135" s="40"/>
      <c r="F135" s="38">
        <v>1.6080000000000001</v>
      </c>
      <c r="G135" s="38">
        <v>0</v>
      </c>
      <c r="H135" s="32">
        <v>5.4999999999999992E-4</v>
      </c>
      <c r="I135" s="38"/>
      <c r="J135" s="38">
        <v>1.1300000000000001E-2</v>
      </c>
      <c r="K135" s="38">
        <v>2.5059999999999998</v>
      </c>
      <c r="L135" s="38">
        <v>1.5400000000000002E-2</v>
      </c>
      <c r="M135" s="38"/>
      <c r="N135" s="38">
        <v>0.12350000000000003</v>
      </c>
      <c r="O135" s="38"/>
      <c r="P135" s="38"/>
      <c r="Q135" s="38">
        <v>0.11729999999999999</v>
      </c>
    </row>
    <row r="136" spans="1:17" x14ac:dyDescent="0.2">
      <c r="A136" s="24" t="s">
        <v>130</v>
      </c>
      <c r="B136" s="24" t="s">
        <v>87</v>
      </c>
      <c r="C136" s="30">
        <v>41760.364583333336</v>
      </c>
      <c r="D136" s="40">
        <v>2.2695129442179165</v>
      </c>
      <c r="E136" s="40"/>
      <c r="F136" s="38">
        <v>0.38</v>
      </c>
      <c r="G136" s="38">
        <v>0</v>
      </c>
      <c r="H136" s="32">
        <v>1.2000000000000002E-4</v>
      </c>
      <c r="I136" s="38"/>
      <c r="J136" s="38">
        <v>4.5999999999999999E-3</v>
      </c>
      <c r="K136" s="38">
        <v>0.65500000000000003</v>
      </c>
      <c r="L136" s="38">
        <v>4.0000000000000001E-3</v>
      </c>
      <c r="M136" s="38"/>
      <c r="N136" s="38">
        <v>3.0799999999999998E-2</v>
      </c>
      <c r="O136" s="38"/>
      <c r="P136" s="38"/>
      <c r="Q136" s="38">
        <v>3.6500000000000005E-2</v>
      </c>
    </row>
    <row r="137" spans="1:17" x14ac:dyDescent="0.2">
      <c r="A137" s="24" t="s">
        <v>130</v>
      </c>
      <c r="B137" s="24" t="s">
        <v>87</v>
      </c>
      <c r="C137" s="30">
        <v>41760.607638888891</v>
      </c>
      <c r="D137" s="40">
        <v>2.2695129442179165</v>
      </c>
      <c r="E137" s="40"/>
      <c r="F137" s="38">
        <v>0.41699999999999998</v>
      </c>
      <c r="G137" s="38">
        <v>0</v>
      </c>
      <c r="H137" s="32">
        <v>1.3999999999999999E-4</v>
      </c>
      <c r="I137" s="38"/>
      <c r="J137" s="38">
        <v>4.7999999999999996E-3</v>
      </c>
      <c r="K137" s="38">
        <v>0.71599999999999997</v>
      </c>
      <c r="L137" s="38">
        <v>3.0999999999999995E-3</v>
      </c>
      <c r="M137" s="38"/>
      <c r="N137" s="38">
        <v>3.3899999999999993E-2</v>
      </c>
      <c r="O137" s="38"/>
      <c r="P137" s="38"/>
      <c r="Q137" s="38">
        <v>3.5000000000000003E-2</v>
      </c>
    </row>
    <row r="138" spans="1:17" x14ac:dyDescent="0.2">
      <c r="A138" s="24" t="s">
        <v>130</v>
      </c>
      <c r="B138" s="24" t="s">
        <v>87</v>
      </c>
      <c r="C138" s="30">
        <v>41796.347222222219</v>
      </c>
      <c r="D138" s="40">
        <v>3.3117538610557542</v>
      </c>
      <c r="E138" s="40"/>
      <c r="F138" s="38">
        <v>2.4620000000000002</v>
      </c>
      <c r="G138" s="38">
        <v>0</v>
      </c>
      <c r="H138" s="32">
        <v>6.2E-4</v>
      </c>
      <c r="I138" s="38"/>
      <c r="J138" s="38">
        <v>1.6500000000000001E-2</v>
      </c>
      <c r="K138" s="38">
        <v>3.27</v>
      </c>
      <c r="L138" s="38">
        <v>0.05</v>
      </c>
      <c r="M138" s="38"/>
      <c r="N138" s="38">
        <v>0.45910000000000001</v>
      </c>
      <c r="O138" s="38"/>
      <c r="P138" s="38"/>
      <c r="Q138" s="38">
        <v>0.14730000000000001</v>
      </c>
    </row>
    <row r="139" spans="1:17" x14ac:dyDescent="0.2">
      <c r="A139" s="24" t="s">
        <v>130</v>
      </c>
      <c r="B139" s="24" t="s">
        <v>87</v>
      </c>
      <c r="C139" s="30">
        <v>41796.659722222219</v>
      </c>
      <c r="D139" s="40">
        <v>3.3117538610557542</v>
      </c>
      <c r="E139" s="40"/>
      <c r="F139" s="38">
        <v>1.9770000000000001</v>
      </c>
      <c r="G139" s="38">
        <v>0</v>
      </c>
      <c r="H139" s="32">
        <v>5.2000000000000006E-4</v>
      </c>
      <c r="I139" s="38"/>
      <c r="J139" s="38">
        <v>1.5799999999999998E-2</v>
      </c>
      <c r="K139" s="38">
        <v>2.4590000000000001</v>
      </c>
      <c r="L139" s="38">
        <v>4.4200000000000003E-2</v>
      </c>
      <c r="M139" s="38"/>
      <c r="N139" s="38">
        <v>0.35899999999999999</v>
      </c>
      <c r="O139" s="38"/>
      <c r="P139" s="38"/>
      <c r="Q139" s="38">
        <v>0.12709999999999999</v>
      </c>
    </row>
    <row r="140" spans="1:17" x14ac:dyDescent="0.2">
      <c r="A140" s="24" t="s">
        <v>130</v>
      </c>
      <c r="B140" s="24" t="s">
        <v>87</v>
      </c>
      <c r="C140" s="30">
        <v>41821.357638888891</v>
      </c>
      <c r="D140" s="40">
        <v>2.9609461957338312</v>
      </c>
      <c r="E140" s="40"/>
      <c r="F140" s="38">
        <v>0.28899999999999998</v>
      </c>
      <c r="G140" s="38">
        <v>0</v>
      </c>
      <c r="H140" s="32">
        <v>2.1999999999999998E-4</v>
      </c>
      <c r="I140" s="38"/>
      <c r="J140" s="38">
        <v>2.5999999999999999E-3</v>
      </c>
      <c r="K140" s="38">
        <v>0.39200000000000002</v>
      </c>
      <c r="L140" s="38">
        <v>4.4999999999999997E-3</v>
      </c>
      <c r="M140" s="38"/>
      <c r="N140" s="38">
        <v>3.4000000000000002E-2</v>
      </c>
      <c r="O140" s="38"/>
      <c r="P140" s="38"/>
      <c r="Q140" s="38">
        <v>2.6300000000000004E-2</v>
      </c>
    </row>
    <row r="141" spans="1:17" x14ac:dyDescent="0.2">
      <c r="A141" s="24" t="s">
        <v>130</v>
      </c>
      <c r="B141" s="24" t="s">
        <v>87</v>
      </c>
      <c r="C141" s="30">
        <v>41821.645833333336</v>
      </c>
      <c r="D141" s="40">
        <v>2.9609461957338312</v>
      </c>
      <c r="E141" s="40"/>
      <c r="F141" s="38">
        <v>0.35349999999999998</v>
      </c>
      <c r="G141" s="38">
        <v>0</v>
      </c>
      <c r="H141" s="32">
        <v>8.9999999999999992E-5</v>
      </c>
      <c r="I141" s="38"/>
      <c r="J141" s="38">
        <v>3.3E-3</v>
      </c>
      <c r="K141" s="38">
        <v>0.435</v>
      </c>
      <c r="L141" s="38">
        <v>5.0999999999999995E-3</v>
      </c>
      <c r="M141" s="38"/>
      <c r="N141" s="38">
        <v>3.0799999999999998E-2</v>
      </c>
      <c r="O141" s="38"/>
      <c r="P141" s="38"/>
      <c r="Q141" s="38">
        <v>1.4500000000000001E-2</v>
      </c>
    </row>
    <row r="142" spans="1:17" x14ac:dyDescent="0.2">
      <c r="A142" s="24" t="s">
        <v>130</v>
      </c>
      <c r="B142" s="24" t="s">
        <v>87</v>
      </c>
      <c r="C142" s="30">
        <v>41852.322916666664</v>
      </c>
      <c r="D142" s="40">
        <v>2.4899584794248346</v>
      </c>
      <c r="E142" s="40"/>
      <c r="F142" s="38">
        <v>0.67900000000000005</v>
      </c>
      <c r="G142" s="38">
        <v>0</v>
      </c>
      <c r="H142" s="32">
        <v>5.9999999999999995E-5</v>
      </c>
      <c r="I142" s="38"/>
      <c r="J142" s="38">
        <v>2.5999999999999999E-3</v>
      </c>
      <c r="K142" s="38">
        <v>0.64200000000000002</v>
      </c>
      <c r="L142" s="38">
        <v>3.5000000000000001E-3</v>
      </c>
      <c r="M142" s="38"/>
      <c r="N142" s="38">
        <v>3.3299999999999996E-2</v>
      </c>
      <c r="O142" s="38"/>
      <c r="P142" s="38"/>
      <c r="Q142" s="38">
        <v>2.0800000000000006E-2</v>
      </c>
    </row>
    <row r="143" spans="1:17" x14ac:dyDescent="0.2">
      <c r="A143" s="24" t="s">
        <v>130</v>
      </c>
      <c r="B143" s="24" t="s">
        <v>87</v>
      </c>
      <c r="C143" s="30">
        <v>41852.645833333336</v>
      </c>
      <c r="D143" s="40">
        <v>2.4899584794248346</v>
      </c>
      <c r="E143" s="40"/>
      <c r="F143" s="38">
        <v>0.39600000000000002</v>
      </c>
      <c r="G143" s="38">
        <v>0</v>
      </c>
      <c r="H143" s="32">
        <v>8.9999999999999992E-5</v>
      </c>
      <c r="I143" s="38"/>
      <c r="J143" s="38"/>
      <c r="K143" s="38">
        <v>0.495</v>
      </c>
      <c r="L143" s="38">
        <v>2.5999999999999999E-3</v>
      </c>
      <c r="M143" s="38"/>
      <c r="N143" s="38">
        <v>1.9900000000000004E-2</v>
      </c>
      <c r="O143" s="38"/>
      <c r="P143" s="38"/>
      <c r="Q143" s="38">
        <v>1.6699999999999996E-2</v>
      </c>
    </row>
    <row r="144" spans="1:17" x14ac:dyDescent="0.2">
      <c r="A144" s="24" t="s">
        <v>130</v>
      </c>
      <c r="B144" s="24" t="s">
        <v>87</v>
      </c>
      <c r="C144" s="30">
        <v>41864.361111111109</v>
      </c>
      <c r="D144" s="40">
        <v>2.2430380486862944</v>
      </c>
      <c r="E144" s="40"/>
      <c r="F144" s="38">
        <v>0</v>
      </c>
      <c r="G144" s="38">
        <v>0</v>
      </c>
      <c r="H144" s="32"/>
      <c r="I144" s="38"/>
      <c r="J144" s="38"/>
      <c r="K144" s="38"/>
      <c r="L144" s="41"/>
      <c r="M144" s="38"/>
      <c r="N144" s="38"/>
      <c r="O144" s="38"/>
      <c r="P144" s="38"/>
      <c r="Q144" s="38"/>
    </row>
    <row r="145" spans="1:17" x14ac:dyDescent="0.2">
      <c r="A145" s="24" t="s">
        <v>130</v>
      </c>
      <c r="B145" s="24" t="s">
        <v>87</v>
      </c>
      <c r="C145" s="30">
        <v>41887.34375</v>
      </c>
      <c r="D145" s="40">
        <v>2.0718820073061255</v>
      </c>
      <c r="E145" s="40"/>
      <c r="F145" s="38">
        <v>4.2999999999999997E-2</v>
      </c>
      <c r="G145" s="38">
        <v>0</v>
      </c>
      <c r="H145" s="32">
        <v>7.9999999999999993E-5</v>
      </c>
      <c r="I145" s="38"/>
      <c r="J145" s="38"/>
      <c r="K145" s="38">
        <v>9.9000000000000005E-2</v>
      </c>
      <c r="L145" s="38"/>
      <c r="M145" s="38"/>
      <c r="N145" s="38">
        <v>8.800000000000004E-3</v>
      </c>
      <c r="O145" s="38"/>
      <c r="P145" s="38"/>
      <c r="Q145" s="38">
        <v>4.0999999999999977E-3</v>
      </c>
    </row>
    <row r="146" spans="1:17" x14ac:dyDescent="0.2">
      <c r="A146" s="24" t="s">
        <v>130</v>
      </c>
      <c r="B146" s="24" t="s">
        <v>87</v>
      </c>
      <c r="C146" s="30">
        <v>41887.572916666664</v>
      </c>
      <c r="D146" s="40">
        <v>2.0718820073061255</v>
      </c>
      <c r="E146" s="40"/>
      <c r="F146" s="38">
        <v>2.5000000000000001E-2</v>
      </c>
      <c r="G146" s="38">
        <v>0</v>
      </c>
      <c r="H146" s="32"/>
      <c r="I146" s="38"/>
      <c r="J146" s="38"/>
      <c r="K146" s="38">
        <v>9.1999999999999998E-2</v>
      </c>
      <c r="L146" s="38"/>
      <c r="M146" s="38"/>
      <c r="N146" s="38">
        <v>8.9999999999999993E-3</v>
      </c>
      <c r="O146" s="38"/>
      <c r="P146" s="38"/>
      <c r="Q146" s="38">
        <v>5.3000000000000009E-3</v>
      </c>
    </row>
    <row r="147" spans="1:17" x14ac:dyDescent="0.2">
      <c r="A147" s="24" t="s">
        <v>130</v>
      </c>
      <c r="B147" s="24" t="s">
        <v>87</v>
      </c>
      <c r="C147" s="30">
        <v>41914.461805555555</v>
      </c>
      <c r="D147" s="40">
        <v>2.5340261060561349</v>
      </c>
      <c r="E147" s="40"/>
      <c r="F147" s="38">
        <v>0.51500000000000001</v>
      </c>
      <c r="G147" s="38">
        <v>0</v>
      </c>
      <c r="H147" s="32">
        <v>1.0999999999999999E-4</v>
      </c>
      <c r="I147" s="38"/>
      <c r="J147" s="38">
        <v>2.7000000000000001E-3</v>
      </c>
      <c r="K147" s="38">
        <v>0.52300000000000002</v>
      </c>
      <c r="L147" s="38">
        <v>2.0000000000000017E-4</v>
      </c>
      <c r="M147" s="38"/>
      <c r="N147" s="38">
        <v>4.6400000000000004E-2</v>
      </c>
      <c r="O147" s="38"/>
      <c r="P147" s="38"/>
      <c r="Q147" s="38">
        <v>3.2500000000000001E-2</v>
      </c>
    </row>
    <row r="148" spans="1:17" ht="11.25" customHeight="1" x14ac:dyDescent="0.2">
      <c r="A148" s="24" t="s">
        <v>130</v>
      </c>
      <c r="B148" s="24" t="s">
        <v>87</v>
      </c>
      <c r="C148" s="30">
        <v>41914.614583333336</v>
      </c>
      <c r="D148" s="40">
        <v>2.5340261060561349</v>
      </c>
      <c r="E148" s="40"/>
      <c r="F148" s="38">
        <v>0.48699999999999999</v>
      </c>
      <c r="G148" s="38">
        <v>0</v>
      </c>
      <c r="H148" s="32">
        <v>1.1000000000000002E-4</v>
      </c>
      <c r="I148" s="38"/>
      <c r="J148" s="38">
        <v>2.8999999999999994E-3</v>
      </c>
      <c r="K148" s="38">
        <v>0.50600000000000001</v>
      </c>
      <c r="L148" s="38"/>
      <c r="M148" s="38"/>
      <c r="N148" s="38">
        <v>4.3900000000000008E-2</v>
      </c>
      <c r="O148" s="38"/>
      <c r="P148" s="38"/>
      <c r="Q148" s="38">
        <v>2.7600000000000003E-2</v>
      </c>
    </row>
    <row r="149" spans="1:17" x14ac:dyDescent="0.2">
      <c r="A149" s="24" t="s">
        <v>130</v>
      </c>
      <c r="B149" s="24" t="s">
        <v>87</v>
      </c>
      <c r="C149" s="30">
        <v>41918.677083333336</v>
      </c>
      <c r="D149" s="40">
        <v>2.4548448600085102</v>
      </c>
      <c r="E149" s="40"/>
      <c r="F149" s="38">
        <v>0</v>
      </c>
      <c r="G149" s="38">
        <v>0</v>
      </c>
      <c r="H149" s="32"/>
      <c r="I149" s="38"/>
      <c r="J149" s="38"/>
      <c r="K149" s="38"/>
      <c r="L149" s="41"/>
      <c r="M149" s="38"/>
      <c r="N149" s="38"/>
      <c r="O149" s="38"/>
      <c r="P149" s="38"/>
      <c r="Q149" s="38"/>
    </row>
    <row r="150" spans="1:17" ht="13.5" customHeight="1" x14ac:dyDescent="0.2">
      <c r="A150" s="24" t="s">
        <v>130</v>
      </c>
      <c r="B150" s="24" t="s">
        <v>87</v>
      </c>
      <c r="C150" s="30">
        <v>41950.340277777781</v>
      </c>
      <c r="D150" s="40">
        <v>2.0899051114393981</v>
      </c>
      <c r="E150" s="40"/>
      <c r="F150" s="38">
        <v>0.13700000000000001</v>
      </c>
      <c r="G150" s="38">
        <v>0</v>
      </c>
      <c r="H150" s="32"/>
      <c r="I150" s="38"/>
      <c r="J150" s="38">
        <v>1.5E-3</v>
      </c>
      <c r="K150" s="38">
        <v>0.189</v>
      </c>
      <c r="L150" s="38">
        <v>5.0000000000000001E-4</v>
      </c>
      <c r="M150" s="38"/>
      <c r="N150" s="38">
        <v>1.35E-2</v>
      </c>
      <c r="O150" s="38"/>
      <c r="P150" s="38"/>
      <c r="Q150" s="38">
        <v>1.0599999999999995E-2</v>
      </c>
    </row>
    <row r="151" spans="1:17" ht="13.5" customHeight="1" x14ac:dyDescent="0.2">
      <c r="A151" s="24" t="s">
        <v>130</v>
      </c>
      <c r="B151" s="24" t="s">
        <v>87</v>
      </c>
      <c r="C151" s="30">
        <v>41950.565972222219</v>
      </c>
      <c r="D151" s="40">
        <v>2.0899051114393981</v>
      </c>
      <c r="E151" s="40"/>
      <c r="F151" s="38">
        <v>0.16200000000000001</v>
      </c>
      <c r="G151" s="38">
        <v>0</v>
      </c>
      <c r="H151" s="32"/>
      <c r="I151" s="38"/>
      <c r="J151" s="38">
        <v>1.9999999999999974E-4</v>
      </c>
      <c r="K151" s="38">
        <v>0.24099999999999999</v>
      </c>
      <c r="L151" s="38">
        <v>5.9999999999999962E-4</v>
      </c>
      <c r="M151" s="38"/>
      <c r="N151" s="38">
        <v>1.1799999999999982E-2</v>
      </c>
      <c r="O151" s="38"/>
      <c r="P151" s="38"/>
      <c r="Q151" s="38">
        <v>7.799999999999997E-3</v>
      </c>
    </row>
    <row r="152" spans="1:17" ht="13.5" customHeight="1" x14ac:dyDescent="0.2">
      <c r="A152" s="24" t="s">
        <v>130</v>
      </c>
      <c r="B152" s="24" t="s">
        <v>87</v>
      </c>
      <c r="C152" s="30">
        <v>41978.375</v>
      </c>
      <c r="D152" s="40">
        <v>1.9590413923210936</v>
      </c>
      <c r="E152" s="40"/>
      <c r="F152" s="38">
        <v>0.17100000000000001</v>
      </c>
      <c r="G152" s="38">
        <v>0</v>
      </c>
      <c r="H152" s="32"/>
      <c r="I152" s="38"/>
      <c r="J152" s="38"/>
      <c r="K152" s="38">
        <v>0.25800000000000001</v>
      </c>
      <c r="L152" s="38">
        <v>1.9E-3</v>
      </c>
      <c r="M152" s="38"/>
      <c r="N152" s="38">
        <v>1.6699999999999989E-2</v>
      </c>
      <c r="O152" s="38"/>
      <c r="P152" s="38"/>
      <c r="Q152" s="38">
        <v>9.599999999999994E-3</v>
      </c>
    </row>
    <row r="153" spans="1:17" ht="13.5" customHeight="1" x14ac:dyDescent="0.2">
      <c r="A153" s="24" t="s">
        <v>130</v>
      </c>
      <c r="B153" s="24" t="s">
        <v>87</v>
      </c>
      <c r="C153" s="30">
        <v>41978.614583333336</v>
      </c>
      <c r="D153" s="40">
        <v>1.9590413923210936</v>
      </c>
      <c r="E153" s="40"/>
      <c r="F153" s="38">
        <v>0.16</v>
      </c>
      <c r="G153" s="38">
        <v>0</v>
      </c>
      <c r="H153" s="32"/>
      <c r="I153" s="38"/>
      <c r="J153" s="38"/>
      <c r="K153" s="38">
        <v>0.248</v>
      </c>
      <c r="L153" s="38">
        <v>5.0000000000000001E-4</v>
      </c>
      <c r="M153" s="38"/>
      <c r="N153" s="38">
        <v>8.8000000000000109E-3</v>
      </c>
      <c r="O153" s="38"/>
      <c r="P153" s="38"/>
      <c r="Q153" s="38">
        <v>1.3700000000000002E-2</v>
      </c>
    </row>
    <row r="154" spans="1:17" ht="13.5" customHeight="1" x14ac:dyDescent="0.2">
      <c r="A154" s="24" t="s">
        <v>130</v>
      </c>
      <c r="B154" s="24" t="s">
        <v>87</v>
      </c>
      <c r="C154" s="30">
        <v>42136.34375</v>
      </c>
      <c r="D154" s="40">
        <v>2.4608978427565478</v>
      </c>
      <c r="E154" s="40"/>
      <c r="F154" s="38"/>
      <c r="G154" s="38">
        <v>0</v>
      </c>
      <c r="H154" s="32"/>
      <c r="I154" s="38"/>
      <c r="J154" s="38"/>
      <c r="K154" s="38"/>
      <c r="L154" s="41"/>
      <c r="M154" s="38"/>
      <c r="N154" s="38"/>
      <c r="O154" s="38"/>
      <c r="P154" s="38"/>
      <c r="Q154" s="38"/>
    </row>
    <row r="155" spans="1:17" x14ac:dyDescent="0.2">
      <c r="A155" s="24" t="s">
        <v>130</v>
      </c>
      <c r="B155" s="24" t="s">
        <v>87</v>
      </c>
      <c r="C155" s="30">
        <v>42156.725694444445</v>
      </c>
      <c r="D155" s="40">
        <v>2.9800033715837464</v>
      </c>
      <c r="E155" s="40"/>
      <c r="F155" s="38"/>
      <c r="G155" s="38">
        <v>0</v>
      </c>
      <c r="H155" s="32"/>
      <c r="I155" s="38"/>
      <c r="J155" s="38"/>
      <c r="K155" s="38"/>
      <c r="L155" s="41"/>
      <c r="M155" s="38"/>
      <c r="N155" s="38"/>
      <c r="O155" s="38"/>
      <c r="P155" s="38"/>
      <c r="Q155" s="38"/>
    </row>
    <row r="156" spans="1:17" x14ac:dyDescent="0.2">
      <c r="B156" s="3" t="s">
        <v>87</v>
      </c>
      <c r="C156" s="30">
        <v>42478.677083333336</v>
      </c>
      <c r="D156" s="40">
        <v>2.8457180179666586</v>
      </c>
      <c r="E156" s="40"/>
      <c r="F156" s="38"/>
      <c r="G156" s="38">
        <v>1.0999999999999998E-3</v>
      </c>
      <c r="H156" s="32"/>
      <c r="I156" s="38"/>
      <c r="J156" s="38"/>
      <c r="K156" s="38">
        <v>0.91199999999999992</v>
      </c>
      <c r="L156" s="43"/>
      <c r="M156" s="38"/>
      <c r="N156" s="38"/>
      <c r="O156" s="38"/>
      <c r="P156" s="38"/>
      <c r="Q156" s="38"/>
    </row>
    <row r="157" spans="1:17" x14ac:dyDescent="0.2">
      <c r="B157" s="3" t="s">
        <v>87</v>
      </c>
      <c r="C157" s="30">
        <v>42493.576388888891</v>
      </c>
      <c r="D157" s="40">
        <v>2.828015064223977</v>
      </c>
      <c r="E157" s="40"/>
      <c r="F157" s="38">
        <v>0.34299999999999997</v>
      </c>
      <c r="G157" s="38">
        <v>69</v>
      </c>
      <c r="H157" s="32">
        <v>1.2799999999999999E-3</v>
      </c>
      <c r="I157" s="38"/>
      <c r="J157" s="38">
        <v>2.4799999999999999E-2</v>
      </c>
      <c r="K157" s="38">
        <v>0.55200000000000005</v>
      </c>
      <c r="L157" s="43">
        <v>1.0589999999999999E-2</v>
      </c>
      <c r="M157" s="38"/>
      <c r="N157" s="38">
        <v>0.05</v>
      </c>
      <c r="O157" s="38"/>
      <c r="P157" s="38"/>
      <c r="Q157" s="38">
        <v>4.5999999999999999E-2</v>
      </c>
    </row>
    <row r="158" spans="1:17" x14ac:dyDescent="0.2">
      <c r="B158" s="3" t="s">
        <v>87</v>
      </c>
      <c r="C158" s="30">
        <v>42501.416666666664</v>
      </c>
      <c r="D158" s="40">
        <v>3.1583624920952498</v>
      </c>
      <c r="E158" s="40"/>
      <c r="F158" s="38">
        <v>1.53</v>
      </c>
      <c r="G158" s="38">
        <v>1.0499999999999999E-3</v>
      </c>
      <c r="H158" s="32">
        <v>4.7999999999999996E-4</v>
      </c>
      <c r="I158" s="38"/>
      <c r="J158" s="38">
        <v>1.6799999999999999E-2</v>
      </c>
      <c r="K158" s="38">
        <v>1.77</v>
      </c>
      <c r="L158" s="43">
        <v>1.8500000000000003E-2</v>
      </c>
      <c r="M158" s="38"/>
      <c r="N158" s="38">
        <v>0.16600000000000001</v>
      </c>
      <c r="O158" s="38"/>
      <c r="P158" s="38"/>
      <c r="Q158" s="38">
        <v>0.125</v>
      </c>
    </row>
    <row r="159" spans="1:17" x14ac:dyDescent="0.2">
      <c r="B159" s="3" t="s">
        <v>87</v>
      </c>
      <c r="C159" s="30">
        <v>42509.628472222219</v>
      </c>
      <c r="D159" s="40">
        <v>3.2380461031287955</v>
      </c>
      <c r="E159" s="40"/>
      <c r="F159" s="38">
        <v>0.38</v>
      </c>
      <c r="G159" s="38">
        <v>57</v>
      </c>
      <c r="H159" s="32"/>
      <c r="I159" s="38"/>
      <c r="J159" s="38">
        <v>1.2800000000000001E-2</v>
      </c>
      <c r="K159" s="38">
        <v>1.9200000000000002</v>
      </c>
      <c r="L159" s="43">
        <v>2.65E-3</v>
      </c>
      <c r="M159" s="38"/>
      <c r="N159" s="38">
        <v>0.155</v>
      </c>
      <c r="O159" s="38"/>
      <c r="P159" s="38"/>
      <c r="Q159" s="38">
        <v>0.05</v>
      </c>
    </row>
    <row r="160" spans="1:17" x14ac:dyDescent="0.2">
      <c r="B160" s="3" t="s">
        <v>87</v>
      </c>
      <c r="C160" s="30">
        <v>42516.590277777781</v>
      </c>
      <c r="D160" s="40">
        <v>3.4082399653118496</v>
      </c>
      <c r="E160" s="40"/>
      <c r="F160" s="38">
        <v>2.19</v>
      </c>
      <c r="G160" s="38">
        <v>1.56E-3</v>
      </c>
      <c r="H160" s="32">
        <v>4.7999999999999996E-4</v>
      </c>
      <c r="I160" s="38"/>
      <c r="J160" s="38">
        <v>2.58E-2</v>
      </c>
      <c r="K160" s="38">
        <v>2.36</v>
      </c>
      <c r="L160" s="43">
        <v>2.0110000000000003E-2</v>
      </c>
      <c r="M160" s="38"/>
      <c r="N160" s="38">
        <v>0.23699999999999999</v>
      </c>
      <c r="O160" s="38"/>
      <c r="P160" s="38"/>
      <c r="Q160" s="38">
        <v>0.10400000000000001</v>
      </c>
    </row>
    <row r="161" spans="1:17" x14ac:dyDescent="0.2">
      <c r="B161" s="3" t="s">
        <v>87</v>
      </c>
      <c r="C161" s="30">
        <v>42527.691666666666</v>
      </c>
      <c r="D161" s="40">
        <v>3.7084209001347128</v>
      </c>
      <c r="E161" s="40"/>
      <c r="F161" s="38">
        <v>4.3530000000000006</v>
      </c>
      <c r="G161" s="38">
        <v>5.6300000000000005E-3</v>
      </c>
      <c r="H161" s="32">
        <v>8.9000000000000006E-4</v>
      </c>
      <c r="I161" s="38"/>
      <c r="J161" s="38">
        <v>3.3599999999999998E-2</v>
      </c>
      <c r="K161" s="38">
        <v>7.9470000000000001</v>
      </c>
      <c r="L161" s="43">
        <v>9.8060000000000008E-2</v>
      </c>
      <c r="M161" s="38"/>
      <c r="N161" s="38">
        <v>0.67499999999999993</v>
      </c>
      <c r="O161" s="38"/>
      <c r="P161" s="38"/>
      <c r="Q161" s="38">
        <v>0.25800000000000001</v>
      </c>
    </row>
    <row r="162" spans="1:17" x14ac:dyDescent="0.2">
      <c r="B162" s="3" t="s">
        <v>87</v>
      </c>
      <c r="C162" s="30">
        <v>42527.71875</v>
      </c>
      <c r="D162" s="40">
        <v>3.7084209001347128</v>
      </c>
      <c r="E162" s="40"/>
      <c r="F162" s="38">
        <v>3.3329999999999997</v>
      </c>
      <c r="G162" s="38">
        <v>6.28E-3</v>
      </c>
      <c r="H162" s="32">
        <v>1.2799999999999999E-3</v>
      </c>
      <c r="I162" s="38"/>
      <c r="J162" s="38">
        <v>4.9799999999999997E-2</v>
      </c>
      <c r="K162" s="38">
        <v>8.7320000000000011</v>
      </c>
      <c r="L162" s="43">
        <v>0.13880000000000001</v>
      </c>
      <c r="M162" s="38"/>
      <c r="N162" s="38">
        <v>1.05</v>
      </c>
      <c r="O162" s="38"/>
      <c r="P162" s="38"/>
      <c r="Q162" s="38">
        <v>0.38130000000000003</v>
      </c>
    </row>
    <row r="163" spans="1:17" x14ac:dyDescent="0.2">
      <c r="B163" s="3" t="s">
        <v>87</v>
      </c>
      <c r="C163" s="30">
        <v>42528.434027777781</v>
      </c>
      <c r="D163" s="40">
        <v>3.6334684555795866</v>
      </c>
      <c r="E163" s="40"/>
      <c r="F163" s="38">
        <v>2.742</v>
      </c>
      <c r="G163" s="38">
        <v>2.8300000000000001E-3</v>
      </c>
      <c r="H163" s="32">
        <v>6.9999999999999999E-4</v>
      </c>
      <c r="I163" s="38"/>
      <c r="J163" s="38">
        <v>2.2400000000000003E-2</v>
      </c>
      <c r="K163" s="38">
        <v>4.5369999999999999</v>
      </c>
      <c r="L163" s="43">
        <v>6.0100000000000001E-2</v>
      </c>
      <c r="M163" s="38"/>
      <c r="N163" s="38">
        <v>0.47100000000000003</v>
      </c>
      <c r="O163" s="38"/>
      <c r="P163" s="38"/>
      <c r="Q163" s="38">
        <v>0.20300000000000001</v>
      </c>
    </row>
    <row r="164" spans="1:17" x14ac:dyDescent="0.2">
      <c r="B164" s="3" t="s">
        <v>87</v>
      </c>
      <c r="C164" s="30">
        <v>42528.479166666664</v>
      </c>
      <c r="D164" s="40">
        <v>3.6334684555795866</v>
      </c>
      <c r="E164" s="40"/>
      <c r="F164" s="38">
        <v>2.9540000000000002</v>
      </c>
      <c r="G164" s="38">
        <v>3.2299999999999998E-3</v>
      </c>
      <c r="H164" s="32">
        <v>7.9000000000000001E-4</v>
      </c>
      <c r="I164" s="38"/>
      <c r="J164" s="38">
        <v>2.4500000000000001E-2</v>
      </c>
      <c r="K164" s="38">
        <v>4.8560000000000008</v>
      </c>
      <c r="L164" s="43">
        <v>6.7360000000000003E-2</v>
      </c>
      <c r="M164" s="38"/>
      <c r="N164" s="38">
        <v>0.502</v>
      </c>
      <c r="O164" s="38"/>
      <c r="P164" s="38"/>
      <c r="Q164" s="38">
        <v>0.2</v>
      </c>
    </row>
    <row r="165" spans="1:17" x14ac:dyDescent="0.2">
      <c r="B165" s="3" t="s">
        <v>87</v>
      </c>
      <c r="C165" s="30">
        <v>42528.479166666664</v>
      </c>
      <c r="D165" s="40">
        <v>3.6334684555795866</v>
      </c>
      <c r="E165" s="40"/>
      <c r="F165" s="38">
        <v>2.5489999999999999</v>
      </c>
      <c r="G165" s="38">
        <v>2.5299999999999997E-3</v>
      </c>
      <c r="H165" s="32">
        <v>6.0999999999999997E-4</v>
      </c>
      <c r="I165" s="38"/>
      <c r="J165" s="38">
        <v>1.9400000000000001E-2</v>
      </c>
      <c r="K165" s="38">
        <v>4.1509999999999998</v>
      </c>
      <c r="L165" s="43">
        <v>5.1269999999999996E-2</v>
      </c>
      <c r="M165" s="38"/>
      <c r="N165" s="38">
        <v>0.39900000000000002</v>
      </c>
      <c r="O165" s="38"/>
      <c r="P165" s="38"/>
      <c r="Q165" s="38">
        <v>0.16</v>
      </c>
    </row>
    <row r="166" spans="1:17" x14ac:dyDescent="0.2">
      <c r="B166" s="3" t="s">
        <v>87</v>
      </c>
      <c r="C166" s="30">
        <v>42536.604166666664</v>
      </c>
      <c r="D166" s="40">
        <v>3.4393326938302629</v>
      </c>
      <c r="E166" s="40"/>
      <c r="F166" s="38">
        <v>0.90600000000000003</v>
      </c>
      <c r="G166" s="38">
        <v>97</v>
      </c>
      <c r="H166" s="32">
        <v>4.9000000000000009E-4</v>
      </c>
      <c r="I166" s="38"/>
      <c r="J166" s="38">
        <v>1.3800000000000002E-2</v>
      </c>
      <c r="K166" s="38">
        <v>1.2899999999999998</v>
      </c>
      <c r="L166" s="43">
        <v>1.9999999999999997E-2</v>
      </c>
      <c r="M166" s="38"/>
      <c r="N166" s="38">
        <v>0.16499999999999998</v>
      </c>
      <c r="O166" s="38"/>
      <c r="P166" s="38"/>
      <c r="Q166" s="38">
        <v>4.1999999999999996E-2</v>
      </c>
    </row>
    <row r="167" spans="1:17" ht="25.5" x14ac:dyDescent="0.2">
      <c r="A167" s="5" t="s">
        <v>132</v>
      </c>
      <c r="B167" s="81" t="s">
        <v>64</v>
      </c>
      <c r="C167" s="3" t="s">
        <v>110</v>
      </c>
      <c r="D167" s="40">
        <v>2.514547752660286</v>
      </c>
      <c r="F167" s="38">
        <v>0.06</v>
      </c>
      <c r="J167" s="38">
        <v>2E-3</v>
      </c>
      <c r="K167" s="38">
        <v>0.15</v>
      </c>
      <c r="N167" s="38">
        <v>8.0000000000000002E-3</v>
      </c>
      <c r="Q167" s="38">
        <v>1.6E-2</v>
      </c>
    </row>
    <row r="168" spans="1:17" x14ac:dyDescent="0.2">
      <c r="A168" t="s">
        <v>134</v>
      </c>
      <c r="B168" s="81" t="s">
        <v>64</v>
      </c>
      <c r="C168" s="3" t="s">
        <v>111</v>
      </c>
      <c r="D168" s="40">
        <v>3.3521825181113627</v>
      </c>
      <c r="F168" s="38">
        <v>0.65300000000000002</v>
      </c>
      <c r="H168" s="32">
        <v>1E-3</v>
      </c>
      <c r="J168" s="38">
        <v>2.5000000000000001E-2</v>
      </c>
      <c r="K168" s="38">
        <v>1.5</v>
      </c>
      <c r="N168" s="38">
        <v>0.26900000000000002</v>
      </c>
      <c r="Q168" s="38">
        <v>0.192</v>
      </c>
    </row>
    <row r="169" spans="1:17" x14ac:dyDescent="0.2">
      <c r="B169" s="81" t="s">
        <v>64</v>
      </c>
      <c r="C169" s="3" t="s">
        <v>112</v>
      </c>
      <c r="D169" s="40">
        <v>3.4653828514484184</v>
      </c>
      <c r="F169" s="38">
        <v>0.48699999999999999</v>
      </c>
      <c r="H169" s="32">
        <v>1E-3</v>
      </c>
      <c r="J169" s="38">
        <v>2.4E-2</v>
      </c>
      <c r="K169" s="38">
        <v>1.3</v>
      </c>
      <c r="N169" s="38">
        <v>0.30499999999999999</v>
      </c>
      <c r="Q169" s="38">
        <v>0.20300000000000001</v>
      </c>
    </row>
    <row r="170" spans="1:17" x14ac:dyDescent="0.2">
      <c r="B170" s="81" t="s">
        <v>64</v>
      </c>
      <c r="C170" s="3" t="s">
        <v>113</v>
      </c>
      <c r="D170" s="40">
        <v>3.0453229787866576</v>
      </c>
      <c r="F170" s="38">
        <v>0.47399999999999998</v>
      </c>
      <c r="H170" s="50"/>
      <c r="J170" s="38">
        <v>4.0000000000000001E-3</v>
      </c>
      <c r="K170" s="38">
        <v>0.36</v>
      </c>
      <c r="N170" s="38">
        <v>6.9000000000000006E-2</v>
      </c>
      <c r="O170" s="1"/>
      <c r="Q170" s="38">
        <v>4.2000000000000003E-2</v>
      </c>
    </row>
    <row r="174" spans="1:17" x14ac:dyDescent="0.2">
      <c r="A174" t="s">
        <v>133</v>
      </c>
    </row>
    <row r="175" spans="1:17" x14ac:dyDescent="0.2">
      <c r="A175" t="s">
        <v>85</v>
      </c>
    </row>
    <row r="176" spans="1:17" x14ac:dyDescent="0.2">
      <c r="A176" t="s">
        <v>86</v>
      </c>
    </row>
  </sheetData>
  <sheetProtection algorithmName="SHA-512" hashValue="CpWhqfQPjQfmpQcZW6vkV5eyyiE4fJF/5yZGI5baF40UxyTZcvs3AYnA6gxJiWTUyY5KjsE2yBE7HyF7IosZHw==" saltValue="Wreh7QQPGfFTiOMyTZc+Jg==" spinCount="100000" sheet="1" objects="1" scenarios="1"/>
  <pageMargins left="0.7" right="0.7" top="0.75" bottom="0.75" header="0.3" footer="0.3"/>
  <pageSetup paperSize="3" scale="21" orientation="landscape" r:id="rId1"/>
  <headerFooter>
    <oddFooter>&amp;L&amp;Z&amp;F:&amp;A&amp;R &amp;D &amp;T</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election activeCell="N20" sqref="N20"/>
    </sheetView>
  </sheetViews>
  <sheetFormatPr defaultRowHeight="12.75" x14ac:dyDescent="0.2"/>
  <cols>
    <col min="2" max="2" width="19" customWidth="1"/>
    <col min="6" max="6" width="15.5703125" bestFit="1" customWidth="1"/>
    <col min="7" max="7" width="11" bestFit="1" customWidth="1"/>
    <col min="8" max="8" width="9.42578125" bestFit="1" customWidth="1"/>
    <col min="11" max="11" width="10.85546875" customWidth="1"/>
  </cols>
  <sheetData>
    <row r="1" spans="1:11" ht="17.25" x14ac:dyDescent="0.3">
      <c r="A1" s="102" t="s">
        <v>176</v>
      </c>
    </row>
    <row r="2" spans="1:11" ht="21" x14ac:dyDescent="0.35">
      <c r="A2" s="79" t="s">
        <v>153</v>
      </c>
      <c r="B2" s="59"/>
      <c r="C2" s="59"/>
      <c r="D2" s="59"/>
    </row>
    <row r="3" spans="1:11" ht="15" x14ac:dyDescent="0.25">
      <c r="A3" s="79" t="s">
        <v>154</v>
      </c>
    </row>
    <row r="4" spans="1:11" x14ac:dyDescent="0.2">
      <c r="B4" s="61"/>
      <c r="C4" s="62"/>
      <c r="D4" s="62"/>
      <c r="E4" s="62"/>
      <c r="F4" s="62"/>
      <c r="G4" s="62"/>
    </row>
    <row r="5" spans="1:11" ht="15.75" x14ac:dyDescent="0.25">
      <c r="A5" s="57"/>
      <c r="B5" s="57"/>
      <c r="C5" s="58"/>
      <c r="E5" s="63"/>
      <c r="F5" s="63"/>
      <c r="G5" s="63"/>
    </row>
    <row r="6" spans="1:11" x14ac:dyDescent="0.2">
      <c r="B6" s="86" t="s">
        <v>158</v>
      </c>
      <c r="K6" s="1" t="s">
        <v>152</v>
      </c>
    </row>
    <row r="8" spans="1:11" ht="15.75" x14ac:dyDescent="0.25">
      <c r="B8" s="10" t="s">
        <v>93</v>
      </c>
      <c r="D8" s="1"/>
      <c r="E8" s="1"/>
      <c r="F8" s="1"/>
      <c r="G8" s="1"/>
      <c r="H8" s="1"/>
      <c r="K8" s="56" t="s">
        <v>155</v>
      </c>
    </row>
    <row r="9" spans="1:11" ht="15" x14ac:dyDescent="0.25">
      <c r="D9" s="1" t="s">
        <v>2</v>
      </c>
      <c r="K9" s="56" t="s">
        <v>175</v>
      </c>
    </row>
    <row r="10" spans="1:11" ht="15.75" x14ac:dyDescent="0.25">
      <c r="B10" s="5" t="s">
        <v>150</v>
      </c>
      <c r="C10" s="3" t="s">
        <v>163</v>
      </c>
      <c r="D10" s="3" t="s">
        <v>149</v>
      </c>
      <c r="E10" s="3" t="s">
        <v>94</v>
      </c>
      <c r="F10" s="3" t="s">
        <v>95</v>
      </c>
      <c r="G10" s="89" t="s">
        <v>157</v>
      </c>
      <c r="K10" s="60"/>
    </row>
    <row r="11" spans="1:11" x14ac:dyDescent="0.2">
      <c r="B11" s="7">
        <v>5000</v>
      </c>
      <c r="C11">
        <f>LOG10(B11)</f>
        <v>3.6989700043360187</v>
      </c>
      <c r="D11" s="3">
        <v>0.92810000000000004</v>
      </c>
      <c r="E11" s="3">
        <v>-3.8037000000000001</v>
      </c>
      <c r="F11" s="3">
        <v>4.0414000000000003</v>
      </c>
      <c r="G11" s="53">
        <f>((C11*C11)*D11)+(E11*C11)+(F11)</f>
        <v>2.6702438306996017</v>
      </c>
      <c r="H11" s="88" t="s">
        <v>156</v>
      </c>
    </row>
    <row r="12" spans="1:11" x14ac:dyDescent="0.2">
      <c r="B12" s="7">
        <v>5000</v>
      </c>
      <c r="C12">
        <f>LOG10(B12)</f>
        <v>3.6989700043360187</v>
      </c>
      <c r="D12" s="3">
        <v>1.0407999999999999</v>
      </c>
      <c r="E12" s="3">
        <v>-4.3830999999999998</v>
      </c>
      <c r="F12" s="3">
        <v>4.7378999999999998</v>
      </c>
      <c r="G12" s="53">
        <f>((C12*C12)*D12)+(E12*C12)+(F12)</f>
        <v>2.7655647339658902</v>
      </c>
      <c r="H12" s="88" t="s">
        <v>96</v>
      </c>
    </row>
    <row r="13" spans="1:11" x14ac:dyDescent="0.2">
      <c r="B13" t="s">
        <v>151</v>
      </c>
      <c r="H13" s="86"/>
    </row>
    <row r="14" spans="1:11" x14ac:dyDescent="0.2">
      <c r="H14" s="86"/>
    </row>
    <row r="15" spans="1:11" ht="15" x14ac:dyDescent="0.25">
      <c r="D15" s="77" t="s">
        <v>77</v>
      </c>
      <c r="E15" s="3"/>
      <c r="F15" s="3"/>
      <c r="H15" s="86"/>
    </row>
    <row r="16" spans="1:11" ht="15.75" x14ac:dyDescent="0.25">
      <c r="B16" t="s">
        <v>150</v>
      </c>
      <c r="C16" s="3" t="s">
        <v>163</v>
      </c>
      <c r="D16" s="3" t="s">
        <v>149</v>
      </c>
      <c r="E16" s="3" t="s">
        <v>94</v>
      </c>
      <c r="F16" s="3" t="s">
        <v>95</v>
      </c>
      <c r="G16" s="89" t="s">
        <v>157</v>
      </c>
      <c r="H16" s="86"/>
    </row>
    <row r="17" spans="2:8" x14ac:dyDescent="0.2">
      <c r="B17" s="7">
        <v>5000</v>
      </c>
      <c r="C17" s="51">
        <f>LOG10(B17)</f>
        <v>3.6989700043360187</v>
      </c>
      <c r="D17" s="3">
        <v>1.8000000000000001E-4</v>
      </c>
      <c r="E17" s="3">
        <v>-7.5000000000000002E-4</v>
      </c>
      <c r="F17" s="3">
        <v>8.4999999999999995E-4</v>
      </c>
      <c r="G17" s="51">
        <f>((C17*C17)*D17)+(E17*C17)+(F17)</f>
        <v>5.3860073348395551E-4</v>
      </c>
      <c r="H17" s="88" t="s">
        <v>156</v>
      </c>
    </row>
    <row r="18" spans="2:8" x14ac:dyDescent="0.2">
      <c r="B18" s="7">
        <v>5000</v>
      </c>
      <c r="C18" s="51">
        <f>LOG10(B18)</f>
        <v>3.6989700043360187</v>
      </c>
      <c r="D18" s="3">
        <v>2.0000000000000001E-4</v>
      </c>
      <c r="E18" s="3">
        <v>-8.0000000000000004E-4</v>
      </c>
      <c r="F18" s="3">
        <v>8.0000000000000004E-4</v>
      </c>
      <c r="G18" s="51">
        <f>((C18*C18)*D18)+(E18*C18)+(F18)</f>
        <v>5.7729981512670656E-4</v>
      </c>
      <c r="H18" s="88" t="s">
        <v>96</v>
      </c>
    </row>
    <row r="19" spans="2:8" x14ac:dyDescent="0.2">
      <c r="B19" s="52"/>
      <c r="C19" s="52"/>
      <c r="D19" s="52"/>
      <c r="E19" s="52"/>
      <c r="F19" s="52"/>
      <c r="G19" s="52"/>
      <c r="H19" s="86"/>
    </row>
    <row r="20" spans="2:8" ht="15" x14ac:dyDescent="0.25">
      <c r="D20" s="79" t="s">
        <v>78</v>
      </c>
      <c r="H20" s="86"/>
    </row>
    <row r="21" spans="2:8" ht="15.75" x14ac:dyDescent="0.25">
      <c r="B21" t="s">
        <v>150</v>
      </c>
      <c r="C21" s="3" t="s">
        <v>163</v>
      </c>
      <c r="D21" s="3" t="s">
        <v>149</v>
      </c>
      <c r="E21" s="3" t="s">
        <v>94</v>
      </c>
      <c r="F21" s="3" t="s">
        <v>95</v>
      </c>
      <c r="G21" s="89" t="s">
        <v>157</v>
      </c>
      <c r="H21" s="86"/>
    </row>
    <row r="22" spans="2:8" x14ac:dyDescent="0.2">
      <c r="B22" s="7">
        <v>5000</v>
      </c>
      <c r="C22" s="51">
        <f>LOG10(B22)</f>
        <v>3.6989700043360187</v>
      </c>
      <c r="D22" s="3">
        <v>1.1599999999999999E-2</v>
      </c>
      <c r="E22" s="3">
        <v>-4.9399999999999999E-2</v>
      </c>
      <c r="F22" s="3">
        <v>5.3900000000000003E-2</v>
      </c>
      <c r="G22" s="51">
        <f>((C22*C22)*D22)+(E22*C22)+(F22)</f>
        <v>2.9886479264340904E-2</v>
      </c>
      <c r="H22" s="88" t="s">
        <v>156</v>
      </c>
    </row>
    <row r="23" spans="2:8" x14ac:dyDescent="0.2">
      <c r="B23" s="7">
        <v>5000</v>
      </c>
      <c r="C23" s="51">
        <f>LOG10(B23)</f>
        <v>3.6989700043360187</v>
      </c>
      <c r="D23" s="3">
        <v>1.1900000000000001E-2</v>
      </c>
      <c r="E23" s="3">
        <v>-5.11E-2</v>
      </c>
      <c r="F23" s="3">
        <v>5.5899999999999998E-2</v>
      </c>
      <c r="G23" s="51">
        <f>((C23*C23)*D23)+(E23*C23)+(F23)</f>
        <v>2.9702943984862971E-2</v>
      </c>
      <c r="H23" s="88" t="s">
        <v>96</v>
      </c>
    </row>
    <row r="26" spans="2:8" ht="15" x14ac:dyDescent="0.25">
      <c r="D26" s="79" t="s">
        <v>3</v>
      </c>
    </row>
    <row r="27" spans="2:8" ht="15.75" x14ac:dyDescent="0.25">
      <c r="B27" t="s">
        <v>150</v>
      </c>
      <c r="C27" s="3" t="s">
        <v>163</v>
      </c>
      <c r="D27" s="3" t="s">
        <v>149</v>
      </c>
      <c r="E27" s="3" t="s">
        <v>94</v>
      </c>
      <c r="F27" s="3" t="s">
        <v>95</v>
      </c>
      <c r="G27" s="89" t="s">
        <v>157</v>
      </c>
    </row>
    <row r="28" spans="2:8" x14ac:dyDescent="0.2">
      <c r="B28" s="7">
        <v>5000</v>
      </c>
      <c r="C28" s="51">
        <f>LOG10(B28)</f>
        <v>3.6989700043360187</v>
      </c>
      <c r="D28" s="3">
        <v>2.1861999999999999</v>
      </c>
      <c r="E28" s="3">
        <v>-9.4123000000000001</v>
      </c>
      <c r="F28" s="3">
        <v>10.308</v>
      </c>
      <c r="G28" s="53">
        <f>((C28*C28)*D28)+(E28*C28)+(F28)</f>
        <v>5.4046018012557369</v>
      </c>
      <c r="H28" s="88" t="s">
        <v>156</v>
      </c>
    </row>
    <row r="29" spans="2:8" x14ac:dyDescent="0.2">
      <c r="B29" s="7">
        <v>5000</v>
      </c>
      <c r="C29" s="51">
        <f>LOG10(B29)</f>
        <v>3.6989700043360187</v>
      </c>
      <c r="D29" s="3">
        <v>2.0680000000000001</v>
      </c>
      <c r="E29" s="3">
        <v>-8.9528999999999996</v>
      </c>
      <c r="F29" s="3">
        <v>9.8679000000000006</v>
      </c>
      <c r="G29" s="53">
        <f>((C29*C29)*D29)+(E29*C29)+(F29)</f>
        <v>5.0465514124577506</v>
      </c>
      <c r="H29" t="s">
        <v>96</v>
      </c>
    </row>
    <row r="31" spans="2:8" ht="15" x14ac:dyDescent="0.25">
      <c r="D31" s="79" t="s">
        <v>28</v>
      </c>
    </row>
    <row r="32" spans="2:8" ht="15.75" x14ac:dyDescent="0.25">
      <c r="B32" t="s">
        <v>150</v>
      </c>
      <c r="C32" s="3" t="s">
        <v>163</v>
      </c>
      <c r="D32" s="3" t="s">
        <v>149</v>
      </c>
      <c r="E32" s="3" t="s">
        <v>94</v>
      </c>
      <c r="F32" s="3" t="s">
        <v>95</v>
      </c>
      <c r="G32" s="89" t="s">
        <v>157</v>
      </c>
    </row>
    <row r="33" spans="2:8" x14ac:dyDescent="0.2">
      <c r="B33" s="7">
        <v>5000</v>
      </c>
      <c r="C33" s="51">
        <f>LOG10(B33)</f>
        <v>3.6989700043360187</v>
      </c>
      <c r="D33" s="3">
        <v>3.5400000000000001E-2</v>
      </c>
      <c r="E33" s="3">
        <v>-0.16120000000000001</v>
      </c>
      <c r="F33" s="3">
        <v>0.18210000000000001</v>
      </c>
      <c r="G33" s="53">
        <f>((C33*C33)*D33)+(E33*C33)+(F33)</f>
        <v>7.0182255192441118E-2</v>
      </c>
      <c r="H33" s="88" t="s">
        <v>156</v>
      </c>
    </row>
    <row r="34" spans="2:8" x14ac:dyDescent="0.2">
      <c r="B34" s="7">
        <v>5000</v>
      </c>
      <c r="C34" s="51">
        <f>LOG10(B34)</f>
        <v>3.6989700043360187</v>
      </c>
      <c r="D34" s="3">
        <v>4.2900000000000001E-2</v>
      </c>
      <c r="E34" s="3">
        <v>-0.19950000000000001</v>
      </c>
      <c r="F34" s="3">
        <v>0.22900000000000001</v>
      </c>
      <c r="G34" s="53">
        <f>((C34*C34)*D34)+(E34*C34)+(F34)</f>
        <v>7.8029547223703616E-2</v>
      </c>
      <c r="H34" t="s">
        <v>96</v>
      </c>
    </row>
    <row r="36" spans="2:8" ht="15" x14ac:dyDescent="0.25">
      <c r="D36" s="79" t="s">
        <v>80</v>
      </c>
    </row>
    <row r="37" spans="2:8" ht="15.75" x14ac:dyDescent="0.25">
      <c r="B37" t="s">
        <v>150</v>
      </c>
      <c r="C37" s="3" t="s">
        <v>163</v>
      </c>
      <c r="D37" s="3" t="s">
        <v>149</v>
      </c>
      <c r="E37" s="3" t="s">
        <v>94</v>
      </c>
      <c r="F37" s="3" t="s">
        <v>95</v>
      </c>
      <c r="G37" s="89" t="s">
        <v>157</v>
      </c>
    </row>
    <row r="38" spans="2:8" x14ac:dyDescent="0.2">
      <c r="B38" s="7">
        <v>5000</v>
      </c>
      <c r="C38" s="51">
        <f>LOG10(B38)</f>
        <v>3.6989700043360187</v>
      </c>
      <c r="D38" s="3">
        <v>0.24579999999999999</v>
      </c>
      <c r="E38" s="3">
        <v>-1.0739000000000001</v>
      </c>
      <c r="F38" s="3">
        <v>1.1821999999999999</v>
      </c>
      <c r="G38" s="53">
        <f>((C38*C38)*D38)+(E38*C38)+(F38)</f>
        <v>0.57300489339744498</v>
      </c>
      <c r="H38" s="88" t="s">
        <v>156</v>
      </c>
    </row>
    <row r="39" spans="2:8" x14ac:dyDescent="0.2">
      <c r="B39" s="7">
        <v>5000</v>
      </c>
      <c r="C39" s="51">
        <f>LOG10(B39)</f>
        <v>3.6989700043360187</v>
      </c>
      <c r="D39" s="3">
        <v>0.24199999999999999</v>
      </c>
      <c r="E39" s="3">
        <v>-1.0617000000000001</v>
      </c>
      <c r="F39" s="3">
        <v>1.1728000000000001</v>
      </c>
      <c r="G39" s="53">
        <f>((C39*C39)*D39)+(E39*C39)+(F39)</f>
        <v>0.55673928689702956</v>
      </c>
      <c r="H39" t="s">
        <v>96</v>
      </c>
    </row>
    <row r="41" spans="2:8" ht="15" x14ac:dyDescent="0.25">
      <c r="D41" s="79" t="s">
        <v>84</v>
      </c>
    </row>
    <row r="42" spans="2:8" ht="15.75" x14ac:dyDescent="0.25">
      <c r="B42" t="s">
        <v>150</v>
      </c>
      <c r="C42" s="3" t="s">
        <v>163</v>
      </c>
      <c r="D42" s="3" t="s">
        <v>149</v>
      </c>
      <c r="E42" s="3" t="s">
        <v>94</v>
      </c>
      <c r="F42" s="3" t="s">
        <v>95</v>
      </c>
      <c r="G42" s="89" t="s">
        <v>157</v>
      </c>
    </row>
    <row r="43" spans="2:8" x14ac:dyDescent="0.2">
      <c r="B43" s="7">
        <v>5000</v>
      </c>
      <c r="C43" s="51">
        <f>LOG10(B43)</f>
        <v>3.6989700043360187</v>
      </c>
      <c r="D43" s="3">
        <v>8.1799999999999998E-2</v>
      </c>
      <c r="E43" s="3">
        <v>-0.34889999999999999</v>
      </c>
      <c r="F43" s="3">
        <v>0.38440000000000002</v>
      </c>
      <c r="G43" s="53">
        <f>((C43*C43)*D43)+(E43*C43)+(F43)</f>
        <v>0.2130479752927314</v>
      </c>
      <c r="H43" s="88" t="s">
        <v>156</v>
      </c>
    </row>
    <row r="44" spans="2:8" x14ac:dyDescent="0.2">
      <c r="B44" s="7">
        <v>5000</v>
      </c>
      <c r="C44" s="51">
        <f>LOG10(B44)</f>
        <v>3.6989700043360187</v>
      </c>
      <c r="D44" s="3">
        <v>8.5400000000000004E-2</v>
      </c>
      <c r="E44" s="3">
        <v>-0.36509999999999998</v>
      </c>
      <c r="F44" s="3">
        <v>0.4022</v>
      </c>
      <c r="G44" s="53">
        <f>((C44*C44)*D44)+(E44*C44)+(F44)</f>
        <v>0.22018122595720724</v>
      </c>
      <c r="H44" t="s">
        <v>96</v>
      </c>
    </row>
  </sheetData>
  <sheetProtection algorithmName="SHA-512" hashValue="3Szj2Bv2nvhLTlOS+e9N62itMNVcpf1kktZFYYcEs1D5cxeC47Ai+AEWvCX/0G0GzJSKANbMYLK1aAWdnk4Tmw==" saltValue="iAn04vdmaiPEmwZr7u9REA==" spinCount="100000" sheet="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K11" sqref="K11"/>
    </sheetView>
  </sheetViews>
  <sheetFormatPr defaultRowHeight="18.75" x14ac:dyDescent="0.3"/>
  <cols>
    <col min="1" max="1" width="19.5703125" style="64" customWidth="1"/>
    <col min="2" max="2" width="11.7109375" customWidth="1"/>
    <col min="3" max="3" width="13.42578125" customWidth="1"/>
    <col min="4" max="4" width="13.7109375" customWidth="1"/>
    <col min="5" max="5" width="12.7109375" customWidth="1"/>
    <col min="6" max="6" width="12.140625" customWidth="1"/>
  </cols>
  <sheetData>
    <row r="1" spans="1:10" ht="21" x14ac:dyDescent="0.35">
      <c r="A1" s="55" t="s">
        <v>159</v>
      </c>
    </row>
    <row r="2" spans="1:10" x14ac:dyDescent="0.3">
      <c r="B2" s="91" t="s">
        <v>97</v>
      </c>
      <c r="C2" s="3"/>
      <c r="D2" s="90"/>
      <c r="E2" s="3"/>
      <c r="F2" s="3"/>
    </row>
    <row r="3" spans="1:10" x14ac:dyDescent="0.3">
      <c r="A3" s="10" t="s">
        <v>162</v>
      </c>
      <c r="B3" s="91"/>
      <c r="C3" s="3"/>
      <c r="D3" s="90"/>
      <c r="E3" s="3"/>
      <c r="F3" s="3"/>
    </row>
    <row r="4" spans="1:10" x14ac:dyDescent="0.3">
      <c r="C4" s="93" t="s">
        <v>166</v>
      </c>
      <c r="D4" s="113" t="s">
        <v>101</v>
      </c>
      <c r="E4" s="113"/>
      <c r="F4" s="25" t="s">
        <v>89</v>
      </c>
    </row>
    <row r="5" spans="1:10" x14ac:dyDescent="0.3">
      <c r="C5" s="2" t="s">
        <v>164</v>
      </c>
      <c r="D5" s="2" t="s">
        <v>98</v>
      </c>
      <c r="E5" s="2" t="s">
        <v>99</v>
      </c>
      <c r="F5" s="25" t="s">
        <v>165</v>
      </c>
    </row>
    <row r="6" spans="1:10" x14ac:dyDescent="0.3">
      <c r="A6" s="8" t="s">
        <v>84</v>
      </c>
      <c r="B6" s="2" t="s">
        <v>91</v>
      </c>
      <c r="C6" s="3">
        <v>1000</v>
      </c>
      <c r="D6" s="3">
        <v>-0.1699</v>
      </c>
      <c r="E6" s="3">
        <v>0.1145727</v>
      </c>
      <c r="F6" s="65">
        <f>POWER(C6,D6)*E6</f>
        <v>3.5430815438984006E-2</v>
      </c>
    </row>
    <row r="7" spans="1:10" x14ac:dyDescent="0.3">
      <c r="B7" s="2" t="s">
        <v>100</v>
      </c>
      <c r="C7" s="3">
        <v>1000</v>
      </c>
      <c r="D7" s="3">
        <v>-0.185</v>
      </c>
      <c r="E7" s="3">
        <v>0.12230000000000001</v>
      </c>
      <c r="F7" s="65">
        <f>POWER(C7,D7)*E7</f>
        <v>3.4074261892342098E-2</v>
      </c>
    </row>
    <row r="9" spans="1:10" x14ac:dyDescent="0.3">
      <c r="A9" s="8" t="s">
        <v>78</v>
      </c>
      <c r="B9" s="2" t="s">
        <v>91</v>
      </c>
      <c r="C9" s="3">
        <v>1000</v>
      </c>
      <c r="D9" s="3">
        <v>0.10156366999999999</v>
      </c>
      <c r="E9" s="3">
        <v>1.4413500000000001E-3</v>
      </c>
      <c r="F9" s="65">
        <f>POWER(C9,D9)*E9</f>
        <v>2.9071032887885814E-3</v>
      </c>
      <c r="I9" s="3"/>
      <c r="J9" s="3"/>
    </row>
    <row r="10" spans="1:10" x14ac:dyDescent="0.3">
      <c r="B10" s="2" t="s">
        <v>100</v>
      </c>
      <c r="C10" s="3">
        <v>1000</v>
      </c>
      <c r="D10" s="3">
        <v>8.3097199999999996E-2</v>
      </c>
      <c r="E10" s="3">
        <v>1.59391E-3</v>
      </c>
      <c r="F10" s="65">
        <f>POWER(C10,D10)*E10</f>
        <v>2.8297977396455924E-3</v>
      </c>
    </row>
    <row r="12" spans="1:10" x14ac:dyDescent="0.3">
      <c r="A12" s="8" t="s">
        <v>28</v>
      </c>
      <c r="B12" s="2" t="s">
        <v>91</v>
      </c>
      <c r="C12" s="3">
        <v>1000</v>
      </c>
      <c r="D12" s="3">
        <v>-0.34921400000000002</v>
      </c>
      <c r="E12" s="3">
        <v>1.1786E-2</v>
      </c>
      <c r="F12" s="65">
        <f>POWER(C12,D12)*E12</f>
        <v>1.0561471629421428E-3</v>
      </c>
    </row>
    <row r="13" spans="1:10" x14ac:dyDescent="0.3">
      <c r="B13" s="2" t="s">
        <v>100</v>
      </c>
      <c r="C13" s="3">
        <v>1000</v>
      </c>
      <c r="D13" s="3">
        <v>-0.27403</v>
      </c>
      <c r="E13" s="3">
        <v>7.7099999999999998E-3</v>
      </c>
      <c r="F13" s="65">
        <f>POWER(C13,D13)*E13</f>
        <v>1.1613533527482817E-3</v>
      </c>
    </row>
    <row r="15" spans="1:10" x14ac:dyDescent="0.3">
      <c r="A15" s="8" t="s">
        <v>77</v>
      </c>
      <c r="B15" s="2" t="s">
        <v>91</v>
      </c>
      <c r="C15" s="3">
        <v>1000</v>
      </c>
      <c r="D15" s="3">
        <v>-0.112</v>
      </c>
      <c r="E15" s="3">
        <v>4.0000000000000002E-4</v>
      </c>
      <c r="F15" s="65">
        <f>POWER(C15,D15)*E15</f>
        <v>1.8452702982415175E-4</v>
      </c>
      <c r="G15" s="28"/>
    </row>
    <row r="16" spans="1:10" x14ac:dyDescent="0.3">
      <c r="B16" s="2" t="s">
        <v>100</v>
      </c>
      <c r="C16" s="3">
        <v>1000</v>
      </c>
      <c r="D16" s="3">
        <v>-0.128</v>
      </c>
      <c r="E16" s="3">
        <v>4.0000000000000002E-4</v>
      </c>
      <c r="F16" s="65">
        <f>POWER(C16,D16)*E16</f>
        <v>1.6521900079606455E-4</v>
      </c>
      <c r="G16" s="28"/>
    </row>
    <row r="18" spans="1:9" x14ac:dyDescent="0.3">
      <c r="A18" s="8" t="s">
        <v>80</v>
      </c>
      <c r="B18" s="2" t="s">
        <v>91</v>
      </c>
      <c r="C18" s="3">
        <v>1000</v>
      </c>
      <c r="D18" s="3">
        <v>-0.38700000000000001</v>
      </c>
      <c r="E18" s="3">
        <v>0.6452</v>
      </c>
      <c r="F18" s="65">
        <f>POWER(C18,D18)*E18</f>
        <v>4.453427214377241E-2</v>
      </c>
    </row>
    <row r="19" spans="1:9" x14ac:dyDescent="0.3">
      <c r="B19" s="2" t="s">
        <v>100</v>
      </c>
      <c r="C19" s="3">
        <v>1000</v>
      </c>
      <c r="D19" s="3">
        <v>-0.31</v>
      </c>
      <c r="E19" s="3">
        <v>0.4551</v>
      </c>
      <c r="F19" s="65">
        <f>POWER(C19,D19)*E19</f>
        <v>5.3469587725297987E-2</v>
      </c>
    </row>
    <row r="21" spans="1:9" x14ac:dyDescent="0.3">
      <c r="A21" s="8" t="s">
        <v>2</v>
      </c>
      <c r="B21" s="2" t="s">
        <v>91</v>
      </c>
      <c r="C21" s="3">
        <v>1000</v>
      </c>
      <c r="D21" s="3">
        <v>0.21890000000000001</v>
      </c>
      <c r="E21" s="3">
        <v>8.0000000000000002E-3</v>
      </c>
      <c r="F21" s="65">
        <f>POWER(C21,D21)*E21</f>
        <v>3.6290252253539365E-2</v>
      </c>
      <c r="G21" s="28"/>
    </row>
    <row r="22" spans="1:9" x14ac:dyDescent="0.3">
      <c r="B22" s="2" t="s">
        <v>100</v>
      </c>
      <c r="C22" s="3">
        <v>1000</v>
      </c>
      <c r="D22" s="3">
        <v>0.25669999999999998</v>
      </c>
      <c r="E22" s="3">
        <v>6.7999999999999996E-3</v>
      </c>
      <c r="F22" s="65">
        <f>POWER(C22,D22)*E22</f>
        <v>4.0050589491573696E-2</v>
      </c>
      <c r="G22" s="28"/>
    </row>
    <row r="24" spans="1:9" x14ac:dyDescent="0.3">
      <c r="A24" s="8" t="s">
        <v>3</v>
      </c>
      <c r="B24" s="2" t="s">
        <v>91</v>
      </c>
      <c r="C24" s="3">
        <v>1000</v>
      </c>
      <c r="D24" s="3">
        <v>0.22520000000000001</v>
      </c>
      <c r="E24" s="3">
        <v>7.1000000000000004E-3</v>
      </c>
      <c r="F24" s="65">
        <f>POWER(C24,D24)*E24</f>
        <v>3.3640182927056603E-2</v>
      </c>
      <c r="G24" s="28"/>
      <c r="I24" s="61"/>
    </row>
    <row r="25" spans="1:9" x14ac:dyDescent="0.3">
      <c r="B25" s="2" t="s">
        <v>100</v>
      </c>
      <c r="C25" s="3">
        <v>1000</v>
      </c>
      <c r="D25" s="3">
        <v>0.94550000000000001</v>
      </c>
      <c r="E25" s="3">
        <v>1.6999999999999999E-3</v>
      </c>
      <c r="F25" s="65">
        <f>POWER(C25,D25)*E25</f>
        <v>1.1666723932995042</v>
      </c>
      <c r="G25" s="28"/>
    </row>
  </sheetData>
  <sheetProtection algorithmName="SHA-512" hashValue="golLQXv1tCtuobMTCdGuprRRTahtG8tNJRttlD1KqvOT4czrKbCx4lS/qJH4X1dVeJNhd7xAToSLXsOb5xDCCg==" saltValue="i8VyxnmGyxy9QdzZ2057lg==" spinCount="100000" sheet="1" objects="1" scenarios="1"/>
  <mergeCells count="1">
    <mergeCell ref="D4:E4"/>
  </mergeCells>
  <pageMargins left="0.7" right="0.7" top="0.75" bottom="0.75" header="0.3" footer="0.3"/>
  <pageSetup orientation="portrait" r:id="rId1"/>
  <headerFooter>
    <oddHeader>&amp;R&amp;D</oddHeader>
    <oddFooter>&amp;L&amp;Z&amp;F</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72"/>
  <sheetViews>
    <sheetView topLeftCell="F1" workbookViewId="0">
      <selection activeCell="X15" sqref="X15"/>
    </sheetView>
  </sheetViews>
  <sheetFormatPr defaultRowHeight="12.75" x14ac:dyDescent="0.2"/>
  <cols>
    <col min="1" max="1" width="11.7109375" customWidth="1"/>
    <col min="2" max="2" width="12.5703125" customWidth="1"/>
    <col min="3" max="3" width="19.7109375" customWidth="1"/>
    <col min="4" max="20" width="11.7109375" customWidth="1"/>
  </cols>
  <sheetData>
    <row r="1" spans="1:18" ht="21" x14ac:dyDescent="0.35">
      <c r="A1" s="33" t="s">
        <v>183</v>
      </c>
      <c r="B1" s="17"/>
      <c r="C1" s="18"/>
      <c r="D1" s="22"/>
      <c r="E1" s="22"/>
      <c r="F1" s="22"/>
      <c r="G1" s="35" t="s">
        <v>125</v>
      </c>
      <c r="H1" s="17"/>
      <c r="I1" s="25" t="s">
        <v>89</v>
      </c>
      <c r="J1" s="17"/>
      <c r="K1" s="25"/>
      <c r="L1" s="77" t="s">
        <v>126</v>
      </c>
      <c r="M1" s="17"/>
      <c r="N1" s="17"/>
      <c r="O1" s="17"/>
      <c r="P1" s="17"/>
      <c r="Q1" s="17"/>
      <c r="R1" s="17"/>
    </row>
    <row r="2" spans="1:18" x14ac:dyDescent="0.2">
      <c r="A2" s="24" t="s">
        <v>128</v>
      </c>
      <c r="B2" s="24" t="s">
        <v>127</v>
      </c>
      <c r="C2" s="29" t="s">
        <v>32</v>
      </c>
      <c r="D2" s="29" t="s">
        <v>75</v>
      </c>
      <c r="E2" s="29" t="s">
        <v>181</v>
      </c>
      <c r="F2" s="29" t="s">
        <v>182</v>
      </c>
      <c r="G2" s="29" t="s">
        <v>2</v>
      </c>
      <c r="H2" s="29" t="s">
        <v>76</v>
      </c>
      <c r="I2" s="29" t="s">
        <v>77</v>
      </c>
      <c r="J2" s="29" t="s">
        <v>72</v>
      </c>
      <c r="K2" s="29" t="s">
        <v>78</v>
      </c>
      <c r="L2" s="29" t="s">
        <v>3</v>
      </c>
      <c r="M2" s="29" t="s">
        <v>28</v>
      </c>
      <c r="N2" s="29" t="s">
        <v>79</v>
      </c>
      <c r="O2" s="29" t="s">
        <v>80</v>
      </c>
      <c r="P2" s="29" t="s">
        <v>82</v>
      </c>
      <c r="Q2" s="29" t="s">
        <v>83</v>
      </c>
      <c r="R2" s="29" t="s">
        <v>84</v>
      </c>
    </row>
    <row r="3" spans="1:18" x14ac:dyDescent="0.2">
      <c r="A3" s="24" t="s">
        <v>130</v>
      </c>
      <c r="B3" s="24" t="s">
        <v>87</v>
      </c>
      <c r="C3" s="30">
        <v>39819.715277777781</v>
      </c>
      <c r="D3" s="40">
        <v>77</v>
      </c>
      <c r="E3" s="40">
        <f>LOG10(D3)</f>
        <v>1.8864907251724818</v>
      </c>
      <c r="F3" s="40">
        <f>D3*0.028317</f>
        <v>2.180409</v>
      </c>
      <c r="G3" s="38">
        <v>7.3999999999999996E-2</v>
      </c>
      <c r="H3" s="41"/>
      <c r="I3" s="32"/>
      <c r="J3" s="38">
        <v>2.6309999999999998</v>
      </c>
      <c r="K3" s="36">
        <v>3.0000000000000024E-4</v>
      </c>
      <c r="L3" s="38">
        <v>0.159</v>
      </c>
      <c r="M3" s="38"/>
      <c r="N3" s="38">
        <v>0.33200000000000002</v>
      </c>
      <c r="O3" s="38">
        <v>2.2800000000000011E-2</v>
      </c>
      <c r="P3" s="38">
        <v>0.23100000000000001</v>
      </c>
      <c r="Q3" s="38">
        <v>0.441</v>
      </c>
      <c r="R3" s="38">
        <v>1.1899999999999992E-2</v>
      </c>
    </row>
    <row r="4" spans="1:18" x14ac:dyDescent="0.2">
      <c r="A4" s="24" t="s">
        <v>130</v>
      </c>
      <c r="B4" s="24" t="s">
        <v>87</v>
      </c>
      <c r="C4" s="30">
        <v>39819.725694444445</v>
      </c>
      <c r="D4" s="40">
        <v>77</v>
      </c>
      <c r="E4" s="40">
        <f t="shared" ref="E4:E67" si="0">LOG10(D4)</f>
        <v>1.8864907251724818</v>
      </c>
      <c r="F4" s="40">
        <f t="shared" ref="F4:F67" si="1">D4*0.028317</f>
        <v>2.180409</v>
      </c>
      <c r="G4" s="38">
        <v>8.4000000000000005E-2</v>
      </c>
      <c r="H4" s="41"/>
      <c r="I4" s="32">
        <v>2.0000000000000019E-5</v>
      </c>
      <c r="J4" s="38">
        <v>4.1749999999999998</v>
      </c>
      <c r="K4" s="38">
        <v>6.0000000000000006E-4</v>
      </c>
      <c r="L4" s="38">
        <v>0.17499999999999999</v>
      </c>
      <c r="M4" s="38"/>
      <c r="N4" s="38">
        <v>0.33</v>
      </c>
      <c r="O4" s="38">
        <v>2.4900000000000005E-2</v>
      </c>
      <c r="P4" s="38">
        <v>6.9000000000000006E-2</v>
      </c>
      <c r="Q4" s="38">
        <v>0.42799999999999999</v>
      </c>
      <c r="R4" s="38">
        <v>1.4600000000000009E-2</v>
      </c>
    </row>
    <row r="5" spans="1:18" x14ac:dyDescent="0.2">
      <c r="A5" s="24" t="s">
        <v>130</v>
      </c>
      <c r="B5" s="24" t="s">
        <v>87</v>
      </c>
      <c r="C5" s="30">
        <v>39850.552083333336</v>
      </c>
      <c r="D5" s="40">
        <v>77</v>
      </c>
      <c r="E5" s="40">
        <f t="shared" si="0"/>
        <v>1.8864907251724818</v>
      </c>
      <c r="F5" s="40">
        <f t="shared" si="1"/>
        <v>2.180409</v>
      </c>
      <c r="G5" s="38">
        <v>0.27800000000000002</v>
      </c>
      <c r="H5" s="41"/>
      <c r="I5" s="32">
        <v>3.0000000000000028E-5</v>
      </c>
      <c r="J5" s="38">
        <v>6.0000000000000001E-3</v>
      </c>
      <c r="K5" s="38">
        <v>1.5E-3</v>
      </c>
      <c r="L5" s="38">
        <v>0.45200000000000001</v>
      </c>
      <c r="M5" s="38">
        <v>3.0000000000000001E-3</v>
      </c>
      <c r="N5" s="38">
        <v>7.1999999999999995E-2</v>
      </c>
      <c r="O5" s="38">
        <v>1.4999999999999999E-2</v>
      </c>
      <c r="P5" s="38">
        <v>7.0000000000000001E-3</v>
      </c>
      <c r="Q5" s="38">
        <v>0.72699999999999998</v>
      </c>
      <c r="R5" s="38">
        <v>1.5699999999999988E-2</v>
      </c>
    </row>
    <row r="6" spans="1:18" x14ac:dyDescent="0.2">
      <c r="A6" s="24" t="s">
        <v>130</v>
      </c>
      <c r="B6" s="24" t="s">
        <v>87</v>
      </c>
      <c r="C6" s="30">
        <v>39850.586805555555</v>
      </c>
      <c r="D6" s="40">
        <v>77</v>
      </c>
      <c r="E6" s="40">
        <f t="shared" si="0"/>
        <v>1.8864907251724818</v>
      </c>
      <c r="F6" s="40">
        <f t="shared" si="1"/>
        <v>2.180409</v>
      </c>
      <c r="G6" s="38">
        <v>0.215</v>
      </c>
      <c r="H6" s="41"/>
      <c r="I6" s="32">
        <v>1.4000000000000001E-4</v>
      </c>
      <c r="J6" s="38">
        <v>1.5429999999999999</v>
      </c>
      <c r="K6" s="38">
        <v>2E-3</v>
      </c>
      <c r="L6" s="38">
        <v>0.38</v>
      </c>
      <c r="M6" s="38">
        <v>1.8999999999999996E-3</v>
      </c>
      <c r="N6" s="38">
        <v>0.06</v>
      </c>
      <c r="O6" s="38">
        <v>3.1099999999999996E-2</v>
      </c>
      <c r="P6" s="38">
        <v>2.8000000000000001E-2</v>
      </c>
      <c r="Q6" s="38">
        <v>0.122</v>
      </c>
      <c r="R6" s="38">
        <v>0.02</v>
      </c>
    </row>
    <row r="7" spans="1:18" x14ac:dyDescent="0.2">
      <c r="A7" s="24" t="s">
        <v>130</v>
      </c>
      <c r="B7" s="24" t="s">
        <v>87</v>
      </c>
      <c r="C7" s="30">
        <v>39875.416666666664</v>
      </c>
      <c r="D7" s="40">
        <v>59</v>
      </c>
      <c r="E7" s="40">
        <f t="shared" si="0"/>
        <v>1.7708520116421442</v>
      </c>
      <c r="F7" s="40">
        <f t="shared" si="1"/>
        <v>1.6707029999999998</v>
      </c>
      <c r="G7" s="38">
        <v>0.39700000000000002</v>
      </c>
      <c r="H7" s="41"/>
      <c r="I7" s="32">
        <v>7.9999999999999993E-5</v>
      </c>
      <c r="J7" s="38">
        <v>2.573</v>
      </c>
      <c r="K7" s="38">
        <v>3.9000000000000003E-3</v>
      </c>
      <c r="L7" s="38">
        <v>0.70099999999999996</v>
      </c>
      <c r="M7" s="38">
        <v>4.4999999999999997E-3</v>
      </c>
      <c r="N7" s="38">
        <v>0.24199999999999999</v>
      </c>
      <c r="O7" s="38">
        <v>5.6000000000000001E-2</v>
      </c>
      <c r="P7" s="38">
        <v>0.114</v>
      </c>
      <c r="Q7" s="38">
        <v>0.41199999999999998</v>
      </c>
      <c r="R7" s="38">
        <v>3.2399999999999991E-2</v>
      </c>
    </row>
    <row r="8" spans="1:18" x14ac:dyDescent="0.2">
      <c r="A8" s="24" t="s">
        <v>130</v>
      </c>
      <c r="B8" s="24" t="s">
        <v>87</v>
      </c>
      <c r="C8" s="30">
        <v>39875.423611111109</v>
      </c>
      <c r="D8" s="40">
        <v>59</v>
      </c>
      <c r="E8" s="40">
        <f t="shared" si="0"/>
        <v>1.7708520116421442</v>
      </c>
      <c r="F8" s="40">
        <f t="shared" si="1"/>
        <v>1.6707029999999998</v>
      </c>
      <c r="G8" s="38">
        <v>0.32400000000000001</v>
      </c>
      <c r="H8" s="41"/>
      <c r="I8" s="32">
        <v>8.9999999999999965E-5</v>
      </c>
      <c r="J8" s="38">
        <v>2.0790000000000002</v>
      </c>
      <c r="K8" s="38">
        <v>1.2999999999999997E-3</v>
      </c>
      <c r="L8" s="38">
        <v>0.57599999999999996</v>
      </c>
      <c r="M8" s="38">
        <v>2.7000000000000001E-3</v>
      </c>
      <c r="N8" s="38">
        <v>0.433</v>
      </c>
      <c r="O8" s="38">
        <v>3.5099999999999992E-2</v>
      </c>
      <c r="P8" s="38">
        <v>7.4999999999999997E-2</v>
      </c>
      <c r="Q8" s="38">
        <v>0.32300000000000001</v>
      </c>
      <c r="R8" s="38">
        <v>2.3300000000000012E-2</v>
      </c>
    </row>
    <row r="9" spans="1:18" x14ac:dyDescent="0.2">
      <c r="A9" s="24" t="s">
        <v>130</v>
      </c>
      <c r="B9" s="24" t="s">
        <v>87</v>
      </c>
      <c r="C9" s="30">
        <v>39877.513888888891</v>
      </c>
      <c r="D9" s="40">
        <v>59</v>
      </c>
      <c r="E9" s="40">
        <f t="shared" si="0"/>
        <v>1.7708520116421442</v>
      </c>
      <c r="F9" s="40">
        <f t="shared" si="1"/>
        <v>1.6707029999999998</v>
      </c>
      <c r="G9" s="38">
        <v>0.46</v>
      </c>
      <c r="H9" s="41"/>
      <c r="I9" s="32">
        <v>1.3000000000000002E-4</v>
      </c>
      <c r="J9" s="38">
        <v>3.93</v>
      </c>
      <c r="K9" s="38">
        <v>2.8E-3</v>
      </c>
      <c r="L9" s="38">
        <v>0.76100000000000001</v>
      </c>
      <c r="M9" s="38">
        <v>2.8E-3</v>
      </c>
      <c r="N9" s="38">
        <v>1.7000000000000001E-2</v>
      </c>
      <c r="O9" s="38">
        <v>4.5699999999999991E-2</v>
      </c>
      <c r="P9" s="38">
        <v>0.111</v>
      </c>
      <c r="Q9" s="38">
        <v>0.81299999999999994</v>
      </c>
      <c r="R9" s="38">
        <v>3.7700000000000004E-2</v>
      </c>
    </row>
    <row r="10" spans="1:18" x14ac:dyDescent="0.2">
      <c r="A10" s="24" t="s">
        <v>130</v>
      </c>
      <c r="B10" s="24" t="s">
        <v>87</v>
      </c>
      <c r="C10" s="30">
        <v>39909.524305555555</v>
      </c>
      <c r="D10" s="40">
        <v>88</v>
      </c>
      <c r="E10" s="40">
        <f t="shared" si="0"/>
        <v>1.9444826721501687</v>
      </c>
      <c r="F10" s="40">
        <f t="shared" si="1"/>
        <v>2.4918959999999997</v>
      </c>
      <c r="G10" s="38">
        <v>0.26800000000000002</v>
      </c>
      <c r="H10" s="41"/>
      <c r="I10" s="32">
        <v>9.0000000000000019E-5</v>
      </c>
      <c r="J10" s="38">
        <v>1.151</v>
      </c>
      <c r="K10" s="38">
        <v>1.8000000000000002E-3</v>
      </c>
      <c r="L10" s="38">
        <v>0.45500000000000002</v>
      </c>
      <c r="M10" s="38">
        <v>2.8E-3</v>
      </c>
      <c r="N10" s="38">
        <v>0.186</v>
      </c>
      <c r="O10" s="38">
        <v>2.8399999999999977E-2</v>
      </c>
      <c r="P10" s="38">
        <v>8.6999999999999994E-2</v>
      </c>
      <c r="Q10" s="38">
        <v>0.19600000000000001</v>
      </c>
      <c r="R10" s="38">
        <v>1.8200000000000004E-2</v>
      </c>
    </row>
    <row r="11" spans="1:18" x14ac:dyDescent="0.2">
      <c r="A11" s="24" t="s">
        <v>130</v>
      </c>
      <c r="B11" s="24" t="s">
        <v>87</v>
      </c>
      <c r="C11" s="30">
        <v>39909.555555555555</v>
      </c>
      <c r="D11" s="40">
        <v>88</v>
      </c>
      <c r="E11" s="40">
        <f t="shared" si="0"/>
        <v>1.9444826721501687</v>
      </c>
      <c r="F11" s="40">
        <f t="shared" si="1"/>
        <v>2.4918959999999997</v>
      </c>
      <c r="G11" s="38">
        <v>0.21099999999999999</v>
      </c>
      <c r="H11" s="41"/>
      <c r="I11" s="32">
        <v>5.9999999999999995E-5</v>
      </c>
      <c r="J11" s="38">
        <v>0.24099999999999999</v>
      </c>
      <c r="K11" s="38">
        <v>1.7999999999999997E-3</v>
      </c>
      <c r="L11" s="38">
        <v>0.36399999999999999</v>
      </c>
      <c r="M11" s="38">
        <v>2.1000000000000007E-3</v>
      </c>
      <c r="N11" s="38">
        <v>-1E-3</v>
      </c>
      <c r="O11" s="38">
        <v>2.0500000000000001E-2</v>
      </c>
      <c r="P11" s="38">
        <v>1.6E-2</v>
      </c>
      <c r="Q11" s="38">
        <v>1.7000000000000001E-2</v>
      </c>
      <c r="R11" s="38">
        <v>2.3200000000000002E-2</v>
      </c>
    </row>
    <row r="12" spans="1:18" x14ac:dyDescent="0.2">
      <c r="A12" s="24" t="s">
        <v>130</v>
      </c>
      <c r="B12" s="24" t="s">
        <v>87</v>
      </c>
      <c r="C12" s="30">
        <v>39938.354166666664</v>
      </c>
      <c r="D12" s="40">
        <v>108</v>
      </c>
      <c r="E12" s="40">
        <f t="shared" si="0"/>
        <v>2.0334237554869499</v>
      </c>
      <c r="F12" s="40">
        <f t="shared" si="1"/>
        <v>3.058236</v>
      </c>
      <c r="G12" s="38">
        <v>0.54500000000000004</v>
      </c>
      <c r="H12" s="41"/>
      <c r="I12" s="32">
        <v>1.6000000000000001E-4</v>
      </c>
      <c r="J12" s="38">
        <v>0.872</v>
      </c>
      <c r="K12" s="38">
        <v>5.0000000000000001E-3</v>
      </c>
      <c r="L12" s="38">
        <v>0.72</v>
      </c>
      <c r="M12" s="38">
        <v>7.3999999999999995E-3</v>
      </c>
      <c r="N12" s="38">
        <v>0.254</v>
      </c>
      <c r="O12" s="38">
        <v>8.1200000000000008E-2</v>
      </c>
      <c r="P12" s="38">
        <v>0.14899999999999999</v>
      </c>
      <c r="Q12" s="38">
        <v>0.153</v>
      </c>
      <c r="R12" s="38">
        <v>3.4300000000000004E-2</v>
      </c>
    </row>
    <row r="13" spans="1:18" x14ac:dyDescent="0.2">
      <c r="A13" s="24" t="s">
        <v>130</v>
      </c>
      <c r="B13" s="24" t="s">
        <v>87</v>
      </c>
      <c r="C13" s="30">
        <v>39938.357638888891</v>
      </c>
      <c r="D13" s="40">
        <v>108</v>
      </c>
      <c r="E13" s="40">
        <f t="shared" si="0"/>
        <v>2.0334237554869499</v>
      </c>
      <c r="F13" s="40">
        <f t="shared" si="1"/>
        <v>3.058236</v>
      </c>
      <c r="G13" s="38">
        <v>0.42199999999999999</v>
      </c>
      <c r="H13" s="41"/>
      <c r="I13" s="32">
        <v>1.3999999999999999E-4</v>
      </c>
      <c r="J13" s="38">
        <v>0.47799999999999998</v>
      </c>
      <c r="K13" s="38">
        <v>4.8999999999999998E-3</v>
      </c>
      <c r="L13" s="38">
        <v>0.66900000000000004</v>
      </c>
      <c r="M13" s="38">
        <v>6.9000000000000008E-3</v>
      </c>
      <c r="N13" s="38">
        <v>0.27100000000000002</v>
      </c>
      <c r="O13" s="38">
        <v>6.93E-2</v>
      </c>
      <c r="P13" s="38">
        <v>0.13800000000000001</v>
      </c>
      <c r="Q13" s="38">
        <v>0.219</v>
      </c>
      <c r="R13" s="38">
        <v>3.8199999999999998E-2</v>
      </c>
    </row>
    <row r="14" spans="1:18" x14ac:dyDescent="0.2">
      <c r="A14" s="24" t="s">
        <v>130</v>
      </c>
      <c r="B14" s="24" t="s">
        <v>87</v>
      </c>
      <c r="C14" s="30">
        <v>39965.458333333336</v>
      </c>
      <c r="D14" s="40">
        <v>787</v>
      </c>
      <c r="E14" s="40">
        <f t="shared" si="0"/>
        <v>2.8959747323590648</v>
      </c>
      <c r="F14" s="40">
        <f t="shared" si="1"/>
        <v>22.285478999999999</v>
      </c>
      <c r="G14" s="38">
        <v>0.32400000000000001</v>
      </c>
      <c r="H14" s="41"/>
      <c r="I14" s="32">
        <v>1.6000000000000001E-4</v>
      </c>
      <c r="J14" s="38">
        <v>1.552</v>
      </c>
      <c r="K14" s="38">
        <v>3.5999999999999999E-3</v>
      </c>
      <c r="L14" s="38">
        <v>0.45500000000000002</v>
      </c>
      <c r="M14" s="38">
        <v>5.0999999999999995E-3</v>
      </c>
      <c r="N14" s="38">
        <v>0.33500000000000002</v>
      </c>
      <c r="O14" s="38">
        <v>5.0499999999999996E-2</v>
      </c>
      <c r="P14" s="38">
        <v>0.157</v>
      </c>
      <c r="Q14" s="38">
        <v>0.4</v>
      </c>
      <c r="R14" s="38">
        <v>2.5199999999999997E-2</v>
      </c>
    </row>
    <row r="15" spans="1:18" x14ac:dyDescent="0.2">
      <c r="A15" s="24" t="s">
        <v>130</v>
      </c>
      <c r="B15" s="24" t="s">
        <v>87</v>
      </c>
      <c r="C15" s="30">
        <v>39965.479166666664</v>
      </c>
      <c r="D15" s="40">
        <v>787</v>
      </c>
      <c r="E15" s="40">
        <f t="shared" si="0"/>
        <v>2.8959747323590648</v>
      </c>
      <c r="F15" s="40">
        <f t="shared" si="1"/>
        <v>22.285478999999999</v>
      </c>
      <c r="G15" s="38">
        <v>0.32200000000000001</v>
      </c>
      <c r="H15" s="41"/>
      <c r="I15" s="32">
        <v>4.9999999999999989E-5</v>
      </c>
      <c r="J15" s="38">
        <v>1.0029999999999999</v>
      </c>
      <c r="K15" s="38">
        <v>3.3E-3</v>
      </c>
      <c r="L15" s="38">
        <v>0.443</v>
      </c>
      <c r="M15" s="38">
        <v>4.5999999999999999E-3</v>
      </c>
      <c r="N15" s="38">
        <v>0.32400000000000001</v>
      </c>
      <c r="O15" s="38">
        <v>4.02E-2</v>
      </c>
      <c r="P15" s="38">
        <v>-1.9E-2</v>
      </c>
      <c r="Q15" s="38">
        <v>0.32400000000000001</v>
      </c>
      <c r="R15" s="38">
        <v>2.5299999999999996E-2</v>
      </c>
    </row>
    <row r="16" spans="1:18" x14ac:dyDescent="0.2">
      <c r="A16" s="24" t="s">
        <v>130</v>
      </c>
      <c r="B16" s="24" t="s">
        <v>87</v>
      </c>
      <c r="C16" s="30">
        <v>39995.392361111109</v>
      </c>
      <c r="D16" s="40">
        <v>780</v>
      </c>
      <c r="E16" s="40">
        <f t="shared" si="0"/>
        <v>2.8920946026904804</v>
      </c>
      <c r="F16" s="40">
        <f t="shared" si="1"/>
        <v>22.087259999999997</v>
      </c>
      <c r="G16" s="38">
        <v>0.437</v>
      </c>
      <c r="H16" s="41"/>
      <c r="I16" s="32">
        <v>2.9999999999999997E-5</v>
      </c>
      <c r="J16" s="38">
        <v>1.837</v>
      </c>
      <c r="K16" s="38">
        <v>3.2000000000000002E-3</v>
      </c>
      <c r="L16" s="38">
        <v>0.55300000000000005</v>
      </c>
      <c r="M16" s="38">
        <v>2.5999999999999994E-3</v>
      </c>
      <c r="N16" s="38">
        <v>0.21199999999999999</v>
      </c>
      <c r="O16" s="38">
        <v>4.7E-2</v>
      </c>
      <c r="P16" s="38">
        <v>9.5000000000000001E-2</v>
      </c>
      <c r="Q16" s="38">
        <v>0.13100000000000001</v>
      </c>
      <c r="R16" s="38">
        <v>2.8500000000000001E-2</v>
      </c>
    </row>
    <row r="17" spans="1:18" x14ac:dyDescent="0.2">
      <c r="A17" s="24" t="s">
        <v>130</v>
      </c>
      <c r="B17" s="24" t="s">
        <v>87</v>
      </c>
      <c r="C17" s="30">
        <v>39995.402777777781</v>
      </c>
      <c r="D17" s="40">
        <v>780</v>
      </c>
      <c r="E17" s="40">
        <f t="shared" si="0"/>
        <v>2.8920946026904804</v>
      </c>
      <c r="F17" s="40">
        <f t="shared" si="1"/>
        <v>22.087259999999997</v>
      </c>
      <c r="G17" s="38">
        <v>0.41399999999999998</v>
      </c>
      <c r="H17" s="41"/>
      <c r="I17" s="32"/>
      <c r="J17" s="38">
        <v>0.14099999999999999</v>
      </c>
      <c r="K17" s="38">
        <v>3.0999999999999999E-3</v>
      </c>
      <c r="L17" s="38">
        <v>0.53200000000000003</v>
      </c>
      <c r="M17" s="38">
        <v>2.5999999999999994E-3</v>
      </c>
      <c r="N17" s="38">
        <v>0.14599999999999999</v>
      </c>
      <c r="O17" s="38">
        <v>0.05</v>
      </c>
      <c r="P17" s="38">
        <v>0.104</v>
      </c>
      <c r="Q17" s="38">
        <v>8.5000000000000006E-2</v>
      </c>
      <c r="R17" s="38">
        <v>2.3200000000000002E-2</v>
      </c>
    </row>
    <row r="18" spans="1:18" x14ac:dyDescent="0.2">
      <c r="A18" s="24" t="s">
        <v>130</v>
      </c>
      <c r="B18" s="24" t="s">
        <v>87</v>
      </c>
      <c r="C18" s="30">
        <v>40031.458333333336</v>
      </c>
      <c r="D18" s="40">
        <v>137</v>
      </c>
      <c r="E18" s="40">
        <f t="shared" si="0"/>
        <v>2.1367205671564067</v>
      </c>
      <c r="F18" s="40">
        <f t="shared" si="1"/>
        <v>3.8794289999999996</v>
      </c>
      <c r="G18" s="38">
        <v>5.8000000000000003E-2</v>
      </c>
      <c r="H18" s="41"/>
      <c r="I18" s="32"/>
      <c r="J18" s="38">
        <v>6.7439999999999998</v>
      </c>
      <c r="K18" s="38">
        <v>4.0000000000000013E-4</v>
      </c>
      <c r="L18" s="38">
        <v>0.108</v>
      </c>
      <c r="M18" s="41"/>
      <c r="N18" s="38">
        <v>0.89100000000000001</v>
      </c>
      <c r="O18" s="38">
        <v>2.3299999999999998E-2</v>
      </c>
      <c r="P18" s="38">
        <v>0.26</v>
      </c>
      <c r="Q18" s="38">
        <v>1.198</v>
      </c>
      <c r="R18" s="38">
        <v>0</v>
      </c>
    </row>
    <row r="19" spans="1:18" x14ac:dyDescent="0.2">
      <c r="A19" s="24" t="s">
        <v>130</v>
      </c>
      <c r="B19" s="24" t="s">
        <v>87</v>
      </c>
      <c r="C19" s="30">
        <v>40037.395833333336</v>
      </c>
      <c r="D19" s="40">
        <v>109</v>
      </c>
      <c r="E19" s="40">
        <f t="shared" si="0"/>
        <v>2.0374264979406238</v>
      </c>
      <c r="F19" s="40">
        <f t="shared" si="1"/>
        <v>3.0865529999999999</v>
      </c>
      <c r="G19" s="38">
        <v>1.2999999999999999E-2</v>
      </c>
      <c r="H19" s="41"/>
      <c r="I19" s="32"/>
      <c r="J19" s="38">
        <v>10.172000000000001</v>
      </c>
      <c r="K19" s="38"/>
      <c r="L19" s="38">
        <v>8.1000000000000003E-2</v>
      </c>
      <c r="M19" s="41"/>
      <c r="N19" s="38">
        <v>1.504</v>
      </c>
      <c r="O19" s="38">
        <v>7.1999999999999955E-3</v>
      </c>
      <c r="P19" s="38">
        <v>0.307</v>
      </c>
      <c r="Q19" s="38">
        <v>2.992</v>
      </c>
      <c r="R19" s="38">
        <v>0</v>
      </c>
    </row>
    <row r="20" spans="1:18" x14ac:dyDescent="0.2">
      <c r="A20" s="24" t="s">
        <v>130</v>
      </c>
      <c r="B20" s="24" t="s">
        <v>87</v>
      </c>
      <c r="C20" s="30">
        <v>40037.4375</v>
      </c>
      <c r="D20" s="40">
        <v>109</v>
      </c>
      <c r="E20" s="40">
        <f t="shared" si="0"/>
        <v>2.0374264979406238</v>
      </c>
      <c r="F20" s="40">
        <f t="shared" si="1"/>
        <v>3.0865529999999999</v>
      </c>
      <c r="G20" s="38">
        <v>3.2000000000000001E-2</v>
      </c>
      <c r="H20" s="41"/>
      <c r="I20" s="32">
        <v>5.9999999999999995E-5</v>
      </c>
      <c r="J20" s="38">
        <v>2.0390000000000001</v>
      </c>
      <c r="K20" s="38"/>
      <c r="L20" s="38">
        <v>0.10299999999999999</v>
      </c>
      <c r="M20" s="41"/>
      <c r="N20" s="38">
        <v>6.5000000000000002E-2</v>
      </c>
      <c r="O20" s="38">
        <v>1.0399999999999998E-2</v>
      </c>
      <c r="P20" s="38">
        <v>-8.0000000000000002E-3</v>
      </c>
      <c r="Q20" s="38">
        <v>-0.129</v>
      </c>
      <c r="R20" s="38">
        <v>2.1000000000000016E-3</v>
      </c>
    </row>
    <row r="21" spans="1:18" x14ac:dyDescent="0.2">
      <c r="A21" s="24" t="s">
        <v>130</v>
      </c>
      <c r="B21" s="24" t="s">
        <v>87</v>
      </c>
      <c r="C21" s="30">
        <v>40057.559027777781</v>
      </c>
      <c r="D21" s="40">
        <v>92</v>
      </c>
      <c r="E21" s="40">
        <f t="shared" si="0"/>
        <v>1.9637878273455553</v>
      </c>
      <c r="F21" s="40">
        <f t="shared" si="1"/>
        <v>2.6051639999999998</v>
      </c>
      <c r="G21" s="38">
        <v>2.5000000000000001E-2</v>
      </c>
      <c r="H21" s="41"/>
      <c r="I21" s="32">
        <v>1.1999999999999999E-4</v>
      </c>
      <c r="J21" s="38">
        <v>1.2250000000000001</v>
      </c>
      <c r="K21" s="38"/>
      <c r="L21" s="38">
        <v>0.108</v>
      </c>
      <c r="M21" s="41"/>
      <c r="N21" s="38">
        <v>0.30399999999999999</v>
      </c>
      <c r="O21" s="38">
        <v>1.4300000000000004E-2</v>
      </c>
      <c r="P21" s="38">
        <v>0.14799999999999999</v>
      </c>
      <c r="Q21" s="38">
        <v>0.05</v>
      </c>
      <c r="R21" s="38">
        <v>1.1999999999999992E-3</v>
      </c>
    </row>
    <row r="22" spans="1:18" x14ac:dyDescent="0.2">
      <c r="A22" s="24" t="s">
        <v>130</v>
      </c>
      <c r="B22" s="24" t="s">
        <v>87</v>
      </c>
      <c r="C22" s="30">
        <v>40057.569444444445</v>
      </c>
      <c r="D22" s="40">
        <v>92</v>
      </c>
      <c r="E22" s="40">
        <f t="shared" si="0"/>
        <v>1.9637878273455553</v>
      </c>
      <c r="F22" s="40">
        <f t="shared" si="1"/>
        <v>2.6051639999999998</v>
      </c>
      <c r="G22" s="38">
        <v>1.0999999999999999E-2</v>
      </c>
      <c r="H22" s="41"/>
      <c r="I22" s="32">
        <v>2.0000000000000019E-5</v>
      </c>
      <c r="J22" s="38">
        <v>0.14299999999999999</v>
      </c>
      <c r="K22" s="38"/>
      <c r="L22" s="38">
        <v>5.0999999999999997E-2</v>
      </c>
      <c r="M22" s="41"/>
      <c r="N22" s="38">
        <v>0.104</v>
      </c>
      <c r="O22" s="38">
        <v>3.1000000000000016E-3</v>
      </c>
      <c r="P22" s="38">
        <v>2.1999999999999999E-2</v>
      </c>
      <c r="Q22" s="38">
        <v>0.23400000000000001</v>
      </c>
      <c r="R22" s="38">
        <v>1.9000000000000004E-3</v>
      </c>
    </row>
    <row r="23" spans="1:18" x14ac:dyDescent="0.2">
      <c r="A23" s="24" t="s">
        <v>130</v>
      </c>
      <c r="B23" s="24" t="s">
        <v>87</v>
      </c>
      <c r="C23" s="30">
        <v>40091.493055555555</v>
      </c>
      <c r="D23" s="40">
        <v>103</v>
      </c>
      <c r="E23" s="40">
        <f t="shared" si="0"/>
        <v>2.012837224705172</v>
      </c>
      <c r="F23" s="40">
        <f t="shared" si="1"/>
        <v>2.9166509999999999</v>
      </c>
      <c r="G23" s="38">
        <v>3.6999999999999998E-2</v>
      </c>
      <c r="H23" s="41"/>
      <c r="I23" s="32">
        <v>4.000000000000001E-5</v>
      </c>
      <c r="J23" s="38">
        <v>5.5339999999999998</v>
      </c>
      <c r="K23" s="38">
        <v>5.0000000000000001E-4</v>
      </c>
      <c r="L23" s="38">
        <v>0.11899999999999999</v>
      </c>
      <c r="M23" s="41"/>
      <c r="N23" s="38">
        <v>2.331</v>
      </c>
      <c r="O23" s="38">
        <v>2.7700000000000002E-2</v>
      </c>
      <c r="P23" s="38">
        <v>0.16800000000000001</v>
      </c>
      <c r="Q23" s="38">
        <v>2.9649999999999999</v>
      </c>
      <c r="R23" s="38">
        <v>7.0999999999999943E-3</v>
      </c>
    </row>
    <row r="24" spans="1:18" x14ac:dyDescent="0.2">
      <c r="A24" s="24" t="s">
        <v>130</v>
      </c>
      <c r="B24" s="24" t="s">
        <v>87</v>
      </c>
      <c r="C24" s="30">
        <v>40091.524305555555</v>
      </c>
      <c r="D24" s="40">
        <v>103</v>
      </c>
      <c r="E24" s="40">
        <f t="shared" si="0"/>
        <v>2.012837224705172</v>
      </c>
      <c r="F24" s="40">
        <f t="shared" si="1"/>
        <v>2.9166509999999999</v>
      </c>
      <c r="G24" s="38">
        <v>4.4999999999999998E-2</v>
      </c>
      <c r="H24" s="41"/>
      <c r="I24" s="32"/>
      <c r="J24" s="38">
        <v>0.27700000000000002</v>
      </c>
      <c r="K24" s="38">
        <v>3.0000000000000024E-4</v>
      </c>
      <c r="L24" s="38">
        <v>0.12</v>
      </c>
      <c r="M24" s="41"/>
      <c r="N24" s="38">
        <v>0.624</v>
      </c>
      <c r="O24" s="38">
        <v>2.0200000000000003E-2</v>
      </c>
      <c r="P24" s="38">
        <v>8.5000000000000006E-2</v>
      </c>
      <c r="Q24" s="38">
        <v>0.23599999999999999</v>
      </c>
      <c r="R24" s="38">
        <v>3.5000000000000001E-3</v>
      </c>
    </row>
    <row r="25" spans="1:18" x14ac:dyDescent="0.2">
      <c r="A25" s="24" t="s">
        <v>130</v>
      </c>
      <c r="B25" s="24" t="s">
        <v>87</v>
      </c>
      <c r="C25" s="30">
        <v>40119.53125</v>
      </c>
      <c r="D25" s="40">
        <v>73</v>
      </c>
      <c r="E25" s="40">
        <f t="shared" si="0"/>
        <v>1.8633228601204559</v>
      </c>
      <c r="F25" s="40">
        <f t="shared" si="1"/>
        <v>2.0671409999999999</v>
      </c>
      <c r="G25" s="38">
        <v>7.5999999999999998E-2</v>
      </c>
      <c r="H25" s="41"/>
      <c r="I25" s="32">
        <v>9.9999999999999978E-5</v>
      </c>
      <c r="J25" s="38">
        <v>1.0449999999999999</v>
      </c>
      <c r="K25" s="38">
        <v>6.9999999999999999E-4</v>
      </c>
      <c r="L25" s="38">
        <v>0.16200000000000001</v>
      </c>
      <c r="M25" s="41"/>
      <c r="N25" s="38">
        <v>0.105</v>
      </c>
      <c r="O25" s="38">
        <v>1.5800000000000012E-2</v>
      </c>
      <c r="P25" s="38">
        <v>-2.3E-2</v>
      </c>
      <c r="Q25" s="38">
        <v>0.57999999999999996</v>
      </c>
      <c r="R25" s="38">
        <v>8.0000000000000002E-3</v>
      </c>
    </row>
    <row r="26" spans="1:18" x14ac:dyDescent="0.2">
      <c r="A26" s="24" t="s">
        <v>130</v>
      </c>
      <c r="B26" s="24" t="s">
        <v>87</v>
      </c>
      <c r="C26" s="30">
        <v>40119.690972222219</v>
      </c>
      <c r="D26" s="40">
        <v>73</v>
      </c>
      <c r="E26" s="40">
        <f t="shared" si="0"/>
        <v>1.8633228601204559</v>
      </c>
      <c r="F26" s="40">
        <f t="shared" si="1"/>
        <v>2.0671409999999999</v>
      </c>
      <c r="G26" s="38">
        <v>7.9000000000000001E-2</v>
      </c>
      <c r="H26" s="41"/>
      <c r="I26" s="32">
        <v>1.0000000000000009E-5</v>
      </c>
      <c r="J26" s="38">
        <v>0.35799999999999998</v>
      </c>
      <c r="K26" s="38">
        <v>8.9999999999999987E-4</v>
      </c>
      <c r="L26" s="38">
        <v>0.16300000000000001</v>
      </c>
      <c r="M26" s="41"/>
      <c r="N26" s="38">
        <v>-8.5000000000000006E-2</v>
      </c>
      <c r="O26" s="38">
        <v>0.01</v>
      </c>
      <c r="P26" s="38">
        <v>-0.13400000000000001</v>
      </c>
      <c r="Q26" s="38">
        <v>-0.16300000000000001</v>
      </c>
      <c r="R26" s="38">
        <v>1.9000000000000056E-3</v>
      </c>
    </row>
    <row r="27" spans="1:18" x14ac:dyDescent="0.2">
      <c r="A27" s="24" t="s">
        <v>130</v>
      </c>
      <c r="B27" s="24" t="s">
        <v>87</v>
      </c>
      <c r="C27" s="30">
        <v>40148.520833333336</v>
      </c>
      <c r="D27" s="40">
        <v>58</v>
      </c>
      <c r="E27" s="40">
        <f t="shared" si="0"/>
        <v>1.7634279935629373</v>
      </c>
      <c r="F27" s="40">
        <f t="shared" si="1"/>
        <v>1.6423859999999999</v>
      </c>
      <c r="G27" s="38">
        <v>7.4999999999999997E-2</v>
      </c>
      <c r="H27" s="41"/>
      <c r="I27" s="32">
        <v>3.9999999999999983E-5</v>
      </c>
      <c r="J27" s="38">
        <v>5.6029999999999998</v>
      </c>
      <c r="K27" s="38">
        <v>2.0000000000000017E-4</v>
      </c>
      <c r="L27" s="38">
        <v>0.161</v>
      </c>
      <c r="M27" s="41"/>
      <c r="N27" s="38">
        <v>1.3109999999999999</v>
      </c>
      <c r="O27" s="38">
        <v>3.2099999999999997E-2</v>
      </c>
      <c r="P27" s="38">
        <v>0.17599999999999999</v>
      </c>
      <c r="Q27" s="38">
        <v>0.27</v>
      </c>
      <c r="R27" s="38">
        <v>1.4000000000000056E-3</v>
      </c>
    </row>
    <row r="28" spans="1:18" x14ac:dyDescent="0.2">
      <c r="A28" s="24" t="s">
        <v>130</v>
      </c>
      <c r="B28" s="24" t="s">
        <v>87</v>
      </c>
      <c r="C28" s="30">
        <v>40148.559027777781</v>
      </c>
      <c r="D28" s="40">
        <v>58</v>
      </c>
      <c r="E28" s="40">
        <f t="shared" si="0"/>
        <v>1.7634279935629373</v>
      </c>
      <c r="F28" s="40">
        <f t="shared" si="1"/>
        <v>1.6423859999999999</v>
      </c>
      <c r="G28" s="38">
        <v>6.7000000000000004E-2</v>
      </c>
      <c r="H28" s="41"/>
      <c r="I28" s="32">
        <v>1.9999999999999961E-5</v>
      </c>
      <c r="J28" s="38">
        <v>2.2269999999999999</v>
      </c>
      <c r="K28" s="38">
        <v>6.9999999999999999E-4</v>
      </c>
      <c r="L28" s="38">
        <v>0.14899999999999999</v>
      </c>
      <c r="M28" s="41"/>
      <c r="N28" s="38">
        <v>0.151</v>
      </c>
      <c r="O28" s="38">
        <v>1.4900000000000005E-2</v>
      </c>
      <c r="P28" s="38">
        <v>8.2000000000000003E-2</v>
      </c>
      <c r="Q28" s="38">
        <v>-8.6999999999999994E-2</v>
      </c>
      <c r="R28" s="38">
        <v>5.7000000000000028E-3</v>
      </c>
    </row>
    <row r="29" spans="1:18" x14ac:dyDescent="0.2">
      <c r="A29" s="24" t="s">
        <v>130</v>
      </c>
      <c r="B29" s="24" t="s">
        <v>87</v>
      </c>
      <c r="C29" s="30">
        <v>40182.385416666664</v>
      </c>
      <c r="D29" s="40">
        <v>75</v>
      </c>
      <c r="E29" s="40">
        <f t="shared" si="0"/>
        <v>1.8750612633917001</v>
      </c>
      <c r="F29" s="40">
        <f t="shared" si="1"/>
        <v>2.1237749999999997</v>
      </c>
      <c r="G29" s="38">
        <v>3.5999999999999997E-2</v>
      </c>
      <c r="H29" s="41"/>
      <c r="I29" s="32"/>
      <c r="J29" s="38">
        <v>2.198</v>
      </c>
      <c r="K29" s="38"/>
      <c r="L29" s="38">
        <v>0.09</v>
      </c>
      <c r="M29" s="41"/>
      <c r="N29" s="38">
        <v>0.26900000000000002</v>
      </c>
      <c r="O29" s="38">
        <v>5.2999999999999827E-3</v>
      </c>
      <c r="P29" s="38">
        <v>-8.9999999999999993E-3</v>
      </c>
      <c r="Q29" s="38">
        <v>0.315</v>
      </c>
      <c r="R29" s="38">
        <v>1.3000000000000114E-3</v>
      </c>
    </row>
    <row r="30" spans="1:18" x14ac:dyDescent="0.2">
      <c r="A30" s="24" t="s">
        <v>130</v>
      </c>
      <c r="B30" s="24" t="s">
        <v>87</v>
      </c>
      <c r="C30" s="30">
        <v>40182.572916666664</v>
      </c>
      <c r="D30" s="40">
        <v>75</v>
      </c>
      <c r="E30" s="40">
        <f t="shared" si="0"/>
        <v>1.8750612633917001</v>
      </c>
      <c r="F30" s="40">
        <f t="shared" si="1"/>
        <v>2.1237749999999997</v>
      </c>
      <c r="G30" s="38">
        <v>6.9000000000000006E-2</v>
      </c>
      <c r="H30" s="41"/>
      <c r="I30" s="32">
        <v>7.9999999999999993E-5</v>
      </c>
      <c r="J30" s="38">
        <v>6.5019999999999998</v>
      </c>
      <c r="K30" s="38"/>
      <c r="L30" s="38">
        <v>0.14299999999999999</v>
      </c>
      <c r="M30" s="41"/>
      <c r="N30" s="38">
        <v>0.89300000000000002</v>
      </c>
      <c r="O30" s="38">
        <v>3.3100000000000025E-2</v>
      </c>
      <c r="P30" s="38">
        <v>0.24</v>
      </c>
      <c r="Q30" s="38">
        <v>1.506</v>
      </c>
      <c r="R30" s="38">
        <v>1.3700000000000002E-2</v>
      </c>
    </row>
    <row r="31" spans="1:18" x14ac:dyDescent="0.2">
      <c r="A31" s="24" t="s">
        <v>130</v>
      </c>
      <c r="B31" s="24" t="s">
        <v>87</v>
      </c>
      <c r="C31" s="30">
        <v>40239.322916666664</v>
      </c>
      <c r="D31" s="40">
        <v>60</v>
      </c>
      <c r="E31" s="40">
        <f t="shared" si="0"/>
        <v>1.7781512503836436</v>
      </c>
      <c r="F31" s="40">
        <f t="shared" si="1"/>
        <v>1.69902</v>
      </c>
      <c r="G31" s="38">
        <v>0.155</v>
      </c>
      <c r="H31" s="41"/>
      <c r="I31" s="32">
        <v>6.9999999999999953E-5</v>
      </c>
      <c r="J31" s="38">
        <v>2.8759999999999999</v>
      </c>
      <c r="K31" s="38">
        <v>9.0000000000000041E-4</v>
      </c>
      <c r="L31" s="38">
        <v>0.27300000000000002</v>
      </c>
      <c r="M31" s="41"/>
      <c r="N31" s="38">
        <v>0.42099999999999999</v>
      </c>
      <c r="O31" s="38">
        <v>3.280000000000001E-2</v>
      </c>
      <c r="P31" s="38">
        <v>-0.158</v>
      </c>
      <c r="Q31" s="38">
        <v>0.64200000000000002</v>
      </c>
      <c r="R31" s="38">
        <v>1.7599999999999994E-2</v>
      </c>
    </row>
    <row r="32" spans="1:18" x14ac:dyDescent="0.2">
      <c r="A32" s="24" t="s">
        <v>130</v>
      </c>
      <c r="B32" s="24" t="s">
        <v>87</v>
      </c>
      <c r="C32" s="30">
        <v>40239.649305555555</v>
      </c>
      <c r="D32" s="40">
        <v>60</v>
      </c>
      <c r="E32" s="40">
        <f t="shared" si="0"/>
        <v>1.7781512503836436</v>
      </c>
      <c r="F32" s="40">
        <f t="shared" si="1"/>
        <v>1.69902</v>
      </c>
      <c r="G32" s="38">
        <v>8.8999999999999996E-2</v>
      </c>
      <c r="H32" s="41"/>
      <c r="I32" s="32">
        <v>1.1000000000000002E-4</v>
      </c>
      <c r="J32" s="38">
        <v>0.115</v>
      </c>
      <c r="K32" s="38">
        <v>1.0000000000000009E-4</v>
      </c>
      <c r="L32" s="38">
        <v>0.158</v>
      </c>
      <c r="M32" s="41"/>
      <c r="N32" s="38">
        <v>0.126</v>
      </c>
      <c r="O32" s="38">
        <v>2.2899999999999976E-2</v>
      </c>
      <c r="P32" s="38">
        <v>3.0000000000000001E-3</v>
      </c>
      <c r="Q32" s="38">
        <v>0.378</v>
      </c>
      <c r="R32" s="38">
        <v>2.0399999999999991E-2</v>
      </c>
    </row>
    <row r="33" spans="1:18" x14ac:dyDescent="0.2">
      <c r="A33" s="24" t="s">
        <v>130</v>
      </c>
      <c r="B33" s="24" t="s">
        <v>87</v>
      </c>
      <c r="C33" s="30">
        <v>40274.724305555559</v>
      </c>
      <c r="D33" s="40">
        <v>75</v>
      </c>
      <c r="E33" s="40">
        <f t="shared" si="0"/>
        <v>1.8750612633917001</v>
      </c>
      <c r="F33" s="40">
        <f t="shared" si="1"/>
        <v>2.1237749999999997</v>
      </c>
      <c r="G33" s="38">
        <v>0.28699999999999998</v>
      </c>
      <c r="H33" s="41"/>
      <c r="I33" s="32">
        <v>5.9999999999999995E-5</v>
      </c>
      <c r="J33" s="38">
        <v>6.4649999999999999</v>
      </c>
      <c r="K33" s="38">
        <v>2.0000000000000005E-3</v>
      </c>
      <c r="L33" s="38">
        <v>0.46800000000000003</v>
      </c>
      <c r="M33" s="38">
        <v>7.9999999999999982E-4</v>
      </c>
      <c r="N33" s="38">
        <v>1.0269999999999999</v>
      </c>
      <c r="O33" s="38">
        <v>6.3E-2</v>
      </c>
      <c r="P33" s="38">
        <v>0.42799999999999999</v>
      </c>
      <c r="Q33" s="38">
        <v>0.76600000000000001</v>
      </c>
      <c r="R33" s="38">
        <v>3.27E-2</v>
      </c>
    </row>
    <row r="34" spans="1:18" x14ac:dyDescent="0.2">
      <c r="A34" s="24" t="s">
        <v>130</v>
      </c>
      <c r="B34" s="24" t="s">
        <v>87</v>
      </c>
      <c r="C34" s="30">
        <v>40274.734027777777</v>
      </c>
      <c r="D34" s="40">
        <v>75</v>
      </c>
      <c r="E34" s="40">
        <f t="shared" si="0"/>
        <v>1.8750612633917001</v>
      </c>
      <c r="F34" s="40">
        <f t="shared" si="1"/>
        <v>2.1237749999999997</v>
      </c>
      <c r="G34" s="38">
        <v>3.4159999999999999</v>
      </c>
      <c r="H34" s="41"/>
      <c r="I34" s="32">
        <v>4.5999999999999996E-4</v>
      </c>
      <c r="J34" s="38">
        <v>2.5310000000000001</v>
      </c>
      <c r="K34" s="38">
        <v>1.2E-2</v>
      </c>
      <c r="L34" s="38">
        <v>5.444</v>
      </c>
      <c r="M34" s="38">
        <v>2.8E-3</v>
      </c>
      <c r="N34" s="38">
        <v>3.9180000000000001</v>
      </c>
      <c r="O34" s="38">
        <v>0.33600000000000002</v>
      </c>
      <c r="P34" s="38">
        <v>2.0089999999999999</v>
      </c>
      <c r="Q34" s="38">
        <v>8.4480000000000004</v>
      </c>
      <c r="R34" s="38">
        <v>0.16190000000000002</v>
      </c>
    </row>
    <row r="35" spans="1:18" x14ac:dyDescent="0.2">
      <c r="A35" s="24" t="s">
        <v>130</v>
      </c>
      <c r="B35" s="24" t="s">
        <v>87</v>
      </c>
      <c r="C35" s="30">
        <v>40301.378472222219</v>
      </c>
      <c r="D35" s="40">
        <v>176</v>
      </c>
      <c r="E35" s="40">
        <f t="shared" si="0"/>
        <v>2.2455126678141499</v>
      </c>
      <c r="F35" s="40">
        <f t="shared" si="1"/>
        <v>4.9837919999999993</v>
      </c>
      <c r="G35" s="38">
        <v>0.214</v>
      </c>
      <c r="H35" s="41"/>
      <c r="I35" s="32">
        <v>4.9999999999999989E-5</v>
      </c>
      <c r="J35" s="38">
        <v>1.508</v>
      </c>
      <c r="K35" s="38">
        <v>1.1000000000000001E-3</v>
      </c>
      <c r="L35" s="38">
        <v>0.36599999999999999</v>
      </c>
      <c r="M35" s="38"/>
      <c r="N35" s="38">
        <v>0.19600000000000001</v>
      </c>
      <c r="O35" s="38">
        <v>3.27E-2</v>
      </c>
      <c r="P35" s="38">
        <v>0.17100000000000001</v>
      </c>
      <c r="Q35" s="38">
        <v>2.74</v>
      </c>
      <c r="R35" s="38">
        <v>2.0800000000000006E-2</v>
      </c>
    </row>
    <row r="36" spans="1:18" x14ac:dyDescent="0.2">
      <c r="A36" s="24" t="s">
        <v>130</v>
      </c>
      <c r="B36" s="24" t="s">
        <v>87</v>
      </c>
      <c r="C36" s="30">
        <v>40301.572916666664</v>
      </c>
      <c r="D36" s="40">
        <v>176</v>
      </c>
      <c r="E36" s="40">
        <f t="shared" si="0"/>
        <v>2.2455126678141499</v>
      </c>
      <c r="F36" s="40">
        <f t="shared" si="1"/>
        <v>4.9837919999999993</v>
      </c>
      <c r="G36" s="38">
        <v>0.217</v>
      </c>
      <c r="H36" s="41"/>
      <c r="I36" s="32"/>
      <c r="J36" s="38">
        <v>7.03</v>
      </c>
      <c r="K36" s="38">
        <v>1.7999999999999997E-3</v>
      </c>
      <c r="L36" s="38">
        <v>0.36</v>
      </c>
      <c r="M36" s="38"/>
      <c r="N36" s="38">
        <v>1.0589999999999999</v>
      </c>
      <c r="O36" s="38">
        <v>3.6899999999999988E-2</v>
      </c>
      <c r="P36" s="38">
        <v>0.161</v>
      </c>
      <c r="Q36" s="38">
        <v>1.49</v>
      </c>
      <c r="R36" s="38">
        <v>2.2799999999999997E-2</v>
      </c>
    </row>
    <row r="37" spans="1:18" x14ac:dyDescent="0.2">
      <c r="A37" s="24" t="s">
        <v>130</v>
      </c>
      <c r="B37" s="24" t="s">
        <v>87</v>
      </c>
      <c r="C37" s="30">
        <v>40331.444444444445</v>
      </c>
      <c r="D37" s="40">
        <v>1520</v>
      </c>
      <c r="E37" s="40">
        <f t="shared" si="0"/>
        <v>3.1818435879447726</v>
      </c>
      <c r="F37" s="40">
        <f t="shared" si="1"/>
        <v>43.041840000000001</v>
      </c>
      <c r="G37" s="38">
        <v>1.4930000000000001</v>
      </c>
      <c r="H37" s="41"/>
      <c r="I37" s="32">
        <v>2.9000000000000006E-4</v>
      </c>
      <c r="J37" s="38">
        <v>0.13600000000000001</v>
      </c>
      <c r="K37" s="38">
        <v>1.01E-2</v>
      </c>
      <c r="L37" s="38">
        <v>2.3039999999999998</v>
      </c>
      <c r="M37" s="38">
        <v>3.0799999999999998E-2</v>
      </c>
      <c r="N37" s="38">
        <v>0.30199999999999999</v>
      </c>
      <c r="O37" s="38">
        <v>0.24129999999999999</v>
      </c>
      <c r="P37" s="38">
        <v>5.6000000000000001E-2</v>
      </c>
      <c r="Q37" s="38">
        <v>0.32600000000000001</v>
      </c>
      <c r="R37" s="38">
        <v>8.5400000000000004E-2</v>
      </c>
    </row>
    <row r="38" spans="1:18" x14ac:dyDescent="0.2">
      <c r="A38" s="24" t="s">
        <v>130</v>
      </c>
      <c r="B38" s="24" t="s">
        <v>87</v>
      </c>
      <c r="C38" s="30">
        <v>40331.458333333336</v>
      </c>
      <c r="D38" s="40">
        <v>1520</v>
      </c>
      <c r="E38" s="40">
        <f t="shared" si="0"/>
        <v>3.1818435879447726</v>
      </c>
      <c r="F38" s="40">
        <f t="shared" si="1"/>
        <v>43.041840000000001</v>
      </c>
      <c r="G38" s="38">
        <v>1.0029999999999999</v>
      </c>
      <c r="H38" s="41"/>
      <c r="I38" s="32">
        <v>1.9000000000000004E-4</v>
      </c>
      <c r="J38" s="38">
        <v>3.1179999999999999</v>
      </c>
      <c r="K38" s="38">
        <v>5.7999999999999996E-3</v>
      </c>
      <c r="L38" s="38">
        <v>1.4850000000000001</v>
      </c>
      <c r="M38" s="38">
        <v>1.8800000000000001E-2</v>
      </c>
      <c r="N38" s="38">
        <v>0.311</v>
      </c>
      <c r="O38" s="38">
        <v>0.152</v>
      </c>
      <c r="P38" s="38">
        <v>0.26</v>
      </c>
      <c r="Q38" s="38">
        <v>0.34300000000000003</v>
      </c>
      <c r="R38" s="38">
        <v>5.4799999999999995E-2</v>
      </c>
    </row>
    <row r="39" spans="1:18" x14ac:dyDescent="0.2">
      <c r="A39" s="24" t="s">
        <v>130</v>
      </c>
      <c r="B39" s="24" t="s">
        <v>87</v>
      </c>
      <c r="C39" s="30">
        <v>40366.458333333336</v>
      </c>
      <c r="D39" s="40">
        <v>240</v>
      </c>
      <c r="E39" s="40">
        <f t="shared" si="0"/>
        <v>2.3802112417116059</v>
      </c>
      <c r="F39" s="40">
        <f t="shared" si="1"/>
        <v>6.7960799999999999</v>
      </c>
      <c r="G39" s="38">
        <v>3.3000000000000002E-2</v>
      </c>
      <c r="H39" s="41"/>
      <c r="I39" s="32"/>
      <c r="J39" s="38">
        <v>-0.16</v>
      </c>
      <c r="K39" s="38"/>
      <c r="L39" s="38">
        <v>6.6000000000000003E-2</v>
      </c>
      <c r="M39" s="36">
        <v>9.9999999999999639E-5</v>
      </c>
      <c r="N39" s="38">
        <v>0.23499999999999999</v>
      </c>
      <c r="O39" s="38">
        <v>2.4999999999999927E-3</v>
      </c>
      <c r="P39" s="38">
        <v>0.125</v>
      </c>
      <c r="Q39" s="38">
        <v>0.70299999999999996</v>
      </c>
      <c r="R39" s="38">
        <v>5.0000000000000001E-3</v>
      </c>
    </row>
    <row r="40" spans="1:18" x14ac:dyDescent="0.2">
      <c r="A40" s="24" t="s">
        <v>130</v>
      </c>
      <c r="B40" s="24" t="s">
        <v>87</v>
      </c>
      <c r="C40" s="30">
        <v>40366.46875</v>
      </c>
      <c r="D40" s="40">
        <v>240</v>
      </c>
      <c r="E40" s="40">
        <f t="shared" si="0"/>
        <v>2.3802112417116059</v>
      </c>
      <c r="F40" s="40">
        <f t="shared" si="1"/>
        <v>6.7960799999999999</v>
      </c>
      <c r="G40" s="38">
        <v>0.03</v>
      </c>
      <c r="H40" s="41"/>
      <c r="I40" s="32">
        <v>4.9999999999999989E-5</v>
      </c>
      <c r="J40" s="38">
        <v>1.877</v>
      </c>
      <c r="K40" s="38">
        <v>3.0000000000000003E-4</v>
      </c>
      <c r="L40" s="38">
        <v>6.4000000000000001E-2</v>
      </c>
      <c r="M40" s="36">
        <v>2.0000000000000017E-4</v>
      </c>
      <c r="N40" s="38">
        <v>-0.19900000000000001</v>
      </c>
      <c r="O40" s="38">
        <v>1.8000000000000114E-3</v>
      </c>
      <c r="P40" s="38">
        <v>-7.1999999999999995E-2</v>
      </c>
      <c r="Q40" s="38">
        <v>0.48299999999999998</v>
      </c>
      <c r="R40" s="38">
        <v>3.799999999999997E-3</v>
      </c>
    </row>
    <row r="41" spans="1:18" x14ac:dyDescent="0.2">
      <c r="A41" s="24" t="s">
        <v>130</v>
      </c>
      <c r="B41" s="24" t="s">
        <v>87</v>
      </c>
      <c r="C41" s="30">
        <v>40427.357638888891</v>
      </c>
      <c r="D41" s="40">
        <v>109</v>
      </c>
      <c r="E41" s="40">
        <f t="shared" si="0"/>
        <v>2.0374264979406238</v>
      </c>
      <c r="F41" s="40">
        <f t="shared" si="1"/>
        <v>3.0865529999999999</v>
      </c>
      <c r="G41" s="38">
        <v>3.1E-2</v>
      </c>
      <c r="H41" s="41"/>
      <c r="I41" s="44"/>
      <c r="J41" s="38">
        <v>1.9319999999999999</v>
      </c>
      <c r="K41" s="38"/>
      <c r="L41" s="38">
        <v>8.6999999999999994E-2</v>
      </c>
      <c r="M41" s="41"/>
      <c r="N41" s="38">
        <v>0.41199999999999998</v>
      </c>
      <c r="O41" s="38">
        <v>8.1999999999999955E-3</v>
      </c>
      <c r="P41" s="38">
        <v>0.16200000000000001</v>
      </c>
      <c r="Q41" s="38">
        <v>0.68200000000000005</v>
      </c>
      <c r="R41" s="38">
        <v>3.5000000000000001E-3</v>
      </c>
    </row>
    <row r="42" spans="1:18" x14ac:dyDescent="0.2">
      <c r="A42" s="24" t="s">
        <v>130</v>
      </c>
      <c r="B42" s="24" t="s">
        <v>87</v>
      </c>
      <c r="C42" s="30">
        <v>40427.607638888891</v>
      </c>
      <c r="D42" s="40">
        <v>109</v>
      </c>
      <c r="E42" s="40">
        <f t="shared" si="0"/>
        <v>2.0374264979406238</v>
      </c>
      <c r="F42" s="40">
        <f t="shared" si="1"/>
        <v>3.0865529999999999</v>
      </c>
      <c r="G42" s="38">
        <v>3.3000000000000002E-2</v>
      </c>
      <c r="H42" s="41"/>
      <c r="I42" s="44"/>
      <c r="J42" s="38">
        <v>3.2669999999999999</v>
      </c>
      <c r="K42" s="38">
        <v>5.0000000000000001E-4</v>
      </c>
      <c r="L42" s="38">
        <v>0.105</v>
      </c>
      <c r="M42" s="41"/>
      <c r="N42" s="38">
        <v>0.51500000000000001</v>
      </c>
      <c r="O42" s="38">
        <v>1.2600000000000002E-2</v>
      </c>
      <c r="P42" s="38">
        <v>4.8000000000000001E-2</v>
      </c>
      <c r="Q42" s="38">
        <v>1.2030000000000001</v>
      </c>
      <c r="R42" s="38">
        <v>5.6000000000000017E-3</v>
      </c>
    </row>
    <row r="43" spans="1:18" x14ac:dyDescent="0.2">
      <c r="A43" s="24" t="s">
        <v>130</v>
      </c>
      <c r="B43" s="24" t="s">
        <v>87</v>
      </c>
      <c r="C43" s="30">
        <v>40455.552083333336</v>
      </c>
      <c r="D43" s="40">
        <v>99</v>
      </c>
      <c r="E43" s="40">
        <f t="shared" si="0"/>
        <v>1.9956351945975499</v>
      </c>
      <c r="F43" s="40">
        <f t="shared" si="1"/>
        <v>2.8033829999999997</v>
      </c>
      <c r="G43" s="38">
        <v>4.3999999999999997E-2</v>
      </c>
      <c r="H43" s="41"/>
      <c r="I43" s="44"/>
      <c r="J43" s="38">
        <v>1.6910000000000001</v>
      </c>
      <c r="K43" s="38">
        <v>3.0000000000000003E-4</v>
      </c>
      <c r="L43" s="38">
        <v>0.125</v>
      </c>
      <c r="M43" s="41"/>
      <c r="N43" s="38">
        <v>0.249</v>
      </c>
      <c r="O43" s="38">
        <v>1.9300000000000005E-2</v>
      </c>
      <c r="P43" s="38">
        <v>6.2E-2</v>
      </c>
      <c r="Q43" s="38">
        <v>-0.104</v>
      </c>
      <c r="R43" s="38">
        <v>9.8000000000000014E-3</v>
      </c>
    </row>
    <row r="44" spans="1:18" x14ac:dyDescent="0.2">
      <c r="A44" s="24" t="s">
        <v>130</v>
      </c>
      <c r="B44" s="24" t="s">
        <v>87</v>
      </c>
      <c r="C44" s="30">
        <v>40455.649305555555</v>
      </c>
      <c r="D44" s="40">
        <v>99</v>
      </c>
      <c r="E44" s="40">
        <f t="shared" si="0"/>
        <v>1.9956351945975499</v>
      </c>
      <c r="F44" s="40">
        <f t="shared" si="1"/>
        <v>2.8033829999999997</v>
      </c>
      <c r="G44" s="38">
        <v>9.0999999999999998E-2</v>
      </c>
      <c r="H44" s="41"/>
      <c r="I44" s="44"/>
      <c r="J44" s="38">
        <v>2.0089999999999999</v>
      </c>
      <c r="K44" s="38">
        <v>5.0000000000000001E-4</v>
      </c>
      <c r="L44" s="38">
        <v>0.22600000000000001</v>
      </c>
      <c r="M44" s="41"/>
      <c r="N44" s="38">
        <v>0.42399999999999999</v>
      </c>
      <c r="O44" s="38">
        <v>6.1399999999999989E-2</v>
      </c>
      <c r="P44" s="38">
        <v>9.7000000000000003E-2</v>
      </c>
      <c r="Q44" s="38">
        <v>0.308</v>
      </c>
      <c r="R44" s="38">
        <v>1.6000000000000004E-2</v>
      </c>
    </row>
    <row r="45" spans="1:18" x14ac:dyDescent="0.2">
      <c r="A45" s="24" t="s">
        <v>130</v>
      </c>
      <c r="B45" s="24" t="s">
        <v>87</v>
      </c>
      <c r="C45" s="30">
        <v>40514.418749999997</v>
      </c>
      <c r="D45" s="40">
        <v>72</v>
      </c>
      <c r="E45" s="40">
        <f t="shared" si="0"/>
        <v>1.8573324964312685</v>
      </c>
      <c r="F45" s="40">
        <f t="shared" si="1"/>
        <v>2.038824</v>
      </c>
      <c r="G45" s="38">
        <v>6.4000000000000001E-2</v>
      </c>
      <c r="H45" s="41"/>
      <c r="I45" s="44"/>
      <c r="J45" s="38">
        <v>2.9409999999999998</v>
      </c>
      <c r="K45" s="38"/>
      <c r="L45" s="38">
        <v>0.19500000000000001</v>
      </c>
      <c r="M45" s="41"/>
      <c r="N45" s="38">
        <v>0.81200000000000006</v>
      </c>
      <c r="O45" s="38">
        <v>1.719999999999999E-2</v>
      </c>
      <c r="P45" s="38">
        <v>0.185</v>
      </c>
      <c r="Q45" s="38">
        <v>3.1520000000000001</v>
      </c>
      <c r="R45" s="38">
        <v>2.2000000000000027E-3</v>
      </c>
    </row>
    <row r="46" spans="1:18" x14ac:dyDescent="0.2">
      <c r="A46" s="24" t="s">
        <v>130</v>
      </c>
      <c r="B46" s="24" t="s">
        <v>87</v>
      </c>
      <c r="C46" s="30">
        <v>40519.364583333336</v>
      </c>
      <c r="D46" s="40">
        <v>71</v>
      </c>
      <c r="E46" s="40">
        <f t="shared" si="0"/>
        <v>1.8512583487190752</v>
      </c>
      <c r="F46" s="40">
        <f t="shared" si="1"/>
        <v>2.010507</v>
      </c>
      <c r="G46" s="38">
        <v>0.09</v>
      </c>
      <c r="H46" s="41"/>
      <c r="I46" s="32">
        <v>4.0000000000000037E-5</v>
      </c>
      <c r="J46" s="38">
        <v>2.319</v>
      </c>
      <c r="K46" s="38">
        <v>1E-3</v>
      </c>
      <c r="L46" s="38">
        <v>0.17399999999999999</v>
      </c>
      <c r="M46" s="41"/>
      <c r="N46" s="38">
        <v>0.22500000000000001</v>
      </c>
      <c r="O46" s="38">
        <v>1.2E-2</v>
      </c>
      <c r="P46" s="38">
        <v>0.16300000000000001</v>
      </c>
      <c r="Q46" s="38">
        <v>1.052</v>
      </c>
      <c r="R46" s="38">
        <v>0.01</v>
      </c>
    </row>
    <row r="47" spans="1:18" x14ac:dyDescent="0.2">
      <c r="A47" s="24" t="s">
        <v>130</v>
      </c>
      <c r="B47" s="24" t="s">
        <v>87</v>
      </c>
      <c r="C47" s="30">
        <v>40519.690972222219</v>
      </c>
      <c r="D47" s="40">
        <v>71</v>
      </c>
      <c r="E47" s="40">
        <f t="shared" si="0"/>
        <v>1.8512583487190752</v>
      </c>
      <c r="F47" s="40">
        <f t="shared" si="1"/>
        <v>2.010507</v>
      </c>
      <c r="G47" s="38">
        <v>7.2999999999999995E-2</v>
      </c>
      <c r="H47" s="41"/>
      <c r="I47" s="32">
        <v>4.0000000000000037E-5</v>
      </c>
      <c r="J47" s="38">
        <v>4.6680000000000001</v>
      </c>
      <c r="K47" s="38">
        <v>6.0000000000000006E-4</v>
      </c>
      <c r="L47" s="38">
        <v>0.14899999999999999</v>
      </c>
      <c r="M47" s="41"/>
      <c r="N47" s="38">
        <v>0.70599999999999996</v>
      </c>
      <c r="O47" s="38">
        <v>1.3599999999999994E-2</v>
      </c>
      <c r="P47" s="38">
        <v>0.20399999999999999</v>
      </c>
      <c r="Q47" s="38">
        <v>1.3819999999999999</v>
      </c>
      <c r="R47" s="38">
        <v>9.0999999999999935E-3</v>
      </c>
    </row>
    <row r="48" spans="1:18" x14ac:dyDescent="0.2">
      <c r="A48" s="24" t="s">
        <v>130</v>
      </c>
      <c r="B48" s="24" t="s">
        <v>87</v>
      </c>
      <c r="C48" s="30">
        <v>40527.538194444445</v>
      </c>
      <c r="D48" s="40">
        <v>64</v>
      </c>
      <c r="E48" s="40">
        <f t="shared" si="0"/>
        <v>1.8061799739838871</v>
      </c>
      <c r="F48" s="40">
        <f t="shared" si="1"/>
        <v>1.8122879999999999</v>
      </c>
      <c r="G48" s="38">
        <v>7.2999999999999995E-2</v>
      </c>
      <c r="H48" s="41"/>
      <c r="I48" s="32">
        <v>5.0000000000000016E-5</v>
      </c>
      <c r="J48" s="38">
        <v>0.13500000000000001</v>
      </c>
      <c r="K48" s="41"/>
      <c r="L48" s="38">
        <v>0.17100000000000001</v>
      </c>
      <c r="M48" s="41"/>
      <c r="N48" s="38">
        <v>-0.104</v>
      </c>
      <c r="O48" s="38">
        <v>9.0999999999999935E-3</v>
      </c>
      <c r="P48" s="38">
        <v>-8.3000000000000004E-2</v>
      </c>
      <c r="Q48" s="38">
        <v>0.77800000000000002</v>
      </c>
      <c r="R48" s="38">
        <v>7.7000000000000028E-3</v>
      </c>
    </row>
    <row r="49" spans="1:18" x14ac:dyDescent="0.2">
      <c r="A49" s="24" t="s">
        <v>130</v>
      </c>
      <c r="B49" s="24" t="s">
        <v>87</v>
      </c>
      <c r="C49" s="30">
        <v>40550.544444444444</v>
      </c>
      <c r="D49" s="40">
        <v>67</v>
      </c>
      <c r="E49" s="40">
        <f t="shared" si="0"/>
        <v>1.8260748027008264</v>
      </c>
      <c r="F49" s="40">
        <f t="shared" si="1"/>
        <v>1.8972389999999999</v>
      </c>
      <c r="G49" s="38">
        <v>6.3E-2</v>
      </c>
      <c r="H49" s="41"/>
      <c r="I49" s="32">
        <v>5.0000000000000016E-5</v>
      </c>
      <c r="J49" s="38">
        <v>0.35299999999999998</v>
      </c>
      <c r="K49" s="41"/>
      <c r="L49" s="38">
        <v>0.20300000000000001</v>
      </c>
      <c r="M49" s="41"/>
      <c r="N49" s="38">
        <v>0.39400000000000002</v>
      </c>
      <c r="O49" s="38">
        <v>2.1000000000000001E-2</v>
      </c>
      <c r="P49" s="38">
        <v>-0.111</v>
      </c>
      <c r="Q49" s="38">
        <v>2.0329999999999999</v>
      </c>
      <c r="R49" s="38">
        <v>7.6000000000000087E-3</v>
      </c>
    </row>
    <row r="50" spans="1:18" x14ac:dyDescent="0.2">
      <c r="A50" s="24" t="s">
        <v>130</v>
      </c>
      <c r="B50" s="24" t="s">
        <v>87</v>
      </c>
      <c r="C50" s="30">
        <v>40585.354166666664</v>
      </c>
      <c r="D50" s="40">
        <v>57</v>
      </c>
      <c r="E50" s="40">
        <f t="shared" si="0"/>
        <v>1.7558748556724915</v>
      </c>
      <c r="F50" s="40">
        <f t="shared" si="1"/>
        <v>1.614069</v>
      </c>
      <c r="G50" s="38">
        <v>6.8000000000000005E-2</v>
      </c>
      <c r="H50" s="41"/>
      <c r="I50" s="32">
        <v>1.0000000000000009E-5</v>
      </c>
      <c r="J50" s="38">
        <v>1.234</v>
      </c>
      <c r="K50" s="41"/>
      <c r="L50" s="38">
        <v>0.189</v>
      </c>
      <c r="M50" s="41"/>
      <c r="N50" s="38">
        <v>0.39700000000000002</v>
      </c>
      <c r="O50" s="38">
        <v>1.9300000000000012E-2</v>
      </c>
      <c r="P50" s="38">
        <v>0.29699999999999999</v>
      </c>
      <c r="Q50" s="38">
        <v>3.13</v>
      </c>
      <c r="R50" s="38">
        <v>4.3999999999999916E-3</v>
      </c>
    </row>
    <row r="51" spans="1:18" x14ac:dyDescent="0.2">
      <c r="A51" s="24" t="s">
        <v>130</v>
      </c>
      <c r="B51" s="24" t="s">
        <v>87</v>
      </c>
      <c r="C51" s="30">
        <v>40585.625</v>
      </c>
      <c r="D51" s="40">
        <v>57</v>
      </c>
      <c r="E51" s="40">
        <f t="shared" si="0"/>
        <v>1.7558748556724915</v>
      </c>
      <c r="F51" s="40">
        <f t="shared" si="1"/>
        <v>1.614069</v>
      </c>
      <c r="G51" s="38">
        <v>7.3999999999999996E-2</v>
      </c>
      <c r="H51" s="41"/>
      <c r="I51" s="32">
        <v>4.0000000000000037E-5</v>
      </c>
      <c r="J51" s="38">
        <v>4.1189999999999998</v>
      </c>
      <c r="K51" s="41"/>
      <c r="L51" s="38">
        <v>0.2</v>
      </c>
      <c r="M51" s="41"/>
      <c r="N51" s="38">
        <v>0.49199999999999999</v>
      </c>
      <c r="O51" s="38">
        <v>1.2700000000000017E-2</v>
      </c>
      <c r="P51" s="38">
        <v>0.21299999999999999</v>
      </c>
      <c r="Q51" s="38">
        <v>0.56399999999999995</v>
      </c>
      <c r="R51" s="38">
        <v>1.6E-2</v>
      </c>
    </row>
    <row r="52" spans="1:18" x14ac:dyDescent="0.2">
      <c r="A52" s="24" t="s">
        <v>130</v>
      </c>
      <c r="B52" s="24" t="s">
        <v>87</v>
      </c>
      <c r="C52" s="30">
        <v>40590.53125</v>
      </c>
      <c r="D52" s="40">
        <v>55</v>
      </c>
      <c r="E52" s="40">
        <f t="shared" si="0"/>
        <v>1.7403626894942439</v>
      </c>
      <c r="F52" s="40">
        <f t="shared" si="1"/>
        <v>1.5574349999999999</v>
      </c>
      <c r="G52" s="38">
        <v>0.13900000000000001</v>
      </c>
      <c r="H52" s="41"/>
      <c r="I52" s="32">
        <v>5.9999999999999995E-5</v>
      </c>
      <c r="J52" s="38">
        <v>0.38</v>
      </c>
      <c r="K52" s="41"/>
      <c r="L52" s="38">
        <v>0.28599999999999998</v>
      </c>
      <c r="M52" s="41"/>
      <c r="N52" s="38">
        <v>5.5E-2</v>
      </c>
      <c r="O52" s="38">
        <v>3.1400000000000004E-2</v>
      </c>
      <c r="P52" s="38">
        <v>-2.3E-2</v>
      </c>
      <c r="Q52" s="38">
        <v>0.46600000000000003</v>
      </c>
      <c r="R52" s="38">
        <v>1.6299999999999999E-2</v>
      </c>
    </row>
    <row r="53" spans="1:18" x14ac:dyDescent="0.2">
      <c r="A53" s="24" t="s">
        <v>130</v>
      </c>
      <c r="B53" s="24" t="s">
        <v>87</v>
      </c>
      <c r="C53" s="30">
        <v>40606.431944444441</v>
      </c>
      <c r="D53" s="40">
        <v>49</v>
      </c>
      <c r="E53" s="40">
        <f t="shared" si="0"/>
        <v>1.6901960800285136</v>
      </c>
      <c r="F53" s="40">
        <f t="shared" si="1"/>
        <v>1.3875329999999999</v>
      </c>
      <c r="G53" s="38">
        <v>0.17</v>
      </c>
      <c r="H53" s="41"/>
      <c r="I53" s="32">
        <v>2.9999999999999997E-5</v>
      </c>
      <c r="J53" s="38">
        <v>0.83799999999999997</v>
      </c>
      <c r="K53" s="38">
        <v>1.2000000000000001E-3</v>
      </c>
      <c r="L53" s="38">
        <v>0.35499999999999998</v>
      </c>
      <c r="M53" s="41"/>
      <c r="N53" s="38">
        <v>-0.11600000000000001</v>
      </c>
      <c r="O53" s="38">
        <v>2.4E-2</v>
      </c>
      <c r="P53" s="38">
        <v>5.8000000000000003E-2</v>
      </c>
      <c r="Q53" s="38">
        <v>0.224</v>
      </c>
      <c r="R53" s="38">
        <v>1.6599999999999993E-2</v>
      </c>
    </row>
    <row r="54" spans="1:18" x14ac:dyDescent="0.2">
      <c r="A54" s="24" t="s">
        <v>130</v>
      </c>
      <c r="B54" s="24" t="s">
        <v>87</v>
      </c>
      <c r="C54" s="30">
        <v>40639.340277777781</v>
      </c>
      <c r="D54" s="40">
        <v>139</v>
      </c>
      <c r="E54" s="40">
        <f t="shared" si="0"/>
        <v>2.143014800254095</v>
      </c>
      <c r="F54" s="40">
        <f t="shared" si="1"/>
        <v>3.9360629999999999</v>
      </c>
      <c r="G54" s="38">
        <v>0.56399999999999995</v>
      </c>
      <c r="H54" s="41"/>
      <c r="I54" s="32">
        <v>2.0999999999999998E-4</v>
      </c>
      <c r="J54" s="38">
        <v>1.39</v>
      </c>
      <c r="K54" s="38">
        <v>4.3E-3</v>
      </c>
      <c r="L54" s="38">
        <v>1.0549999999999999</v>
      </c>
      <c r="M54" s="38">
        <v>2.2000000000000001E-3</v>
      </c>
      <c r="N54" s="38">
        <v>-5.0000000000000001E-3</v>
      </c>
      <c r="O54" s="38">
        <v>6.9800000000000001E-2</v>
      </c>
      <c r="P54" s="38">
        <v>0.161</v>
      </c>
      <c r="Q54" s="38">
        <v>0.27800000000000002</v>
      </c>
      <c r="R54" s="38">
        <v>5.5699999999999993E-2</v>
      </c>
    </row>
    <row r="55" spans="1:18" x14ac:dyDescent="0.2">
      <c r="A55" s="24" t="s">
        <v>130</v>
      </c>
      <c r="B55" s="24" t="s">
        <v>87</v>
      </c>
      <c r="C55" s="30">
        <v>40639.607638888891</v>
      </c>
      <c r="D55" s="40">
        <v>139</v>
      </c>
      <c r="E55" s="40">
        <f t="shared" si="0"/>
        <v>2.143014800254095</v>
      </c>
      <c r="F55" s="40">
        <f t="shared" si="1"/>
        <v>3.9360629999999999</v>
      </c>
      <c r="G55" s="38">
        <v>0.625</v>
      </c>
      <c r="H55" s="41"/>
      <c r="I55" s="32">
        <v>2.0999999999999995E-4</v>
      </c>
      <c r="J55" s="38">
        <v>0.81</v>
      </c>
      <c r="K55" s="38">
        <v>6.4000000000000003E-3</v>
      </c>
      <c r="L55" s="38">
        <v>1.1739999999999999</v>
      </c>
      <c r="M55" s="38">
        <v>3.2000000000000002E-3</v>
      </c>
      <c r="N55" s="38">
        <v>2.4E-2</v>
      </c>
      <c r="O55" s="38">
        <v>0.10829999999999999</v>
      </c>
      <c r="P55" s="38">
        <v>0.10199999999999999</v>
      </c>
      <c r="Q55" s="38">
        <v>0.38500000000000001</v>
      </c>
      <c r="R55" s="38">
        <v>6.4700000000000008E-2</v>
      </c>
    </row>
    <row r="56" spans="1:18" x14ac:dyDescent="0.2">
      <c r="A56" s="24" t="s">
        <v>130</v>
      </c>
      <c r="B56" s="24" t="s">
        <v>87</v>
      </c>
      <c r="C56" s="30">
        <v>40648.416666666664</v>
      </c>
      <c r="D56" s="40">
        <v>111</v>
      </c>
      <c r="E56" s="40">
        <f t="shared" si="0"/>
        <v>2.0453229787866576</v>
      </c>
      <c r="F56" s="40">
        <f t="shared" si="1"/>
        <v>3.1431869999999997</v>
      </c>
      <c r="G56" s="38">
        <v>0.432</v>
      </c>
      <c r="H56" s="41"/>
      <c r="I56" s="32">
        <v>1.2000000000000002E-4</v>
      </c>
      <c r="J56" s="38">
        <v>1.889</v>
      </c>
      <c r="K56" s="38">
        <v>3.9000000000000003E-3</v>
      </c>
      <c r="L56" s="38">
        <v>0.753</v>
      </c>
      <c r="M56" s="38">
        <v>8.9999999999999987E-4</v>
      </c>
      <c r="N56" s="38">
        <v>0.16400000000000001</v>
      </c>
      <c r="O56" s="38">
        <v>5.9699999999999989E-2</v>
      </c>
      <c r="P56" s="38">
        <v>6.6000000000000003E-2</v>
      </c>
      <c r="Q56" s="38">
        <v>5.7460000000000004</v>
      </c>
      <c r="R56" s="38">
        <v>4.2000000000000003E-2</v>
      </c>
    </row>
    <row r="57" spans="1:18" x14ac:dyDescent="0.2">
      <c r="A57" s="24" t="s">
        <v>130</v>
      </c>
      <c r="B57" s="24" t="s">
        <v>87</v>
      </c>
      <c r="C57" s="30">
        <v>40666.461805555555</v>
      </c>
      <c r="D57" s="40">
        <v>117</v>
      </c>
      <c r="E57" s="40">
        <f t="shared" si="0"/>
        <v>2.0681858617461617</v>
      </c>
      <c r="F57" s="40">
        <f t="shared" si="1"/>
        <v>3.3130889999999997</v>
      </c>
      <c r="G57" s="38">
        <v>0.29799999999999999</v>
      </c>
      <c r="H57" s="41"/>
      <c r="I57" s="32">
        <v>1.6000000000000001E-4</v>
      </c>
      <c r="J57" s="38">
        <v>2.629</v>
      </c>
      <c r="K57" s="38">
        <v>2.7000000000000001E-3</v>
      </c>
      <c r="L57" s="38">
        <v>0.50900000000000001</v>
      </c>
      <c r="M57" s="38"/>
      <c r="N57" s="38">
        <v>0.56599999999999995</v>
      </c>
      <c r="O57" s="38">
        <v>2.689999999999999E-2</v>
      </c>
      <c r="P57" s="38">
        <v>0.19800000000000001</v>
      </c>
      <c r="Q57" s="38">
        <v>0.189</v>
      </c>
      <c r="R57" s="38">
        <v>2.2700000000000001E-2</v>
      </c>
    </row>
    <row r="58" spans="1:18" x14ac:dyDescent="0.2">
      <c r="A58" s="24" t="s">
        <v>130</v>
      </c>
      <c r="B58" s="24" t="s">
        <v>87</v>
      </c>
      <c r="C58" s="30">
        <v>40697.357638888891</v>
      </c>
      <c r="D58" s="40">
        <v>1370</v>
      </c>
      <c r="E58" s="40">
        <f t="shared" si="0"/>
        <v>3.1367205671564067</v>
      </c>
      <c r="F58" s="40">
        <f t="shared" si="1"/>
        <v>38.794289999999997</v>
      </c>
      <c r="G58" s="38">
        <v>1.373</v>
      </c>
      <c r="H58" s="41"/>
      <c r="I58" s="32">
        <v>3.1999999999999997E-4</v>
      </c>
      <c r="J58" s="38">
        <v>0.60399999999999998</v>
      </c>
      <c r="K58" s="38">
        <v>1.3300000000000001E-2</v>
      </c>
      <c r="L58" s="38">
        <v>2.8439999999999999</v>
      </c>
      <c r="M58" s="38">
        <v>2.1999999999999999E-2</v>
      </c>
      <c r="N58" s="38">
        <v>0.28299999999999997</v>
      </c>
      <c r="O58" s="38">
        <v>0.28160000000000002</v>
      </c>
      <c r="P58" s="38">
        <v>0.34</v>
      </c>
      <c r="Q58" s="38">
        <v>0.109</v>
      </c>
      <c r="R58" s="38">
        <v>0.11869999999999999</v>
      </c>
    </row>
    <row r="59" spans="1:18" x14ac:dyDescent="0.2">
      <c r="A59" s="24" t="s">
        <v>130</v>
      </c>
      <c r="B59" s="24" t="s">
        <v>87</v>
      </c>
      <c r="C59" s="30">
        <v>40697.659722222219</v>
      </c>
      <c r="D59" s="40">
        <v>1370</v>
      </c>
      <c r="E59" s="40">
        <f t="shared" si="0"/>
        <v>3.1367205671564067</v>
      </c>
      <c r="F59" s="40">
        <f t="shared" si="1"/>
        <v>38.794289999999997</v>
      </c>
      <c r="G59" s="38">
        <v>1.2450000000000001</v>
      </c>
      <c r="H59" s="41"/>
      <c r="I59" s="32">
        <v>2.8000000000000003E-4</v>
      </c>
      <c r="J59" s="38">
        <v>0.35099999999999998</v>
      </c>
      <c r="K59" s="38">
        <v>1.3500000000000002E-2</v>
      </c>
      <c r="L59" s="38">
        <v>3.3180000000000001</v>
      </c>
      <c r="M59" s="38">
        <v>2.6600000000000002E-2</v>
      </c>
      <c r="N59" s="38">
        <v>0.32200000000000001</v>
      </c>
      <c r="O59" s="38">
        <v>0.25559999999999994</v>
      </c>
      <c r="P59" s="38">
        <v>0.13400000000000001</v>
      </c>
      <c r="Q59" s="38">
        <v>0.06</v>
      </c>
      <c r="R59" s="38">
        <v>0.11209999999999999</v>
      </c>
    </row>
    <row r="60" spans="1:18" x14ac:dyDescent="0.2">
      <c r="A60" s="24" t="s">
        <v>130</v>
      </c>
      <c r="B60" s="24" t="s">
        <v>87</v>
      </c>
      <c r="C60" s="30">
        <v>40704.458333333336</v>
      </c>
      <c r="D60" s="40">
        <v>1840</v>
      </c>
      <c r="E60" s="40">
        <f t="shared" si="0"/>
        <v>3.2648178230095364</v>
      </c>
      <c r="F60" s="40">
        <f t="shared" si="1"/>
        <v>52.103279999999998</v>
      </c>
      <c r="G60" s="38">
        <v>3.786</v>
      </c>
      <c r="H60" s="41"/>
      <c r="I60" s="32">
        <v>6.8999999999999997E-4</v>
      </c>
      <c r="J60" s="38">
        <v>3.694</v>
      </c>
      <c r="K60" s="38">
        <v>3.32E-2</v>
      </c>
      <c r="L60" s="38">
        <v>6.9459999999999997</v>
      </c>
      <c r="M60" s="38">
        <v>8.6599999999999996E-2</v>
      </c>
      <c r="N60" s="38">
        <v>1.1990000000000001</v>
      </c>
      <c r="O60" s="38">
        <v>0.6885</v>
      </c>
      <c r="P60" s="38">
        <v>0.77600000000000002</v>
      </c>
      <c r="Q60" s="38">
        <v>0.73699999999999999</v>
      </c>
      <c r="R60" s="38">
        <v>0.22750000000000001</v>
      </c>
    </row>
    <row r="61" spans="1:18" x14ac:dyDescent="0.2">
      <c r="A61" s="24" t="s">
        <v>130</v>
      </c>
      <c r="B61" s="24" t="s">
        <v>87</v>
      </c>
      <c r="C61" s="30">
        <v>40729.361111111109</v>
      </c>
      <c r="D61" s="40">
        <v>1030</v>
      </c>
      <c r="E61" s="40">
        <f t="shared" si="0"/>
        <v>3.012837224705172</v>
      </c>
      <c r="F61" s="40">
        <f t="shared" si="1"/>
        <v>29.166509999999999</v>
      </c>
      <c r="G61" s="38">
        <v>0.25800000000000001</v>
      </c>
      <c r="H61" s="41"/>
      <c r="I61" s="32">
        <v>1E-4</v>
      </c>
      <c r="J61" s="38">
        <v>0.20399999999999999</v>
      </c>
      <c r="K61" s="38">
        <v>3.4000000000000002E-3</v>
      </c>
      <c r="L61" s="38">
        <v>0.47099999999999997</v>
      </c>
      <c r="M61" s="38">
        <v>2.5999999999999994E-3</v>
      </c>
      <c r="N61" s="38">
        <v>7.3999999999999996E-2</v>
      </c>
      <c r="O61" s="38">
        <v>4.3299999999999998E-2</v>
      </c>
      <c r="P61" s="38">
        <v>7.5999999999999998E-2</v>
      </c>
      <c r="Q61" s="38">
        <v>1.7000000000000001E-2</v>
      </c>
      <c r="R61" s="38">
        <v>2.2700000000000001E-2</v>
      </c>
    </row>
    <row r="62" spans="1:18" x14ac:dyDescent="0.2">
      <c r="A62" s="24" t="s">
        <v>130</v>
      </c>
      <c r="B62" s="24" t="s">
        <v>87</v>
      </c>
      <c r="C62" s="30">
        <v>40729.638888888891</v>
      </c>
      <c r="D62" s="40">
        <v>1030</v>
      </c>
      <c r="E62" s="40">
        <f t="shared" si="0"/>
        <v>3.012837224705172</v>
      </c>
      <c r="F62" s="40">
        <f t="shared" si="1"/>
        <v>29.166509999999999</v>
      </c>
      <c r="G62" s="38">
        <v>0.33900000000000002</v>
      </c>
      <c r="H62" s="41"/>
      <c r="I62" s="32">
        <v>8.9999999999999992E-5</v>
      </c>
      <c r="J62" s="38">
        <v>2.0089999999999999</v>
      </c>
      <c r="K62" s="38">
        <v>3.8E-3</v>
      </c>
      <c r="L62" s="38">
        <v>0.50900000000000001</v>
      </c>
      <c r="M62" s="38">
        <v>3.7000000000000002E-3</v>
      </c>
      <c r="N62" s="38">
        <v>0.30199999999999999</v>
      </c>
      <c r="O62" s="38">
        <v>4.4300000000000006E-2</v>
      </c>
      <c r="P62" s="38">
        <v>7.8E-2</v>
      </c>
      <c r="Q62" s="38">
        <v>0.11</v>
      </c>
      <c r="R62" s="38">
        <v>2.1800000000000003E-2</v>
      </c>
    </row>
    <row r="63" spans="1:18" x14ac:dyDescent="0.2">
      <c r="A63" s="24" t="s">
        <v>130</v>
      </c>
      <c r="B63" s="24" t="s">
        <v>87</v>
      </c>
      <c r="C63" s="30">
        <v>40746.541666666664</v>
      </c>
      <c r="D63" s="40">
        <v>412</v>
      </c>
      <c r="E63" s="40">
        <f t="shared" si="0"/>
        <v>2.6148972160331345</v>
      </c>
      <c r="F63" s="40">
        <f t="shared" si="1"/>
        <v>11.666604</v>
      </c>
      <c r="G63" s="38">
        <v>0.17399999999999999</v>
      </c>
      <c r="H63" s="41"/>
      <c r="I63" s="32">
        <v>2.0000000000000019E-5</v>
      </c>
      <c r="J63" s="38">
        <v>2.8420000000000001</v>
      </c>
      <c r="K63" s="38">
        <v>2.1000000000000003E-3</v>
      </c>
      <c r="L63" s="38">
        <v>0.30299999999999999</v>
      </c>
      <c r="M63" s="41"/>
      <c r="N63" s="38">
        <v>0.441</v>
      </c>
      <c r="O63" s="38">
        <v>1.5799999999999998E-2</v>
      </c>
      <c r="P63" s="38">
        <v>0.19900000000000001</v>
      </c>
      <c r="Q63" s="38">
        <v>0.57299999999999995</v>
      </c>
      <c r="R63" s="38">
        <v>-8.9999999999999152E-4</v>
      </c>
    </row>
    <row r="64" spans="1:18" x14ac:dyDescent="0.2">
      <c r="A64" s="24" t="s">
        <v>130</v>
      </c>
      <c r="B64" s="24" t="s">
        <v>87</v>
      </c>
      <c r="C64" s="30">
        <v>40756.583333333336</v>
      </c>
      <c r="D64" s="40">
        <v>317</v>
      </c>
      <c r="E64" s="40">
        <f t="shared" si="0"/>
        <v>2.5010592622177517</v>
      </c>
      <c r="F64" s="40">
        <f t="shared" si="1"/>
        <v>8.9764889999999991</v>
      </c>
      <c r="G64" s="38">
        <v>0.185</v>
      </c>
      <c r="H64" s="41"/>
      <c r="I64" s="32">
        <v>5.9999999999999995E-5</v>
      </c>
      <c r="J64" s="38">
        <v>0.57599999999999996</v>
      </c>
      <c r="K64" s="38">
        <v>1.4E-3</v>
      </c>
      <c r="L64" s="38">
        <v>0.27600000000000002</v>
      </c>
      <c r="M64" s="41"/>
      <c r="N64" s="38">
        <v>2.4E-2</v>
      </c>
      <c r="O64" s="38">
        <v>1.4900000000000005E-2</v>
      </c>
      <c r="P64" s="38">
        <v>-4.0000000000000001E-3</v>
      </c>
      <c r="Q64" s="38">
        <v>0.01</v>
      </c>
      <c r="R64" s="38">
        <v>1.3799999999999996E-2</v>
      </c>
    </row>
    <row r="65" spans="1:18" x14ac:dyDescent="0.2">
      <c r="A65" s="24" t="s">
        <v>130</v>
      </c>
      <c r="B65" s="24" t="s">
        <v>87</v>
      </c>
      <c r="C65" s="30">
        <v>40756.65625</v>
      </c>
      <c r="D65" s="40">
        <v>317</v>
      </c>
      <c r="E65" s="40">
        <f t="shared" si="0"/>
        <v>2.5010592622177517</v>
      </c>
      <c r="F65" s="40">
        <f t="shared" si="1"/>
        <v>8.9764889999999991</v>
      </c>
      <c r="G65" s="38">
        <v>0.17499999999999999</v>
      </c>
      <c r="H65" s="41"/>
      <c r="I65" s="32">
        <v>2.9999999999999997E-5</v>
      </c>
      <c r="J65" s="38">
        <v>1.409</v>
      </c>
      <c r="K65" s="38">
        <v>1.4E-3</v>
      </c>
      <c r="L65" s="38">
        <v>0.26800000000000002</v>
      </c>
      <c r="M65" s="41"/>
      <c r="N65" s="38">
        <v>0.23400000000000001</v>
      </c>
      <c r="O65" s="38">
        <v>1.4500000000000001E-2</v>
      </c>
      <c r="P65" s="38">
        <v>3.9E-2</v>
      </c>
      <c r="Q65" s="38">
        <v>0.64300000000000002</v>
      </c>
      <c r="R65" s="38">
        <v>1.1100000000000002E-2</v>
      </c>
    </row>
    <row r="66" spans="1:18" x14ac:dyDescent="0.2">
      <c r="A66" s="24" t="s">
        <v>130</v>
      </c>
      <c r="B66" s="24" t="s">
        <v>87</v>
      </c>
      <c r="C66" s="30">
        <v>40772.541666666664</v>
      </c>
      <c r="D66" s="40">
        <v>154</v>
      </c>
      <c r="E66" s="40">
        <f t="shared" si="0"/>
        <v>2.1875207208364631</v>
      </c>
      <c r="F66" s="40">
        <f t="shared" si="1"/>
        <v>4.3608180000000001</v>
      </c>
      <c r="G66" s="38">
        <v>6.2E-2</v>
      </c>
      <c r="H66" s="41"/>
      <c r="I66" s="32">
        <v>-2.9000000000000006E-4</v>
      </c>
      <c r="J66" s="38">
        <v>1.0680000000000001</v>
      </c>
      <c r="K66" s="38">
        <v>1E-3</v>
      </c>
      <c r="L66" s="38">
        <v>0.125</v>
      </c>
      <c r="M66" s="41"/>
      <c r="N66" s="38">
        <v>-6.7000000000000004E-2</v>
      </c>
      <c r="O66" s="38">
        <v>6.0000000000000001E-3</v>
      </c>
      <c r="P66" s="38">
        <v>0.16200000000000001</v>
      </c>
      <c r="Q66" s="38">
        <v>11.087</v>
      </c>
      <c r="R66" s="38">
        <v>6.0000000000000001E-3</v>
      </c>
    </row>
    <row r="67" spans="1:18" x14ac:dyDescent="0.2">
      <c r="A67" s="24" t="s">
        <v>130</v>
      </c>
      <c r="B67" s="24" t="s">
        <v>87</v>
      </c>
      <c r="C67" s="30">
        <v>40812.385416666664</v>
      </c>
      <c r="D67" s="40">
        <v>123</v>
      </c>
      <c r="E67" s="40">
        <f t="shared" si="0"/>
        <v>2.0899051114393981</v>
      </c>
      <c r="F67" s="40">
        <f t="shared" si="1"/>
        <v>3.4829909999999997</v>
      </c>
      <c r="G67" s="38">
        <v>5.8999999999999997E-2</v>
      </c>
      <c r="H67" s="41"/>
      <c r="I67" s="32">
        <v>1E-4</v>
      </c>
      <c r="J67" s="38">
        <v>3.8359999999999999</v>
      </c>
      <c r="K67" s="38"/>
      <c r="L67" s="38">
        <v>0.14699999999999999</v>
      </c>
      <c r="M67" s="41"/>
      <c r="N67" s="38">
        <v>0.42499999999999999</v>
      </c>
      <c r="O67" s="38">
        <v>1.5700000000000002E-2</v>
      </c>
      <c r="P67" s="38">
        <v>0.219</v>
      </c>
      <c r="Q67" s="38">
        <v>0.71199999999999997</v>
      </c>
      <c r="R67" s="38">
        <v>1.1399999999999999E-2</v>
      </c>
    </row>
    <row r="68" spans="1:18" x14ac:dyDescent="0.2">
      <c r="A68" s="24" t="s">
        <v>130</v>
      </c>
      <c r="B68" s="24" t="s">
        <v>87</v>
      </c>
      <c r="C68" s="30">
        <v>40822.635416666664</v>
      </c>
      <c r="D68" s="40">
        <v>153</v>
      </c>
      <c r="E68" s="40">
        <f t="shared" ref="E68:E131" si="2">LOG10(D68)</f>
        <v>2.1846914308175989</v>
      </c>
      <c r="F68" s="40">
        <f t="shared" ref="F68:F131" si="3">D68*0.028317</f>
        <v>4.3325009999999997</v>
      </c>
      <c r="G68" s="38">
        <v>0.16400000000000001</v>
      </c>
      <c r="H68" s="41"/>
      <c r="I68" s="32">
        <v>7.0000000000000007E-5</v>
      </c>
      <c r="J68" s="38">
        <v>9.35</v>
      </c>
      <c r="K68" s="38">
        <v>1.4E-3</v>
      </c>
      <c r="L68" s="38">
        <v>0.29299999999999998</v>
      </c>
      <c r="M68" s="41"/>
      <c r="N68" s="38">
        <v>1.2310000000000001</v>
      </c>
      <c r="O68" s="38">
        <v>4.8500000000000001E-2</v>
      </c>
      <c r="P68" s="38">
        <v>0.33800000000000002</v>
      </c>
      <c r="Q68" s="38">
        <v>1.47</v>
      </c>
      <c r="R68" s="38">
        <v>1.9899999999999998E-2</v>
      </c>
    </row>
    <row r="69" spans="1:18" x14ac:dyDescent="0.2">
      <c r="A69" s="24" t="s">
        <v>130</v>
      </c>
      <c r="B69" s="24" t="s">
        <v>87</v>
      </c>
      <c r="C69" s="30">
        <v>40823.53125</v>
      </c>
      <c r="D69" s="40">
        <v>140</v>
      </c>
      <c r="E69" s="40">
        <f t="shared" si="2"/>
        <v>2.1461280356782382</v>
      </c>
      <c r="F69" s="40">
        <f t="shared" si="3"/>
        <v>3.9643799999999998</v>
      </c>
      <c r="G69" s="38">
        <v>0.441</v>
      </c>
      <c r="H69" s="41"/>
      <c r="I69" s="32">
        <v>5.9999999999999995E-5</v>
      </c>
      <c r="J69" s="38">
        <v>4.7919999999999998</v>
      </c>
      <c r="K69" s="38">
        <v>4.0000000000000001E-3</v>
      </c>
      <c r="L69" s="38">
        <v>0.64400000000000002</v>
      </c>
      <c r="M69" s="36">
        <v>2.0000000000000017E-4</v>
      </c>
      <c r="N69" s="38">
        <v>0.72299999999999998</v>
      </c>
      <c r="O69" s="38">
        <v>4.2699999999999988E-2</v>
      </c>
      <c r="P69" s="38">
        <v>0.14199999999999999</v>
      </c>
      <c r="Q69" s="38">
        <v>1.4159999999999999</v>
      </c>
      <c r="R69" s="38">
        <v>3.3300000000000003E-2</v>
      </c>
    </row>
    <row r="70" spans="1:18" x14ac:dyDescent="0.2">
      <c r="A70" s="24" t="s">
        <v>130</v>
      </c>
      <c r="B70" s="24" t="s">
        <v>87</v>
      </c>
      <c r="C70" s="30">
        <v>40833.388888888891</v>
      </c>
      <c r="D70" s="40">
        <v>141</v>
      </c>
      <c r="E70" s="40">
        <f t="shared" si="2"/>
        <v>2.1492191126553797</v>
      </c>
      <c r="F70" s="40">
        <f t="shared" si="3"/>
        <v>3.9926969999999997</v>
      </c>
      <c r="G70" s="38">
        <v>0.153</v>
      </c>
      <c r="H70" s="41"/>
      <c r="I70" s="32"/>
      <c r="J70" s="38"/>
      <c r="K70" s="38">
        <v>2E-3</v>
      </c>
      <c r="L70" s="38">
        <v>0.27300000000000002</v>
      </c>
      <c r="M70" s="41"/>
      <c r="N70" s="38">
        <v>0.32500000000000001</v>
      </c>
      <c r="O70" s="38">
        <v>2.0500000000000001E-2</v>
      </c>
      <c r="P70" s="38">
        <v>-5.0999999999999997E-2</v>
      </c>
      <c r="Q70" s="38">
        <v>1.1339999999999999</v>
      </c>
      <c r="R70" s="38">
        <v>1.3700000000000002E-2</v>
      </c>
    </row>
    <row r="71" spans="1:18" x14ac:dyDescent="0.2">
      <c r="A71" s="24" t="s">
        <v>130</v>
      </c>
      <c r="B71" s="24" t="s">
        <v>87</v>
      </c>
      <c r="C71" s="30">
        <v>40855.392361111109</v>
      </c>
      <c r="D71" s="40">
        <v>93</v>
      </c>
      <c r="E71" s="40">
        <f t="shared" si="2"/>
        <v>1.968482948553935</v>
      </c>
      <c r="F71" s="40">
        <f t="shared" si="3"/>
        <v>2.6334809999999997</v>
      </c>
      <c r="G71" s="38">
        <v>0.08</v>
      </c>
      <c r="H71" s="41"/>
      <c r="I71" s="32">
        <v>5.9999999999999995E-5</v>
      </c>
      <c r="J71" s="38">
        <v>1.169</v>
      </c>
      <c r="K71" s="38"/>
      <c r="L71" s="38">
        <v>0.19500000000000001</v>
      </c>
      <c r="M71" s="41"/>
      <c r="N71" s="38">
        <v>0.217</v>
      </c>
      <c r="O71" s="38">
        <v>6.2000000000000171E-3</v>
      </c>
      <c r="P71" s="38">
        <v>-5.3999999999999999E-2</v>
      </c>
      <c r="Q71" s="38">
        <v>1.0760000000000001</v>
      </c>
      <c r="R71" s="38">
        <v>4.9000000000000059E-3</v>
      </c>
    </row>
    <row r="72" spans="1:18" x14ac:dyDescent="0.2">
      <c r="A72" s="24" t="s">
        <v>130</v>
      </c>
      <c r="B72" s="24" t="s">
        <v>87</v>
      </c>
      <c r="C72" s="30">
        <v>40855.576388888891</v>
      </c>
      <c r="D72" s="40">
        <v>93</v>
      </c>
      <c r="E72" s="40">
        <f t="shared" si="2"/>
        <v>1.968482948553935</v>
      </c>
      <c r="F72" s="40">
        <f t="shared" si="3"/>
        <v>2.6334809999999997</v>
      </c>
      <c r="G72" s="38">
        <v>8.4000000000000005E-2</v>
      </c>
      <c r="H72" s="41"/>
      <c r="I72" s="32"/>
      <c r="J72" s="38">
        <v>3.5510000000000002</v>
      </c>
      <c r="K72" s="38">
        <v>9.0000000000000041E-4</v>
      </c>
      <c r="L72" s="38">
        <v>0.19500000000000001</v>
      </c>
      <c r="M72" s="41"/>
      <c r="N72" s="38">
        <v>0.16700000000000001</v>
      </c>
      <c r="O72" s="38"/>
      <c r="P72" s="38">
        <v>0.23300000000000001</v>
      </c>
      <c r="Q72" s="38">
        <v>0.89400000000000002</v>
      </c>
      <c r="R72" s="38">
        <v>3.4000000000000059E-3</v>
      </c>
    </row>
    <row r="73" spans="1:18" x14ac:dyDescent="0.2">
      <c r="A73" s="24" t="s">
        <v>130</v>
      </c>
      <c r="B73" s="24" t="s">
        <v>87</v>
      </c>
      <c r="C73" s="30">
        <v>40861.364583333336</v>
      </c>
      <c r="D73" s="40">
        <v>88</v>
      </c>
      <c r="E73" s="40">
        <f t="shared" si="2"/>
        <v>1.9444826721501687</v>
      </c>
      <c r="F73" s="40">
        <f t="shared" si="3"/>
        <v>2.4918959999999997</v>
      </c>
      <c r="G73" s="38">
        <v>0.10299999999999999</v>
      </c>
      <c r="H73" s="41"/>
      <c r="I73" s="32">
        <v>4.9999999999999989E-5</v>
      </c>
      <c r="J73" s="38">
        <v>0.54100000000000004</v>
      </c>
      <c r="K73" s="38">
        <v>1.2000000000000001E-3</v>
      </c>
      <c r="L73" s="38">
        <v>0.23799999999999999</v>
      </c>
      <c r="M73" s="41"/>
      <c r="N73" s="38">
        <v>6.3E-2</v>
      </c>
      <c r="O73" s="38">
        <v>8.5999999999999948E-3</v>
      </c>
      <c r="P73" s="38">
        <v>-5.0000000000000001E-3</v>
      </c>
      <c r="Q73" s="38"/>
      <c r="R73" s="38">
        <v>7.2999999999999975E-3</v>
      </c>
    </row>
    <row r="74" spans="1:18" x14ac:dyDescent="0.2">
      <c r="A74" s="24" t="s">
        <v>130</v>
      </c>
      <c r="B74" s="24" t="s">
        <v>87</v>
      </c>
      <c r="C74" s="30">
        <v>40884.378472222219</v>
      </c>
      <c r="D74" s="40">
        <v>68</v>
      </c>
      <c r="E74" s="40">
        <f t="shared" si="2"/>
        <v>1.8325089127062364</v>
      </c>
      <c r="F74" s="40">
        <f t="shared" si="3"/>
        <v>1.9255559999999998</v>
      </c>
      <c r="G74" s="38">
        <v>7.1999999999999995E-2</v>
      </c>
      <c r="H74" s="41"/>
      <c r="I74" s="32">
        <v>8.9999999999999992E-5</v>
      </c>
      <c r="J74" s="38">
        <v>0.90100000000000002</v>
      </c>
      <c r="K74" s="38"/>
      <c r="L74" s="38">
        <v>0.215</v>
      </c>
      <c r="M74" s="41"/>
      <c r="N74" s="38">
        <v>4.9000000000000002E-2</v>
      </c>
      <c r="O74" s="38">
        <v>1.8100000000000022E-2</v>
      </c>
      <c r="P74" s="38">
        <v>1.2999999999999999E-2</v>
      </c>
      <c r="Q74" s="38">
        <v>-5.0000000000000001E-3</v>
      </c>
      <c r="R74" s="38">
        <v>1.2E-2</v>
      </c>
    </row>
    <row r="75" spans="1:18" x14ac:dyDescent="0.2">
      <c r="A75" s="24" t="s">
        <v>130</v>
      </c>
      <c r="B75" s="24" t="s">
        <v>87</v>
      </c>
      <c r="C75" s="30">
        <v>40884.666666666664</v>
      </c>
      <c r="D75" s="40">
        <v>68</v>
      </c>
      <c r="E75" s="40">
        <f t="shared" si="2"/>
        <v>1.8325089127062364</v>
      </c>
      <c r="F75" s="40">
        <f t="shared" si="3"/>
        <v>1.9255559999999998</v>
      </c>
      <c r="G75" s="38">
        <v>5.7000000000000002E-2</v>
      </c>
      <c r="H75" s="41"/>
      <c r="I75" s="32"/>
      <c r="J75" s="38">
        <v>2.6349999999999998</v>
      </c>
      <c r="K75" s="38"/>
      <c r="L75" s="38">
        <v>0.17799999999999999</v>
      </c>
      <c r="M75" s="41"/>
      <c r="N75" s="38">
        <v>5.3999999999999999E-2</v>
      </c>
      <c r="O75" s="38"/>
      <c r="P75" s="38"/>
      <c r="Q75" s="38">
        <v>0.68700000000000006</v>
      </c>
      <c r="R75" s="38">
        <v>1.8999999999999915E-3</v>
      </c>
    </row>
    <row r="76" spans="1:18" x14ac:dyDescent="0.2">
      <c r="A76" s="24" t="s">
        <v>130</v>
      </c>
      <c r="B76" s="24" t="s">
        <v>87</v>
      </c>
      <c r="C76" s="30">
        <v>40892.489583333336</v>
      </c>
      <c r="D76" s="40">
        <v>66</v>
      </c>
      <c r="E76" s="40">
        <f t="shared" si="2"/>
        <v>1.8195439355418688</v>
      </c>
      <c r="F76" s="40">
        <f t="shared" si="3"/>
        <v>1.868922</v>
      </c>
      <c r="G76" s="38">
        <v>8.8999999999999996E-2</v>
      </c>
      <c r="H76" s="41"/>
      <c r="I76" s="32">
        <v>5.9999999999999995E-5</v>
      </c>
      <c r="J76" s="38">
        <v>7.9950000000000001</v>
      </c>
      <c r="K76" s="38">
        <v>1.2999999999999997E-3</v>
      </c>
      <c r="L76" s="38">
        <v>0.24299999999999999</v>
      </c>
      <c r="M76" s="41"/>
      <c r="N76" s="38">
        <v>0.46700000000000003</v>
      </c>
      <c r="O76" s="38">
        <v>2.5900000000000006E-2</v>
      </c>
      <c r="P76" s="38">
        <v>0.315</v>
      </c>
      <c r="Q76" s="38">
        <v>0.72499999999999998</v>
      </c>
      <c r="R76" s="38">
        <v>9.7999999999999979E-3</v>
      </c>
    </row>
    <row r="77" spans="1:18" x14ac:dyDescent="0.2">
      <c r="A77" s="24" t="s">
        <v>130</v>
      </c>
      <c r="B77" s="24" t="s">
        <v>87</v>
      </c>
      <c r="C77" s="30">
        <v>40913.34375</v>
      </c>
      <c r="D77" s="40">
        <v>64</v>
      </c>
      <c r="E77" s="40">
        <f t="shared" si="2"/>
        <v>1.8061799739838871</v>
      </c>
      <c r="F77" s="40">
        <f t="shared" si="3"/>
        <v>1.8122879999999999</v>
      </c>
      <c r="G77" s="38">
        <v>5.5E-2</v>
      </c>
      <c r="H77" s="41"/>
      <c r="I77" s="32">
        <v>7.0000000000000007E-5</v>
      </c>
      <c r="J77" s="38">
        <v>13.587999999999999</v>
      </c>
      <c r="K77" s="38"/>
      <c r="L77" s="38">
        <v>0.16700000000000001</v>
      </c>
      <c r="M77" s="41"/>
      <c r="N77" s="38">
        <v>2.0510000000000002</v>
      </c>
      <c r="O77" s="38"/>
      <c r="P77" s="38">
        <v>0.314</v>
      </c>
      <c r="Q77" s="38">
        <v>2.1309999999999998</v>
      </c>
      <c r="R77" s="38">
        <v>0</v>
      </c>
    </row>
    <row r="78" spans="1:18" x14ac:dyDescent="0.2">
      <c r="A78" s="24" t="s">
        <v>130</v>
      </c>
      <c r="B78" s="24" t="s">
        <v>87</v>
      </c>
      <c r="C78" s="30">
        <v>40913.638888888891</v>
      </c>
      <c r="D78" s="40">
        <v>64</v>
      </c>
      <c r="E78" s="40">
        <f t="shared" si="2"/>
        <v>1.8061799739838871</v>
      </c>
      <c r="F78" s="40">
        <f t="shared" si="3"/>
        <v>1.8122879999999999</v>
      </c>
      <c r="G78" s="38">
        <v>3.5000000000000003E-2</v>
      </c>
      <c r="H78" s="41"/>
      <c r="I78" s="32">
        <v>1.0000000000000009E-5</v>
      </c>
      <c r="J78" s="38">
        <v>2.2349999999999999</v>
      </c>
      <c r="K78" s="38"/>
      <c r="L78" s="38">
        <v>0.11799999999999999</v>
      </c>
      <c r="M78" s="41"/>
      <c r="N78" s="38">
        <v>0.33500000000000002</v>
      </c>
      <c r="O78" s="38">
        <v>1.3400000000000006E-2</v>
      </c>
      <c r="P78" s="38">
        <v>9.4E-2</v>
      </c>
      <c r="Q78" s="38">
        <v>0.497</v>
      </c>
      <c r="R78" s="38">
        <v>1.0700000000000003E-2</v>
      </c>
    </row>
    <row r="79" spans="1:18" x14ac:dyDescent="0.2">
      <c r="A79" s="24" t="s">
        <v>130</v>
      </c>
      <c r="B79" s="24" t="s">
        <v>87</v>
      </c>
      <c r="C79" s="30">
        <v>40948.347222222219</v>
      </c>
      <c r="D79" s="40">
        <v>61</v>
      </c>
      <c r="E79" s="40">
        <f t="shared" si="2"/>
        <v>1.7853298350107671</v>
      </c>
      <c r="F79" s="40">
        <f t="shared" si="3"/>
        <v>1.7273369999999999</v>
      </c>
      <c r="G79" s="38">
        <v>7.1999999999999995E-2</v>
      </c>
      <c r="H79" s="41"/>
      <c r="I79" s="32">
        <v>3.9999999999999983E-5</v>
      </c>
      <c r="J79" s="38">
        <v>6.7649999999999997</v>
      </c>
      <c r="K79" s="38"/>
      <c r="L79" s="38">
        <v>0.20399999999999999</v>
      </c>
      <c r="M79" s="41"/>
      <c r="N79" s="38">
        <v>2.206</v>
      </c>
      <c r="O79" s="38">
        <v>3.4400000000000035E-2</v>
      </c>
      <c r="P79" s="38">
        <v>0.6</v>
      </c>
      <c r="Q79" s="38">
        <v>2.6469999999999998</v>
      </c>
      <c r="R79" s="38">
        <v>1.610000000000001E-2</v>
      </c>
    </row>
    <row r="80" spans="1:18" x14ac:dyDescent="0.2">
      <c r="A80" s="24" t="s">
        <v>130</v>
      </c>
      <c r="B80" s="24" t="s">
        <v>87</v>
      </c>
      <c r="C80" s="30">
        <v>40948.625</v>
      </c>
      <c r="D80" s="40">
        <v>61</v>
      </c>
      <c r="E80" s="40">
        <f t="shared" si="2"/>
        <v>1.7853298350107671</v>
      </c>
      <c r="F80" s="40">
        <f t="shared" si="3"/>
        <v>1.7273369999999999</v>
      </c>
      <c r="G80" s="38">
        <v>0.14699999999999999</v>
      </c>
      <c r="H80" s="41"/>
      <c r="I80" s="32">
        <v>1.0000000000000003E-4</v>
      </c>
      <c r="J80" s="38">
        <v>1.093</v>
      </c>
      <c r="K80" s="38">
        <v>2.1000000000000003E-3</v>
      </c>
      <c r="L80" s="38">
        <v>0.41299999999999998</v>
      </c>
      <c r="M80" s="41"/>
      <c r="N80" s="38">
        <v>1.125</v>
      </c>
      <c r="O80" s="38">
        <v>9.1600000000000029E-2</v>
      </c>
      <c r="P80" s="38">
        <v>0.32500000000000001</v>
      </c>
      <c r="Q80" s="38">
        <v>1.716</v>
      </c>
      <c r="R80" s="38">
        <v>2.75E-2</v>
      </c>
    </row>
    <row r="81" spans="1:18" x14ac:dyDescent="0.2">
      <c r="A81" s="24" t="s">
        <v>130</v>
      </c>
      <c r="B81" s="24" t="s">
        <v>87</v>
      </c>
      <c r="C81" s="30">
        <v>40975.34375</v>
      </c>
      <c r="D81" s="40">
        <v>58</v>
      </c>
      <c r="E81" s="40">
        <f t="shared" si="2"/>
        <v>1.7634279935629373</v>
      </c>
      <c r="F81" s="40">
        <f t="shared" si="3"/>
        <v>1.6423859999999999</v>
      </c>
      <c r="G81" s="38">
        <v>0.151</v>
      </c>
      <c r="H81" s="41"/>
      <c r="I81" s="32">
        <v>9.9999999999999978E-5</v>
      </c>
      <c r="J81" s="38">
        <v>3.101</v>
      </c>
      <c r="K81" s="38">
        <v>1.2000000000000001E-3</v>
      </c>
      <c r="L81" s="38">
        <v>0.32800000000000001</v>
      </c>
      <c r="M81" s="41"/>
      <c r="N81" s="38">
        <v>0.41199999999999998</v>
      </c>
      <c r="O81" s="38">
        <v>3.0699999999999988E-2</v>
      </c>
      <c r="P81" s="38">
        <v>0.154</v>
      </c>
      <c r="Q81" s="38">
        <v>0.60399999999999998</v>
      </c>
      <c r="R81" s="38">
        <v>1.9100000000000009E-2</v>
      </c>
    </row>
    <row r="82" spans="1:18" x14ac:dyDescent="0.2">
      <c r="A82" s="24" t="s">
        <v>130</v>
      </c>
      <c r="B82" s="24" t="s">
        <v>87</v>
      </c>
      <c r="C82" s="30">
        <v>40975.704861111109</v>
      </c>
      <c r="D82" s="40">
        <v>58</v>
      </c>
      <c r="E82" s="40">
        <f t="shared" si="2"/>
        <v>1.7634279935629373</v>
      </c>
      <c r="F82" s="40">
        <f t="shared" si="3"/>
        <v>1.6423859999999999</v>
      </c>
      <c r="G82" s="38">
        <v>0.13500000000000001</v>
      </c>
      <c r="H82" s="41"/>
      <c r="I82" s="32"/>
      <c r="J82" s="38">
        <v>1.7010000000000001</v>
      </c>
      <c r="K82" s="38">
        <v>1.7000000000000001E-3</v>
      </c>
      <c r="L82" s="38">
        <v>0.36849999999999999</v>
      </c>
      <c r="M82" s="41"/>
      <c r="N82" s="38">
        <v>1.5640000000000001</v>
      </c>
      <c r="O82" s="38">
        <v>3.9600000000000024E-2</v>
      </c>
      <c r="P82" s="38">
        <v>6.3E-2</v>
      </c>
      <c r="Q82" s="38">
        <v>0.25600000000000001</v>
      </c>
      <c r="R82" s="38">
        <v>2.1399999999999992E-2</v>
      </c>
    </row>
    <row r="83" spans="1:18" x14ac:dyDescent="0.2">
      <c r="A83" s="24" t="s">
        <v>130</v>
      </c>
      <c r="B83" s="24" t="s">
        <v>87</v>
      </c>
      <c r="C83" s="30">
        <v>40984.468055555553</v>
      </c>
      <c r="D83" s="40">
        <v>89</v>
      </c>
      <c r="E83" s="40">
        <f t="shared" si="2"/>
        <v>1.9493900066449128</v>
      </c>
      <c r="F83" s="40">
        <f t="shared" si="3"/>
        <v>2.520213</v>
      </c>
      <c r="G83" s="38">
        <v>0.77900000000000003</v>
      </c>
      <c r="H83" s="41"/>
      <c r="I83" s="32">
        <v>3.3000000000000005E-4</v>
      </c>
      <c r="J83" s="38">
        <v>0.625</v>
      </c>
      <c r="K83" s="38">
        <v>6.6E-3</v>
      </c>
      <c r="L83" s="38">
        <v>1.4419999999999999</v>
      </c>
      <c r="M83" s="38">
        <v>5.4999999999999997E-3</v>
      </c>
      <c r="N83" s="38">
        <v>-1.6E-2</v>
      </c>
      <c r="O83" s="38">
        <v>0.32020000000000004</v>
      </c>
      <c r="P83" s="38">
        <v>3.5999999999999997E-2</v>
      </c>
      <c r="Q83" s="38">
        <v>0.20499999999999999</v>
      </c>
      <c r="R83" s="38">
        <v>9.7899999999999987E-2</v>
      </c>
    </row>
    <row r="84" spans="1:18" x14ac:dyDescent="0.2">
      <c r="A84" s="24" t="s">
        <v>130</v>
      </c>
      <c r="B84" s="24" t="s">
        <v>87</v>
      </c>
      <c r="C84" s="30">
        <v>41002.319444444445</v>
      </c>
      <c r="D84" s="40">
        <v>235</v>
      </c>
      <c r="E84" s="40">
        <f t="shared" si="2"/>
        <v>2.3710678622717363</v>
      </c>
      <c r="F84" s="40">
        <f t="shared" si="3"/>
        <v>6.6544949999999998</v>
      </c>
      <c r="G84" s="38">
        <v>0.73</v>
      </c>
      <c r="H84" s="41"/>
      <c r="I84" s="32">
        <v>2.7E-4</v>
      </c>
      <c r="J84" s="38">
        <v>0.57999999999999996</v>
      </c>
      <c r="K84" s="38">
        <v>1.9999999999999992E-3</v>
      </c>
      <c r="L84" s="38">
        <v>1.2150000000000001</v>
      </c>
      <c r="M84" s="38">
        <v>5.8000000000000005E-3</v>
      </c>
      <c r="N84" s="38">
        <v>0.155</v>
      </c>
      <c r="O84" s="38">
        <v>0.10959999999999999</v>
      </c>
      <c r="P84" s="38">
        <v>2.5000000000000001E-2</v>
      </c>
      <c r="Q84" s="38">
        <v>-0.183</v>
      </c>
      <c r="R84" s="38">
        <v>6.409999999999999E-2</v>
      </c>
    </row>
    <row r="85" spans="1:18" x14ac:dyDescent="0.2">
      <c r="A85" s="24" t="s">
        <v>130</v>
      </c>
      <c r="B85" s="24" t="s">
        <v>87</v>
      </c>
      <c r="C85" s="30">
        <v>41002.527777777781</v>
      </c>
      <c r="D85" s="40">
        <v>235</v>
      </c>
      <c r="E85" s="40">
        <f t="shared" si="2"/>
        <v>2.3710678622717363</v>
      </c>
      <c r="F85" s="40">
        <f t="shared" si="3"/>
        <v>6.6544949999999998</v>
      </c>
      <c r="G85" s="38">
        <v>0.49399999999999999</v>
      </c>
      <c r="H85" s="41"/>
      <c r="I85" s="32">
        <v>1.9999999999999998E-4</v>
      </c>
      <c r="J85" s="38">
        <v>9.8000000000000004E-2</v>
      </c>
      <c r="K85" s="38">
        <v>7.0000000000000021E-4</v>
      </c>
      <c r="L85" s="38">
        <v>0.81200000000000006</v>
      </c>
      <c r="M85" s="38">
        <v>2.5000000000000001E-3</v>
      </c>
      <c r="N85" s="38">
        <v>0.10100000000000001</v>
      </c>
      <c r="O85" s="38">
        <v>6.0699999999999997E-2</v>
      </c>
      <c r="P85" s="38">
        <v>5.7000000000000002E-2</v>
      </c>
      <c r="Q85" s="38">
        <v>-2.4E-2</v>
      </c>
      <c r="R85" s="38">
        <v>3.7100000000000001E-2</v>
      </c>
    </row>
    <row r="86" spans="1:18" x14ac:dyDescent="0.2">
      <c r="A86" s="24" t="s">
        <v>130</v>
      </c>
      <c r="B86" s="24" t="s">
        <v>87</v>
      </c>
      <c r="C86" s="30">
        <v>41023.489583333336</v>
      </c>
      <c r="D86" s="40">
        <v>486</v>
      </c>
      <c r="E86" s="40">
        <f t="shared" si="2"/>
        <v>2.6866362692622934</v>
      </c>
      <c r="F86" s="40">
        <f t="shared" si="3"/>
        <v>13.762061999999998</v>
      </c>
      <c r="G86" s="38">
        <v>1.5840000000000001</v>
      </c>
      <c r="H86" s="41"/>
      <c r="I86" s="32">
        <v>5.0000000000000001E-4</v>
      </c>
      <c r="J86" s="38">
        <v>0.89800000000000002</v>
      </c>
      <c r="K86" s="38">
        <v>1.2800000000000001E-2</v>
      </c>
      <c r="L86" s="38">
        <v>2.3929999999999998</v>
      </c>
      <c r="M86" s="38">
        <v>1.9399999999999997E-2</v>
      </c>
      <c r="N86" s="38">
        <v>0.35699999999999998</v>
      </c>
      <c r="O86" s="38">
        <v>0.26080000000000003</v>
      </c>
      <c r="P86" s="38">
        <v>0.19400000000000001</v>
      </c>
      <c r="Q86" s="38">
        <v>-5.0000000000000001E-3</v>
      </c>
      <c r="R86" s="38">
        <v>0.12979999999999997</v>
      </c>
    </row>
    <row r="87" spans="1:18" x14ac:dyDescent="0.2">
      <c r="A87" s="24" t="s">
        <v>130</v>
      </c>
      <c r="B87" s="24" t="s">
        <v>87</v>
      </c>
      <c r="C87" s="30">
        <v>41031.350694444445</v>
      </c>
      <c r="D87" s="40">
        <v>406</v>
      </c>
      <c r="E87" s="40">
        <f t="shared" si="2"/>
        <v>2.6085260335771943</v>
      </c>
      <c r="F87" s="40">
        <f t="shared" si="3"/>
        <v>11.496701999999999</v>
      </c>
      <c r="G87" s="38">
        <v>0.32700000000000001</v>
      </c>
      <c r="H87" s="41"/>
      <c r="I87" s="32">
        <v>1.6000000000000001E-4</v>
      </c>
      <c r="J87" s="38">
        <v>0.998</v>
      </c>
      <c r="K87" s="38">
        <v>2.9000000000000002E-3</v>
      </c>
      <c r="L87" s="38">
        <v>0.54400000000000004</v>
      </c>
      <c r="M87" s="38">
        <v>1.5999999999999996E-3</v>
      </c>
      <c r="N87" s="38">
        <v>0.19400000000000001</v>
      </c>
      <c r="O87" s="38">
        <v>4.8299999999999996E-2</v>
      </c>
      <c r="P87" s="38">
        <v>0.13</v>
      </c>
      <c r="Q87" s="38">
        <v>0.48</v>
      </c>
      <c r="R87" s="38">
        <v>3.32E-2</v>
      </c>
    </row>
    <row r="88" spans="1:18" x14ac:dyDescent="0.2">
      <c r="A88" s="24" t="s">
        <v>130</v>
      </c>
      <c r="B88" s="24" t="s">
        <v>87</v>
      </c>
      <c r="C88" s="30">
        <v>41031.552083333336</v>
      </c>
      <c r="D88" s="40">
        <v>406</v>
      </c>
      <c r="E88" s="40">
        <f t="shared" si="2"/>
        <v>2.6085260335771943</v>
      </c>
      <c r="F88" s="40">
        <f t="shared" si="3"/>
        <v>11.496701999999999</v>
      </c>
      <c r="G88" s="38">
        <v>0.316</v>
      </c>
      <c r="H88" s="41"/>
      <c r="I88" s="32">
        <v>1.6000000000000001E-4</v>
      </c>
      <c r="J88" s="38"/>
      <c r="K88" s="38">
        <v>2.3999999999999994E-3</v>
      </c>
      <c r="L88" s="38">
        <v>0.55500000000000005</v>
      </c>
      <c r="M88" s="38">
        <v>1.4000000000000004E-3</v>
      </c>
      <c r="N88" s="38">
        <v>3.4000000000000002E-2</v>
      </c>
      <c r="O88" s="38">
        <v>4.250000000000001E-2</v>
      </c>
      <c r="P88" s="38">
        <v>3.5999999999999997E-2</v>
      </c>
      <c r="Q88" s="38">
        <v>-3.2000000000000001E-2</v>
      </c>
      <c r="R88" s="38">
        <v>2.4899999999999999E-2</v>
      </c>
    </row>
    <row r="89" spans="1:18" x14ac:dyDescent="0.2">
      <c r="A89" s="24" t="s">
        <v>130</v>
      </c>
      <c r="B89" s="24" t="s">
        <v>87</v>
      </c>
      <c r="C89" s="30">
        <v>41037.495138888888</v>
      </c>
      <c r="D89" s="40">
        <v>498</v>
      </c>
      <c r="E89" s="40">
        <f t="shared" si="2"/>
        <v>2.6972293427597176</v>
      </c>
      <c r="F89" s="40">
        <f t="shared" si="3"/>
        <v>14.101865999999999</v>
      </c>
      <c r="G89" s="38">
        <v>0.4</v>
      </c>
      <c r="H89" s="41"/>
      <c r="I89" s="32">
        <v>1.1000000000000002E-4</v>
      </c>
      <c r="J89" s="38"/>
      <c r="K89" s="38">
        <v>3.4999999999999996E-3</v>
      </c>
      <c r="L89" s="38">
        <v>0.66200000000000003</v>
      </c>
      <c r="M89" s="38">
        <v>3.5999999999999995E-3</v>
      </c>
      <c r="N89" s="38">
        <v>0.05</v>
      </c>
      <c r="O89" s="38">
        <v>9.3599999999999989E-2</v>
      </c>
      <c r="P89" s="38">
        <v>5.8000000000000003E-2</v>
      </c>
      <c r="Q89" s="38">
        <v>-2.8000000000000001E-2</v>
      </c>
      <c r="R89" s="38">
        <v>3.32E-2</v>
      </c>
    </row>
    <row r="90" spans="1:18" x14ac:dyDescent="0.2">
      <c r="A90" s="24" t="s">
        <v>130</v>
      </c>
      <c r="B90" s="24" t="s">
        <v>87</v>
      </c>
      <c r="C90" s="30">
        <v>41062.362500000003</v>
      </c>
      <c r="D90" s="40">
        <v>685</v>
      </c>
      <c r="E90" s="40">
        <f t="shared" si="2"/>
        <v>2.8356905714924254</v>
      </c>
      <c r="F90" s="40">
        <f t="shared" si="3"/>
        <v>19.397144999999998</v>
      </c>
      <c r="G90" s="38">
        <v>0.30099999999999999</v>
      </c>
      <c r="H90" s="41"/>
      <c r="I90" s="32">
        <v>1.0000000000000009E-5</v>
      </c>
      <c r="J90" s="38">
        <v>0.28199999999999997</v>
      </c>
      <c r="K90" s="38">
        <v>3.8E-3</v>
      </c>
      <c r="L90" s="38">
        <v>0.58099999999999996</v>
      </c>
      <c r="M90" s="38">
        <v>1.5E-3</v>
      </c>
      <c r="N90" s="38">
        <v>6.0000000000000001E-3</v>
      </c>
      <c r="O90" s="38">
        <v>4.7100000000000003E-2</v>
      </c>
      <c r="P90" s="38">
        <v>2E-3</v>
      </c>
      <c r="Q90" s="38">
        <v>0.22500000000000001</v>
      </c>
      <c r="R90" s="38">
        <v>2.6699999999999995E-2</v>
      </c>
    </row>
    <row r="91" spans="1:18" x14ac:dyDescent="0.2">
      <c r="A91" s="24" t="s">
        <v>130</v>
      </c>
      <c r="B91" s="24" t="s">
        <v>87</v>
      </c>
      <c r="C91" s="30">
        <v>41062.649305555555</v>
      </c>
      <c r="D91" s="40">
        <v>685</v>
      </c>
      <c r="E91" s="40">
        <f t="shared" si="2"/>
        <v>2.8356905714924254</v>
      </c>
      <c r="F91" s="40">
        <f t="shared" si="3"/>
        <v>19.397144999999998</v>
      </c>
      <c r="G91" s="38">
        <v>0.53800000000000003</v>
      </c>
      <c r="H91" s="41"/>
      <c r="I91" s="32">
        <v>1.7000000000000001E-4</v>
      </c>
      <c r="J91" s="38">
        <v>0.39400000000000002</v>
      </c>
      <c r="K91" s="38">
        <v>4.5999999999999999E-3</v>
      </c>
      <c r="L91" s="38">
        <v>0.95199999999999996</v>
      </c>
      <c r="M91" s="38">
        <v>4.0999999999999995E-3</v>
      </c>
      <c r="N91" s="38">
        <v>8.3000000000000004E-2</v>
      </c>
      <c r="O91" s="38">
        <v>6.1700000000000005E-2</v>
      </c>
      <c r="P91" s="38">
        <v>4.1000000000000002E-2</v>
      </c>
      <c r="Q91" s="38">
        <v>-1.6E-2</v>
      </c>
      <c r="R91" s="38">
        <v>4.1899999999999993E-2</v>
      </c>
    </row>
    <row r="92" spans="1:18" x14ac:dyDescent="0.2">
      <c r="A92" s="24" t="s">
        <v>130</v>
      </c>
      <c r="B92" s="24" t="s">
        <v>87</v>
      </c>
      <c r="C92" s="30">
        <v>41127.46875</v>
      </c>
      <c r="D92" s="40">
        <v>130</v>
      </c>
      <c r="E92" s="40">
        <f t="shared" si="2"/>
        <v>2.1139433523068369</v>
      </c>
      <c r="F92" s="40">
        <f t="shared" si="3"/>
        <v>3.6812099999999996</v>
      </c>
      <c r="G92" s="38">
        <v>4.5999999999999999E-2</v>
      </c>
      <c r="H92" s="41"/>
      <c r="I92" s="32">
        <v>5.9999999999999995E-5</v>
      </c>
      <c r="J92" s="38">
        <v>8.1270000000000007</v>
      </c>
      <c r="K92" s="41"/>
      <c r="L92" s="38">
        <v>0.19400000000000001</v>
      </c>
      <c r="M92" s="41"/>
      <c r="N92" s="38">
        <v>0.52300000000000002</v>
      </c>
      <c r="O92" s="38">
        <v>3.7900000000000003E-2</v>
      </c>
      <c r="P92" s="38">
        <v>0.11</v>
      </c>
      <c r="Q92" s="38">
        <v>0.70099999999999996</v>
      </c>
      <c r="R92" s="38">
        <v>1.2399999999999998E-2</v>
      </c>
    </row>
    <row r="93" spans="1:18" x14ac:dyDescent="0.2">
      <c r="A93" s="24" t="s">
        <v>130</v>
      </c>
      <c r="B93" s="24" t="s">
        <v>87</v>
      </c>
      <c r="C93" s="30">
        <v>41127.59375</v>
      </c>
      <c r="D93" s="40">
        <v>130</v>
      </c>
      <c r="E93" s="40">
        <f t="shared" si="2"/>
        <v>2.1139433523068369</v>
      </c>
      <c r="F93" s="40">
        <f t="shared" si="3"/>
        <v>3.6812099999999996</v>
      </c>
      <c r="G93" s="38">
        <v>6.3E-2</v>
      </c>
      <c r="H93" s="41"/>
      <c r="I93" s="32">
        <v>7.0000000000000007E-5</v>
      </c>
      <c r="J93" s="38">
        <v>2.5030000000000001</v>
      </c>
      <c r="K93" s="41"/>
      <c r="L93" s="38">
        <v>0.23100000000000001</v>
      </c>
      <c r="M93" s="41"/>
      <c r="N93" s="41"/>
      <c r="O93" s="38">
        <v>4.8600000000000004E-2</v>
      </c>
      <c r="P93" s="38">
        <v>6.7000000000000004E-2</v>
      </c>
      <c r="Q93" s="38">
        <v>0.63900000000000001</v>
      </c>
      <c r="R93" s="38">
        <v>1.7200000000000003E-2</v>
      </c>
    </row>
    <row r="94" spans="1:18" x14ac:dyDescent="0.2">
      <c r="A94" s="24" t="s">
        <v>130</v>
      </c>
      <c r="B94" s="24" t="s">
        <v>87</v>
      </c>
      <c r="C94" s="30">
        <v>41156.364583333336</v>
      </c>
      <c r="D94" s="40">
        <v>89</v>
      </c>
      <c r="E94" s="40">
        <f t="shared" si="2"/>
        <v>1.9493900066449128</v>
      </c>
      <c r="F94" s="40">
        <f t="shared" si="3"/>
        <v>2.520213</v>
      </c>
      <c r="G94" s="38">
        <v>6.3E-2</v>
      </c>
      <c r="H94" s="41"/>
      <c r="I94" s="32">
        <v>8.9999999999999992E-5</v>
      </c>
      <c r="J94" s="38">
        <v>1.63</v>
      </c>
      <c r="K94" s="41"/>
      <c r="L94" s="38">
        <v>0.23599999999999999</v>
      </c>
      <c r="M94" s="41"/>
      <c r="N94" s="41"/>
      <c r="O94" s="38">
        <v>3.6699999999999997E-2</v>
      </c>
      <c r="P94" s="38">
        <v>0.03</v>
      </c>
      <c r="Q94" s="38">
        <v>9.8000000000000004E-2</v>
      </c>
      <c r="R94" s="38">
        <v>1.1900000000000003E-2</v>
      </c>
    </row>
    <row r="95" spans="1:18" x14ac:dyDescent="0.2">
      <c r="A95" s="24" t="s">
        <v>130</v>
      </c>
      <c r="B95" s="24" t="s">
        <v>87</v>
      </c>
      <c r="C95" s="30">
        <v>41156.645833333336</v>
      </c>
      <c r="D95" s="40">
        <v>89</v>
      </c>
      <c r="E95" s="40">
        <f t="shared" si="2"/>
        <v>1.9493900066449128</v>
      </c>
      <c r="F95" s="40">
        <f t="shared" si="3"/>
        <v>2.520213</v>
      </c>
      <c r="G95" s="38">
        <v>3.3000000000000002E-2</v>
      </c>
      <c r="H95" s="41"/>
      <c r="I95" s="32">
        <v>3.9999999999999983E-5</v>
      </c>
      <c r="J95" s="38">
        <v>1.103</v>
      </c>
      <c r="K95" s="41"/>
      <c r="L95" s="38">
        <v>0.19</v>
      </c>
      <c r="M95" s="41"/>
      <c r="N95" s="41"/>
      <c r="O95" s="38">
        <v>3.1200000000000002E-2</v>
      </c>
      <c r="P95" s="38">
        <v>0.123</v>
      </c>
      <c r="Q95" s="38">
        <v>3.5999999999999997E-2</v>
      </c>
      <c r="R95" s="38">
        <v>1.1800000000000001E-2</v>
      </c>
    </row>
    <row r="96" spans="1:18" x14ac:dyDescent="0.2">
      <c r="A96" s="24" t="s">
        <v>130</v>
      </c>
      <c r="B96" s="24" t="s">
        <v>87</v>
      </c>
      <c r="C96" s="30">
        <v>41185.329861111109</v>
      </c>
      <c r="D96" s="40">
        <v>72</v>
      </c>
      <c r="E96" s="40">
        <f t="shared" si="2"/>
        <v>1.8573324964312685</v>
      </c>
      <c r="F96" s="40">
        <f t="shared" si="3"/>
        <v>2.038824</v>
      </c>
      <c r="G96" s="38">
        <v>2.5000000000000001E-2</v>
      </c>
      <c r="H96" s="41"/>
      <c r="I96" s="32">
        <v>1E-4</v>
      </c>
      <c r="J96" s="38">
        <v>1.0449999999999999</v>
      </c>
      <c r="K96" s="38">
        <v>2.3E-3</v>
      </c>
      <c r="L96" s="38">
        <v>0.19400000000000001</v>
      </c>
      <c r="M96" s="41"/>
      <c r="N96" s="38">
        <v>0.08</v>
      </c>
      <c r="O96" s="38">
        <v>3.6300000000000006E-2</v>
      </c>
      <c r="P96" s="38">
        <v>0.02</v>
      </c>
      <c r="Q96" s="38">
        <v>7.2999999999999995E-2</v>
      </c>
      <c r="R96" s="38">
        <v>9.300000000000001E-3</v>
      </c>
    </row>
    <row r="97" spans="1:18" x14ac:dyDescent="0.2">
      <c r="A97" s="24" t="s">
        <v>130</v>
      </c>
      <c r="B97" s="24" t="s">
        <v>87</v>
      </c>
      <c r="C97" s="30">
        <v>41185.618055555555</v>
      </c>
      <c r="D97" s="40">
        <v>72</v>
      </c>
      <c r="E97" s="40">
        <f t="shared" si="2"/>
        <v>1.8573324964312685</v>
      </c>
      <c r="F97" s="40">
        <f t="shared" si="3"/>
        <v>2.038824</v>
      </c>
      <c r="G97" s="38">
        <v>3.4000000000000002E-2</v>
      </c>
      <c r="H97" s="41"/>
      <c r="I97" s="32">
        <v>8.000000000000002E-5</v>
      </c>
      <c r="J97" s="38">
        <v>0.373</v>
      </c>
      <c r="K97" s="41"/>
      <c r="L97" s="38">
        <v>0.21299999999999999</v>
      </c>
      <c r="M97" s="41"/>
      <c r="N97" s="38"/>
      <c r="O97" s="38">
        <v>4.2000000000000003E-2</v>
      </c>
      <c r="P97" s="38">
        <v>-1.2999999999999999E-2</v>
      </c>
      <c r="Q97" s="38">
        <v>-0.13900000000000001</v>
      </c>
      <c r="R97" s="38">
        <v>1.0800000000000001E-2</v>
      </c>
    </row>
    <row r="98" spans="1:18" x14ac:dyDescent="0.2">
      <c r="A98" s="24" t="s">
        <v>130</v>
      </c>
      <c r="B98" s="24" t="s">
        <v>87</v>
      </c>
      <c r="C98" s="30">
        <v>41220.354166666664</v>
      </c>
      <c r="D98" s="40">
        <v>52</v>
      </c>
      <c r="E98" s="40">
        <f t="shared" si="2"/>
        <v>1.7160033436347992</v>
      </c>
      <c r="F98" s="40">
        <f t="shared" si="3"/>
        <v>1.4724839999999999</v>
      </c>
      <c r="G98" s="38">
        <v>1.7000000000000001E-2</v>
      </c>
      <c r="H98" s="41"/>
      <c r="I98" s="32">
        <v>5.9999999999999995E-5</v>
      </c>
      <c r="J98" s="38">
        <v>1.986</v>
      </c>
      <c r="K98" s="41"/>
      <c r="L98" s="38">
        <v>0.14000000000000001</v>
      </c>
      <c r="M98" s="41"/>
      <c r="N98" s="38">
        <v>0.27100000000000002</v>
      </c>
      <c r="O98" s="38">
        <v>1.7399999999999992E-2</v>
      </c>
      <c r="P98" s="38">
        <v>0.109</v>
      </c>
      <c r="Q98" s="38">
        <v>0.64700000000000002</v>
      </c>
      <c r="R98" s="38">
        <v>8.6000000000000017E-3</v>
      </c>
    </row>
    <row r="99" spans="1:18" x14ac:dyDescent="0.2">
      <c r="A99" s="24" t="s">
        <v>130</v>
      </c>
      <c r="B99" s="24" t="s">
        <v>87</v>
      </c>
      <c r="C99" s="30">
        <v>41220.572916666664</v>
      </c>
      <c r="D99" s="40">
        <v>52</v>
      </c>
      <c r="E99" s="40">
        <f t="shared" si="2"/>
        <v>1.7160033436347992</v>
      </c>
      <c r="F99" s="40">
        <f t="shared" si="3"/>
        <v>1.4724839999999999</v>
      </c>
      <c r="G99" s="38">
        <v>1.2999999999999999E-2</v>
      </c>
      <c r="H99" s="41"/>
      <c r="I99" s="32">
        <v>1.0000000000000009E-5</v>
      </c>
      <c r="J99" s="38">
        <v>0.19600000000000001</v>
      </c>
      <c r="K99" s="41"/>
      <c r="L99" s="38">
        <v>0.112</v>
      </c>
      <c r="M99" s="41"/>
      <c r="N99" s="38">
        <v>-0.01</v>
      </c>
      <c r="O99" s="38">
        <v>8.9000000000000051E-3</v>
      </c>
      <c r="P99" s="38">
        <v>-6.2E-2</v>
      </c>
      <c r="Q99" s="38">
        <v>-0.125</v>
      </c>
      <c r="R99" s="38">
        <v>8.5000000000000006E-3</v>
      </c>
    </row>
    <row r="100" spans="1:18" x14ac:dyDescent="0.2">
      <c r="A100" s="24" t="s">
        <v>130</v>
      </c>
      <c r="B100" s="24" t="s">
        <v>87</v>
      </c>
      <c r="C100" s="30">
        <v>41253.371527777781</v>
      </c>
      <c r="D100" s="40">
        <v>48</v>
      </c>
      <c r="E100" s="40">
        <f t="shared" si="2"/>
        <v>1.6812412373755872</v>
      </c>
      <c r="F100" s="40">
        <f t="shared" si="3"/>
        <v>1.359216</v>
      </c>
      <c r="G100" s="38">
        <v>6.2E-2</v>
      </c>
      <c r="H100" s="41"/>
      <c r="I100" s="32">
        <v>1.4999999999999999E-4</v>
      </c>
      <c r="J100" s="38">
        <v>0.48899999999999999</v>
      </c>
      <c r="K100" s="38">
        <v>1.2000000000000001E-3</v>
      </c>
      <c r="L100" s="38">
        <v>0.16900000000000001</v>
      </c>
      <c r="M100" s="41"/>
      <c r="N100" s="38">
        <v>9.7000000000000003E-2</v>
      </c>
      <c r="O100" s="38">
        <v>1.8099999999999995E-2</v>
      </c>
      <c r="P100" s="38">
        <v>1.2E-2</v>
      </c>
      <c r="Q100" s="38">
        <v>0.105</v>
      </c>
      <c r="R100" s="38">
        <v>9.6000000000000078E-3</v>
      </c>
    </row>
    <row r="101" spans="1:18" x14ac:dyDescent="0.2">
      <c r="A101" s="24" t="s">
        <v>130</v>
      </c>
      <c r="B101" s="24" t="s">
        <v>87</v>
      </c>
      <c r="C101" s="30">
        <v>41253.579861111109</v>
      </c>
      <c r="D101" s="40">
        <v>48</v>
      </c>
      <c r="E101" s="40">
        <f t="shared" si="2"/>
        <v>1.6812412373755872</v>
      </c>
      <c r="F101" s="40">
        <f t="shared" si="3"/>
        <v>1.359216</v>
      </c>
      <c r="G101" s="38">
        <v>7.0000000000000007E-2</v>
      </c>
      <c r="H101" s="41"/>
      <c r="I101" s="32">
        <v>6.0000000000000029E-5</v>
      </c>
      <c r="J101" s="38">
        <v>1.7589999999999999</v>
      </c>
      <c r="K101" s="41"/>
      <c r="L101" s="38">
        <v>0.19400000000000001</v>
      </c>
      <c r="M101" s="41"/>
      <c r="N101" s="38">
        <v>0.33100000000000002</v>
      </c>
      <c r="O101" s="38">
        <v>2.6400000000000007E-2</v>
      </c>
      <c r="P101" s="38">
        <v>0.14799999999999999</v>
      </c>
      <c r="Q101" s="38">
        <v>0.69799999999999995</v>
      </c>
      <c r="R101" s="38">
        <v>1.3299999999999998E-2</v>
      </c>
    </row>
    <row r="102" spans="1:18" ht="11.25" customHeight="1" x14ac:dyDescent="0.2">
      <c r="A102" s="24" t="s">
        <v>130</v>
      </c>
      <c r="B102" s="24" t="s">
        <v>87</v>
      </c>
      <c r="C102" s="30">
        <v>41281.385416666664</v>
      </c>
      <c r="D102" s="40">
        <v>42</v>
      </c>
      <c r="E102" s="40">
        <f t="shared" si="2"/>
        <v>1.6232492903979006</v>
      </c>
      <c r="F102" s="40">
        <f t="shared" si="3"/>
        <v>1.189314</v>
      </c>
      <c r="G102" s="38">
        <v>4.4999999999999998E-2</v>
      </c>
      <c r="H102" s="41"/>
      <c r="I102" s="32">
        <v>8.9999999999999992E-5</v>
      </c>
      <c r="J102" s="38">
        <v>2.6669999999999998</v>
      </c>
      <c r="K102" s="41"/>
      <c r="L102" s="38">
        <v>0.17799999999999999</v>
      </c>
      <c r="M102" s="41"/>
      <c r="N102" s="38"/>
      <c r="O102" s="38">
        <v>3.0400000000000007E-2</v>
      </c>
      <c r="P102" s="38">
        <v>4.0000000000000001E-3</v>
      </c>
      <c r="Q102" s="38">
        <v>0.13900000000000001</v>
      </c>
      <c r="R102" s="38">
        <v>1.0999999999999999E-2</v>
      </c>
    </row>
    <row r="103" spans="1:18" x14ac:dyDescent="0.2">
      <c r="A103" s="24" t="s">
        <v>130</v>
      </c>
      <c r="B103" s="24" t="s">
        <v>87</v>
      </c>
      <c r="C103" s="30">
        <v>41281.607638888891</v>
      </c>
      <c r="D103" s="40">
        <v>42</v>
      </c>
      <c r="E103" s="40">
        <f t="shared" si="2"/>
        <v>1.6232492903979006</v>
      </c>
      <c r="F103" s="40">
        <f t="shared" si="3"/>
        <v>1.189314</v>
      </c>
      <c r="G103" s="38">
        <v>6.8000000000000005E-2</v>
      </c>
      <c r="H103" s="41"/>
      <c r="I103" s="32">
        <v>1.4999999999999999E-4</v>
      </c>
      <c r="J103" s="38">
        <v>0.88500000000000001</v>
      </c>
      <c r="K103" s="41"/>
      <c r="L103" s="38">
        <v>0.22</v>
      </c>
      <c r="M103" s="41"/>
      <c r="N103" s="38">
        <v>0.16500000000000001</v>
      </c>
      <c r="O103" s="38">
        <v>4.519999999999999E-2</v>
      </c>
      <c r="P103" s="38">
        <v>0.157</v>
      </c>
      <c r="Q103" s="38">
        <v>0.245</v>
      </c>
      <c r="R103" s="38">
        <v>1.4400000000000007E-2</v>
      </c>
    </row>
    <row r="104" spans="1:18" x14ac:dyDescent="0.2">
      <c r="A104" s="24" t="s">
        <v>130</v>
      </c>
      <c r="B104" s="24" t="s">
        <v>87</v>
      </c>
      <c r="C104" s="30">
        <v>41312.375</v>
      </c>
      <c r="D104" s="40">
        <v>43</v>
      </c>
      <c r="E104" s="40">
        <f t="shared" si="2"/>
        <v>1.6334684555795864</v>
      </c>
      <c r="F104" s="40">
        <f t="shared" si="3"/>
        <v>1.2176309999999999</v>
      </c>
      <c r="G104" s="38">
        <v>0.113</v>
      </c>
      <c r="H104" s="41"/>
      <c r="I104" s="32">
        <v>6.9999999999999953E-5</v>
      </c>
      <c r="J104" s="38">
        <v>0.755</v>
      </c>
      <c r="K104" s="38">
        <v>1.2000000000000001E-3</v>
      </c>
      <c r="L104" s="38">
        <v>0.27600000000000002</v>
      </c>
      <c r="M104" s="41"/>
      <c r="N104" s="38">
        <v>0.14399999999999999</v>
      </c>
      <c r="O104" s="38">
        <v>2.7900000000000005E-2</v>
      </c>
      <c r="P104" s="38">
        <v>2.8000000000000001E-2</v>
      </c>
      <c r="Q104" s="38">
        <v>5.5E-2</v>
      </c>
      <c r="R104" s="38">
        <v>1.7700000000000004E-2</v>
      </c>
    </row>
    <row r="105" spans="1:18" x14ac:dyDescent="0.2">
      <c r="A105" s="24" t="s">
        <v>130</v>
      </c>
      <c r="B105" s="24" t="s">
        <v>87</v>
      </c>
      <c r="C105" s="30">
        <v>41312.597222222219</v>
      </c>
      <c r="D105" s="40">
        <v>43</v>
      </c>
      <c r="E105" s="40">
        <f t="shared" si="2"/>
        <v>1.6334684555795864</v>
      </c>
      <c r="F105" s="40">
        <f t="shared" si="3"/>
        <v>1.2176309999999999</v>
      </c>
      <c r="G105" s="38">
        <v>0.27700000000000002</v>
      </c>
      <c r="H105" s="41"/>
      <c r="I105" s="32">
        <v>2.2999999999999998E-4</v>
      </c>
      <c r="J105" s="38">
        <v>6.02</v>
      </c>
      <c r="K105" s="38">
        <v>2.5999999999999999E-3</v>
      </c>
      <c r="L105" s="38">
        <v>0.63200000000000001</v>
      </c>
      <c r="M105" s="38">
        <v>1.9000000000000004E-3</v>
      </c>
      <c r="N105" s="38">
        <v>1.5069999999999999</v>
      </c>
      <c r="O105" s="38">
        <v>0.1293</v>
      </c>
      <c r="P105" s="38">
        <v>7.8E-2</v>
      </c>
      <c r="Q105" s="38">
        <v>0.59799999999999998</v>
      </c>
      <c r="R105" s="38">
        <v>4.5200000000000004E-2</v>
      </c>
    </row>
    <row r="106" spans="1:18" x14ac:dyDescent="0.2">
      <c r="A106" s="24" t="s">
        <v>130</v>
      </c>
      <c r="B106" s="24" t="s">
        <v>87</v>
      </c>
      <c r="C106" s="30">
        <v>41344.361111111109</v>
      </c>
      <c r="D106" s="40">
        <v>44</v>
      </c>
      <c r="E106" s="40">
        <f t="shared" si="2"/>
        <v>1.6434526764861874</v>
      </c>
      <c r="F106" s="40">
        <f t="shared" si="3"/>
        <v>1.2459479999999998</v>
      </c>
      <c r="G106" s="38">
        <v>0.11600000000000001</v>
      </c>
      <c r="H106" s="41"/>
      <c r="I106" s="32">
        <v>1.1999999999999999E-4</v>
      </c>
      <c r="J106" s="38">
        <v>2.0859999999999999</v>
      </c>
      <c r="K106" s="38"/>
      <c r="L106" s="38">
        <v>0.26800000000000002</v>
      </c>
      <c r="M106" s="38"/>
      <c r="N106" s="38">
        <v>0.45900000000000002</v>
      </c>
      <c r="O106" s="38">
        <v>4.5599999999999995E-2</v>
      </c>
      <c r="P106" s="38">
        <v>6.3E-2</v>
      </c>
      <c r="Q106" s="38">
        <v>0.309</v>
      </c>
      <c r="R106" s="38">
        <v>1.0099999999999994E-2</v>
      </c>
    </row>
    <row r="107" spans="1:18" x14ac:dyDescent="0.2">
      <c r="A107" s="24" t="s">
        <v>130</v>
      </c>
      <c r="B107" s="24" t="s">
        <v>87</v>
      </c>
      <c r="C107" s="30">
        <v>41344.59375</v>
      </c>
      <c r="D107" s="40">
        <v>44</v>
      </c>
      <c r="E107" s="40">
        <f t="shared" si="2"/>
        <v>1.6434526764861874</v>
      </c>
      <c r="F107" s="40">
        <f t="shared" si="3"/>
        <v>1.2459479999999998</v>
      </c>
      <c r="G107" s="38">
        <v>0.11899999999999999</v>
      </c>
      <c r="H107" s="41"/>
      <c r="I107" s="32">
        <v>1.9999999999999961E-5</v>
      </c>
      <c r="J107" s="38">
        <v>17.605</v>
      </c>
      <c r="K107" s="38"/>
      <c r="L107" s="38">
        <v>0.28399999999999997</v>
      </c>
      <c r="M107" s="38"/>
      <c r="N107" s="38">
        <v>1.667</v>
      </c>
      <c r="O107" s="38">
        <v>6.5400000000000028E-2</v>
      </c>
      <c r="P107" s="38">
        <v>0.76700000000000002</v>
      </c>
      <c r="Q107" s="38">
        <v>2.6989999999999998</v>
      </c>
      <c r="R107" s="38">
        <v>2.4299999999999999E-2</v>
      </c>
    </row>
    <row r="108" spans="1:18" x14ac:dyDescent="0.2">
      <c r="A108" s="24" t="s">
        <v>130</v>
      </c>
      <c r="B108" s="24" t="s">
        <v>87</v>
      </c>
      <c r="C108" s="30">
        <v>41374.347222222219</v>
      </c>
      <c r="D108" s="40">
        <v>67</v>
      </c>
      <c r="E108" s="40">
        <f t="shared" si="2"/>
        <v>1.8260748027008264</v>
      </c>
      <c r="F108" s="40">
        <f t="shared" si="3"/>
        <v>1.8972389999999999</v>
      </c>
      <c r="G108" s="38">
        <v>0.247</v>
      </c>
      <c r="H108" s="41"/>
      <c r="I108" s="32">
        <v>7.0000000000000007E-5</v>
      </c>
      <c r="J108" s="38">
        <v>2.44</v>
      </c>
      <c r="K108" s="38">
        <v>2.5000000000000001E-3</v>
      </c>
      <c r="L108" s="38">
        <v>0.46899999999999997</v>
      </c>
      <c r="M108" s="38"/>
      <c r="N108" s="38">
        <v>0.39800000000000002</v>
      </c>
      <c r="O108" s="38">
        <v>3.4799999999999984E-2</v>
      </c>
      <c r="P108" s="38">
        <v>7.0999999999999994E-2</v>
      </c>
      <c r="Q108" s="38">
        <v>0.27900000000000003</v>
      </c>
      <c r="R108" s="38">
        <v>2.5200000000000004E-2</v>
      </c>
    </row>
    <row r="109" spans="1:18" x14ac:dyDescent="0.2">
      <c r="A109" s="24" t="s">
        <v>130</v>
      </c>
      <c r="B109" s="24" t="s">
        <v>87</v>
      </c>
      <c r="C109" s="30">
        <v>41374.572916666664</v>
      </c>
      <c r="D109" s="40">
        <v>67</v>
      </c>
      <c r="E109" s="40">
        <f t="shared" si="2"/>
        <v>1.8260748027008264</v>
      </c>
      <c r="F109" s="40">
        <f t="shared" si="3"/>
        <v>1.8972389999999999</v>
      </c>
      <c r="G109" s="38">
        <v>0.223</v>
      </c>
      <c r="H109" s="41"/>
      <c r="I109" s="32">
        <v>4.9999999999999989E-5</v>
      </c>
      <c r="J109" s="38">
        <v>3.3029999999999999</v>
      </c>
      <c r="K109" s="38">
        <v>1E-3</v>
      </c>
      <c r="L109" s="38">
        <v>0.42399999999999999</v>
      </c>
      <c r="M109" s="38"/>
      <c r="N109" s="38">
        <v>0.35799999999999998</v>
      </c>
      <c r="O109" s="38">
        <v>2.9900000000000006E-2</v>
      </c>
      <c r="P109" s="38">
        <v>8.5999999999999993E-2</v>
      </c>
      <c r="Q109" s="38">
        <v>0.41499999999999998</v>
      </c>
      <c r="R109" s="38">
        <v>2.5700000000000004E-2</v>
      </c>
    </row>
    <row r="110" spans="1:18" x14ac:dyDescent="0.2">
      <c r="A110" s="24" t="s">
        <v>130</v>
      </c>
      <c r="B110" s="24" t="s">
        <v>87</v>
      </c>
      <c r="C110" s="30">
        <v>41401.350694444445</v>
      </c>
      <c r="D110" s="40">
        <v>303</v>
      </c>
      <c r="E110" s="40">
        <f t="shared" si="2"/>
        <v>2.4814426285023048</v>
      </c>
      <c r="F110" s="40">
        <f t="shared" si="3"/>
        <v>8.5800509999999992</v>
      </c>
      <c r="G110" s="38">
        <v>0.55800000000000005</v>
      </c>
      <c r="H110" s="41"/>
      <c r="I110" s="32">
        <v>2.0999999999999995E-4</v>
      </c>
      <c r="J110" s="38">
        <v>1.698</v>
      </c>
      <c r="K110" s="38">
        <v>6.0000000000000001E-3</v>
      </c>
      <c r="L110" s="38">
        <v>0.97499999999999998</v>
      </c>
      <c r="M110" s="38">
        <v>3.8E-3</v>
      </c>
      <c r="N110" s="38">
        <v>0.23899999999999999</v>
      </c>
      <c r="O110" s="38">
        <v>8.500000000000002E-2</v>
      </c>
      <c r="P110" s="38">
        <v>4.1000000000000002E-2</v>
      </c>
      <c r="Q110" s="38">
        <v>7.1999999999999995E-2</v>
      </c>
      <c r="R110" s="38">
        <v>5.0199999999999995E-2</v>
      </c>
    </row>
    <row r="111" spans="1:18" x14ac:dyDescent="0.2">
      <c r="A111" s="24" t="s">
        <v>130</v>
      </c>
      <c r="B111" s="24" t="s">
        <v>87</v>
      </c>
      <c r="C111" s="30">
        <v>41401.631944444445</v>
      </c>
      <c r="D111" s="40">
        <v>303</v>
      </c>
      <c r="E111" s="40">
        <f t="shared" si="2"/>
        <v>2.4814426285023048</v>
      </c>
      <c r="F111" s="40">
        <f t="shared" si="3"/>
        <v>8.5800509999999992</v>
      </c>
      <c r="G111" s="38">
        <v>0.49</v>
      </c>
      <c r="H111" s="41"/>
      <c r="I111" s="32">
        <v>1.3000000000000002E-4</v>
      </c>
      <c r="J111" s="38">
        <v>1.1100000000000001</v>
      </c>
      <c r="K111" s="38">
        <v>4.1000000000000003E-3</v>
      </c>
      <c r="L111" s="38">
        <v>0.86399999999999999</v>
      </c>
      <c r="M111" s="38">
        <v>3.3E-3</v>
      </c>
      <c r="N111" s="38">
        <v>0.183</v>
      </c>
      <c r="O111" s="38">
        <v>7.060000000000001E-2</v>
      </c>
      <c r="P111" s="38">
        <v>3.5000000000000003E-2</v>
      </c>
      <c r="Q111" s="38">
        <v>3.9E-2</v>
      </c>
      <c r="R111" s="38">
        <v>4.0900000000000006E-2</v>
      </c>
    </row>
    <row r="112" spans="1:18" x14ac:dyDescent="0.2">
      <c r="A112" s="24" t="s">
        <v>130</v>
      </c>
      <c r="B112" s="24" t="s">
        <v>87</v>
      </c>
      <c r="C112" s="30">
        <v>41430.347222222219</v>
      </c>
      <c r="D112" s="40">
        <v>676</v>
      </c>
      <c r="E112" s="40">
        <f t="shared" si="2"/>
        <v>2.8299466959416359</v>
      </c>
      <c r="F112" s="40">
        <f t="shared" si="3"/>
        <v>19.142291999999998</v>
      </c>
      <c r="G112" s="38">
        <v>0.26300000000000001</v>
      </c>
      <c r="H112" s="41"/>
      <c r="I112" s="32">
        <v>1.3999999999999996E-4</v>
      </c>
      <c r="J112" s="38">
        <v>0.80100000000000005</v>
      </c>
      <c r="K112" s="38">
        <v>3.2000000000000002E-3</v>
      </c>
      <c r="L112" s="38">
        <v>0.50700000000000001</v>
      </c>
      <c r="M112" s="38">
        <v>1.9000000000000004E-3</v>
      </c>
      <c r="N112" s="38">
        <v>0.23799999999999999</v>
      </c>
      <c r="O112" s="38">
        <v>4.2500000000000003E-2</v>
      </c>
      <c r="P112" s="38">
        <v>0.14599999999999999</v>
      </c>
      <c r="Q112" s="38">
        <v>0.218</v>
      </c>
      <c r="R112" s="38">
        <v>2.81E-2</v>
      </c>
    </row>
    <row r="113" spans="1:18" x14ac:dyDescent="0.2">
      <c r="A113" s="24" t="s">
        <v>130</v>
      </c>
      <c r="B113" s="24" t="s">
        <v>87</v>
      </c>
      <c r="C113" s="30">
        <v>41430.62777777778</v>
      </c>
      <c r="D113" s="40">
        <v>676</v>
      </c>
      <c r="E113" s="40">
        <f t="shared" si="2"/>
        <v>2.8299466959416359</v>
      </c>
      <c r="F113" s="40">
        <f t="shared" si="3"/>
        <v>19.142291999999998</v>
      </c>
      <c r="G113" s="38">
        <v>0.33900000000000002</v>
      </c>
      <c r="H113" s="41"/>
      <c r="I113" s="32">
        <v>1.4999999999999999E-4</v>
      </c>
      <c r="J113" s="38">
        <v>0.51100000000000001</v>
      </c>
      <c r="K113" s="38">
        <v>3.3999999999999998E-3</v>
      </c>
      <c r="L113" s="38">
        <v>0.58499999999999996</v>
      </c>
      <c r="M113" s="38">
        <v>1.5999999999999996E-3</v>
      </c>
      <c r="N113" s="38">
        <v>0.06</v>
      </c>
      <c r="O113" s="38">
        <v>0.04</v>
      </c>
      <c r="P113" s="38">
        <v>2.3E-2</v>
      </c>
      <c r="Q113" s="38">
        <v>7.0000000000000001E-3</v>
      </c>
      <c r="R113" s="38">
        <v>2.8200000000000003E-2</v>
      </c>
    </row>
    <row r="114" spans="1:18" x14ac:dyDescent="0.2">
      <c r="A114" s="24" t="s">
        <v>130</v>
      </c>
      <c r="B114" s="24" t="s">
        <v>87</v>
      </c>
      <c r="C114" s="30">
        <v>41462.40625</v>
      </c>
      <c r="D114" s="40">
        <v>108</v>
      </c>
      <c r="E114" s="40">
        <f t="shared" si="2"/>
        <v>2.0334237554869499</v>
      </c>
      <c r="F114" s="40">
        <f t="shared" si="3"/>
        <v>3.058236</v>
      </c>
      <c r="G114" s="38">
        <v>3.4000000000000002E-2</v>
      </c>
      <c r="H114" s="41"/>
      <c r="I114" s="32"/>
      <c r="J114" s="38">
        <v>5.7960000000000003</v>
      </c>
      <c r="K114" s="38">
        <v>1.2000000000000001E-3</v>
      </c>
      <c r="L114" s="38">
        <v>0.121</v>
      </c>
      <c r="M114" s="38"/>
      <c r="N114" s="38">
        <v>0.77700000000000002</v>
      </c>
      <c r="O114" s="38">
        <v>2.0199999999999996E-2</v>
      </c>
      <c r="P114" s="38">
        <v>0.29399999999999998</v>
      </c>
      <c r="Q114" s="38">
        <v>0.81200000000000006</v>
      </c>
      <c r="R114" s="38">
        <v>1.0299999999999997E-2</v>
      </c>
    </row>
    <row r="115" spans="1:18" x14ac:dyDescent="0.2">
      <c r="A115" s="24" t="s">
        <v>130</v>
      </c>
      <c r="B115" s="24" t="s">
        <v>87</v>
      </c>
      <c r="C115" s="30">
        <v>41462.673611111109</v>
      </c>
      <c r="D115" s="40">
        <v>108</v>
      </c>
      <c r="E115" s="40">
        <f t="shared" si="2"/>
        <v>2.0334237554869499</v>
      </c>
      <c r="F115" s="40">
        <f t="shared" si="3"/>
        <v>3.058236</v>
      </c>
      <c r="G115" s="38">
        <v>2.5999999999999999E-2</v>
      </c>
      <c r="H115" s="41"/>
      <c r="I115" s="32"/>
      <c r="J115" s="38">
        <v>5.1319999999999997</v>
      </c>
      <c r="K115" s="38"/>
      <c r="L115" s="38">
        <v>0.11799999999999999</v>
      </c>
      <c r="M115" s="38"/>
      <c r="N115" s="38">
        <v>1.95</v>
      </c>
      <c r="O115" s="38">
        <v>2.4000000000000007E-2</v>
      </c>
      <c r="P115" s="38">
        <v>0.35799999999999998</v>
      </c>
      <c r="Q115" s="38">
        <v>0.90200000000000002</v>
      </c>
      <c r="R115" s="38">
        <v>7.4999999999999997E-3</v>
      </c>
    </row>
    <row r="116" spans="1:18" x14ac:dyDescent="0.2">
      <c r="A116" s="24" t="s">
        <v>130</v>
      </c>
      <c r="B116" s="24" t="s">
        <v>87</v>
      </c>
      <c r="C116" s="30">
        <v>41490.517361111109</v>
      </c>
      <c r="D116" s="40">
        <v>220</v>
      </c>
      <c r="E116" s="40">
        <f t="shared" si="2"/>
        <v>2.3424226808222062</v>
      </c>
      <c r="F116" s="40">
        <f t="shared" si="3"/>
        <v>6.2297399999999996</v>
      </c>
      <c r="G116" s="38">
        <v>0.16900000000000001</v>
      </c>
      <c r="H116" s="41"/>
      <c r="I116" s="32">
        <v>7.0000000000000007E-5</v>
      </c>
      <c r="J116" s="38">
        <v>1.1559999999999999</v>
      </c>
      <c r="K116" s="38">
        <v>2.1000000000000003E-3</v>
      </c>
      <c r="L116" s="38">
        <v>0.36649999999999999</v>
      </c>
      <c r="M116" s="36">
        <v>2.9999999999999981E-4</v>
      </c>
      <c r="N116" s="38">
        <v>0.03</v>
      </c>
      <c r="O116" s="38">
        <v>5.949999999999999E-2</v>
      </c>
      <c r="P116" s="38">
        <v>-0.113</v>
      </c>
      <c r="Q116" s="38">
        <v>0.02</v>
      </c>
      <c r="R116" s="38">
        <v>2.3399999999999997E-2</v>
      </c>
    </row>
    <row r="117" spans="1:18" x14ac:dyDescent="0.2">
      <c r="A117" s="24" t="s">
        <v>130</v>
      </c>
      <c r="B117" s="24" t="s">
        <v>87</v>
      </c>
      <c r="C117" s="30">
        <v>41490.590277777781</v>
      </c>
      <c r="D117" s="40">
        <v>220</v>
      </c>
      <c r="E117" s="40">
        <f t="shared" si="2"/>
        <v>2.3424226808222062</v>
      </c>
      <c r="F117" s="40">
        <f t="shared" si="3"/>
        <v>6.2297399999999996</v>
      </c>
      <c r="G117" s="38">
        <v>0.18099999999999999</v>
      </c>
      <c r="H117" s="41"/>
      <c r="I117" s="32">
        <v>1.3000000000000004E-4</v>
      </c>
      <c r="J117" s="38">
        <v>2.875</v>
      </c>
      <c r="K117" s="38">
        <v>1.2000000000000001E-3</v>
      </c>
      <c r="L117" s="38">
        <v>0.38500000000000001</v>
      </c>
      <c r="M117" s="36">
        <v>2.9999999999999981E-4</v>
      </c>
      <c r="N117" s="38">
        <v>0.39300000000000002</v>
      </c>
      <c r="O117" s="38">
        <v>5.62E-2</v>
      </c>
      <c r="P117" s="38">
        <v>0.129</v>
      </c>
      <c r="Q117" s="38">
        <v>0.35799999999999998</v>
      </c>
      <c r="R117" s="38">
        <v>2.5499999999999998E-2</v>
      </c>
    </row>
    <row r="118" spans="1:18" x14ac:dyDescent="0.2">
      <c r="A118" s="24" t="s">
        <v>130</v>
      </c>
      <c r="B118" s="24" t="s">
        <v>87</v>
      </c>
      <c r="C118" s="30">
        <v>41517.746527777781</v>
      </c>
      <c r="D118" s="40">
        <v>188</v>
      </c>
      <c r="E118" s="40">
        <f t="shared" si="2"/>
        <v>2.27415784926368</v>
      </c>
      <c r="F118" s="40">
        <f t="shared" si="3"/>
        <v>5.3235959999999993</v>
      </c>
      <c r="G118" s="38">
        <v>0.27300000000000002</v>
      </c>
      <c r="H118" s="41"/>
      <c r="I118" s="32">
        <v>1.3999999999999999E-4</v>
      </c>
      <c r="J118" s="38">
        <v>0.51500000000000001</v>
      </c>
      <c r="K118" s="38">
        <v>3.5000000000000001E-3</v>
      </c>
      <c r="L118" s="38">
        <v>0.77100000000000002</v>
      </c>
      <c r="M118" s="38">
        <v>5.9000000000000007E-3</v>
      </c>
      <c r="N118" s="38">
        <v>0.03</v>
      </c>
      <c r="O118" s="38">
        <v>4.1200000000000001E-2</v>
      </c>
      <c r="P118" s="38">
        <v>-1.7999999999999999E-2</v>
      </c>
      <c r="Q118" s="38">
        <v>-9.0999999999999998E-2</v>
      </c>
      <c r="R118" s="38">
        <v>2.8799999999999996E-2</v>
      </c>
    </row>
    <row r="119" spans="1:18" x14ac:dyDescent="0.2">
      <c r="A119" s="24" t="s">
        <v>130</v>
      </c>
      <c r="B119" s="24" t="s">
        <v>87</v>
      </c>
      <c r="C119" s="30">
        <v>41527.368055555555</v>
      </c>
      <c r="D119" s="40">
        <v>159</v>
      </c>
      <c r="E119" s="40">
        <f t="shared" si="2"/>
        <v>2.2013971243204513</v>
      </c>
      <c r="F119" s="40">
        <f t="shared" si="3"/>
        <v>4.5024030000000002</v>
      </c>
      <c r="G119" s="38">
        <v>6.0999999999999999E-2</v>
      </c>
      <c r="H119" s="41"/>
      <c r="I119" s="32">
        <v>1E-4</v>
      </c>
      <c r="J119" s="38">
        <v>0.90600000000000003</v>
      </c>
      <c r="K119" s="38">
        <v>7.0000000000000021E-4</v>
      </c>
      <c r="L119" s="38">
        <v>0.218</v>
      </c>
      <c r="M119" s="41"/>
      <c r="N119" s="38">
        <v>-0.11600000000000001</v>
      </c>
      <c r="O119" s="38">
        <v>2.1600000000000001E-2</v>
      </c>
      <c r="P119" s="38">
        <v>-0.115</v>
      </c>
      <c r="Q119" s="38">
        <v>0.316</v>
      </c>
      <c r="R119" s="38">
        <v>1.0999999999999999E-2</v>
      </c>
    </row>
    <row r="120" spans="1:18" x14ac:dyDescent="0.2">
      <c r="A120" s="24" t="s">
        <v>130</v>
      </c>
      <c r="B120" s="24" t="s">
        <v>87</v>
      </c>
      <c r="C120" s="30">
        <v>41527.645833333336</v>
      </c>
      <c r="D120" s="40">
        <v>159</v>
      </c>
      <c r="E120" s="40">
        <f t="shared" si="2"/>
        <v>2.2013971243204513</v>
      </c>
      <c r="F120" s="40">
        <f t="shared" si="3"/>
        <v>4.5024030000000002</v>
      </c>
      <c r="G120" s="38">
        <v>6.0999999999999999E-2</v>
      </c>
      <c r="H120" s="41"/>
      <c r="I120" s="32">
        <v>4.000000000000001E-5</v>
      </c>
      <c r="J120" s="38">
        <v>0.59099999999999997</v>
      </c>
      <c r="K120" s="38">
        <v>1.7000000000000001E-3</v>
      </c>
      <c r="L120" s="38">
        <v>0.215</v>
      </c>
      <c r="M120" s="41"/>
      <c r="N120" s="38">
        <v>-0.113</v>
      </c>
      <c r="O120" s="38">
        <v>1.7399999999999999E-2</v>
      </c>
      <c r="P120" s="38">
        <v>-1.7000000000000001E-2</v>
      </c>
      <c r="Q120" s="38">
        <v>0.25600000000000001</v>
      </c>
      <c r="R120" s="38">
        <v>1.0700000000000003E-2</v>
      </c>
    </row>
    <row r="121" spans="1:18" x14ac:dyDescent="0.2">
      <c r="A121" s="24" t="s">
        <v>130</v>
      </c>
      <c r="B121" s="24" t="s">
        <v>87</v>
      </c>
      <c r="C121" s="30">
        <v>41549.368055555555</v>
      </c>
      <c r="D121" s="40">
        <v>282</v>
      </c>
      <c r="E121" s="40">
        <f t="shared" si="2"/>
        <v>2.4502491083193609</v>
      </c>
      <c r="F121" s="40">
        <f t="shared" si="3"/>
        <v>7.9853939999999994</v>
      </c>
      <c r="G121" s="38">
        <v>0.27600000000000002</v>
      </c>
      <c r="H121" s="41"/>
      <c r="I121" s="32">
        <v>9.9999999999999978E-5</v>
      </c>
      <c r="J121" s="38">
        <v>2.5840000000000001</v>
      </c>
      <c r="K121" s="38">
        <v>3.2000000000000002E-3</v>
      </c>
      <c r="L121" s="38">
        <v>0.45200000000000001</v>
      </c>
      <c r="M121" s="41"/>
      <c r="N121" s="38">
        <v>0.38200000000000001</v>
      </c>
      <c r="O121" s="38">
        <v>2.7299999999999998E-2</v>
      </c>
      <c r="P121" s="38">
        <v>7.3999999999999996E-2</v>
      </c>
      <c r="Q121" s="38">
        <v>0.27</v>
      </c>
      <c r="R121" s="38">
        <v>2.7500000000000007E-2</v>
      </c>
    </row>
    <row r="122" spans="1:18" x14ac:dyDescent="0.2">
      <c r="A122" s="24" t="s">
        <v>130</v>
      </c>
      <c r="B122" s="24" t="s">
        <v>87</v>
      </c>
      <c r="C122" s="30">
        <v>41549.65625</v>
      </c>
      <c r="D122" s="40">
        <v>282</v>
      </c>
      <c r="E122" s="40">
        <f t="shared" si="2"/>
        <v>2.4502491083193609</v>
      </c>
      <c r="F122" s="40">
        <f t="shared" si="3"/>
        <v>7.9853939999999994</v>
      </c>
      <c r="G122" s="38">
        <v>0.25800000000000001</v>
      </c>
      <c r="H122" s="41"/>
      <c r="I122" s="32">
        <v>4.9999999999999989E-5</v>
      </c>
      <c r="J122" s="38">
        <v>0.72199999999999998</v>
      </c>
      <c r="K122" s="38">
        <v>2.8999999999999994E-3</v>
      </c>
      <c r="L122" s="38">
        <v>0.45300000000000001</v>
      </c>
      <c r="M122" s="36">
        <v>2.9999999999999981E-4</v>
      </c>
      <c r="N122" s="38">
        <v>0.25800000000000001</v>
      </c>
      <c r="O122" s="38">
        <v>2.1599999999999994E-2</v>
      </c>
      <c r="P122" s="38">
        <v>8.5999999999999993E-2</v>
      </c>
      <c r="Q122" s="38">
        <v>0.18099999999999999</v>
      </c>
      <c r="R122" s="38">
        <v>2.5700000000000004E-2</v>
      </c>
    </row>
    <row r="123" spans="1:18" x14ac:dyDescent="0.2">
      <c r="A123" s="24" t="s">
        <v>130</v>
      </c>
      <c r="B123" s="24" t="s">
        <v>87</v>
      </c>
      <c r="C123" s="30">
        <v>41586.368055555555</v>
      </c>
      <c r="D123" s="40">
        <v>108</v>
      </c>
      <c r="E123" s="40">
        <f t="shared" si="2"/>
        <v>2.0334237554869499</v>
      </c>
      <c r="F123" s="40">
        <f t="shared" si="3"/>
        <v>3.058236</v>
      </c>
      <c r="G123" s="38">
        <v>0.192</v>
      </c>
      <c r="H123" s="41"/>
      <c r="I123" s="32">
        <v>3.0000000000000028E-5</v>
      </c>
      <c r="J123" s="38">
        <v>1.4690000000000001</v>
      </c>
      <c r="K123" s="38">
        <v>1.5E-3</v>
      </c>
      <c r="L123" s="38">
        <v>0.36299999999999999</v>
      </c>
      <c r="M123" s="41"/>
      <c r="N123" s="38">
        <v>0.38</v>
      </c>
      <c r="O123" s="38">
        <v>7.2000000000000172E-3</v>
      </c>
      <c r="P123" s="38">
        <v>6.8000000000000005E-2</v>
      </c>
      <c r="Q123" s="38">
        <v>0.29499999999999998</v>
      </c>
      <c r="R123" s="38">
        <v>1.0699999999999989E-2</v>
      </c>
    </row>
    <row r="124" spans="1:18" x14ac:dyDescent="0.2">
      <c r="A124" s="24" t="s">
        <v>130</v>
      </c>
      <c r="B124" s="24" t="s">
        <v>87</v>
      </c>
      <c r="C124" s="30">
        <v>41586.565972222219</v>
      </c>
      <c r="D124" s="40">
        <v>108</v>
      </c>
      <c r="E124" s="40">
        <f t="shared" si="2"/>
        <v>2.0334237554869499</v>
      </c>
      <c r="F124" s="40">
        <f t="shared" si="3"/>
        <v>3.058236</v>
      </c>
      <c r="G124" s="38">
        <v>0.27200000000000002</v>
      </c>
      <c r="H124" s="41"/>
      <c r="I124" s="32">
        <v>2.999999999999997E-5</v>
      </c>
      <c r="J124" s="38">
        <v>27.99</v>
      </c>
      <c r="K124" s="41"/>
      <c r="L124" s="38">
        <v>0.49099999999999999</v>
      </c>
      <c r="M124" s="41"/>
      <c r="N124" s="38">
        <v>-6.8000000000000005E-2</v>
      </c>
      <c r="O124" s="38">
        <v>1.9199999999999988E-2</v>
      </c>
      <c r="P124" s="38">
        <v>-2.5999999999999999E-2</v>
      </c>
      <c r="Q124" s="38">
        <v>-9.8000000000000004E-2</v>
      </c>
      <c r="R124" s="38">
        <v>1.8599999999999995E-2</v>
      </c>
    </row>
    <row r="125" spans="1:18" x14ac:dyDescent="0.2">
      <c r="A125" s="24" t="s">
        <v>130</v>
      </c>
      <c r="B125" s="24" t="s">
        <v>87</v>
      </c>
      <c r="C125" s="30">
        <v>41621.368055555555</v>
      </c>
      <c r="D125" s="40">
        <v>83</v>
      </c>
      <c r="E125" s="40">
        <f t="shared" si="2"/>
        <v>1.919078092376074</v>
      </c>
      <c r="F125" s="40">
        <f t="shared" si="3"/>
        <v>2.350311</v>
      </c>
      <c r="G125" s="38">
        <v>0.14000000000000001</v>
      </c>
      <c r="H125" s="41"/>
      <c r="I125" s="32">
        <v>8.9999999999999992E-5</v>
      </c>
      <c r="J125" s="38">
        <v>1.39</v>
      </c>
      <c r="K125" s="41"/>
      <c r="L125" s="38">
        <v>0.32800000000000001</v>
      </c>
      <c r="M125" s="41"/>
      <c r="N125" s="38">
        <v>0.22</v>
      </c>
      <c r="O125" s="38">
        <v>1.5900000000000004E-2</v>
      </c>
      <c r="P125" s="38">
        <v>7.9000000000000001E-2</v>
      </c>
      <c r="Q125" s="38">
        <v>0.26200000000000001</v>
      </c>
      <c r="R125" s="38">
        <v>1.4300000000000011E-2</v>
      </c>
    </row>
    <row r="126" spans="1:18" x14ac:dyDescent="0.2">
      <c r="A126" s="24" t="s">
        <v>130</v>
      </c>
      <c r="B126" s="24" t="s">
        <v>87</v>
      </c>
      <c r="C126" s="30">
        <v>41621.586805555555</v>
      </c>
      <c r="D126" s="40">
        <v>83</v>
      </c>
      <c r="E126" s="40">
        <f t="shared" si="2"/>
        <v>1.919078092376074</v>
      </c>
      <c r="F126" s="40">
        <f t="shared" si="3"/>
        <v>2.350311</v>
      </c>
      <c r="G126" s="38">
        <v>0.159</v>
      </c>
      <c r="H126" s="41"/>
      <c r="I126" s="32">
        <v>8.9999999999999965E-5</v>
      </c>
      <c r="J126" s="38"/>
      <c r="K126" s="41"/>
      <c r="L126" s="38">
        <v>0.35299999999999998</v>
      </c>
      <c r="M126" s="41"/>
      <c r="N126" s="38">
        <v>-2.3E-2</v>
      </c>
      <c r="O126" s="38">
        <v>1.5699999999999988E-2</v>
      </c>
      <c r="P126" s="38">
        <v>-1.0999999999999999E-2</v>
      </c>
      <c r="Q126" s="38">
        <v>-2.1000000000000001E-2</v>
      </c>
      <c r="R126" s="38">
        <v>1.5900000000000004E-2</v>
      </c>
    </row>
    <row r="127" spans="1:18" x14ac:dyDescent="0.2">
      <c r="A127" s="24" t="s">
        <v>130</v>
      </c>
      <c r="B127" s="24" t="s">
        <v>87</v>
      </c>
      <c r="C127" s="30">
        <v>41647.381944444445</v>
      </c>
      <c r="D127" s="40">
        <v>67</v>
      </c>
      <c r="E127" s="40">
        <f t="shared" si="2"/>
        <v>1.8260748027008264</v>
      </c>
      <c r="F127" s="40">
        <f t="shared" si="3"/>
        <v>1.8972389999999999</v>
      </c>
      <c r="G127" s="38">
        <v>0.16900000000000001</v>
      </c>
      <c r="H127" s="41"/>
      <c r="I127" s="32">
        <v>1.7000000000000001E-4</v>
      </c>
      <c r="J127" s="38">
        <v>1.3169999999999999</v>
      </c>
      <c r="K127" s="41"/>
      <c r="L127" s="38">
        <v>0.35699999999999998</v>
      </c>
      <c r="M127" s="41"/>
      <c r="N127" s="38">
        <v>0.151</v>
      </c>
      <c r="O127" s="38">
        <v>1.4299999999999983E-2</v>
      </c>
      <c r="P127" s="38">
        <v>8.2000000000000003E-2</v>
      </c>
      <c r="Q127" s="38">
        <v>0.124</v>
      </c>
      <c r="R127" s="38">
        <v>1.7099999999999994E-2</v>
      </c>
    </row>
    <row r="128" spans="1:18" x14ac:dyDescent="0.2">
      <c r="A128" s="24" t="s">
        <v>130</v>
      </c>
      <c r="B128" s="24" t="s">
        <v>87</v>
      </c>
      <c r="C128" s="30">
        <v>41647.583333333336</v>
      </c>
      <c r="D128" s="40">
        <v>67</v>
      </c>
      <c r="E128" s="40">
        <f t="shared" si="2"/>
        <v>1.8260748027008264</v>
      </c>
      <c r="F128" s="40">
        <f t="shared" si="3"/>
        <v>1.8972389999999999</v>
      </c>
      <c r="G128" s="38">
        <v>0.24199999999999999</v>
      </c>
      <c r="H128" s="41"/>
      <c r="I128" s="32">
        <v>1.3999999999999999E-4</v>
      </c>
      <c r="J128" s="38">
        <v>1.6539999999999999</v>
      </c>
      <c r="K128" s="38">
        <v>3.0999999999999995E-3</v>
      </c>
      <c r="L128" s="38">
        <v>0.46300000000000002</v>
      </c>
      <c r="M128" s="36">
        <v>1.0000000000000009E-4</v>
      </c>
      <c r="N128" s="38">
        <v>0.24</v>
      </c>
      <c r="O128" s="38">
        <v>3.5300000000000012E-2</v>
      </c>
      <c r="P128" s="38">
        <v>0.13500000000000001</v>
      </c>
      <c r="Q128" s="38">
        <v>0.184</v>
      </c>
      <c r="R128" s="38">
        <v>2.7299999999999998E-2</v>
      </c>
    </row>
    <row r="129" spans="1:18" x14ac:dyDescent="0.2">
      <c r="A129" s="24" t="s">
        <v>130</v>
      </c>
      <c r="B129" s="24" t="s">
        <v>87</v>
      </c>
      <c r="C129" s="30">
        <v>41677.368055555555</v>
      </c>
      <c r="D129" s="40">
        <v>56</v>
      </c>
      <c r="E129" s="40">
        <f t="shared" si="2"/>
        <v>1.7481880270062005</v>
      </c>
      <c r="F129" s="40">
        <f t="shared" si="3"/>
        <v>1.5857519999999998</v>
      </c>
      <c r="G129" s="38">
        <v>0.28000000000000003</v>
      </c>
      <c r="H129" s="41"/>
      <c r="I129" s="32">
        <v>9.9999999999999978E-5</v>
      </c>
      <c r="J129" s="38">
        <v>0.59499999999999997</v>
      </c>
      <c r="K129" s="38">
        <v>1.6000000000000001E-3</v>
      </c>
      <c r="L129" s="38">
        <v>0.54900000000000004</v>
      </c>
      <c r="M129" s="41"/>
      <c r="N129" s="38">
        <v>0.14199999999999999</v>
      </c>
      <c r="O129" s="38">
        <v>0.03</v>
      </c>
      <c r="P129" s="38">
        <v>7.0999999999999994E-2</v>
      </c>
      <c r="Q129" s="38">
        <v>5.6000000000000001E-2</v>
      </c>
      <c r="R129" s="38">
        <v>2.6399999999999993E-2</v>
      </c>
    </row>
    <row r="130" spans="1:18" x14ac:dyDescent="0.2">
      <c r="A130" s="24" t="s">
        <v>130</v>
      </c>
      <c r="B130" s="24" t="s">
        <v>87</v>
      </c>
      <c r="C130" s="30">
        <v>41677.597222222219</v>
      </c>
      <c r="D130" s="40">
        <v>56</v>
      </c>
      <c r="E130" s="40">
        <f t="shared" si="2"/>
        <v>1.7481880270062005</v>
      </c>
      <c r="F130" s="40">
        <f t="shared" si="3"/>
        <v>1.5857519999999998</v>
      </c>
      <c r="G130" s="38">
        <v>0.34399999999999997</v>
      </c>
      <c r="H130" s="41"/>
      <c r="I130" s="32">
        <v>1.1999999999999999E-4</v>
      </c>
      <c r="J130" s="38">
        <v>4.2039999999999997</v>
      </c>
      <c r="K130" s="38">
        <v>1.6000000000000001E-3</v>
      </c>
      <c r="L130" s="38">
        <v>0.63800000000000001</v>
      </c>
      <c r="M130" s="41"/>
      <c r="N130" s="38">
        <v>1.4550000000000001</v>
      </c>
      <c r="O130" s="38">
        <v>2.1100000000000022E-2</v>
      </c>
      <c r="P130" s="38">
        <v>-0.183</v>
      </c>
      <c r="Q130" s="38">
        <v>0.71699999999999997</v>
      </c>
      <c r="R130" s="38">
        <v>2.9299999999999996E-2</v>
      </c>
    </row>
    <row r="131" spans="1:18" x14ac:dyDescent="0.2">
      <c r="A131" s="24" t="s">
        <v>130</v>
      </c>
      <c r="B131" s="24" t="s">
        <v>87</v>
      </c>
      <c r="C131" s="30">
        <v>41703.40625</v>
      </c>
      <c r="D131" s="40">
        <v>64</v>
      </c>
      <c r="E131" s="40">
        <f t="shared" si="2"/>
        <v>1.8061799739838871</v>
      </c>
      <c r="F131" s="40">
        <f t="shared" si="3"/>
        <v>1.8122879999999999</v>
      </c>
      <c r="G131" s="38">
        <v>0.308</v>
      </c>
      <c r="H131" s="41"/>
      <c r="I131" s="32">
        <v>1.9000000000000004E-4</v>
      </c>
      <c r="J131" s="38">
        <v>3.032</v>
      </c>
      <c r="K131" s="38">
        <v>1.5E-3</v>
      </c>
      <c r="L131" s="38">
        <v>0.52500000000000002</v>
      </c>
      <c r="M131" s="41"/>
      <c r="N131" s="38">
        <v>0.29299999999999998</v>
      </c>
      <c r="O131" s="38">
        <v>4.5599999999999995E-2</v>
      </c>
      <c r="P131" s="38">
        <v>8.5999999999999993E-2</v>
      </c>
      <c r="Q131" s="38">
        <v>-2.5999999999999999E-2</v>
      </c>
      <c r="R131" s="38">
        <v>4.9200000000000001E-2</v>
      </c>
    </row>
    <row r="132" spans="1:18" x14ac:dyDescent="0.2">
      <c r="A132" s="24" t="s">
        <v>130</v>
      </c>
      <c r="B132" s="24" t="s">
        <v>87</v>
      </c>
      <c r="C132" s="30">
        <v>41703.604166666664</v>
      </c>
      <c r="D132" s="40">
        <v>64</v>
      </c>
      <c r="E132" s="40">
        <f t="shared" ref="E132:E171" si="4">LOG10(D132)</f>
        <v>1.8061799739838871</v>
      </c>
      <c r="F132" s="40">
        <f t="shared" ref="F132:F171" si="5">D132*0.028317</f>
        <v>1.8122879999999999</v>
      </c>
      <c r="G132" s="38">
        <v>0.24299999999999999</v>
      </c>
      <c r="H132" s="41"/>
      <c r="I132" s="32">
        <v>2.0000000000000019E-5</v>
      </c>
      <c r="J132" s="38">
        <v>0.82099999999999995</v>
      </c>
      <c r="K132" s="38"/>
      <c r="L132" s="38">
        <v>0.41099999999999998</v>
      </c>
      <c r="M132" s="41"/>
      <c r="N132" s="38">
        <v>0.156</v>
      </c>
      <c r="O132" s="38">
        <v>1.7999999999999999E-2</v>
      </c>
      <c r="P132" s="38">
        <v>2.8000000000000001E-2</v>
      </c>
      <c r="Q132" s="38">
        <v>5.1999999999999998E-2</v>
      </c>
      <c r="R132" s="38">
        <v>2.1600000000000008E-2</v>
      </c>
    </row>
    <row r="133" spans="1:18" x14ac:dyDescent="0.2">
      <c r="A133" s="24" t="s">
        <v>130</v>
      </c>
      <c r="B133" s="24" t="s">
        <v>87</v>
      </c>
      <c r="C133" s="30">
        <v>41709.527777777781</v>
      </c>
      <c r="D133" s="40">
        <v>70</v>
      </c>
      <c r="E133" s="40">
        <f t="shared" si="4"/>
        <v>1.8450980400142569</v>
      </c>
      <c r="F133" s="40">
        <f t="shared" si="5"/>
        <v>1.9821899999999999</v>
      </c>
      <c r="G133" s="41"/>
      <c r="H133" s="41"/>
      <c r="I133" s="44"/>
      <c r="J133" s="41"/>
      <c r="K133" s="41"/>
      <c r="L133" s="41"/>
      <c r="M133" s="41"/>
      <c r="N133" s="41"/>
      <c r="O133" s="41"/>
      <c r="P133" s="41"/>
      <c r="Q133" s="41"/>
      <c r="R133" s="41"/>
    </row>
    <row r="134" spans="1:18" x14ac:dyDescent="0.2">
      <c r="A134" s="24" t="s">
        <v>130</v>
      </c>
      <c r="B134" s="24" t="s">
        <v>87</v>
      </c>
      <c r="C134" s="30">
        <v>41739.375</v>
      </c>
      <c r="D134" s="40">
        <v>153</v>
      </c>
      <c r="E134" s="40">
        <f t="shared" si="4"/>
        <v>2.1846914308175989</v>
      </c>
      <c r="F134" s="40">
        <f t="shared" si="5"/>
        <v>4.3325009999999997</v>
      </c>
      <c r="G134" s="38">
        <v>1.256</v>
      </c>
      <c r="H134" s="41"/>
      <c r="I134" s="32">
        <v>4.6999999999999999E-4</v>
      </c>
      <c r="J134" s="38">
        <v>1.617</v>
      </c>
      <c r="K134" s="38">
        <v>8.5000000000000006E-3</v>
      </c>
      <c r="L134" s="38">
        <v>1.917</v>
      </c>
      <c r="M134" s="38">
        <v>1.0199999999999999E-2</v>
      </c>
      <c r="N134" s="38">
        <v>0.27300000000000002</v>
      </c>
      <c r="O134" s="38">
        <v>0.14649999999999999</v>
      </c>
      <c r="P134" s="38">
        <v>6.5000000000000002E-2</v>
      </c>
      <c r="Q134" s="38">
        <v>0.104</v>
      </c>
      <c r="R134" s="38">
        <v>0.11539999999999999</v>
      </c>
    </row>
    <row r="135" spans="1:18" x14ac:dyDescent="0.2">
      <c r="A135" s="24" t="s">
        <v>130</v>
      </c>
      <c r="B135" s="24" t="s">
        <v>87</v>
      </c>
      <c r="C135" s="30">
        <v>41739.569444444445</v>
      </c>
      <c r="D135" s="40">
        <v>153</v>
      </c>
      <c r="E135" s="40">
        <f t="shared" si="4"/>
        <v>2.1846914308175989</v>
      </c>
      <c r="F135" s="40">
        <f t="shared" si="5"/>
        <v>4.3325009999999997</v>
      </c>
      <c r="G135" s="38">
        <v>1.6080000000000001</v>
      </c>
      <c r="H135" s="41"/>
      <c r="I135" s="32">
        <v>5.4999999999999992E-4</v>
      </c>
      <c r="J135" s="38">
        <v>0.93500000000000005</v>
      </c>
      <c r="K135" s="38">
        <v>1.1300000000000001E-2</v>
      </c>
      <c r="L135" s="38">
        <v>2.5059999999999998</v>
      </c>
      <c r="M135" s="38">
        <v>1.5400000000000002E-2</v>
      </c>
      <c r="N135" s="38">
        <v>0.57999999999999996</v>
      </c>
      <c r="O135" s="38">
        <v>0.12350000000000003</v>
      </c>
      <c r="P135" s="38"/>
      <c r="Q135" s="38">
        <v>0.28699999999999998</v>
      </c>
      <c r="R135" s="38">
        <v>0.11729999999999999</v>
      </c>
    </row>
    <row r="136" spans="1:18" x14ac:dyDescent="0.2">
      <c r="A136" s="24" t="s">
        <v>130</v>
      </c>
      <c r="B136" s="24" t="s">
        <v>87</v>
      </c>
      <c r="C136" s="30">
        <v>41760.364583333336</v>
      </c>
      <c r="D136" s="40">
        <v>186</v>
      </c>
      <c r="E136" s="40">
        <f t="shared" si="4"/>
        <v>2.2695129442179165</v>
      </c>
      <c r="F136" s="40">
        <f t="shared" si="5"/>
        <v>5.2669619999999995</v>
      </c>
      <c r="G136" s="38">
        <v>0.38</v>
      </c>
      <c r="H136" s="41"/>
      <c r="I136" s="32">
        <v>1.2000000000000002E-4</v>
      </c>
      <c r="J136" s="38"/>
      <c r="K136" s="38">
        <v>4.5999999999999999E-3</v>
      </c>
      <c r="L136" s="38">
        <v>0.65500000000000003</v>
      </c>
      <c r="M136" s="38">
        <v>4.0000000000000001E-3</v>
      </c>
      <c r="N136" s="38">
        <v>-0.157</v>
      </c>
      <c r="O136" s="38">
        <v>3.0799999999999998E-2</v>
      </c>
      <c r="P136" s="38"/>
      <c r="Q136" s="38">
        <v>-0.126</v>
      </c>
      <c r="R136" s="38">
        <v>3.6500000000000005E-2</v>
      </c>
    </row>
    <row r="137" spans="1:18" x14ac:dyDescent="0.2">
      <c r="A137" s="24" t="s">
        <v>130</v>
      </c>
      <c r="B137" s="24" t="s">
        <v>87</v>
      </c>
      <c r="C137" s="30">
        <v>41760.607638888891</v>
      </c>
      <c r="D137" s="40">
        <v>186</v>
      </c>
      <c r="E137" s="40">
        <f t="shared" si="4"/>
        <v>2.2695129442179165</v>
      </c>
      <c r="F137" s="40">
        <f t="shared" si="5"/>
        <v>5.2669619999999995</v>
      </c>
      <c r="G137" s="38">
        <v>0.41699999999999998</v>
      </c>
      <c r="H137" s="41"/>
      <c r="I137" s="32">
        <v>1.3999999999999999E-4</v>
      </c>
      <c r="J137" s="38">
        <v>1.0549999999999999</v>
      </c>
      <c r="K137" s="38">
        <v>4.7999999999999996E-3</v>
      </c>
      <c r="L137" s="38">
        <v>0.71599999999999997</v>
      </c>
      <c r="M137" s="38">
        <v>3.0999999999999995E-3</v>
      </c>
      <c r="N137" s="38">
        <v>0.17899999999999999</v>
      </c>
      <c r="O137" s="38">
        <v>3.3899999999999993E-2</v>
      </c>
      <c r="P137" s="38">
        <v>2E-3</v>
      </c>
      <c r="Q137" s="38">
        <v>7.0999999999999994E-2</v>
      </c>
      <c r="R137" s="38">
        <v>3.5000000000000003E-2</v>
      </c>
    </row>
    <row r="138" spans="1:18" x14ac:dyDescent="0.2">
      <c r="A138" s="24" t="s">
        <v>130</v>
      </c>
      <c r="B138" s="24" t="s">
        <v>87</v>
      </c>
      <c r="C138" s="30">
        <v>41796.347222222219</v>
      </c>
      <c r="D138" s="40">
        <v>2050</v>
      </c>
      <c r="E138" s="40">
        <f t="shared" si="4"/>
        <v>3.3117538610557542</v>
      </c>
      <c r="F138" s="40">
        <f t="shared" si="5"/>
        <v>58.049849999999999</v>
      </c>
      <c r="G138" s="38">
        <v>2.4620000000000002</v>
      </c>
      <c r="H138" s="41"/>
      <c r="I138" s="32">
        <v>6.2E-4</v>
      </c>
      <c r="J138" s="38">
        <v>0.14599999999999999</v>
      </c>
      <c r="K138" s="38">
        <v>1.6500000000000001E-2</v>
      </c>
      <c r="L138" s="38">
        <v>3.27</v>
      </c>
      <c r="M138" s="38">
        <v>0.05</v>
      </c>
      <c r="N138" s="38">
        <v>0.43099999999999999</v>
      </c>
      <c r="O138" s="38">
        <v>0.45910000000000001</v>
      </c>
      <c r="P138" s="38"/>
      <c r="Q138" s="38">
        <v>-7.4999999999999997E-2</v>
      </c>
      <c r="R138" s="38">
        <v>0.14730000000000001</v>
      </c>
    </row>
    <row r="139" spans="1:18" x14ac:dyDescent="0.2">
      <c r="A139" s="24" t="s">
        <v>130</v>
      </c>
      <c r="B139" s="24" t="s">
        <v>87</v>
      </c>
      <c r="C139" s="30">
        <v>41796.659722222219</v>
      </c>
      <c r="D139" s="40">
        <v>2050</v>
      </c>
      <c r="E139" s="40">
        <f t="shared" si="4"/>
        <v>3.3117538610557542</v>
      </c>
      <c r="F139" s="40">
        <f t="shared" si="5"/>
        <v>58.049849999999999</v>
      </c>
      <c r="G139" s="38">
        <v>1.9770000000000001</v>
      </c>
      <c r="H139" s="41"/>
      <c r="I139" s="32">
        <v>5.2000000000000006E-4</v>
      </c>
      <c r="J139" s="38">
        <v>1.016</v>
      </c>
      <c r="K139" s="38">
        <v>1.5799999999999998E-2</v>
      </c>
      <c r="L139" s="38">
        <v>2.4590000000000001</v>
      </c>
      <c r="M139" s="38">
        <v>4.4200000000000003E-2</v>
      </c>
      <c r="N139" s="38">
        <v>0.61</v>
      </c>
      <c r="O139" s="38">
        <v>0.35899999999999999</v>
      </c>
      <c r="P139" s="38"/>
      <c r="Q139" s="38">
        <v>0.10299999999999999</v>
      </c>
      <c r="R139" s="38">
        <v>0.12709999999999999</v>
      </c>
    </row>
    <row r="140" spans="1:18" x14ac:dyDescent="0.2">
      <c r="A140" s="24" t="s">
        <v>130</v>
      </c>
      <c r="B140" s="24" t="s">
        <v>87</v>
      </c>
      <c r="C140" s="30">
        <v>41821.357638888891</v>
      </c>
      <c r="D140" s="40">
        <v>914</v>
      </c>
      <c r="E140" s="40">
        <f t="shared" si="4"/>
        <v>2.9609461957338312</v>
      </c>
      <c r="F140" s="40">
        <f t="shared" si="5"/>
        <v>25.881737999999999</v>
      </c>
      <c r="G140" s="38">
        <v>0.28899999999999998</v>
      </c>
      <c r="H140" s="41"/>
      <c r="I140" s="32">
        <v>2.1999999999999998E-4</v>
      </c>
      <c r="J140" s="38">
        <v>1.2529999999999999</v>
      </c>
      <c r="K140" s="38">
        <v>2.5999999999999999E-3</v>
      </c>
      <c r="L140" s="38">
        <v>0.39200000000000002</v>
      </c>
      <c r="M140" s="38">
        <v>4.4999999999999997E-3</v>
      </c>
      <c r="N140" s="38">
        <v>0.187</v>
      </c>
      <c r="O140" s="38">
        <v>3.4000000000000002E-2</v>
      </c>
      <c r="P140" s="38">
        <v>8.9999999999999993E-3</v>
      </c>
      <c r="Q140" s="38">
        <v>7.4999999999999997E-2</v>
      </c>
      <c r="R140" s="38">
        <v>2.6300000000000004E-2</v>
      </c>
    </row>
    <row r="141" spans="1:18" x14ac:dyDescent="0.2">
      <c r="A141" s="24" t="s">
        <v>130</v>
      </c>
      <c r="B141" s="24" t="s">
        <v>87</v>
      </c>
      <c r="C141" s="30">
        <v>41821.645833333336</v>
      </c>
      <c r="D141" s="40">
        <v>914</v>
      </c>
      <c r="E141" s="40">
        <f t="shared" si="4"/>
        <v>2.9609461957338312</v>
      </c>
      <c r="F141" s="40">
        <f t="shared" si="5"/>
        <v>25.881737999999999</v>
      </c>
      <c r="G141" s="38">
        <v>0.35349999999999998</v>
      </c>
      <c r="H141" s="41"/>
      <c r="I141" s="32">
        <v>8.9999999999999992E-5</v>
      </c>
      <c r="J141" s="38">
        <v>-6.9000000000000006E-2</v>
      </c>
      <c r="K141" s="38">
        <v>3.3E-3</v>
      </c>
      <c r="L141" s="38">
        <v>0.435</v>
      </c>
      <c r="M141" s="38">
        <v>5.0999999999999995E-3</v>
      </c>
      <c r="N141" s="38">
        <v>2.8000000000000001E-2</v>
      </c>
      <c r="O141" s="38">
        <v>3.0799999999999998E-2</v>
      </c>
      <c r="P141" s="38"/>
      <c r="Q141" s="38">
        <v>-0.03</v>
      </c>
      <c r="R141" s="38">
        <v>1.4500000000000001E-2</v>
      </c>
    </row>
    <row r="142" spans="1:18" x14ac:dyDescent="0.2">
      <c r="A142" s="24" t="s">
        <v>130</v>
      </c>
      <c r="B142" s="24" t="s">
        <v>87</v>
      </c>
      <c r="C142" s="30">
        <v>41852.322916666664</v>
      </c>
      <c r="D142" s="40">
        <v>309</v>
      </c>
      <c r="E142" s="40">
        <f t="shared" si="4"/>
        <v>2.4899584794248346</v>
      </c>
      <c r="F142" s="40">
        <f t="shared" si="5"/>
        <v>8.7499529999999996</v>
      </c>
      <c r="G142" s="38">
        <v>0.67900000000000005</v>
      </c>
      <c r="H142" s="41"/>
      <c r="I142" s="32">
        <v>5.9999999999999995E-5</v>
      </c>
      <c r="J142" s="38">
        <v>0.80600000000000005</v>
      </c>
      <c r="K142" s="38">
        <v>2.5999999999999999E-3</v>
      </c>
      <c r="L142" s="38">
        <v>0.64200000000000002</v>
      </c>
      <c r="M142" s="38">
        <v>3.5000000000000001E-3</v>
      </c>
      <c r="N142" s="38">
        <v>0.40899999999999997</v>
      </c>
      <c r="O142" s="38">
        <v>3.3299999999999996E-2</v>
      </c>
      <c r="P142" s="38">
        <v>1.6E-2</v>
      </c>
      <c r="Q142" s="38">
        <v>0.113</v>
      </c>
      <c r="R142" s="38">
        <v>2.0800000000000006E-2</v>
      </c>
    </row>
    <row r="143" spans="1:18" x14ac:dyDescent="0.2">
      <c r="A143" s="24" t="s">
        <v>130</v>
      </c>
      <c r="B143" s="24" t="s">
        <v>87</v>
      </c>
      <c r="C143" s="30">
        <v>41852.645833333336</v>
      </c>
      <c r="D143" s="40">
        <v>309</v>
      </c>
      <c r="E143" s="40">
        <f t="shared" si="4"/>
        <v>2.4899584794248346</v>
      </c>
      <c r="F143" s="40">
        <f t="shared" si="5"/>
        <v>8.7499529999999996</v>
      </c>
      <c r="G143" s="38">
        <v>0.39600000000000002</v>
      </c>
      <c r="H143" s="41"/>
      <c r="I143" s="32">
        <v>8.9999999999999992E-5</v>
      </c>
      <c r="J143" s="38">
        <v>1.58</v>
      </c>
      <c r="K143" s="38"/>
      <c r="L143" s="38">
        <v>0.495</v>
      </c>
      <c r="M143" s="38">
        <v>2.5999999999999999E-3</v>
      </c>
      <c r="N143" s="38">
        <v>0.23</v>
      </c>
      <c r="O143" s="38">
        <v>1.9900000000000004E-2</v>
      </c>
      <c r="P143" s="38">
        <v>4.0000000000000001E-3</v>
      </c>
      <c r="Q143" s="38">
        <v>6.9000000000000006E-2</v>
      </c>
      <c r="R143" s="38">
        <v>1.6699999999999996E-2</v>
      </c>
    </row>
    <row r="144" spans="1:18" x14ac:dyDescent="0.2">
      <c r="A144" s="24" t="s">
        <v>130</v>
      </c>
      <c r="B144" s="24" t="s">
        <v>87</v>
      </c>
      <c r="C144" s="30">
        <v>41864.361111111109</v>
      </c>
      <c r="D144" s="40">
        <v>175</v>
      </c>
      <c r="E144" s="40">
        <f t="shared" si="4"/>
        <v>2.2430380486862944</v>
      </c>
      <c r="F144" s="40">
        <f t="shared" si="5"/>
        <v>4.9554749999999999</v>
      </c>
      <c r="G144" s="41"/>
      <c r="H144" s="41"/>
      <c r="I144" s="44"/>
      <c r="J144" s="41"/>
      <c r="K144" s="41"/>
      <c r="L144" s="41"/>
      <c r="M144" s="41"/>
      <c r="N144" s="41"/>
      <c r="O144" s="41"/>
      <c r="P144" s="41"/>
      <c r="Q144" s="41"/>
      <c r="R144" s="41"/>
    </row>
    <row r="145" spans="1:18" x14ac:dyDescent="0.2">
      <c r="A145" s="24" t="s">
        <v>130</v>
      </c>
      <c r="B145" s="24" t="s">
        <v>87</v>
      </c>
      <c r="C145" s="30">
        <v>41887.34375</v>
      </c>
      <c r="D145" s="40">
        <v>118</v>
      </c>
      <c r="E145" s="40">
        <f t="shared" si="4"/>
        <v>2.0718820073061255</v>
      </c>
      <c r="F145" s="40">
        <f t="shared" si="5"/>
        <v>3.3414059999999997</v>
      </c>
      <c r="G145" s="38">
        <v>4.2999999999999997E-2</v>
      </c>
      <c r="H145" s="41"/>
      <c r="I145" s="32">
        <v>7.9999999999999993E-5</v>
      </c>
      <c r="J145" s="38">
        <v>1.494</v>
      </c>
      <c r="K145" s="38"/>
      <c r="L145" s="38">
        <v>9.9000000000000005E-2</v>
      </c>
      <c r="M145" s="38"/>
      <c r="N145" s="38">
        <v>0.17</v>
      </c>
      <c r="O145" s="38">
        <v>8.800000000000004E-3</v>
      </c>
      <c r="P145" s="38">
        <v>8.0000000000000002E-3</v>
      </c>
      <c r="Q145" s="38">
        <v>0.159</v>
      </c>
      <c r="R145" s="38">
        <v>4.0999999999999977E-3</v>
      </c>
    </row>
    <row r="146" spans="1:18" x14ac:dyDescent="0.2">
      <c r="A146" s="24" t="s">
        <v>130</v>
      </c>
      <c r="B146" s="24" t="s">
        <v>87</v>
      </c>
      <c r="C146" s="30">
        <v>41887.572916666664</v>
      </c>
      <c r="D146" s="40">
        <v>118</v>
      </c>
      <c r="E146" s="40">
        <f t="shared" si="4"/>
        <v>2.0718820073061255</v>
      </c>
      <c r="F146" s="40">
        <f t="shared" si="5"/>
        <v>3.3414059999999997</v>
      </c>
      <c r="G146" s="38">
        <v>2.5000000000000001E-2</v>
      </c>
      <c r="H146" s="41"/>
      <c r="I146" s="32"/>
      <c r="J146" s="38">
        <v>3.99</v>
      </c>
      <c r="K146" s="38"/>
      <c r="L146" s="38">
        <v>9.1999999999999998E-2</v>
      </c>
      <c r="M146" s="38"/>
      <c r="N146" s="38">
        <v>0.40799999999999997</v>
      </c>
      <c r="O146" s="38">
        <v>8.9999999999999993E-3</v>
      </c>
      <c r="P146" s="38">
        <v>4.2000000000000003E-2</v>
      </c>
      <c r="Q146" s="38">
        <v>0.34799999999999998</v>
      </c>
      <c r="R146" s="38">
        <v>5.3000000000000009E-3</v>
      </c>
    </row>
    <row r="147" spans="1:18" x14ac:dyDescent="0.2">
      <c r="A147" s="24" t="s">
        <v>130</v>
      </c>
      <c r="B147" s="24" t="s">
        <v>87</v>
      </c>
      <c r="C147" s="30">
        <v>41914.461805555555</v>
      </c>
      <c r="D147" s="40">
        <v>342</v>
      </c>
      <c r="E147" s="40">
        <f t="shared" si="4"/>
        <v>2.5340261060561349</v>
      </c>
      <c r="F147" s="40">
        <f t="shared" si="5"/>
        <v>9.6844140000000003</v>
      </c>
      <c r="G147" s="38">
        <v>0.51500000000000001</v>
      </c>
      <c r="H147" s="41"/>
      <c r="I147" s="32">
        <v>1.0999999999999999E-4</v>
      </c>
      <c r="J147" s="38">
        <v>4.2370000000000001</v>
      </c>
      <c r="K147" s="38">
        <v>2.7000000000000001E-3</v>
      </c>
      <c r="L147" s="38">
        <v>0.52300000000000002</v>
      </c>
      <c r="M147" s="32">
        <v>2.0000000000000017E-4</v>
      </c>
      <c r="N147" s="38">
        <v>0.68</v>
      </c>
      <c r="O147" s="38">
        <v>4.6400000000000004E-2</v>
      </c>
      <c r="P147" s="38">
        <v>6.4000000000000001E-2</v>
      </c>
      <c r="Q147" s="38">
        <v>0.184</v>
      </c>
      <c r="R147" s="38">
        <v>3.2500000000000001E-2</v>
      </c>
    </row>
    <row r="148" spans="1:18" ht="11.25" customHeight="1" x14ac:dyDescent="0.2">
      <c r="A148" s="24" t="s">
        <v>130</v>
      </c>
      <c r="B148" s="24" t="s">
        <v>87</v>
      </c>
      <c r="C148" s="30">
        <v>41914.614583333336</v>
      </c>
      <c r="D148" s="40">
        <v>342</v>
      </c>
      <c r="E148" s="40">
        <f t="shared" si="4"/>
        <v>2.5340261060561349</v>
      </c>
      <c r="F148" s="40">
        <f t="shared" si="5"/>
        <v>9.6844140000000003</v>
      </c>
      <c r="G148" s="38">
        <v>0.48699999999999999</v>
      </c>
      <c r="H148" s="41"/>
      <c r="I148" s="32">
        <v>1.1000000000000002E-4</v>
      </c>
      <c r="J148" s="38">
        <v>3.278</v>
      </c>
      <c r="K148" s="38">
        <v>2.8999999999999994E-3</v>
      </c>
      <c r="L148" s="38">
        <v>0.50600000000000001</v>
      </c>
      <c r="M148" s="38"/>
      <c r="N148" s="38">
        <v>0.44600000000000001</v>
      </c>
      <c r="O148" s="38">
        <v>4.3900000000000008E-2</v>
      </c>
      <c r="P148" s="38">
        <v>1.6E-2</v>
      </c>
      <c r="Q148" s="38">
        <v>0.158</v>
      </c>
      <c r="R148" s="38">
        <v>2.7600000000000003E-2</v>
      </c>
    </row>
    <row r="149" spans="1:18" x14ac:dyDescent="0.2">
      <c r="A149" s="24" t="s">
        <v>130</v>
      </c>
      <c r="B149" s="24" t="s">
        <v>87</v>
      </c>
      <c r="C149" s="30">
        <v>41918.677083333336</v>
      </c>
      <c r="D149" s="40">
        <v>285</v>
      </c>
      <c r="E149" s="40">
        <f t="shared" si="4"/>
        <v>2.4548448600085102</v>
      </c>
      <c r="F149" s="40">
        <f t="shared" si="5"/>
        <v>8.0703449999999997</v>
      </c>
      <c r="G149" s="41"/>
      <c r="H149" s="41"/>
      <c r="I149" s="44"/>
      <c r="J149" s="41"/>
      <c r="K149" s="41"/>
      <c r="L149" s="41"/>
      <c r="M149" s="41"/>
      <c r="N149" s="41"/>
      <c r="O149" s="41"/>
      <c r="P149" s="41"/>
      <c r="Q149" s="41"/>
      <c r="R149" s="41"/>
    </row>
    <row r="150" spans="1:18" ht="13.5" customHeight="1" x14ac:dyDescent="0.2">
      <c r="A150" s="24" t="s">
        <v>130</v>
      </c>
      <c r="B150" s="24" t="s">
        <v>87</v>
      </c>
      <c r="C150" s="30">
        <v>41950.340277777781</v>
      </c>
      <c r="D150" s="40">
        <v>123</v>
      </c>
      <c r="E150" s="40">
        <f t="shared" si="4"/>
        <v>2.0899051114393981</v>
      </c>
      <c r="F150" s="40">
        <f t="shared" si="5"/>
        <v>3.4829909999999997</v>
      </c>
      <c r="G150" s="38">
        <v>0.13700000000000001</v>
      </c>
      <c r="H150" s="41"/>
      <c r="I150" s="44"/>
      <c r="J150" s="38">
        <v>2.754</v>
      </c>
      <c r="K150" s="38">
        <v>1.5E-3</v>
      </c>
      <c r="L150" s="38">
        <v>0.189</v>
      </c>
      <c r="M150" s="38">
        <v>5.0000000000000001E-4</v>
      </c>
      <c r="N150" s="38">
        <v>-0.125</v>
      </c>
      <c r="O150" s="38">
        <v>1.35E-2</v>
      </c>
      <c r="P150" s="38">
        <v>2.9000000000000001E-2</v>
      </c>
      <c r="Q150" s="38">
        <v>0.29399999999999998</v>
      </c>
      <c r="R150" s="38">
        <v>1.0599999999999995E-2</v>
      </c>
    </row>
    <row r="151" spans="1:18" ht="13.5" customHeight="1" x14ac:dyDescent="0.2">
      <c r="A151" s="24" t="s">
        <v>130</v>
      </c>
      <c r="B151" s="24" t="s">
        <v>87</v>
      </c>
      <c r="C151" s="30">
        <v>41950.565972222219</v>
      </c>
      <c r="D151" s="40">
        <v>123</v>
      </c>
      <c r="E151" s="40">
        <f t="shared" si="4"/>
        <v>2.0899051114393981</v>
      </c>
      <c r="F151" s="40">
        <f t="shared" si="5"/>
        <v>3.4829909999999997</v>
      </c>
      <c r="G151" s="38">
        <v>0.16200000000000001</v>
      </c>
      <c r="H151" s="41"/>
      <c r="I151" s="44"/>
      <c r="J151" s="38">
        <v>0.16500000000000001</v>
      </c>
      <c r="K151" s="38">
        <v>1.9999999999999974E-4</v>
      </c>
      <c r="L151" s="38">
        <v>0.24099999999999999</v>
      </c>
      <c r="M151" s="38">
        <v>5.9999999999999962E-4</v>
      </c>
      <c r="N151" s="38">
        <v>6.6000000000000003E-2</v>
      </c>
      <c r="O151" s="38">
        <v>1.1799999999999982E-2</v>
      </c>
      <c r="P151" s="38"/>
      <c r="Q151" s="38"/>
      <c r="R151" s="38">
        <v>7.799999999999997E-3</v>
      </c>
    </row>
    <row r="152" spans="1:18" ht="13.5" customHeight="1" x14ac:dyDescent="0.2">
      <c r="A152" s="24" t="s">
        <v>130</v>
      </c>
      <c r="B152" s="24" t="s">
        <v>87</v>
      </c>
      <c r="C152" s="30">
        <v>41978.375</v>
      </c>
      <c r="D152" s="40">
        <v>91</v>
      </c>
      <c r="E152" s="40">
        <f t="shared" si="4"/>
        <v>1.9590413923210936</v>
      </c>
      <c r="F152" s="40">
        <f t="shared" si="5"/>
        <v>2.5768469999999999</v>
      </c>
      <c r="G152" s="38">
        <v>0.17100000000000001</v>
      </c>
      <c r="H152" s="41"/>
      <c r="I152" s="44"/>
      <c r="J152" s="38">
        <v>6.8120000000000003</v>
      </c>
      <c r="K152" s="38"/>
      <c r="L152" s="38">
        <v>0.25800000000000001</v>
      </c>
      <c r="M152" s="38">
        <v>1.9E-3</v>
      </c>
      <c r="N152" s="38">
        <v>0.83399999999999996</v>
      </c>
      <c r="O152" s="38">
        <v>1.6699999999999989E-2</v>
      </c>
      <c r="P152" s="38">
        <v>0.13500000000000001</v>
      </c>
      <c r="Q152" s="38">
        <v>0.65800000000000003</v>
      </c>
      <c r="R152" s="38">
        <v>9.599999999999994E-3</v>
      </c>
    </row>
    <row r="153" spans="1:18" ht="13.5" customHeight="1" x14ac:dyDescent="0.2">
      <c r="A153" s="24" t="s">
        <v>130</v>
      </c>
      <c r="B153" s="24" t="s">
        <v>87</v>
      </c>
      <c r="C153" s="30">
        <v>41978.614583333336</v>
      </c>
      <c r="D153" s="40">
        <v>91</v>
      </c>
      <c r="E153" s="40">
        <f t="shared" si="4"/>
        <v>1.9590413923210936</v>
      </c>
      <c r="F153" s="40">
        <f t="shared" si="5"/>
        <v>2.5768469999999999</v>
      </c>
      <c r="G153" s="38">
        <v>0.16</v>
      </c>
      <c r="H153" s="41"/>
      <c r="I153" s="44"/>
      <c r="J153" s="38">
        <v>1.3149999999999999</v>
      </c>
      <c r="K153" s="38"/>
      <c r="L153" s="38">
        <v>0.248</v>
      </c>
      <c r="M153" s="38">
        <v>5.0000000000000001E-4</v>
      </c>
      <c r="N153" s="38">
        <v>0.19700000000000001</v>
      </c>
      <c r="O153" s="38">
        <v>8.8000000000000109E-3</v>
      </c>
      <c r="P153" s="38">
        <v>4.7E-2</v>
      </c>
      <c r="Q153" s="38">
        <v>0.13100000000000001</v>
      </c>
      <c r="R153" s="38">
        <v>1.3700000000000002E-2</v>
      </c>
    </row>
    <row r="154" spans="1:18" ht="13.5" customHeight="1" x14ac:dyDescent="0.2">
      <c r="A154" s="24" t="s">
        <v>130</v>
      </c>
      <c r="B154" s="24" t="s">
        <v>87</v>
      </c>
      <c r="C154" s="30">
        <v>42136.34375</v>
      </c>
      <c r="D154" s="40">
        <v>289</v>
      </c>
      <c r="E154" s="40">
        <f t="shared" si="4"/>
        <v>2.4608978427565478</v>
      </c>
      <c r="F154" s="40">
        <f t="shared" si="5"/>
        <v>8.1836129999999994</v>
      </c>
      <c r="G154" s="41"/>
      <c r="H154" s="41"/>
      <c r="I154" s="44"/>
      <c r="J154" s="41"/>
      <c r="K154" s="41"/>
      <c r="L154" s="41"/>
      <c r="M154" s="41"/>
      <c r="N154" s="41"/>
      <c r="O154" s="41"/>
      <c r="P154" s="41"/>
      <c r="Q154" s="41"/>
      <c r="R154" s="41"/>
    </row>
    <row r="155" spans="1:18" x14ac:dyDescent="0.2">
      <c r="A155" t="s">
        <v>86</v>
      </c>
      <c r="B155" s="24" t="s">
        <v>87</v>
      </c>
      <c r="C155" s="30">
        <v>42156.725694444445</v>
      </c>
      <c r="D155" s="40">
        <v>955</v>
      </c>
      <c r="E155" s="40">
        <f t="shared" si="4"/>
        <v>2.9800033715837464</v>
      </c>
      <c r="F155" s="101">
        <f t="shared" si="5"/>
        <v>27.042734999999997</v>
      </c>
      <c r="G155" s="41"/>
      <c r="H155" s="41"/>
      <c r="I155" s="44"/>
      <c r="J155" s="41"/>
      <c r="K155" s="41"/>
      <c r="L155" s="41"/>
      <c r="M155" s="41"/>
      <c r="N155" s="41"/>
      <c r="O155" s="41"/>
      <c r="P155" s="41"/>
      <c r="Q155" s="41"/>
      <c r="R155" s="41"/>
    </row>
    <row r="156" spans="1:18" x14ac:dyDescent="0.2">
      <c r="A156" s="28" t="s">
        <v>114</v>
      </c>
      <c r="B156" s="24" t="s">
        <v>129</v>
      </c>
      <c r="C156" s="39" t="s">
        <v>64</v>
      </c>
      <c r="D156" s="38">
        <v>327</v>
      </c>
      <c r="E156" s="40">
        <v>2.514547752660286</v>
      </c>
      <c r="F156" s="40">
        <f t="shared" si="5"/>
        <v>9.2596589999999992</v>
      </c>
      <c r="G156" s="38">
        <v>0.06</v>
      </c>
      <c r="H156" s="41"/>
      <c r="I156" s="41"/>
      <c r="J156" s="41"/>
      <c r="K156" s="38">
        <v>2E-3</v>
      </c>
      <c r="L156" s="38">
        <v>0.15</v>
      </c>
      <c r="M156" s="38">
        <v>1E-3</v>
      </c>
      <c r="N156" s="38">
        <v>0</v>
      </c>
      <c r="O156" s="38">
        <v>8.0000000000000002E-3</v>
      </c>
      <c r="P156" s="38">
        <v>16</v>
      </c>
      <c r="Q156" s="41"/>
      <c r="R156" s="38">
        <v>1.6E-2</v>
      </c>
    </row>
    <row r="157" spans="1:18" x14ac:dyDescent="0.2">
      <c r="A157" s="28" t="s">
        <v>114</v>
      </c>
      <c r="B157" s="24" t="s">
        <v>129</v>
      </c>
      <c r="C157" s="39" t="s">
        <v>64</v>
      </c>
      <c r="D157" s="38">
        <v>2250</v>
      </c>
      <c r="E157" s="40">
        <v>3.3521825181113627</v>
      </c>
      <c r="F157" s="40">
        <f t="shared" si="5"/>
        <v>63.713249999999995</v>
      </c>
      <c r="G157" s="38">
        <v>0.65300000000000002</v>
      </c>
      <c r="H157" s="41"/>
      <c r="I157" s="41"/>
      <c r="J157" s="41"/>
      <c r="K157" s="38">
        <v>2.5000000000000001E-2</v>
      </c>
      <c r="L157" s="38">
        <v>1.5</v>
      </c>
      <c r="M157" s="38">
        <v>0.04</v>
      </c>
      <c r="N157" s="38">
        <v>35</v>
      </c>
      <c r="O157" s="38">
        <v>0.26900000000000002</v>
      </c>
      <c r="P157" s="38">
        <v>199</v>
      </c>
      <c r="Q157" s="41"/>
      <c r="R157" s="38">
        <v>0.192</v>
      </c>
    </row>
    <row r="158" spans="1:18" x14ac:dyDescent="0.2">
      <c r="A158" s="28" t="s">
        <v>114</v>
      </c>
      <c r="B158" s="24" t="s">
        <v>129</v>
      </c>
      <c r="C158" s="39" t="s">
        <v>64</v>
      </c>
      <c r="D158" s="38">
        <v>2920</v>
      </c>
      <c r="E158" s="40">
        <v>3.4653828514484184</v>
      </c>
      <c r="F158" s="40">
        <f t="shared" si="5"/>
        <v>82.685639999999992</v>
      </c>
      <c r="G158" s="38">
        <v>0.48699999999999999</v>
      </c>
      <c r="H158" s="41"/>
      <c r="I158" s="41"/>
      <c r="J158" s="41"/>
      <c r="K158" s="38">
        <v>2.4E-2</v>
      </c>
      <c r="L158" s="38">
        <v>1.3</v>
      </c>
      <c r="M158" s="38">
        <v>4.4999999999999998E-2</v>
      </c>
      <c r="N158" s="38">
        <v>43</v>
      </c>
      <c r="O158" s="38">
        <v>0.30499999999999999</v>
      </c>
      <c r="P158" s="38">
        <v>187</v>
      </c>
      <c r="Q158" s="41"/>
      <c r="R158" s="38">
        <v>0.20300000000000001</v>
      </c>
    </row>
    <row r="159" spans="1:18" x14ac:dyDescent="0.2">
      <c r="A159" s="28" t="s">
        <v>114</v>
      </c>
      <c r="B159" s="24" t="s">
        <v>129</v>
      </c>
      <c r="C159" s="39" t="s">
        <v>64</v>
      </c>
      <c r="D159" s="38">
        <v>1110</v>
      </c>
      <c r="E159" s="40">
        <v>3.0453229787866576</v>
      </c>
      <c r="F159" s="40">
        <f t="shared" si="5"/>
        <v>31.43187</v>
      </c>
      <c r="G159" s="38">
        <v>0.47399999999999998</v>
      </c>
      <c r="H159" s="41"/>
      <c r="I159" s="41"/>
      <c r="J159" s="41"/>
      <c r="K159" s="38">
        <v>4.0000000000000001E-3</v>
      </c>
      <c r="L159" s="38">
        <v>0.36</v>
      </c>
      <c r="M159" s="38">
        <v>8.0000000000000002E-3</v>
      </c>
      <c r="N159" s="41"/>
      <c r="O159" s="38">
        <v>6.9000000000000006E-2</v>
      </c>
      <c r="P159" s="38">
        <v>35</v>
      </c>
      <c r="Q159" s="41"/>
      <c r="R159" s="38">
        <v>4.2000000000000003E-2</v>
      </c>
    </row>
    <row r="160" spans="1:18" x14ac:dyDescent="0.2">
      <c r="A160" t="s">
        <v>131</v>
      </c>
      <c r="B160" t="s">
        <v>106</v>
      </c>
      <c r="C160" s="30">
        <v>42464.708333333336</v>
      </c>
      <c r="D160" s="40">
        <v>355</v>
      </c>
      <c r="E160" s="40">
        <f t="shared" si="4"/>
        <v>2.5502283530550942</v>
      </c>
      <c r="F160" s="40">
        <f t="shared" si="5"/>
        <v>10.052534999999999</v>
      </c>
      <c r="G160" s="41"/>
      <c r="H160" s="41">
        <v>1.24E-3</v>
      </c>
      <c r="I160" s="44"/>
      <c r="J160" s="41"/>
      <c r="K160" s="43"/>
      <c r="L160" s="43">
        <v>0.66</v>
      </c>
      <c r="M160" s="43"/>
      <c r="N160" s="43"/>
      <c r="O160" s="43"/>
      <c r="P160" s="43"/>
      <c r="Q160" s="43"/>
      <c r="R160" s="43"/>
    </row>
    <row r="161" spans="1:18" x14ac:dyDescent="0.2">
      <c r="A161" t="s">
        <v>131</v>
      </c>
      <c r="B161" t="s">
        <v>106</v>
      </c>
      <c r="C161" s="30">
        <v>42478.677083333336</v>
      </c>
      <c r="D161" s="40">
        <v>701</v>
      </c>
      <c r="E161" s="40">
        <f t="shared" si="4"/>
        <v>2.8457180179666586</v>
      </c>
      <c r="F161" s="40">
        <f t="shared" si="5"/>
        <v>19.850217000000001</v>
      </c>
      <c r="G161" s="41"/>
      <c r="H161" s="41">
        <v>1.0999999999999998E-3</v>
      </c>
      <c r="I161" s="44"/>
      <c r="J161" s="41"/>
      <c r="K161" s="43"/>
      <c r="L161" s="43">
        <v>0.91199999999999992</v>
      </c>
      <c r="M161" s="43"/>
      <c r="N161" s="43"/>
      <c r="O161" s="43"/>
      <c r="P161" s="43"/>
      <c r="Q161" s="43"/>
      <c r="R161" s="43"/>
    </row>
    <row r="162" spans="1:18" x14ac:dyDescent="0.2">
      <c r="A162" t="s">
        <v>131</v>
      </c>
      <c r="B162" t="s">
        <v>106</v>
      </c>
      <c r="C162" s="30">
        <v>42493.576388888891</v>
      </c>
      <c r="D162" s="40">
        <v>673</v>
      </c>
      <c r="E162" s="40">
        <f t="shared" si="4"/>
        <v>2.828015064223977</v>
      </c>
      <c r="F162" s="40">
        <f t="shared" si="5"/>
        <v>19.057340999999997</v>
      </c>
      <c r="G162" s="38">
        <v>0.34299999999999997</v>
      </c>
      <c r="H162" s="41">
        <v>6.9000000000000008E-4</v>
      </c>
      <c r="I162" s="44">
        <v>1.2799999999999999E-3</v>
      </c>
      <c r="J162" s="41"/>
      <c r="K162" s="43">
        <v>2.4799999999999999E-2</v>
      </c>
      <c r="L162" s="43">
        <v>0.55200000000000005</v>
      </c>
      <c r="M162" s="43">
        <v>1.0589999999999999E-2</v>
      </c>
      <c r="N162" s="43"/>
      <c r="O162" s="43">
        <v>0.05</v>
      </c>
      <c r="P162" s="43"/>
      <c r="Q162" s="43"/>
      <c r="R162" s="43">
        <v>4.5999999999999999E-2</v>
      </c>
    </row>
    <row r="163" spans="1:18" x14ac:dyDescent="0.2">
      <c r="A163" t="s">
        <v>131</v>
      </c>
      <c r="B163" t="s">
        <v>106</v>
      </c>
      <c r="C163" s="30">
        <v>42501.416666666664</v>
      </c>
      <c r="D163" s="40">
        <v>1440</v>
      </c>
      <c r="E163" s="40">
        <f t="shared" si="4"/>
        <v>3.1583624920952498</v>
      </c>
      <c r="F163" s="40">
        <f t="shared" si="5"/>
        <v>40.776479999999999</v>
      </c>
      <c r="G163" s="38">
        <v>1.53</v>
      </c>
      <c r="H163" s="41">
        <v>1.0499999999999999E-3</v>
      </c>
      <c r="I163" s="44">
        <v>4.7999999999999996E-4</v>
      </c>
      <c r="J163" s="41"/>
      <c r="K163" s="43">
        <v>1.6799999999999999E-2</v>
      </c>
      <c r="L163" s="43">
        <v>1.77</v>
      </c>
      <c r="M163" s="43">
        <v>1.8500000000000003E-2</v>
      </c>
      <c r="N163" s="43"/>
      <c r="O163" s="43">
        <v>0.16600000000000001</v>
      </c>
      <c r="P163" s="43"/>
      <c r="Q163" s="43"/>
      <c r="R163" s="43">
        <v>0.125</v>
      </c>
    </row>
    <row r="164" spans="1:18" x14ac:dyDescent="0.2">
      <c r="A164" t="s">
        <v>131</v>
      </c>
      <c r="B164" t="s">
        <v>106</v>
      </c>
      <c r="C164" s="30">
        <v>42509.628472222219</v>
      </c>
      <c r="D164" s="40">
        <v>1730</v>
      </c>
      <c r="E164" s="40">
        <f t="shared" si="4"/>
        <v>3.2380461031287955</v>
      </c>
      <c r="F164" s="40">
        <f t="shared" si="5"/>
        <v>48.988409999999995</v>
      </c>
      <c r="G164" s="38">
        <v>0.38</v>
      </c>
      <c r="H164" s="41">
        <v>5.6999999999999998E-4</v>
      </c>
      <c r="I164" s="44"/>
      <c r="J164" s="41"/>
      <c r="K164" s="43">
        <v>1.2800000000000001E-2</v>
      </c>
      <c r="L164" s="43">
        <v>1.9200000000000002</v>
      </c>
      <c r="M164" s="43">
        <v>2.65E-3</v>
      </c>
      <c r="N164" s="43"/>
      <c r="O164" s="43">
        <v>0.155</v>
      </c>
      <c r="P164" s="43"/>
      <c r="Q164" s="43"/>
      <c r="R164" s="43">
        <v>0.05</v>
      </c>
    </row>
    <row r="165" spans="1:18" x14ac:dyDescent="0.2">
      <c r="A165" t="s">
        <v>131</v>
      </c>
      <c r="B165" t="s">
        <v>106</v>
      </c>
      <c r="C165" s="30">
        <v>42516.590277777781</v>
      </c>
      <c r="D165" s="40">
        <v>2560</v>
      </c>
      <c r="E165" s="40">
        <f t="shared" si="4"/>
        <v>3.4082399653118496</v>
      </c>
      <c r="F165" s="40">
        <f t="shared" si="5"/>
        <v>72.491519999999994</v>
      </c>
      <c r="G165" s="38">
        <v>2.19</v>
      </c>
      <c r="H165" s="41">
        <v>1.56E-3</v>
      </c>
      <c r="I165" s="44">
        <v>4.7999999999999996E-4</v>
      </c>
      <c r="J165" s="41"/>
      <c r="K165" s="43">
        <v>2.58E-2</v>
      </c>
      <c r="L165" s="43">
        <v>2.36</v>
      </c>
      <c r="M165" s="43">
        <v>2.0110000000000003E-2</v>
      </c>
      <c r="N165" s="43"/>
      <c r="O165" s="43">
        <v>0.23699999999999999</v>
      </c>
      <c r="P165" s="43"/>
      <c r="Q165" s="43"/>
      <c r="R165" s="43">
        <v>0.10400000000000001</v>
      </c>
    </row>
    <row r="166" spans="1:18" x14ac:dyDescent="0.2">
      <c r="A166" t="s">
        <v>131</v>
      </c>
      <c r="B166" t="s">
        <v>106</v>
      </c>
      <c r="C166" s="30">
        <v>42527.691666666666</v>
      </c>
      <c r="D166" s="40">
        <v>5110</v>
      </c>
      <c r="E166" s="40">
        <f t="shared" si="4"/>
        <v>3.7084209001347128</v>
      </c>
      <c r="F166" s="40">
        <f t="shared" si="5"/>
        <v>144.69987</v>
      </c>
      <c r="G166" s="38">
        <v>4.3530000000000006</v>
      </c>
      <c r="H166" s="41">
        <v>5.6300000000000005E-3</v>
      </c>
      <c r="I166" s="44">
        <v>8.9000000000000006E-4</v>
      </c>
      <c r="J166" s="41">
        <v>2</v>
      </c>
      <c r="K166" s="43">
        <v>3.3599999999999998E-2</v>
      </c>
      <c r="L166" s="43">
        <v>7.9470000000000001</v>
      </c>
      <c r="M166" s="43">
        <v>9.8060000000000008E-2</v>
      </c>
      <c r="N166" s="43">
        <v>1.2999999999999998</v>
      </c>
      <c r="O166" s="43">
        <v>0.67499999999999993</v>
      </c>
      <c r="P166" s="43">
        <v>1.29</v>
      </c>
      <c r="Q166" s="43">
        <v>0.40000000000000013</v>
      </c>
      <c r="R166" s="43">
        <v>0.25800000000000001</v>
      </c>
    </row>
    <row r="167" spans="1:18" x14ac:dyDescent="0.2">
      <c r="A167" t="s">
        <v>131</v>
      </c>
      <c r="B167" t="s">
        <v>106</v>
      </c>
      <c r="C167" s="30">
        <v>42527.71875</v>
      </c>
      <c r="D167" s="40">
        <v>5110</v>
      </c>
      <c r="E167" s="40">
        <f t="shared" si="4"/>
        <v>3.7084209001347128</v>
      </c>
      <c r="F167" s="40">
        <f t="shared" si="5"/>
        <v>144.69987</v>
      </c>
      <c r="G167" s="38">
        <v>3.3329999999999997</v>
      </c>
      <c r="H167" s="41">
        <v>6.28E-3</v>
      </c>
      <c r="I167" s="44">
        <v>1.2799999999999999E-3</v>
      </c>
      <c r="J167" s="41"/>
      <c r="K167" s="43">
        <v>4.9799999999999997E-2</v>
      </c>
      <c r="L167" s="43">
        <v>8.7320000000000011</v>
      </c>
      <c r="M167" s="43">
        <v>0.13880000000000001</v>
      </c>
      <c r="N167" s="43"/>
      <c r="O167" s="43">
        <v>1.05</v>
      </c>
      <c r="P167" s="43"/>
      <c r="Q167" s="43"/>
      <c r="R167" s="43">
        <v>0.38130000000000003</v>
      </c>
    </row>
    <row r="168" spans="1:18" x14ac:dyDescent="0.2">
      <c r="A168" t="s">
        <v>131</v>
      </c>
      <c r="B168" t="s">
        <v>106</v>
      </c>
      <c r="C168" s="30">
        <v>42528.434027777781</v>
      </c>
      <c r="D168" s="40">
        <v>4300</v>
      </c>
      <c r="E168" s="40">
        <f t="shared" si="4"/>
        <v>3.6334684555795866</v>
      </c>
      <c r="F168" s="40">
        <f t="shared" si="5"/>
        <v>121.76309999999999</v>
      </c>
      <c r="G168" s="38">
        <v>2.742</v>
      </c>
      <c r="H168" s="41">
        <v>2.8300000000000001E-3</v>
      </c>
      <c r="I168" s="44">
        <v>6.9999999999999999E-4</v>
      </c>
      <c r="J168" s="41">
        <v>2</v>
      </c>
      <c r="K168" s="43">
        <v>2.2400000000000003E-2</v>
      </c>
      <c r="L168" s="43">
        <v>4.5369999999999999</v>
      </c>
      <c r="M168" s="43">
        <v>6.0100000000000001E-2</v>
      </c>
      <c r="N168" s="43">
        <v>1</v>
      </c>
      <c r="O168" s="43">
        <v>0.47100000000000003</v>
      </c>
      <c r="P168" s="43">
        <v>0.85000000000000009</v>
      </c>
      <c r="Q168" s="43"/>
      <c r="R168" s="43">
        <v>0.20300000000000001</v>
      </c>
    </row>
    <row r="169" spans="1:18" x14ac:dyDescent="0.2">
      <c r="A169" t="s">
        <v>131</v>
      </c>
      <c r="B169" t="s">
        <v>106</v>
      </c>
      <c r="C169" s="30">
        <v>42528.479166666664</v>
      </c>
      <c r="D169" s="40">
        <v>4300</v>
      </c>
      <c r="E169" s="40">
        <f t="shared" si="4"/>
        <v>3.6334684555795866</v>
      </c>
      <c r="F169" s="40">
        <f t="shared" si="5"/>
        <v>121.76309999999999</v>
      </c>
      <c r="G169" s="38">
        <v>2.9540000000000002</v>
      </c>
      <c r="H169" s="41">
        <v>3.2299999999999998E-3</v>
      </c>
      <c r="I169" s="44">
        <v>7.9000000000000001E-4</v>
      </c>
      <c r="J169" s="41"/>
      <c r="K169" s="43">
        <v>2.4500000000000001E-2</v>
      </c>
      <c r="L169" s="43">
        <v>4.8560000000000008</v>
      </c>
      <c r="M169" s="43">
        <v>6.7360000000000003E-2</v>
      </c>
      <c r="N169" s="43">
        <v>0.89999999999999991</v>
      </c>
      <c r="O169" s="43">
        <v>0.502</v>
      </c>
      <c r="P169" s="43">
        <v>0.84000000000000008</v>
      </c>
      <c r="Q169" s="43"/>
      <c r="R169" s="43">
        <v>0.2</v>
      </c>
    </row>
    <row r="170" spans="1:18" x14ac:dyDescent="0.2">
      <c r="A170" t="s">
        <v>131</v>
      </c>
      <c r="B170" t="s">
        <v>106</v>
      </c>
      <c r="C170" s="30">
        <v>42528.479166666664</v>
      </c>
      <c r="D170" s="40">
        <v>4300</v>
      </c>
      <c r="E170" s="40">
        <f t="shared" si="4"/>
        <v>3.6334684555795866</v>
      </c>
      <c r="F170" s="40">
        <f t="shared" si="5"/>
        <v>121.76309999999999</v>
      </c>
      <c r="G170" s="38">
        <v>2.5489999999999999</v>
      </c>
      <c r="H170" s="41">
        <v>2.5299999999999997E-3</v>
      </c>
      <c r="I170" s="44">
        <v>6.0999999999999997E-4</v>
      </c>
      <c r="J170" s="41">
        <v>1</v>
      </c>
      <c r="K170" s="43">
        <v>1.9400000000000001E-2</v>
      </c>
      <c r="L170" s="43">
        <v>4.1509999999999998</v>
      </c>
      <c r="M170" s="43">
        <v>5.1269999999999996E-2</v>
      </c>
      <c r="N170" s="43">
        <v>0.69999999999999973</v>
      </c>
      <c r="O170" s="43">
        <v>0.39900000000000002</v>
      </c>
      <c r="P170" s="43">
        <v>0.72</v>
      </c>
      <c r="Q170" s="43">
        <v>0.10000000000000009</v>
      </c>
      <c r="R170" s="43">
        <v>0.16</v>
      </c>
    </row>
    <row r="171" spans="1:18" x14ac:dyDescent="0.2">
      <c r="A171" t="s">
        <v>131</v>
      </c>
      <c r="B171" t="s">
        <v>106</v>
      </c>
      <c r="C171" s="30">
        <v>42536.604166666664</v>
      </c>
      <c r="D171" s="40">
        <v>2750</v>
      </c>
      <c r="E171" s="40">
        <f t="shared" si="4"/>
        <v>3.4393326938302629</v>
      </c>
      <c r="F171" s="40">
        <f t="shared" si="5"/>
        <v>77.871749999999992</v>
      </c>
      <c r="G171" s="38">
        <v>0.90600000000000003</v>
      </c>
      <c r="H171" s="41">
        <v>9.6999999999999994E-4</v>
      </c>
      <c r="I171" s="44">
        <v>4.9000000000000009E-4</v>
      </c>
      <c r="J171" s="41"/>
      <c r="K171" s="43">
        <v>1.3800000000000002E-2</v>
      </c>
      <c r="L171" s="43">
        <v>1.2899999999999998</v>
      </c>
      <c r="M171" s="43">
        <v>1.9999999999999997E-2</v>
      </c>
      <c r="N171" s="43"/>
      <c r="O171" s="43">
        <v>0.16499999999999998</v>
      </c>
      <c r="P171" s="43"/>
      <c r="Q171" s="43"/>
      <c r="R171" s="43">
        <v>4.1999999999999996E-2</v>
      </c>
    </row>
    <row r="172" spans="1:18" x14ac:dyDescent="0.2">
      <c r="P172" s="1"/>
    </row>
  </sheetData>
  <sheetProtection algorithmName="SHA-512" hashValue="nQuPWBCo4hzErjk23MwPLp2NJgSU1VsG3F/rsSJXT/U/mhsZWhBvo/lr/0Nt88lKnCJzFTWlgM8IiX7tBG0eNg==" saltValue="CT2jTr3XctWH5ffEMP3IvQ==" spinCount="100000" sheet="1" objects="1" scenarios="1"/>
  <pageMargins left="0.7" right="0.7" top="0.75" bottom="0.75" header="0.3" footer="0.3"/>
  <pageSetup paperSize="3" scale="25" orientation="landscape" r:id="rId1"/>
  <headerFooter>
    <oddFooter>&amp;L&amp;Z&amp;F&amp;R &amp;D &amp;T</odd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4"/>
  <sheetViews>
    <sheetView workbookViewId="0">
      <selection activeCell="D8" sqref="D8"/>
    </sheetView>
  </sheetViews>
  <sheetFormatPr defaultRowHeight="12.75" x14ac:dyDescent="0.2"/>
  <cols>
    <col min="1" max="1" width="12.28515625" customWidth="1"/>
    <col min="2" max="2" width="15" customWidth="1"/>
    <col min="4" max="4" width="28.28515625" customWidth="1"/>
    <col min="6" max="6" width="10.140625" customWidth="1"/>
    <col min="7" max="7" width="10.28515625" customWidth="1"/>
    <col min="14" max="14" width="10.42578125" customWidth="1"/>
    <col min="16" max="16" width="11.85546875" customWidth="1"/>
    <col min="17" max="17" width="11.42578125" customWidth="1"/>
    <col min="20" max="20" width="10.42578125" customWidth="1"/>
    <col min="21" max="21" width="11.42578125" customWidth="1"/>
  </cols>
  <sheetData>
    <row r="1" spans="1:23" ht="23.25" x14ac:dyDescent="0.35">
      <c r="A1" s="9" t="s">
        <v>167</v>
      </c>
      <c r="E1" s="10" t="s">
        <v>71</v>
      </c>
      <c r="G1" s="15" t="s">
        <v>180</v>
      </c>
    </row>
    <row r="3" spans="1:23" ht="19.5" thickBot="1" x14ac:dyDescent="0.35">
      <c r="G3" s="8" t="s">
        <v>74</v>
      </c>
      <c r="M3" s="16" t="s">
        <v>174</v>
      </c>
    </row>
    <row r="4" spans="1:23" ht="60.75" thickBot="1" x14ac:dyDescent="0.3">
      <c r="A4" s="11" t="s">
        <v>33</v>
      </c>
      <c r="B4" s="12" t="s">
        <v>34</v>
      </c>
      <c r="C4" s="12" t="s">
        <v>70</v>
      </c>
      <c r="D4" s="12"/>
      <c r="E4" s="13" t="s">
        <v>56</v>
      </c>
      <c r="F4" s="13" t="s">
        <v>35</v>
      </c>
      <c r="G4" s="13" t="s">
        <v>36</v>
      </c>
      <c r="H4" s="13" t="s">
        <v>37</v>
      </c>
      <c r="I4" s="13" t="s">
        <v>38</v>
      </c>
      <c r="J4" s="13" t="s">
        <v>73</v>
      </c>
      <c r="K4" s="13"/>
      <c r="L4" s="13" t="s">
        <v>39</v>
      </c>
      <c r="M4" s="13" t="s">
        <v>40</v>
      </c>
      <c r="N4" s="13" t="s">
        <v>41</v>
      </c>
      <c r="O4" s="13" t="s">
        <v>42</v>
      </c>
      <c r="P4" s="13" t="s">
        <v>43</v>
      </c>
      <c r="Q4" s="13" t="s">
        <v>44</v>
      </c>
      <c r="R4" s="13" t="s">
        <v>45</v>
      </c>
      <c r="S4" s="13" t="s">
        <v>46</v>
      </c>
      <c r="T4" s="13" t="s">
        <v>47</v>
      </c>
      <c r="U4" s="13" t="s">
        <v>48</v>
      </c>
      <c r="V4" s="13" t="s">
        <v>49</v>
      </c>
      <c r="W4" s="14" t="s">
        <v>50</v>
      </c>
    </row>
    <row r="5" spans="1:23" s="3" customFormat="1" ht="12" customHeight="1" x14ac:dyDescent="0.2">
      <c r="A5" s="3" t="s">
        <v>51</v>
      </c>
      <c r="B5" s="3" t="s">
        <v>52</v>
      </c>
      <c r="C5" s="3">
        <v>11</v>
      </c>
      <c r="D5" s="3" t="s">
        <v>57</v>
      </c>
      <c r="E5" s="3">
        <v>7</v>
      </c>
      <c r="F5" s="3">
        <v>3.9E-2</v>
      </c>
      <c r="G5" s="3">
        <v>5.8999999999999997E-2</v>
      </c>
      <c r="H5" s="3">
        <v>1E-3</v>
      </c>
      <c r="I5" s="3">
        <v>0</v>
      </c>
      <c r="L5" s="3">
        <v>6.0000000000000001E-3</v>
      </c>
      <c r="M5" s="3">
        <v>1.2999999999999999E-2</v>
      </c>
      <c r="N5" s="3">
        <v>1E-3</v>
      </c>
      <c r="O5" s="3">
        <v>0.05</v>
      </c>
      <c r="P5" s="3">
        <v>0.216</v>
      </c>
      <c r="Q5" s="3">
        <v>2E-3</v>
      </c>
      <c r="T5" s="3">
        <v>0.872</v>
      </c>
      <c r="U5" s="3">
        <v>2E-3</v>
      </c>
      <c r="V5" s="3">
        <v>0.46100000000000002</v>
      </c>
      <c r="W5" s="3">
        <v>1.2E-2</v>
      </c>
    </row>
    <row r="6" spans="1:23" s="3" customFormat="1" x14ac:dyDescent="0.2">
      <c r="A6" s="3" t="s">
        <v>51</v>
      </c>
      <c r="B6" s="3" t="s">
        <v>52</v>
      </c>
      <c r="C6" s="3">
        <v>24</v>
      </c>
      <c r="D6" s="3" t="s">
        <v>58</v>
      </c>
      <c r="E6" s="3">
        <v>65</v>
      </c>
      <c r="F6" s="3">
        <v>6.6000000000000003E-2</v>
      </c>
      <c r="G6" s="3">
        <v>2.3E-2</v>
      </c>
      <c r="I6" s="3">
        <v>0</v>
      </c>
      <c r="L6" s="3">
        <v>6.0000000000000001E-3</v>
      </c>
      <c r="M6" s="3">
        <v>6.0000000000000001E-3</v>
      </c>
      <c r="O6" s="3">
        <v>0.14000000000000001</v>
      </c>
      <c r="P6" s="3">
        <v>0</v>
      </c>
      <c r="Q6" s="3">
        <v>4.2000000000000003E-2</v>
      </c>
      <c r="T6" s="3">
        <v>0.81699999999999995</v>
      </c>
      <c r="U6" s="3">
        <v>2E-3</v>
      </c>
      <c r="V6" s="3">
        <v>0.31900000000000001</v>
      </c>
      <c r="W6" s="3">
        <v>2.1000000000000001E-2</v>
      </c>
    </row>
    <row r="7" spans="1:23" s="39" customFormat="1" x14ac:dyDescent="0.2">
      <c r="A7" s="39" t="s">
        <v>51</v>
      </c>
      <c r="B7" s="39" t="s">
        <v>52</v>
      </c>
      <c r="C7" s="39">
        <v>24</v>
      </c>
      <c r="D7" s="39" t="s">
        <v>59</v>
      </c>
      <c r="E7" s="39">
        <v>86</v>
      </c>
      <c r="F7" s="39">
        <v>0.41699999999999998</v>
      </c>
      <c r="G7" s="39">
        <v>1.1759999999999999</v>
      </c>
      <c r="H7" s="39">
        <v>0</v>
      </c>
      <c r="M7" s="39">
        <v>1.6E-2</v>
      </c>
      <c r="N7" s="39">
        <v>0.64100000000000001</v>
      </c>
      <c r="O7" s="39">
        <v>1.1499999999999999</v>
      </c>
      <c r="P7" s="39">
        <v>0.71699999999999997</v>
      </c>
      <c r="T7" s="39">
        <v>0.878</v>
      </c>
      <c r="U7" s="39">
        <v>3.0000000000000001E-3</v>
      </c>
      <c r="V7" s="39">
        <v>0.871</v>
      </c>
      <c r="W7" s="39">
        <v>8.9999999999999993E-3</v>
      </c>
    </row>
    <row r="8" spans="1:23" s="39" customFormat="1" x14ac:dyDescent="0.2">
      <c r="A8" s="39" t="s">
        <v>51</v>
      </c>
      <c r="B8" s="39" t="s">
        <v>52</v>
      </c>
      <c r="C8" s="39">
        <v>26</v>
      </c>
      <c r="D8" s="39" t="s">
        <v>60</v>
      </c>
      <c r="E8" s="39">
        <v>116</v>
      </c>
      <c r="F8" s="39">
        <v>0.04</v>
      </c>
      <c r="G8" s="39">
        <v>1.72</v>
      </c>
      <c r="H8" s="39">
        <v>3.0000000000000001E-3</v>
      </c>
      <c r="L8" s="39">
        <v>6.0000000000000001E-3</v>
      </c>
      <c r="M8" s="39">
        <v>2.1999999999999999E-2</v>
      </c>
      <c r="N8" s="39">
        <v>0.67700000000000005</v>
      </c>
      <c r="O8" s="39">
        <v>1.73</v>
      </c>
      <c r="P8" s="39">
        <v>0.34699999999999998</v>
      </c>
      <c r="Q8" s="39">
        <v>1.6E-2</v>
      </c>
      <c r="T8" s="39">
        <v>0.91300000000000003</v>
      </c>
      <c r="U8" s="39">
        <v>2E-3</v>
      </c>
      <c r="V8" s="39">
        <v>0.34699999999999998</v>
      </c>
      <c r="W8" s="39">
        <v>4.2000000000000003E-2</v>
      </c>
    </row>
    <row r="9" spans="1:23" s="39" customFormat="1" x14ac:dyDescent="0.2">
      <c r="A9" s="39" t="s">
        <v>51</v>
      </c>
      <c r="B9" s="39" t="s">
        <v>53</v>
      </c>
      <c r="C9" s="39">
        <v>26</v>
      </c>
      <c r="D9" s="39" t="s">
        <v>60</v>
      </c>
      <c r="E9" s="39">
        <v>901</v>
      </c>
      <c r="F9" s="39">
        <v>2.1999999999999999E-2</v>
      </c>
      <c r="G9" s="39">
        <v>0.76700000000000002</v>
      </c>
      <c r="I9" s="39">
        <v>1E-3</v>
      </c>
      <c r="J9" s="39">
        <v>20</v>
      </c>
      <c r="L9" s="39">
        <v>3.0000000000000001E-3</v>
      </c>
      <c r="M9" s="39">
        <v>5.0999999999999997E-2</v>
      </c>
      <c r="O9" s="39">
        <v>2.2999999999999998</v>
      </c>
      <c r="P9" s="39">
        <v>0.34</v>
      </c>
      <c r="Q9" s="39">
        <v>0.19900000000000001</v>
      </c>
      <c r="S9" s="39">
        <v>3.5000000000000003E-2</v>
      </c>
      <c r="T9" s="39">
        <v>0.18</v>
      </c>
      <c r="U9" s="39">
        <v>3.6999999999999998E-2</v>
      </c>
      <c r="V9" s="39">
        <v>0.31</v>
      </c>
      <c r="W9" s="39">
        <v>0.27600000000000002</v>
      </c>
    </row>
    <row r="10" spans="1:23" s="39" customFormat="1" x14ac:dyDescent="0.2">
      <c r="A10" s="39" t="s">
        <v>51</v>
      </c>
      <c r="B10" s="39" t="s">
        <v>54</v>
      </c>
      <c r="C10" s="39">
        <v>26</v>
      </c>
      <c r="D10" s="39" t="s">
        <v>60</v>
      </c>
      <c r="E10" s="68">
        <v>1670</v>
      </c>
      <c r="F10" s="39">
        <v>4.2999999999999997E-2</v>
      </c>
      <c r="G10" s="39">
        <v>0.51900000000000002</v>
      </c>
      <c r="I10" s="39">
        <v>1E-3</v>
      </c>
      <c r="J10" s="39">
        <v>16</v>
      </c>
      <c r="L10" s="39">
        <v>3.0000000000000001E-3</v>
      </c>
      <c r="M10" s="39">
        <v>3.9E-2</v>
      </c>
      <c r="O10" s="39">
        <v>1.6</v>
      </c>
      <c r="P10" s="39">
        <v>0.23</v>
      </c>
      <c r="Q10" s="39">
        <v>0.187</v>
      </c>
      <c r="S10" s="39">
        <v>4.2999999999999997E-2</v>
      </c>
      <c r="T10" s="39">
        <v>0.14000000000000001</v>
      </c>
      <c r="U10" s="39">
        <v>1.9E-2</v>
      </c>
      <c r="V10" s="39">
        <v>0.16</v>
      </c>
      <c r="W10" s="39">
        <v>0.2</v>
      </c>
    </row>
    <row r="11" spans="1:23" s="39" customFormat="1" x14ac:dyDescent="0.2">
      <c r="A11" s="39" t="s">
        <v>51</v>
      </c>
      <c r="B11" s="39" t="s">
        <v>55</v>
      </c>
      <c r="C11" s="39">
        <v>26</v>
      </c>
      <c r="D11" s="39" t="s">
        <v>60</v>
      </c>
      <c r="E11" s="39">
        <v>584</v>
      </c>
      <c r="F11" s="39">
        <v>5.1999999999999998E-2</v>
      </c>
      <c r="G11" s="39">
        <v>0.53300000000000003</v>
      </c>
      <c r="J11" s="39">
        <v>36</v>
      </c>
      <c r="L11" s="39">
        <v>7.0000000000000001E-3</v>
      </c>
      <c r="M11" s="39">
        <v>6.0000000000000001E-3</v>
      </c>
      <c r="N11" s="39">
        <v>9.9000000000000005E-2</v>
      </c>
      <c r="O11" s="39">
        <v>0.75</v>
      </c>
      <c r="P11" s="39">
        <v>9.5000000000000001E-2</v>
      </c>
      <c r="Q11" s="39">
        <v>3.5000000000000003E-2</v>
      </c>
      <c r="T11" s="39">
        <v>0.39</v>
      </c>
      <c r="U11" s="39">
        <v>5.2999999999999999E-2</v>
      </c>
      <c r="W11" s="39">
        <v>7.4999999999999997E-2</v>
      </c>
    </row>
    <row r="12" spans="1:23" s="39" customFormat="1" x14ac:dyDescent="0.2">
      <c r="A12" s="39" t="s">
        <v>51</v>
      </c>
      <c r="B12" s="39" t="s">
        <v>52</v>
      </c>
      <c r="C12" s="39">
        <v>73</v>
      </c>
      <c r="D12" s="39" t="s">
        <v>61</v>
      </c>
      <c r="E12" s="39">
        <v>232</v>
      </c>
      <c r="F12" s="39">
        <v>0.1</v>
      </c>
      <c r="G12" s="39">
        <v>0.35399999999999998</v>
      </c>
      <c r="H12" s="39">
        <v>0</v>
      </c>
      <c r="L12" s="39">
        <v>3.0000000000000001E-3</v>
      </c>
      <c r="M12" s="39">
        <v>6.0000000000000001E-3</v>
      </c>
      <c r="N12" s="39">
        <v>1.2E-2</v>
      </c>
      <c r="O12" s="39">
        <v>0.56000000000000005</v>
      </c>
      <c r="P12" s="39">
        <v>0.127</v>
      </c>
      <c r="Q12" s="39">
        <v>2.3E-2</v>
      </c>
      <c r="R12" s="39">
        <v>2.3E-2</v>
      </c>
      <c r="T12" s="39">
        <v>0.86799999999999999</v>
      </c>
      <c r="U12" s="39">
        <v>4.0000000000000001E-3</v>
      </c>
      <c r="V12" s="39">
        <v>0.154</v>
      </c>
      <c r="W12" s="39">
        <v>3.5000000000000003E-2</v>
      </c>
    </row>
    <row r="13" spans="1:23" s="39" customFormat="1" x14ac:dyDescent="0.2">
      <c r="A13" s="39" t="s">
        <v>51</v>
      </c>
      <c r="B13" s="39" t="s">
        <v>52</v>
      </c>
      <c r="C13" s="39">
        <v>81</v>
      </c>
      <c r="D13" s="39" t="s">
        <v>62</v>
      </c>
      <c r="E13" s="39">
        <v>237</v>
      </c>
      <c r="F13" s="39">
        <v>8.7999999999999995E-2</v>
      </c>
      <c r="G13" s="39">
        <v>0.11799999999999999</v>
      </c>
      <c r="L13" s="39">
        <v>2E-3</v>
      </c>
      <c r="M13" s="39">
        <v>2E-3</v>
      </c>
      <c r="O13" s="39">
        <v>0.16</v>
      </c>
      <c r="P13" s="39">
        <v>6.8000000000000005E-2</v>
      </c>
      <c r="R13" s="39">
        <v>2.5000000000000001E-2</v>
      </c>
      <c r="T13" s="39">
        <v>0.877</v>
      </c>
      <c r="U13" s="39">
        <v>0.02</v>
      </c>
      <c r="V13" s="39">
        <v>9.1999999999999998E-2</v>
      </c>
      <c r="W13" s="39">
        <v>6.0000000000000001E-3</v>
      </c>
    </row>
    <row r="14" spans="1:23" s="39" customFormat="1" x14ac:dyDescent="0.2">
      <c r="A14" s="39" t="s">
        <v>51</v>
      </c>
      <c r="B14" s="39" t="s">
        <v>52</v>
      </c>
      <c r="C14" s="39">
        <v>101</v>
      </c>
      <c r="D14" s="39" t="s">
        <v>63</v>
      </c>
      <c r="E14" s="39">
        <v>283</v>
      </c>
      <c r="F14" s="39">
        <v>0.08</v>
      </c>
      <c r="G14" s="39">
        <v>6.7000000000000004E-2</v>
      </c>
      <c r="H14" s="39">
        <v>1E-3</v>
      </c>
      <c r="L14" s="39">
        <v>8.0000000000000002E-3</v>
      </c>
      <c r="M14" s="39">
        <v>2E-3</v>
      </c>
      <c r="N14" s="39">
        <v>3.0000000000000001E-3</v>
      </c>
      <c r="O14" s="39">
        <v>0.17</v>
      </c>
      <c r="P14" s="39">
        <v>7.0000000000000007E-2</v>
      </c>
      <c r="Q14" s="39">
        <v>0.01</v>
      </c>
      <c r="T14" s="39">
        <v>0.81699999999999995</v>
      </c>
      <c r="U14" s="39">
        <v>6.0000000000000001E-3</v>
      </c>
      <c r="V14" s="39">
        <v>6.3E-2</v>
      </c>
      <c r="W14" s="39">
        <v>1.0999999999999999E-2</v>
      </c>
    </row>
    <row r="15" spans="1:23" s="39" customFormat="1" x14ac:dyDescent="0.2">
      <c r="A15" s="39" t="s">
        <v>51</v>
      </c>
      <c r="B15" s="39" t="s">
        <v>52</v>
      </c>
      <c r="C15" s="39">
        <v>105</v>
      </c>
      <c r="D15" s="39" t="s">
        <v>64</v>
      </c>
      <c r="E15" s="39">
        <v>327</v>
      </c>
      <c r="F15" s="39">
        <v>9.7000000000000003E-2</v>
      </c>
      <c r="G15" s="39">
        <v>0.06</v>
      </c>
      <c r="H15" s="39">
        <v>1E-3</v>
      </c>
      <c r="M15" s="39">
        <v>2E-3</v>
      </c>
      <c r="N15" s="39">
        <v>4.0000000000000001E-3</v>
      </c>
      <c r="O15" s="39">
        <v>0.15</v>
      </c>
      <c r="P15" s="39">
        <v>0.11700000000000001</v>
      </c>
      <c r="Q15" s="39">
        <v>8.0000000000000002E-3</v>
      </c>
      <c r="S15" s="39">
        <v>1E-3</v>
      </c>
      <c r="T15" s="39">
        <v>0.626</v>
      </c>
      <c r="V15" s="39">
        <v>3.2000000000000001E-2</v>
      </c>
      <c r="W15" s="39">
        <v>1.6E-2</v>
      </c>
    </row>
    <row r="16" spans="1:23" s="39" customFormat="1" x14ac:dyDescent="0.2">
      <c r="A16" s="39" t="s">
        <v>51</v>
      </c>
      <c r="B16" s="39" t="s">
        <v>53</v>
      </c>
      <c r="C16" s="39">
        <v>105</v>
      </c>
      <c r="D16" s="39" t="s">
        <v>64</v>
      </c>
      <c r="E16" s="68">
        <v>2250</v>
      </c>
      <c r="F16" s="39">
        <v>0.02</v>
      </c>
      <c r="G16" s="39">
        <v>0.65300000000000002</v>
      </c>
      <c r="I16" s="39">
        <v>1E-3</v>
      </c>
      <c r="J16" s="39">
        <v>23</v>
      </c>
      <c r="L16" s="39">
        <v>2E-3</v>
      </c>
      <c r="M16" s="39">
        <v>2.5000000000000001E-2</v>
      </c>
      <c r="O16" s="39">
        <v>1.5</v>
      </c>
      <c r="P16" s="39">
        <v>2.5000000000000001E-2</v>
      </c>
      <c r="Q16" s="39">
        <v>0.26900000000000002</v>
      </c>
      <c r="S16" s="39">
        <v>0.04</v>
      </c>
      <c r="T16" s="39">
        <v>0.18</v>
      </c>
      <c r="U16" s="39">
        <v>4.2000000000000003E-2</v>
      </c>
      <c r="V16" s="39">
        <v>0.03</v>
      </c>
      <c r="W16" s="39">
        <v>0.192</v>
      </c>
    </row>
    <row r="17" spans="1:23" s="39" customFormat="1" x14ac:dyDescent="0.2">
      <c r="A17" s="39" t="s">
        <v>51</v>
      </c>
      <c r="B17" s="39" t="s">
        <v>54</v>
      </c>
      <c r="C17" s="39">
        <v>105</v>
      </c>
      <c r="D17" s="39" t="s">
        <v>64</v>
      </c>
      <c r="E17" s="68">
        <v>2920</v>
      </c>
      <c r="F17" s="39">
        <v>0.04</v>
      </c>
      <c r="G17" s="39">
        <v>0.48699999999999999</v>
      </c>
      <c r="I17" s="39">
        <v>1E-3</v>
      </c>
      <c r="J17" s="39">
        <v>23</v>
      </c>
      <c r="L17" s="39">
        <v>3.0000000000000001E-3</v>
      </c>
      <c r="M17" s="39">
        <v>2.4E-2</v>
      </c>
      <c r="O17" s="39">
        <v>1.3</v>
      </c>
      <c r="P17" s="39">
        <v>5.0000000000000001E-3</v>
      </c>
      <c r="Q17" s="39">
        <v>0.30499999999999999</v>
      </c>
      <c r="S17" s="39">
        <v>4.4999999999999998E-2</v>
      </c>
      <c r="T17" s="39">
        <v>0.19</v>
      </c>
      <c r="U17" s="39">
        <v>4.4999999999999998E-2</v>
      </c>
      <c r="V17" s="39">
        <v>1.9E-2</v>
      </c>
      <c r="W17" s="39">
        <v>0.20300000000000001</v>
      </c>
    </row>
    <row r="18" spans="1:23" s="39" customFormat="1" x14ac:dyDescent="0.2">
      <c r="A18" s="39" t="s">
        <v>51</v>
      </c>
      <c r="B18" s="39" t="s">
        <v>55</v>
      </c>
      <c r="C18" s="39">
        <v>105</v>
      </c>
      <c r="D18" s="39" t="s">
        <v>64</v>
      </c>
      <c r="E18" s="68">
        <v>1110</v>
      </c>
      <c r="F18" s="39">
        <v>3.1E-2</v>
      </c>
      <c r="G18" s="39">
        <v>0.47399999999999998</v>
      </c>
      <c r="J18" s="39">
        <v>40</v>
      </c>
      <c r="L18" s="39">
        <v>7.0000000000000001E-3</v>
      </c>
      <c r="M18" s="39">
        <v>4.0000000000000001E-3</v>
      </c>
      <c r="O18" s="39">
        <v>0.36</v>
      </c>
      <c r="P18" s="39">
        <v>4.2000000000000003E-2</v>
      </c>
      <c r="Q18" s="39">
        <v>6.9000000000000006E-2</v>
      </c>
      <c r="S18" s="39">
        <v>8.0000000000000002E-3</v>
      </c>
      <c r="T18" s="39">
        <v>0.45</v>
      </c>
      <c r="U18" s="39">
        <v>7.4999999999999997E-2</v>
      </c>
      <c r="W18" s="39">
        <v>4.2000000000000003E-2</v>
      </c>
    </row>
    <row r="19" spans="1:23" s="39" customFormat="1" x14ac:dyDescent="0.2">
      <c r="A19" s="39" t="s">
        <v>51</v>
      </c>
      <c r="B19" s="39" t="s">
        <v>52</v>
      </c>
      <c r="C19" s="39">
        <v>106</v>
      </c>
      <c r="D19" s="39" t="s">
        <v>65</v>
      </c>
      <c r="E19" s="39">
        <v>340</v>
      </c>
      <c r="F19" s="39">
        <v>8.5000000000000006E-2</v>
      </c>
      <c r="G19" s="39">
        <v>3.9E-2</v>
      </c>
      <c r="H19" s="39">
        <v>2E-3</v>
      </c>
      <c r="M19" s="39">
        <v>2E-3</v>
      </c>
      <c r="O19" s="39">
        <v>0.13</v>
      </c>
      <c r="P19" s="39">
        <v>0.10199999999999999</v>
      </c>
      <c r="Q19" s="39">
        <v>8.0000000000000002E-3</v>
      </c>
      <c r="R19" s="39">
        <v>3.0000000000000001E-3</v>
      </c>
      <c r="T19" s="39">
        <v>0.40500000000000003</v>
      </c>
      <c r="U19" s="39">
        <v>0.01</v>
      </c>
      <c r="V19" s="39">
        <v>2.9000000000000001E-2</v>
      </c>
      <c r="W19" s="39">
        <v>1.0999999999999999E-2</v>
      </c>
    </row>
    <row r="20" spans="1:23" s="39" customFormat="1" x14ac:dyDescent="0.2">
      <c r="A20" s="39" t="s">
        <v>51</v>
      </c>
      <c r="B20" s="39" t="s">
        <v>52</v>
      </c>
      <c r="C20" s="39">
        <v>122</v>
      </c>
      <c r="D20" s="39" t="s">
        <v>66</v>
      </c>
      <c r="E20" s="39">
        <v>341</v>
      </c>
      <c r="F20" s="39">
        <v>7.9000000000000001E-2</v>
      </c>
      <c r="G20" s="39">
        <v>2.9000000000000001E-2</v>
      </c>
      <c r="L20" s="39">
        <v>2E-3</v>
      </c>
      <c r="M20" s="39">
        <v>4.0000000000000001E-3</v>
      </c>
      <c r="O20" s="39">
        <v>0.1</v>
      </c>
      <c r="P20" s="39">
        <v>5.5E-2</v>
      </c>
      <c r="Q20" s="39">
        <v>6.0000000000000001E-3</v>
      </c>
      <c r="R20" s="39">
        <v>0.01</v>
      </c>
      <c r="S20" s="39">
        <v>0</v>
      </c>
      <c r="T20" s="39">
        <v>0.68799999999999994</v>
      </c>
      <c r="U20" s="39">
        <v>1.0999999999999999E-2</v>
      </c>
      <c r="V20" s="39">
        <v>2.9000000000000001E-2</v>
      </c>
      <c r="W20" s="39">
        <v>1.4999999999999999E-2</v>
      </c>
    </row>
    <row r="21" spans="1:23" s="39" customFormat="1" x14ac:dyDescent="0.2">
      <c r="A21" s="39" t="s">
        <v>51</v>
      </c>
      <c r="B21" s="39" t="s">
        <v>52</v>
      </c>
      <c r="C21" s="39">
        <v>136</v>
      </c>
      <c r="D21" s="39" t="s">
        <v>67</v>
      </c>
      <c r="E21" s="39">
        <v>341</v>
      </c>
      <c r="F21" s="39">
        <v>9.7000000000000003E-2</v>
      </c>
      <c r="G21" s="39">
        <v>0.05</v>
      </c>
      <c r="H21" s="39">
        <v>5.0000000000000001E-3</v>
      </c>
      <c r="I21" s="39">
        <v>0</v>
      </c>
      <c r="M21" s="39">
        <v>2E-3</v>
      </c>
      <c r="O21" s="39">
        <v>0.1</v>
      </c>
      <c r="P21" s="39">
        <v>2.5999999999999999E-2</v>
      </c>
      <c r="Q21" s="39">
        <v>8.0000000000000002E-3</v>
      </c>
      <c r="T21" s="39">
        <v>1.03</v>
      </c>
      <c r="U21" s="39">
        <v>0</v>
      </c>
      <c r="V21" s="39">
        <v>1.7000000000000001E-2</v>
      </c>
      <c r="W21" s="39">
        <v>1.2999999999999999E-2</v>
      </c>
    </row>
    <row r="22" spans="1:23" s="3" customFormat="1" x14ac:dyDescent="0.2">
      <c r="A22" s="3" t="s">
        <v>51</v>
      </c>
      <c r="B22" s="3" t="s">
        <v>52</v>
      </c>
      <c r="C22" s="3">
        <v>138</v>
      </c>
      <c r="D22" s="3" t="s">
        <v>68</v>
      </c>
      <c r="E22" s="3">
        <v>341</v>
      </c>
      <c r="F22" s="3">
        <v>9.2999999999999999E-2</v>
      </c>
      <c r="G22" s="3">
        <v>5.7000000000000002E-2</v>
      </c>
      <c r="H22" s="3">
        <v>2E-3</v>
      </c>
      <c r="M22" s="3">
        <v>2E-3</v>
      </c>
      <c r="O22" s="3">
        <v>0.1</v>
      </c>
      <c r="P22" s="3">
        <v>2.1999999999999999E-2</v>
      </c>
      <c r="Q22" s="3">
        <v>8.9999999999999993E-3</v>
      </c>
      <c r="S22" s="3">
        <v>1E-3</v>
      </c>
      <c r="T22" s="3">
        <v>0.49399999999999999</v>
      </c>
      <c r="U22" s="3">
        <v>4.0000000000000001E-3</v>
      </c>
      <c r="V22" s="3">
        <v>6.0000000000000001E-3</v>
      </c>
      <c r="W22" s="3">
        <v>0.01</v>
      </c>
    </row>
    <row r="23" spans="1:23" s="3" customFormat="1" x14ac:dyDescent="0.2">
      <c r="A23" s="3" t="s">
        <v>51</v>
      </c>
      <c r="B23" s="3" t="s">
        <v>53</v>
      </c>
      <c r="C23" s="3">
        <v>138</v>
      </c>
      <c r="D23" s="3" t="s">
        <v>68</v>
      </c>
      <c r="E23" s="7">
        <v>1980</v>
      </c>
      <c r="F23" s="3">
        <v>3.5000000000000003E-2</v>
      </c>
      <c r="G23" s="3">
        <v>0.123</v>
      </c>
      <c r="I23" s="3">
        <v>1E-3</v>
      </c>
      <c r="J23" s="3">
        <v>11.3</v>
      </c>
      <c r="L23" s="3">
        <v>2E-3</v>
      </c>
      <c r="M23" s="3">
        <v>0.02</v>
      </c>
      <c r="O23" s="3">
        <v>1.6</v>
      </c>
      <c r="P23" s="3">
        <v>7.0000000000000001E-3</v>
      </c>
      <c r="Q23" s="3">
        <v>0.29199999999999998</v>
      </c>
      <c r="S23" s="3">
        <v>3.7999999999999999E-2</v>
      </c>
      <c r="T23" s="3">
        <v>0.2</v>
      </c>
      <c r="U23" s="3">
        <v>4.1000000000000002E-2</v>
      </c>
      <c r="V23" s="3">
        <v>1.4999999999999999E-2</v>
      </c>
      <c r="W23" s="3">
        <v>0.20599999999999999</v>
      </c>
    </row>
    <row r="24" spans="1:23" s="3" customFormat="1" x14ac:dyDescent="0.2">
      <c r="A24" s="3" t="s">
        <v>51</v>
      </c>
      <c r="B24" s="3" t="s">
        <v>54</v>
      </c>
      <c r="C24" s="3">
        <v>138</v>
      </c>
      <c r="D24" s="3" t="s">
        <v>68</v>
      </c>
      <c r="E24" s="7">
        <v>2470</v>
      </c>
      <c r="F24" s="3">
        <v>5.1999999999999998E-2</v>
      </c>
      <c r="G24" s="3">
        <v>9.2999999999999999E-2</v>
      </c>
      <c r="I24" s="3">
        <v>1E-3</v>
      </c>
      <c r="J24" s="3">
        <v>13</v>
      </c>
      <c r="L24" s="3">
        <v>3.0000000000000001E-3</v>
      </c>
      <c r="M24" s="3">
        <v>2.3E-2</v>
      </c>
      <c r="O24" s="3">
        <v>1.1000000000000001</v>
      </c>
      <c r="P24" s="3">
        <v>1.7999999999999999E-2</v>
      </c>
      <c r="Q24" s="3">
        <v>0.22800000000000001</v>
      </c>
      <c r="S24" s="3">
        <v>3.5999999999999997E-2</v>
      </c>
      <c r="T24" s="3">
        <v>0.14000000000000001</v>
      </c>
      <c r="U24" s="3">
        <v>3.4000000000000002E-2</v>
      </c>
      <c r="V24" s="3">
        <v>1.6E-2</v>
      </c>
      <c r="W24" s="3">
        <v>0.17599999999999999</v>
      </c>
    </row>
    <row r="25" spans="1:23" s="3" customFormat="1" x14ac:dyDescent="0.2">
      <c r="A25" s="3" t="s">
        <v>51</v>
      </c>
      <c r="B25" s="3" t="s">
        <v>55</v>
      </c>
      <c r="C25" s="3">
        <v>138</v>
      </c>
      <c r="D25" s="3" t="s">
        <v>68</v>
      </c>
      <c r="E25" s="3">
        <v>870</v>
      </c>
      <c r="F25" s="3">
        <v>3.5000000000000003E-2</v>
      </c>
      <c r="G25" s="3">
        <v>0.28899999999999998</v>
      </c>
      <c r="J25" s="3">
        <v>15</v>
      </c>
      <c r="L25" s="3">
        <v>7.0000000000000001E-3</v>
      </c>
      <c r="M25" s="3">
        <v>0.01</v>
      </c>
      <c r="O25" s="3">
        <v>0.28000000000000003</v>
      </c>
      <c r="P25" s="3">
        <v>0.31</v>
      </c>
      <c r="Q25" s="3">
        <v>3.9E-2</v>
      </c>
      <c r="T25" s="3">
        <v>0.23</v>
      </c>
      <c r="U25" s="3">
        <v>2.5999999999999999E-2</v>
      </c>
      <c r="V25" s="3">
        <v>1.7999999999999999E-2</v>
      </c>
      <c r="W25" s="3">
        <v>0.05</v>
      </c>
    </row>
    <row r="26" spans="1:23" s="3" customFormat="1" x14ac:dyDescent="0.2">
      <c r="A26" s="3" t="s">
        <v>51</v>
      </c>
      <c r="B26" s="3" t="s">
        <v>52</v>
      </c>
      <c r="C26" s="3">
        <v>172</v>
      </c>
      <c r="D26" s="3" t="s">
        <v>69</v>
      </c>
      <c r="E26" s="3">
        <v>341</v>
      </c>
      <c r="F26" s="3">
        <v>8.2000000000000003E-2</v>
      </c>
      <c r="G26" s="3">
        <v>4.7E-2</v>
      </c>
      <c r="H26" s="3">
        <v>2E-3</v>
      </c>
      <c r="L26" s="3">
        <v>2E-3</v>
      </c>
      <c r="M26" s="3">
        <v>2E-3</v>
      </c>
      <c r="O26" s="3">
        <v>0.09</v>
      </c>
      <c r="P26" s="3">
        <v>2.5999999999999999E-2</v>
      </c>
      <c r="Q26" s="3">
        <v>8.9999999999999993E-3</v>
      </c>
      <c r="T26" s="3">
        <v>0.17799999999999999</v>
      </c>
      <c r="U26" s="3">
        <v>1E-3</v>
      </c>
      <c r="W26" s="3">
        <v>6.0000000000000001E-3</v>
      </c>
    </row>
    <row r="27" spans="1:23" x14ac:dyDescent="0.2">
      <c r="E27" s="3"/>
      <c r="F27" s="3"/>
      <c r="G27" s="3"/>
      <c r="H27" s="3"/>
      <c r="I27" s="3"/>
      <c r="J27" s="3"/>
      <c r="K27" s="3"/>
      <c r="L27" s="3"/>
      <c r="M27" s="3"/>
      <c r="N27" s="3"/>
      <c r="O27" s="3"/>
      <c r="P27" s="3"/>
      <c r="Q27" s="3"/>
      <c r="R27" s="3"/>
      <c r="S27" s="3"/>
      <c r="T27" s="3"/>
      <c r="U27" s="3"/>
    </row>
    <row r="28" spans="1:23" x14ac:dyDescent="0.2">
      <c r="E28" s="3"/>
      <c r="F28" s="3"/>
      <c r="G28" s="3"/>
      <c r="H28" s="3"/>
      <c r="I28" s="3"/>
      <c r="J28" s="3"/>
      <c r="K28" s="3"/>
      <c r="L28" s="3"/>
      <c r="M28" s="3"/>
      <c r="N28" s="3"/>
      <c r="O28" s="3"/>
      <c r="P28" s="3"/>
      <c r="Q28" s="3"/>
      <c r="R28" s="3"/>
      <c r="S28" s="3"/>
      <c r="T28" s="3"/>
      <c r="U28" s="3"/>
    </row>
    <row r="29" spans="1:23" x14ac:dyDescent="0.2">
      <c r="E29" s="3"/>
      <c r="F29" s="3"/>
      <c r="G29" s="3"/>
      <c r="H29" s="3"/>
      <c r="I29" s="3"/>
      <c r="J29" s="3"/>
      <c r="K29" s="3"/>
      <c r="L29" s="3"/>
      <c r="M29" s="3"/>
      <c r="N29" s="3"/>
      <c r="O29" s="3"/>
      <c r="P29" s="3"/>
      <c r="Q29" s="3"/>
      <c r="R29" s="3"/>
      <c r="S29" s="3"/>
      <c r="T29" s="3"/>
      <c r="U29" s="3"/>
    </row>
    <row r="30" spans="1:23" x14ac:dyDescent="0.2">
      <c r="E30" s="3"/>
      <c r="F30" s="3"/>
      <c r="G30" s="3"/>
      <c r="H30" s="3"/>
      <c r="I30" s="3"/>
      <c r="J30" s="3"/>
      <c r="K30" s="3"/>
      <c r="L30" s="3"/>
      <c r="M30" s="3"/>
      <c r="N30" s="3"/>
      <c r="O30" s="3"/>
      <c r="P30" s="3"/>
      <c r="Q30" s="3"/>
      <c r="R30" s="3"/>
      <c r="S30" s="3"/>
      <c r="T30" s="3"/>
      <c r="U30" s="3"/>
    </row>
    <row r="31" spans="1:23" x14ac:dyDescent="0.2">
      <c r="E31" s="3"/>
      <c r="F31" s="3"/>
      <c r="G31" s="3"/>
      <c r="H31" s="3"/>
      <c r="I31" s="3"/>
      <c r="J31" s="3"/>
      <c r="K31" s="3"/>
      <c r="L31" s="3"/>
      <c r="M31" s="3"/>
      <c r="N31" s="3"/>
      <c r="O31" s="3"/>
      <c r="P31" s="3"/>
      <c r="Q31" s="3"/>
      <c r="R31" s="3"/>
      <c r="S31" s="3"/>
      <c r="T31" s="3"/>
      <c r="U31" s="3"/>
    </row>
    <row r="32" spans="1:23" x14ac:dyDescent="0.2">
      <c r="E32" s="3"/>
      <c r="F32" s="3"/>
      <c r="G32" s="3"/>
      <c r="H32" s="3"/>
      <c r="I32" s="3"/>
      <c r="J32" s="3"/>
      <c r="K32" s="3"/>
      <c r="L32" s="3"/>
      <c r="M32" s="3"/>
      <c r="N32" s="3"/>
      <c r="O32" s="3"/>
      <c r="P32" s="3"/>
      <c r="Q32" s="3"/>
      <c r="R32" s="3"/>
      <c r="S32" s="3"/>
      <c r="T32" s="3"/>
      <c r="U32" s="3"/>
    </row>
    <row r="33" spans="5:21" x14ac:dyDescent="0.2">
      <c r="E33" s="3"/>
      <c r="F33" s="3"/>
      <c r="G33" s="3"/>
      <c r="H33" s="3"/>
      <c r="I33" s="3"/>
      <c r="J33" s="3"/>
      <c r="K33" s="3"/>
      <c r="L33" s="3"/>
      <c r="M33" s="3"/>
      <c r="N33" s="3"/>
      <c r="O33" s="3"/>
      <c r="P33" s="3"/>
      <c r="Q33" s="3"/>
      <c r="R33" s="3"/>
      <c r="S33" s="3"/>
      <c r="T33" s="3"/>
      <c r="U33" s="3"/>
    </row>
    <row r="34" spans="5:21" x14ac:dyDescent="0.2">
      <c r="E34" s="3"/>
      <c r="F34" s="3"/>
      <c r="G34" s="3"/>
      <c r="H34" s="3"/>
      <c r="I34" s="3"/>
      <c r="J34" s="3"/>
      <c r="K34" s="3"/>
      <c r="L34" s="3"/>
      <c r="M34" s="3"/>
      <c r="N34" s="3"/>
      <c r="O34" s="3"/>
      <c r="P34" s="3"/>
      <c r="Q34" s="3"/>
      <c r="R34" s="3"/>
      <c r="S34" s="3"/>
      <c r="T34" s="3"/>
      <c r="U34" s="3"/>
    </row>
    <row r="35" spans="5:21" x14ac:dyDescent="0.2">
      <c r="E35" s="3"/>
      <c r="F35" s="3"/>
      <c r="G35" s="3"/>
      <c r="H35" s="3"/>
      <c r="I35" s="3"/>
      <c r="J35" s="3"/>
      <c r="K35" s="3"/>
      <c r="L35" s="3"/>
      <c r="M35" s="3"/>
      <c r="N35" s="3"/>
      <c r="O35" s="3"/>
      <c r="P35" s="3"/>
      <c r="Q35" s="3"/>
      <c r="R35" s="3"/>
      <c r="S35" s="3"/>
      <c r="T35" s="3"/>
      <c r="U35" s="3"/>
    </row>
    <row r="36" spans="5:21" x14ac:dyDescent="0.2">
      <c r="E36" s="3"/>
      <c r="F36" s="3"/>
      <c r="G36" s="3"/>
      <c r="H36" s="3"/>
      <c r="I36" s="3"/>
      <c r="J36" s="3"/>
      <c r="K36" s="3"/>
      <c r="L36" s="3"/>
      <c r="M36" s="3"/>
      <c r="N36" s="3"/>
      <c r="O36" s="3"/>
      <c r="P36" s="3"/>
      <c r="Q36" s="3"/>
      <c r="R36" s="3"/>
      <c r="S36" s="3"/>
      <c r="T36" s="3"/>
      <c r="U36" s="3"/>
    </row>
    <row r="37" spans="5:21" x14ac:dyDescent="0.2">
      <c r="E37" s="3"/>
      <c r="F37" s="3"/>
      <c r="G37" s="3"/>
      <c r="H37" s="3"/>
      <c r="I37" s="3"/>
      <c r="J37" s="3"/>
      <c r="K37" s="3"/>
      <c r="L37" s="3"/>
      <c r="M37" s="3"/>
      <c r="N37" s="3"/>
      <c r="O37" s="3"/>
      <c r="P37" s="3"/>
      <c r="Q37" s="3"/>
      <c r="R37" s="3"/>
      <c r="S37" s="3"/>
      <c r="T37" s="3"/>
      <c r="U37" s="3"/>
    </row>
    <row r="38" spans="5:21" x14ac:dyDescent="0.2">
      <c r="E38" s="3"/>
      <c r="F38" s="3"/>
      <c r="G38" s="3"/>
      <c r="H38" s="3"/>
      <c r="I38" s="3"/>
      <c r="J38" s="3"/>
      <c r="K38" s="3"/>
      <c r="L38" s="3"/>
      <c r="M38" s="3"/>
      <c r="N38" s="3"/>
      <c r="O38" s="3"/>
      <c r="P38" s="3"/>
      <c r="Q38" s="3"/>
      <c r="R38" s="3"/>
      <c r="S38" s="3"/>
      <c r="T38" s="3"/>
      <c r="U38" s="3"/>
    </row>
    <row r="39" spans="5:21" x14ac:dyDescent="0.2">
      <c r="E39" s="3"/>
      <c r="F39" s="3"/>
      <c r="G39" s="3"/>
      <c r="H39" s="3"/>
      <c r="I39" s="3"/>
      <c r="J39" s="3"/>
      <c r="K39" s="3"/>
      <c r="L39" s="3"/>
      <c r="M39" s="3"/>
      <c r="N39" s="3"/>
      <c r="O39" s="3"/>
      <c r="P39" s="3"/>
      <c r="Q39" s="3"/>
      <c r="R39" s="3"/>
      <c r="S39" s="3"/>
      <c r="T39" s="3"/>
      <c r="U39" s="3"/>
    </row>
    <row r="40" spans="5:21" x14ac:dyDescent="0.2">
      <c r="E40" s="3"/>
      <c r="F40" s="3"/>
      <c r="G40" s="3"/>
      <c r="H40" s="3"/>
      <c r="I40" s="3"/>
      <c r="J40" s="3"/>
      <c r="K40" s="3"/>
      <c r="L40" s="3"/>
      <c r="M40" s="3"/>
      <c r="N40" s="3"/>
      <c r="O40" s="3"/>
      <c r="P40" s="3"/>
      <c r="Q40" s="3"/>
      <c r="R40" s="3"/>
      <c r="S40" s="3"/>
      <c r="T40" s="3"/>
      <c r="U40" s="3"/>
    </row>
    <row r="41" spans="5:21" x14ac:dyDescent="0.2">
      <c r="E41" s="3"/>
      <c r="F41" s="3"/>
      <c r="G41" s="3"/>
      <c r="H41" s="3"/>
      <c r="I41" s="3"/>
      <c r="J41" s="3"/>
      <c r="K41" s="3"/>
      <c r="L41" s="3"/>
      <c r="M41" s="3"/>
      <c r="N41" s="3"/>
      <c r="O41" s="3"/>
      <c r="P41" s="3"/>
      <c r="Q41" s="3"/>
      <c r="R41" s="3"/>
      <c r="S41" s="3"/>
      <c r="T41" s="3"/>
      <c r="U41" s="3"/>
    </row>
    <row r="42" spans="5:21" x14ac:dyDescent="0.2">
      <c r="E42" s="3"/>
      <c r="F42" s="3"/>
      <c r="G42" s="3"/>
      <c r="H42" s="3"/>
      <c r="I42" s="3"/>
      <c r="J42" s="3"/>
      <c r="K42" s="3"/>
      <c r="L42" s="3"/>
      <c r="M42" s="3"/>
      <c r="N42" s="3"/>
      <c r="O42" s="3"/>
      <c r="P42" s="3"/>
      <c r="Q42" s="3"/>
      <c r="R42" s="3"/>
      <c r="S42" s="3"/>
      <c r="T42" s="3"/>
      <c r="U42" s="3"/>
    </row>
    <row r="43" spans="5:21" x14ac:dyDescent="0.2">
      <c r="E43" s="3"/>
      <c r="F43" s="3"/>
      <c r="G43" s="3"/>
      <c r="H43" s="3"/>
      <c r="I43" s="3"/>
      <c r="J43" s="3"/>
      <c r="K43" s="3"/>
      <c r="L43" s="3"/>
      <c r="M43" s="3"/>
      <c r="N43" s="3"/>
      <c r="O43" s="3"/>
      <c r="P43" s="3"/>
      <c r="Q43" s="3"/>
      <c r="R43" s="3"/>
      <c r="S43" s="3"/>
      <c r="T43" s="3"/>
      <c r="U43" s="3"/>
    </row>
    <row r="44" spans="5:21" x14ac:dyDescent="0.2">
      <c r="E44" s="3"/>
      <c r="F44" s="3"/>
      <c r="G44" s="3"/>
      <c r="H44" s="3"/>
      <c r="I44" s="3"/>
      <c r="J44" s="3"/>
      <c r="K44" s="3"/>
      <c r="L44" s="3"/>
      <c r="M44" s="3"/>
      <c r="N44" s="3"/>
      <c r="O44" s="3"/>
      <c r="P44" s="3"/>
      <c r="Q44" s="3"/>
      <c r="R44" s="3"/>
      <c r="S44" s="3"/>
      <c r="T44" s="3"/>
      <c r="U44" s="3"/>
    </row>
  </sheetData>
  <sheetProtection algorithmName="SHA-512" hashValue="PlqhJxy49l2DmJ44L+7R8+o0C5YxIGcMOZ2E6GzUMHxeM+wm8fJoRep6wUCm61H8SwUMxFGK5v3hNbV0ySkEug==" saltValue="PyCWcWzunf0OC0luiADEnw==" spinCount="100000" sheet="1" objects="1" scenarios="1"/>
  <sortState ref="A6:U27">
    <sortCondition ref="C6:C27"/>
  </sortState>
  <pageMargins left="0.7" right="0.7" top="0.75" bottom="0.75" header="0.3" footer="0.3"/>
  <pageSetup paperSize="3" scale="54" orientation="portrait" r:id="rId1"/>
  <headerFooter>
    <oddFooter>&amp;L&amp;Z&amp;F&amp;R&amp;D &amp;T</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8"/>
  <sheetViews>
    <sheetView workbookViewId="0">
      <selection activeCell="E13" sqref="E13"/>
    </sheetView>
  </sheetViews>
  <sheetFormatPr defaultRowHeight="12.75" x14ac:dyDescent="0.2"/>
  <cols>
    <col min="1" max="1" width="11" customWidth="1"/>
    <col min="2" max="2" width="12.140625" customWidth="1"/>
    <col min="3" max="3" width="21.28515625" customWidth="1"/>
    <col min="4" max="4" width="11.28515625" customWidth="1"/>
    <col min="5" max="6" width="9.5703125" bestFit="1" customWidth="1"/>
    <col min="7" max="7" width="11.42578125" bestFit="1" customWidth="1"/>
    <col min="8" max="8" width="14.85546875" customWidth="1"/>
    <col min="9" max="17" width="9.5703125" bestFit="1" customWidth="1"/>
  </cols>
  <sheetData>
    <row r="1" spans="1:17" ht="15.75" x14ac:dyDescent="0.25">
      <c r="B1" s="10" t="s">
        <v>107</v>
      </c>
      <c r="C1" s="10"/>
      <c r="D1" s="10"/>
      <c r="E1" s="10"/>
      <c r="F1" s="10"/>
      <c r="G1" s="10"/>
      <c r="H1" s="2" t="s">
        <v>142</v>
      </c>
      <c r="I1" s="1" t="s">
        <v>141</v>
      </c>
      <c r="M1" s="2" t="s">
        <v>11</v>
      </c>
      <c r="N1" s="1" t="s">
        <v>146</v>
      </c>
    </row>
    <row r="2" spans="1:17" ht="38.25" x14ac:dyDescent="0.2">
      <c r="A2" t="s">
        <v>144</v>
      </c>
      <c r="B2" s="2" t="s">
        <v>0</v>
      </c>
      <c r="C2" s="2" t="s">
        <v>1</v>
      </c>
      <c r="D2" s="82" t="s">
        <v>31</v>
      </c>
      <c r="E2" s="82" t="s">
        <v>143</v>
      </c>
      <c r="F2" s="2" t="s">
        <v>2</v>
      </c>
      <c r="G2" s="2" t="s">
        <v>3</v>
      </c>
      <c r="H2" s="2" t="s">
        <v>4</v>
      </c>
      <c r="I2" s="2" t="s">
        <v>5</v>
      </c>
      <c r="J2" s="2" t="s">
        <v>6</v>
      </c>
      <c r="K2" s="2" t="s">
        <v>7</v>
      </c>
      <c r="L2" s="2" t="s">
        <v>8</v>
      </c>
      <c r="M2" s="2" t="s">
        <v>9</v>
      </c>
      <c r="N2" s="2" t="s">
        <v>27</v>
      </c>
      <c r="O2" s="2" t="s">
        <v>28</v>
      </c>
      <c r="P2" s="2" t="s">
        <v>29</v>
      </c>
      <c r="Q2" s="2" t="s">
        <v>30</v>
      </c>
    </row>
    <row r="3" spans="1:17" x14ac:dyDescent="0.2">
      <c r="A3" s="3" t="s">
        <v>145</v>
      </c>
      <c r="B3" s="3">
        <v>118</v>
      </c>
      <c r="C3" s="3" t="s">
        <v>10</v>
      </c>
      <c r="D3" s="4">
        <v>11.5</v>
      </c>
      <c r="E3" s="4">
        <f>D3-9.85</f>
        <v>1.6500000000000004</v>
      </c>
      <c r="F3" s="4">
        <v>8800</v>
      </c>
      <c r="G3" s="4">
        <v>42000</v>
      </c>
      <c r="H3" s="83"/>
      <c r="I3" s="83"/>
      <c r="J3" s="83"/>
      <c r="K3" s="83"/>
      <c r="L3" s="83"/>
      <c r="M3" s="83"/>
      <c r="N3" s="84"/>
      <c r="O3" s="84"/>
      <c r="P3" s="84"/>
      <c r="Q3" s="84"/>
    </row>
    <row r="5" spans="1:17" x14ac:dyDescent="0.2">
      <c r="A5" s="3" t="s">
        <v>51</v>
      </c>
      <c r="B5" s="3" t="s">
        <v>12</v>
      </c>
      <c r="C5" s="3" t="s">
        <v>15</v>
      </c>
      <c r="D5" s="7">
        <v>26.25</v>
      </c>
      <c r="E5" s="7">
        <v>16.399999999999999</v>
      </c>
      <c r="F5" s="7">
        <v>5800</v>
      </c>
      <c r="G5" s="7">
        <v>32000</v>
      </c>
      <c r="H5" s="7">
        <v>1800</v>
      </c>
      <c r="I5" s="7">
        <v>20</v>
      </c>
      <c r="J5" s="7">
        <v>85</v>
      </c>
      <c r="K5" s="7">
        <v>2</v>
      </c>
      <c r="L5" s="7">
        <v>20</v>
      </c>
      <c r="M5" s="7">
        <v>250</v>
      </c>
      <c r="N5" s="7">
        <v>5200</v>
      </c>
      <c r="O5" s="7">
        <v>1200</v>
      </c>
      <c r="P5" s="7">
        <v>10</v>
      </c>
      <c r="Q5" s="7">
        <v>790</v>
      </c>
    </row>
    <row r="6" spans="1:17" x14ac:dyDescent="0.2">
      <c r="A6" s="3" t="s">
        <v>51</v>
      </c>
      <c r="B6" s="3" t="s">
        <v>13</v>
      </c>
      <c r="C6" s="3" t="s">
        <v>24</v>
      </c>
      <c r="D6" s="7">
        <v>72.5</v>
      </c>
      <c r="E6" s="7">
        <f>D6-9.85</f>
        <v>62.65</v>
      </c>
      <c r="F6" s="7">
        <v>6000</v>
      </c>
      <c r="G6" s="7">
        <v>22000</v>
      </c>
      <c r="H6" s="7">
        <v>2700</v>
      </c>
      <c r="I6" s="7">
        <v>10</v>
      </c>
      <c r="J6" s="7">
        <v>120</v>
      </c>
      <c r="K6" s="7">
        <v>3</v>
      </c>
      <c r="L6" s="7">
        <v>20</v>
      </c>
      <c r="M6" s="7">
        <v>150</v>
      </c>
      <c r="N6" s="7">
        <v>3400</v>
      </c>
      <c r="O6" s="7">
        <v>490</v>
      </c>
      <c r="P6" s="7">
        <v>10</v>
      </c>
      <c r="Q6" s="7">
        <v>1200</v>
      </c>
    </row>
    <row r="7" spans="1:17" x14ac:dyDescent="0.2">
      <c r="A7" s="3" t="s">
        <v>51</v>
      </c>
      <c r="B7" s="3">
        <v>136</v>
      </c>
      <c r="C7" s="3" t="s">
        <v>16</v>
      </c>
      <c r="D7" s="7">
        <v>82.35</v>
      </c>
      <c r="E7" s="7">
        <f t="shared" ref="E7:E14" si="0">D7-9.85</f>
        <v>72.5</v>
      </c>
      <c r="F7" s="7">
        <v>3800</v>
      </c>
      <c r="G7" s="7">
        <v>14000</v>
      </c>
      <c r="H7" s="7">
        <v>2200</v>
      </c>
      <c r="I7" s="7">
        <v>6</v>
      </c>
      <c r="J7" s="7">
        <v>92</v>
      </c>
      <c r="K7" s="7" t="s">
        <v>26</v>
      </c>
      <c r="L7" s="7">
        <v>8</v>
      </c>
      <c r="M7" s="7">
        <v>100</v>
      </c>
      <c r="N7" s="7">
        <v>2300</v>
      </c>
      <c r="O7" s="7">
        <v>440</v>
      </c>
      <c r="P7" s="7">
        <v>10</v>
      </c>
      <c r="Q7" s="7">
        <v>500</v>
      </c>
    </row>
    <row r="8" spans="1:17" x14ac:dyDescent="0.2">
      <c r="A8" s="3" t="s">
        <v>51</v>
      </c>
      <c r="B8" s="3">
        <v>137</v>
      </c>
      <c r="C8" s="3" t="s">
        <v>17</v>
      </c>
      <c r="D8" s="7">
        <v>100.75</v>
      </c>
      <c r="E8" s="7">
        <f t="shared" si="0"/>
        <v>90.9</v>
      </c>
      <c r="F8" s="7">
        <v>3300</v>
      </c>
      <c r="G8" s="7">
        <v>10000</v>
      </c>
      <c r="H8" s="7">
        <v>2200</v>
      </c>
      <c r="I8" s="7">
        <v>4</v>
      </c>
      <c r="J8" s="7">
        <v>83</v>
      </c>
      <c r="K8" s="7">
        <v>2</v>
      </c>
      <c r="L8" s="7">
        <v>7</v>
      </c>
      <c r="M8" s="7">
        <v>80</v>
      </c>
      <c r="N8" s="7">
        <v>2700</v>
      </c>
      <c r="O8" s="7">
        <v>270</v>
      </c>
      <c r="P8" s="7">
        <v>8</v>
      </c>
      <c r="Q8" s="7">
        <v>620</v>
      </c>
    </row>
    <row r="9" spans="1:17" x14ac:dyDescent="0.2">
      <c r="A9" s="3" t="s">
        <v>51</v>
      </c>
      <c r="B9" s="3">
        <v>141</v>
      </c>
      <c r="C9" s="3" t="s">
        <v>18</v>
      </c>
      <c r="D9" s="7">
        <v>105</v>
      </c>
      <c r="E9" s="7">
        <f t="shared" si="0"/>
        <v>95.15</v>
      </c>
      <c r="F9" s="7">
        <v>3800</v>
      </c>
      <c r="G9" s="7">
        <v>17000</v>
      </c>
      <c r="H9" s="7">
        <v>2800</v>
      </c>
      <c r="I9" s="7">
        <v>4</v>
      </c>
      <c r="J9" s="7">
        <v>110</v>
      </c>
      <c r="K9" s="7">
        <v>2</v>
      </c>
      <c r="L9" s="7">
        <v>8</v>
      </c>
      <c r="M9" s="7">
        <v>83</v>
      </c>
      <c r="N9" s="7">
        <v>3300</v>
      </c>
      <c r="O9" s="7">
        <v>260</v>
      </c>
      <c r="P9" s="7">
        <v>10</v>
      </c>
      <c r="Q9" s="7">
        <v>790</v>
      </c>
    </row>
    <row r="10" spans="1:17" x14ac:dyDescent="0.2">
      <c r="A10" s="3" t="s">
        <v>51</v>
      </c>
      <c r="B10" s="3">
        <v>148</v>
      </c>
      <c r="C10" s="3" t="s">
        <v>23</v>
      </c>
      <c r="D10" s="7">
        <v>106.2</v>
      </c>
      <c r="E10" s="7">
        <f t="shared" si="0"/>
        <v>96.350000000000009</v>
      </c>
      <c r="F10" s="7">
        <v>3600</v>
      </c>
      <c r="G10" s="7">
        <v>13000</v>
      </c>
      <c r="H10" s="7">
        <v>3400</v>
      </c>
      <c r="I10" s="7">
        <v>6</v>
      </c>
      <c r="J10" s="7">
        <v>130</v>
      </c>
      <c r="K10" s="7">
        <v>2</v>
      </c>
      <c r="L10" s="7">
        <v>8</v>
      </c>
      <c r="M10" s="7">
        <v>92</v>
      </c>
      <c r="N10" s="7">
        <v>3200</v>
      </c>
      <c r="O10" s="7">
        <v>320</v>
      </c>
      <c r="P10" s="7">
        <v>20</v>
      </c>
      <c r="Q10" s="7">
        <v>830</v>
      </c>
    </row>
    <row r="11" spans="1:17" x14ac:dyDescent="0.2">
      <c r="A11" s="3" t="s">
        <v>51</v>
      </c>
      <c r="B11" s="3">
        <v>143</v>
      </c>
      <c r="C11" s="3" t="s">
        <v>19</v>
      </c>
      <c r="D11" s="7">
        <v>122</v>
      </c>
      <c r="E11" s="7">
        <f t="shared" si="0"/>
        <v>112.15</v>
      </c>
      <c r="F11" s="7">
        <v>3100</v>
      </c>
      <c r="G11" s="7">
        <v>7300</v>
      </c>
      <c r="H11" s="7">
        <v>3000</v>
      </c>
      <c r="I11" s="7">
        <v>2</v>
      </c>
      <c r="J11" s="7">
        <v>210</v>
      </c>
      <c r="K11" s="7">
        <v>5</v>
      </c>
      <c r="L11" s="7">
        <v>10</v>
      </c>
      <c r="M11" s="7">
        <v>58</v>
      </c>
      <c r="N11" s="7">
        <v>4400</v>
      </c>
      <c r="O11" s="7">
        <v>140</v>
      </c>
      <c r="P11" s="7">
        <v>8</v>
      </c>
      <c r="Q11" s="7">
        <v>1100</v>
      </c>
    </row>
    <row r="12" spans="1:17" x14ac:dyDescent="0.2">
      <c r="A12" s="3" t="s">
        <v>51</v>
      </c>
      <c r="B12" s="3">
        <v>145</v>
      </c>
      <c r="C12" s="3" t="s">
        <v>20</v>
      </c>
      <c r="D12" s="7">
        <v>135.5</v>
      </c>
      <c r="E12" s="7">
        <f t="shared" si="0"/>
        <v>125.65</v>
      </c>
      <c r="F12" s="7">
        <v>3800</v>
      </c>
      <c r="G12" s="7">
        <v>6400</v>
      </c>
      <c r="H12" s="7">
        <v>15000</v>
      </c>
      <c r="I12" s="7">
        <v>2</v>
      </c>
      <c r="J12" s="7">
        <v>190</v>
      </c>
      <c r="K12" s="7" t="s">
        <v>26</v>
      </c>
      <c r="L12" s="7">
        <v>7</v>
      </c>
      <c r="M12" s="7">
        <v>20</v>
      </c>
      <c r="N12" s="7">
        <v>1100</v>
      </c>
      <c r="O12" s="7">
        <v>31</v>
      </c>
      <c r="P12" s="7">
        <v>7</v>
      </c>
      <c r="Q12" s="7">
        <v>230</v>
      </c>
    </row>
    <row r="13" spans="1:17" x14ac:dyDescent="0.2">
      <c r="A13" s="3" t="s">
        <v>51</v>
      </c>
      <c r="B13" s="3">
        <v>146</v>
      </c>
      <c r="C13" s="3" t="s">
        <v>21</v>
      </c>
      <c r="D13" s="7">
        <v>137.5</v>
      </c>
      <c r="E13" s="7">
        <f t="shared" si="0"/>
        <v>127.65</v>
      </c>
      <c r="F13" s="7">
        <v>3700</v>
      </c>
      <c r="G13" s="7">
        <v>6300</v>
      </c>
      <c r="H13" s="7">
        <v>1400</v>
      </c>
      <c r="I13" s="7">
        <v>2</v>
      </c>
      <c r="J13" s="7">
        <v>210</v>
      </c>
      <c r="K13" s="7" t="s">
        <v>26</v>
      </c>
      <c r="L13" s="7">
        <v>7</v>
      </c>
      <c r="M13" s="7">
        <v>20</v>
      </c>
      <c r="N13" s="7">
        <v>1100</v>
      </c>
      <c r="O13" s="7">
        <v>28</v>
      </c>
      <c r="P13" s="7">
        <v>7</v>
      </c>
      <c r="Q13" s="7">
        <v>240</v>
      </c>
    </row>
    <row r="14" spans="1:17" x14ac:dyDescent="0.2">
      <c r="A14" s="3" t="s">
        <v>51</v>
      </c>
      <c r="B14" s="3">
        <v>147</v>
      </c>
      <c r="C14" s="3" t="s">
        <v>22</v>
      </c>
      <c r="D14" s="7">
        <v>171.5</v>
      </c>
      <c r="E14" s="7">
        <f t="shared" si="0"/>
        <v>161.65</v>
      </c>
      <c r="F14" s="7">
        <v>3800</v>
      </c>
      <c r="G14" s="7">
        <v>7500</v>
      </c>
      <c r="H14" s="7">
        <v>1700</v>
      </c>
      <c r="I14" s="7">
        <v>2</v>
      </c>
      <c r="J14" s="7">
        <v>180</v>
      </c>
      <c r="K14" s="7" t="s">
        <v>26</v>
      </c>
      <c r="L14" s="7">
        <v>7</v>
      </c>
      <c r="M14" s="7">
        <v>26</v>
      </c>
      <c r="N14" s="7">
        <v>1100</v>
      </c>
      <c r="O14" s="7">
        <v>64</v>
      </c>
      <c r="P14" s="7">
        <v>7</v>
      </c>
      <c r="Q14" s="7">
        <v>290</v>
      </c>
    </row>
    <row r="15" spans="1:17" x14ac:dyDescent="0.2">
      <c r="A15" s="3"/>
      <c r="B15" s="3"/>
      <c r="C15" s="3"/>
      <c r="D15" s="7"/>
      <c r="E15" s="7"/>
      <c r="F15" s="7"/>
      <c r="G15" s="7"/>
      <c r="H15" s="7"/>
      <c r="I15" s="7"/>
      <c r="J15" s="7"/>
      <c r="K15" s="7"/>
      <c r="L15" s="7"/>
      <c r="M15" s="6"/>
      <c r="N15" s="6"/>
      <c r="O15" s="6"/>
      <c r="P15" s="6"/>
      <c r="Q15" s="6"/>
    </row>
    <row r="16" spans="1:17" x14ac:dyDescent="0.2">
      <c r="A16" s="3" t="s">
        <v>145</v>
      </c>
      <c r="B16" s="3">
        <v>114</v>
      </c>
      <c r="C16" s="3" t="s">
        <v>14</v>
      </c>
      <c r="D16" s="7">
        <v>22.7</v>
      </c>
      <c r="E16" s="7">
        <f>D16-9.85</f>
        <v>12.85</v>
      </c>
      <c r="F16" s="7">
        <v>5000</v>
      </c>
      <c r="G16" s="7">
        <v>150000</v>
      </c>
      <c r="H16" s="7">
        <v>2300</v>
      </c>
      <c r="I16" s="7">
        <v>40</v>
      </c>
      <c r="J16" s="7">
        <v>70</v>
      </c>
      <c r="K16" s="7" t="s">
        <v>25</v>
      </c>
      <c r="L16" s="7">
        <v>7</v>
      </c>
      <c r="M16" s="7">
        <v>60</v>
      </c>
      <c r="N16" s="7">
        <v>520</v>
      </c>
      <c r="O16" s="7">
        <v>320</v>
      </c>
      <c r="P16" s="7">
        <v>30</v>
      </c>
      <c r="Q16" s="7">
        <v>200</v>
      </c>
    </row>
    <row r="17" spans="1:12" x14ac:dyDescent="0.2">
      <c r="A17" s="3"/>
      <c r="B17" s="3"/>
      <c r="C17" s="3"/>
      <c r="D17" s="3"/>
      <c r="E17" s="3"/>
      <c r="F17" s="3"/>
      <c r="G17" s="3"/>
      <c r="H17" s="3"/>
      <c r="I17" s="3"/>
      <c r="J17" s="3"/>
      <c r="K17" s="3"/>
      <c r="L17" s="3"/>
    </row>
    <row r="18" spans="1:12" x14ac:dyDescent="0.2">
      <c r="A18" s="3"/>
      <c r="B18" s="3"/>
      <c r="C18" s="3"/>
      <c r="D18" s="3"/>
      <c r="E18" s="3"/>
      <c r="F18" s="3"/>
      <c r="G18" s="3"/>
      <c r="H18" s="3"/>
      <c r="I18" s="3"/>
      <c r="J18" s="3"/>
      <c r="K18" s="3"/>
      <c r="L18" s="3"/>
    </row>
    <row r="19" spans="1:12" x14ac:dyDescent="0.2">
      <c r="A19" s="3"/>
      <c r="B19" s="3"/>
      <c r="C19" s="3"/>
      <c r="D19" s="3"/>
      <c r="E19" s="3"/>
      <c r="F19" s="3"/>
      <c r="G19" s="3"/>
      <c r="H19" s="3"/>
      <c r="I19" s="3"/>
      <c r="J19" s="3"/>
      <c r="K19" s="3"/>
      <c r="L19" s="3"/>
    </row>
    <row r="20" spans="1:12" x14ac:dyDescent="0.2">
      <c r="A20" s="3"/>
      <c r="B20" s="3"/>
      <c r="C20" s="3"/>
      <c r="D20" s="3"/>
      <c r="E20" s="3"/>
      <c r="F20" s="3"/>
      <c r="G20" s="3"/>
      <c r="H20" s="3"/>
      <c r="I20" s="3"/>
      <c r="J20" s="3"/>
      <c r="K20" s="3"/>
      <c r="L20" s="3"/>
    </row>
    <row r="21" spans="1:12" x14ac:dyDescent="0.2">
      <c r="A21" s="3"/>
      <c r="B21" s="3"/>
      <c r="C21" s="3"/>
      <c r="D21" s="3"/>
      <c r="E21" s="3"/>
      <c r="F21" s="3"/>
      <c r="G21" s="3"/>
      <c r="H21" s="3"/>
      <c r="I21" s="3"/>
      <c r="J21" s="3"/>
      <c r="K21" s="3"/>
      <c r="L21" s="3"/>
    </row>
    <row r="22" spans="1:12" x14ac:dyDescent="0.2">
      <c r="A22" s="3"/>
      <c r="B22" s="3"/>
      <c r="C22" s="3"/>
      <c r="D22" s="3"/>
      <c r="E22" s="3"/>
      <c r="F22" s="3"/>
      <c r="G22" s="3"/>
      <c r="H22" s="3"/>
      <c r="I22" s="3"/>
      <c r="J22" s="3"/>
      <c r="K22" s="3"/>
      <c r="L22" s="3"/>
    </row>
    <row r="23" spans="1:12" x14ac:dyDescent="0.2">
      <c r="A23" s="3"/>
      <c r="B23" s="3"/>
      <c r="C23" s="3"/>
      <c r="D23" s="3"/>
      <c r="E23" s="3"/>
      <c r="F23" s="3"/>
      <c r="G23" s="3"/>
      <c r="H23" s="3"/>
      <c r="I23" s="3"/>
      <c r="J23" s="3"/>
      <c r="K23" s="3"/>
      <c r="L23" s="3"/>
    </row>
    <row r="24" spans="1:12" x14ac:dyDescent="0.2">
      <c r="A24" s="3"/>
      <c r="B24" s="3"/>
      <c r="C24" s="3"/>
      <c r="D24" s="3"/>
      <c r="E24" s="3"/>
      <c r="F24" s="3"/>
      <c r="G24" s="3"/>
      <c r="H24" s="3"/>
      <c r="I24" s="3"/>
      <c r="J24" s="3"/>
      <c r="K24" s="3"/>
      <c r="L24" s="3"/>
    </row>
    <row r="25" spans="1:12" x14ac:dyDescent="0.2">
      <c r="A25" s="3"/>
      <c r="B25" s="3"/>
      <c r="C25" s="3"/>
      <c r="D25" s="3"/>
      <c r="E25" s="3"/>
      <c r="F25" s="3"/>
      <c r="G25" s="3"/>
      <c r="H25" s="3"/>
      <c r="I25" s="3"/>
      <c r="J25" s="3"/>
      <c r="K25" s="3"/>
      <c r="L25" s="3"/>
    </row>
    <row r="26" spans="1:12" x14ac:dyDescent="0.2">
      <c r="A26" s="3"/>
      <c r="B26" s="3"/>
      <c r="C26" s="3"/>
      <c r="D26" s="3"/>
      <c r="E26" s="3"/>
      <c r="F26" s="3"/>
      <c r="G26" s="3"/>
      <c r="H26" s="3"/>
      <c r="I26" s="3"/>
      <c r="J26" s="3"/>
      <c r="K26" s="3"/>
      <c r="L26" s="3"/>
    </row>
    <row r="27" spans="1:12" x14ac:dyDescent="0.2">
      <c r="A27" s="3"/>
      <c r="B27" s="3"/>
      <c r="C27" s="3"/>
      <c r="D27" s="3"/>
      <c r="E27" s="3"/>
      <c r="F27" s="3"/>
      <c r="G27" s="3"/>
      <c r="H27" s="3"/>
      <c r="I27" s="3"/>
      <c r="J27" s="3"/>
      <c r="K27" s="3"/>
      <c r="L27" s="3"/>
    </row>
    <row r="28" spans="1:12" x14ac:dyDescent="0.2">
      <c r="A28" s="3"/>
      <c r="B28" s="3"/>
      <c r="C28" s="3"/>
      <c r="D28" s="3"/>
      <c r="E28" s="3"/>
      <c r="F28" s="3"/>
      <c r="G28" s="3"/>
      <c r="H28" s="3"/>
      <c r="I28" s="3"/>
      <c r="J28" s="3"/>
      <c r="K28" s="3"/>
      <c r="L28" s="3"/>
    </row>
    <row r="29" spans="1:12" x14ac:dyDescent="0.2">
      <c r="A29" s="3"/>
      <c r="B29" s="3"/>
      <c r="C29" s="3"/>
      <c r="D29" s="3"/>
      <c r="E29" s="3"/>
      <c r="F29" s="3"/>
      <c r="G29" s="3"/>
      <c r="H29" s="3"/>
      <c r="I29" s="3"/>
      <c r="J29" s="3"/>
      <c r="K29" s="3"/>
      <c r="L29" s="3"/>
    </row>
    <row r="30" spans="1:12" x14ac:dyDescent="0.2">
      <c r="A30" s="3"/>
      <c r="B30" s="3"/>
      <c r="C30" s="3"/>
      <c r="D30" s="3"/>
      <c r="E30" s="3"/>
      <c r="F30" s="3"/>
      <c r="G30" s="3"/>
      <c r="H30" s="3"/>
      <c r="I30" s="3"/>
      <c r="J30" s="3"/>
      <c r="K30" s="3"/>
      <c r="L30" s="3"/>
    </row>
    <row r="31" spans="1:12" x14ac:dyDescent="0.2">
      <c r="A31" s="3"/>
      <c r="B31" s="3"/>
      <c r="C31" s="3"/>
      <c r="D31" s="3"/>
      <c r="E31" s="3"/>
      <c r="F31" s="3"/>
      <c r="G31" s="3"/>
      <c r="H31" s="3"/>
      <c r="I31" s="3"/>
      <c r="J31" s="3"/>
      <c r="K31" s="3"/>
      <c r="L31" s="3"/>
    </row>
    <row r="32" spans="1:12" x14ac:dyDescent="0.2">
      <c r="A32" s="3"/>
      <c r="B32" s="3"/>
      <c r="C32" s="3"/>
      <c r="D32" s="3"/>
      <c r="E32" s="3"/>
      <c r="F32" s="3"/>
      <c r="G32" s="3"/>
      <c r="H32" s="3"/>
      <c r="I32" s="3"/>
      <c r="J32" s="3"/>
      <c r="K32" s="3"/>
      <c r="L32" s="3"/>
    </row>
    <row r="33" spans="1:12" x14ac:dyDescent="0.2">
      <c r="A33" s="3"/>
      <c r="B33" s="3"/>
      <c r="C33" s="3"/>
      <c r="D33" s="3"/>
      <c r="E33" s="3"/>
      <c r="F33" s="3"/>
      <c r="G33" s="3"/>
      <c r="H33" s="3"/>
      <c r="I33" s="3"/>
      <c r="J33" s="3"/>
      <c r="K33" s="3"/>
      <c r="L33" s="3"/>
    </row>
    <row r="34" spans="1:12" x14ac:dyDescent="0.2">
      <c r="A34" s="3"/>
      <c r="B34" s="3"/>
      <c r="C34" s="3"/>
      <c r="D34" s="3"/>
      <c r="E34" s="3"/>
      <c r="F34" s="3"/>
      <c r="G34" s="3"/>
      <c r="H34" s="3"/>
      <c r="I34" s="3"/>
      <c r="J34" s="3"/>
      <c r="K34" s="3"/>
      <c r="L34" s="3"/>
    </row>
    <row r="35" spans="1:12" x14ac:dyDescent="0.2">
      <c r="A35" s="3"/>
      <c r="B35" s="3"/>
      <c r="C35" s="3"/>
      <c r="D35" s="3"/>
      <c r="E35" s="3"/>
      <c r="F35" s="3"/>
      <c r="G35" s="3"/>
      <c r="H35" s="3"/>
      <c r="I35" s="3"/>
      <c r="J35" s="3"/>
      <c r="K35" s="3"/>
      <c r="L35" s="3"/>
    </row>
    <row r="36" spans="1:12" x14ac:dyDescent="0.2">
      <c r="A36" s="3"/>
      <c r="B36" s="3"/>
      <c r="C36" s="3"/>
      <c r="D36" s="3"/>
      <c r="E36" s="3"/>
      <c r="F36" s="3"/>
      <c r="G36" s="3"/>
      <c r="H36" s="3"/>
      <c r="I36" s="3"/>
      <c r="J36" s="3"/>
      <c r="K36" s="3"/>
      <c r="L36" s="3"/>
    </row>
    <row r="37" spans="1:12" x14ac:dyDescent="0.2">
      <c r="A37" s="3"/>
      <c r="B37" s="3"/>
      <c r="C37" s="3"/>
      <c r="D37" s="3"/>
      <c r="E37" s="3"/>
      <c r="F37" s="3"/>
      <c r="G37" s="3"/>
      <c r="H37" s="3"/>
      <c r="I37" s="3"/>
      <c r="J37" s="3"/>
      <c r="K37" s="3"/>
      <c r="L37" s="3"/>
    </row>
    <row r="38" spans="1:12" x14ac:dyDescent="0.2">
      <c r="A38" s="3"/>
      <c r="B38" s="3"/>
      <c r="C38" s="3"/>
      <c r="D38" s="3"/>
      <c r="E38" s="3"/>
      <c r="F38" s="3"/>
      <c r="G38" s="3"/>
      <c r="H38" s="3"/>
      <c r="I38" s="3"/>
      <c r="J38" s="3"/>
      <c r="K38" s="3"/>
      <c r="L38" s="3"/>
    </row>
  </sheetData>
  <sheetProtection algorithmName="SHA-512" hashValue="JvEyvErMC97jkeegwXcsR9gC6+LIm2pGhijcgikxwisvp47XD6GEPT56AHXlPpGrJe1GrL0lIL5okZGnc7eJRg==" saltValue="O7cEKNR9YjJffc30Nc/r+w==" spinCount="100000" sheet="1" objects="1" scenarios="1"/>
  <sortState ref="A3:P14">
    <sortCondition ref="D3:D14"/>
  </sortState>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Durango Dissolved</vt:lpstr>
      <vt:lpstr>DURANGO DATA</vt:lpstr>
      <vt:lpstr>Durango Colloidal LogQ</vt:lpstr>
      <vt:lpstr>REGRESS DURAN COLLOIDA</vt:lpstr>
      <vt:lpstr>REGRESS DURAN DISSOLVED</vt:lpstr>
      <vt:lpstr>Durango Colloidal Data mgl </vt:lpstr>
      <vt:lpstr>USGS 1997 Data</vt:lpstr>
      <vt:lpstr>USGS 1997 Sediment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K Sullivan</dc:creator>
  <cp:keywords>Annual Metals Load</cp:keywords>
  <cp:lastModifiedBy>K Sullivan</cp:lastModifiedBy>
  <cp:lastPrinted>2017-04-19T19:35:08Z</cp:lastPrinted>
  <dcterms:created xsi:type="dcterms:W3CDTF">2016-06-02T23:16:37Z</dcterms:created>
  <dcterms:modified xsi:type="dcterms:W3CDTF">2017-07-30T21:57:14Z</dcterms:modified>
  <cp:category>Q Concentration Regressions</cp:category>
</cp:coreProperties>
</file>