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2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ml.chartshapes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4.xml" ContentType="application/vnd.openxmlformats-officedocument.drawingml.chartshapes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5.xml" ContentType="application/vnd.openxmlformats-officedocument.drawingml.chartshapes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16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L:\Priv\AnimasRiver\ARP_DATA\DATA FOR PUBLIC DISTRIBUTION\Supporting Data Files\Report Analytical and Grahics Files\"/>
    </mc:Choice>
  </mc:AlternateContent>
  <bookViews>
    <workbookView xWindow="0" yWindow="0" windowWidth="19170" windowHeight="9360" tabRatio="863" activeTab="4"/>
  </bookViews>
  <sheets>
    <sheet name="README" sheetId="80" r:id="rId1"/>
    <sheet name="Fig 9-20 Snowmelt Graphics" sheetId="81" r:id="rId2"/>
    <sheet name="SJ LVW020 RK 196" sheetId="60" r:id="rId3"/>
    <sheet name="SJ 4 Corners RK 297" sheetId="83" r:id="rId4"/>
    <sheet name="SJ MexHat RK 421" sheetId="69" r:id="rId5"/>
    <sheet name="SJ Bluff RK 377" sheetId="68" r:id="rId6"/>
  </sheets>
  <calcPr calcId="171027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77" i="60" l="1"/>
  <c r="R182" i="60" l="1"/>
  <c r="R181" i="60"/>
  <c r="R179" i="60"/>
  <c r="R178" i="60"/>
  <c r="AE172" i="60" l="1"/>
  <c r="AE173" i="60"/>
  <c r="AE111" i="60"/>
  <c r="AE127" i="60"/>
  <c r="AE147" i="60"/>
  <c r="AE167" i="60"/>
  <c r="AE93" i="60"/>
  <c r="AE101" i="60"/>
  <c r="AE109" i="60"/>
  <c r="AE125" i="60"/>
  <c r="AE145" i="60"/>
  <c r="AE170" i="60" l="1"/>
  <c r="AE166" i="60"/>
  <c r="AE162" i="60"/>
  <c r="AE158" i="60"/>
  <c r="AE154" i="60"/>
  <c r="AE146" i="60"/>
  <c r="AE169" i="60"/>
  <c r="AE171" i="60"/>
  <c r="AE174" i="60"/>
  <c r="AE163" i="60"/>
  <c r="AE159" i="60"/>
  <c r="AE155" i="60"/>
  <c r="AE151" i="60"/>
  <c r="AE143" i="60"/>
  <c r="AE139" i="60"/>
  <c r="AE135" i="60"/>
  <c r="AE131" i="60"/>
  <c r="AE123" i="60"/>
  <c r="AE119" i="60"/>
  <c r="AE115" i="60"/>
  <c r="AE107" i="60"/>
  <c r="AE103" i="60"/>
  <c r="AE99" i="60"/>
  <c r="AE95" i="60"/>
  <c r="AE150" i="60"/>
  <c r="AE133" i="60"/>
  <c r="AE117" i="60"/>
  <c r="AE165" i="60"/>
  <c r="AE161" i="60"/>
  <c r="AE157" i="60"/>
  <c r="AE153" i="60"/>
  <c r="AE149" i="60"/>
  <c r="AE141" i="60"/>
  <c r="AE137" i="60"/>
  <c r="AE129" i="60"/>
  <c r="AE121" i="60"/>
  <c r="AE113" i="60"/>
  <c r="AE105" i="60"/>
  <c r="AE97" i="60"/>
  <c r="AE168" i="60"/>
  <c r="AE164" i="60"/>
  <c r="AE142" i="60"/>
  <c r="AE138" i="60"/>
  <c r="AE134" i="60"/>
  <c r="AE130" i="60"/>
  <c r="AE126" i="60"/>
  <c r="AE122" i="60"/>
  <c r="AE118" i="60"/>
  <c r="AE114" i="60"/>
  <c r="AE110" i="60"/>
  <c r="AE106" i="60"/>
  <c r="AE102" i="60"/>
  <c r="AE98" i="60"/>
  <c r="AE94" i="60"/>
  <c r="AE160" i="60"/>
  <c r="AE156" i="60"/>
  <c r="AE152" i="60"/>
  <c r="AE148" i="60"/>
  <c r="AE144" i="60"/>
  <c r="AE140" i="60"/>
  <c r="AE136" i="60"/>
  <c r="AE132" i="60"/>
  <c r="AE128" i="60"/>
  <c r="AE124" i="60"/>
  <c r="AE120" i="60"/>
  <c r="AE116" i="60"/>
  <c r="AE112" i="60"/>
  <c r="AE108" i="60"/>
  <c r="AE104" i="60"/>
  <c r="AE100" i="60"/>
  <c r="AE96" i="60"/>
  <c r="B172" i="69" l="1"/>
  <c r="C172" i="69"/>
  <c r="D172" i="69"/>
  <c r="E172" i="69"/>
  <c r="B173" i="69"/>
  <c r="C173" i="69"/>
  <c r="D173" i="69"/>
  <c r="E173" i="69"/>
  <c r="B174" i="69"/>
  <c r="C174" i="69"/>
  <c r="D174" i="69"/>
  <c r="E174" i="69"/>
  <c r="B175" i="69"/>
  <c r="C175" i="69"/>
  <c r="D175" i="69"/>
  <c r="E175" i="69"/>
  <c r="B176" i="69"/>
  <c r="C176" i="69"/>
  <c r="D176" i="69"/>
  <c r="E176" i="69"/>
  <c r="B177" i="69"/>
  <c r="C177" i="69"/>
  <c r="D177" i="69"/>
  <c r="E177" i="69"/>
  <c r="B178" i="69"/>
  <c r="C178" i="69"/>
  <c r="D178" i="69"/>
  <c r="E178" i="69"/>
  <c r="B179" i="69"/>
  <c r="C179" i="69"/>
  <c r="D179" i="69"/>
  <c r="E179" i="69"/>
  <c r="B180" i="69"/>
  <c r="C180" i="69"/>
  <c r="D180" i="69"/>
  <c r="E180" i="69"/>
  <c r="B181" i="69"/>
  <c r="C181" i="69"/>
  <c r="D181" i="69"/>
  <c r="E181" i="69"/>
  <c r="B182" i="69"/>
  <c r="C182" i="69"/>
  <c r="D182" i="69"/>
  <c r="E182" i="69"/>
  <c r="B183" i="69"/>
  <c r="C183" i="69"/>
  <c r="D183" i="69"/>
  <c r="E183" i="69"/>
  <c r="B184" i="69"/>
  <c r="C184" i="69"/>
  <c r="D184" i="69"/>
  <c r="E184" i="69"/>
  <c r="B185" i="69"/>
  <c r="C185" i="69"/>
  <c r="D185" i="69"/>
  <c r="E185" i="69"/>
  <c r="F172" i="69"/>
  <c r="G172" i="69"/>
  <c r="I172" i="69"/>
  <c r="J172" i="69"/>
  <c r="K172" i="69"/>
  <c r="L172" i="69"/>
  <c r="N172" i="69"/>
  <c r="AI111" i="69" s="1"/>
  <c r="O172" i="69"/>
  <c r="P172" i="69"/>
  <c r="Q172" i="69"/>
  <c r="R172" i="69"/>
  <c r="AE172" i="69" s="1"/>
  <c r="T172" i="69"/>
  <c r="W172" i="69"/>
  <c r="AB172" i="69"/>
  <c r="AC172" i="69"/>
  <c r="AD172" i="69"/>
  <c r="F173" i="69"/>
  <c r="G173" i="69"/>
  <c r="I173" i="69"/>
  <c r="J173" i="69"/>
  <c r="K173" i="69"/>
  <c r="L173" i="69"/>
  <c r="N173" i="69"/>
  <c r="AI112" i="69" s="1"/>
  <c r="O173" i="69"/>
  <c r="P173" i="69"/>
  <c r="Q173" i="69"/>
  <c r="R173" i="69"/>
  <c r="AE173" i="69" s="1"/>
  <c r="T173" i="69"/>
  <c r="W173" i="69"/>
  <c r="AB173" i="69"/>
  <c r="AC173" i="69"/>
  <c r="AD173" i="69"/>
  <c r="F174" i="69"/>
  <c r="G174" i="69"/>
  <c r="I174" i="69"/>
  <c r="AF174" i="69" s="1"/>
  <c r="J174" i="69"/>
  <c r="K174" i="69"/>
  <c r="L174" i="69"/>
  <c r="N174" i="69"/>
  <c r="AI113" i="69" s="1"/>
  <c r="O174" i="69"/>
  <c r="P174" i="69"/>
  <c r="Q174" i="69"/>
  <c r="R174" i="69"/>
  <c r="AE174" i="69" s="1"/>
  <c r="T174" i="69"/>
  <c r="W174" i="69"/>
  <c r="AB174" i="69"/>
  <c r="AJ113" i="69" s="1"/>
  <c r="AC174" i="69"/>
  <c r="AD174" i="69"/>
  <c r="F175" i="69"/>
  <c r="G175" i="69"/>
  <c r="I175" i="69"/>
  <c r="AF175" i="69" s="1"/>
  <c r="J175" i="69"/>
  <c r="K175" i="69"/>
  <c r="L175" i="69"/>
  <c r="N175" i="69"/>
  <c r="AI114" i="69" s="1"/>
  <c r="O175" i="69"/>
  <c r="P175" i="69"/>
  <c r="Q175" i="69"/>
  <c r="R175" i="69"/>
  <c r="AE175" i="69" s="1"/>
  <c r="T175" i="69"/>
  <c r="W175" i="69"/>
  <c r="AB175" i="69"/>
  <c r="AJ114" i="69" s="1"/>
  <c r="AC175" i="69"/>
  <c r="AD175" i="69"/>
  <c r="F176" i="69"/>
  <c r="G176" i="69"/>
  <c r="I176" i="69"/>
  <c r="J176" i="69"/>
  <c r="K176" i="69"/>
  <c r="L176" i="69"/>
  <c r="N176" i="69"/>
  <c r="AI115" i="69" s="1"/>
  <c r="O176" i="69"/>
  <c r="P176" i="69"/>
  <c r="Q176" i="69"/>
  <c r="R176" i="69"/>
  <c r="AE176" i="69" s="1"/>
  <c r="T176" i="69"/>
  <c r="W176" i="69"/>
  <c r="AB176" i="69"/>
  <c r="AC176" i="69"/>
  <c r="AD176" i="69"/>
  <c r="F177" i="69"/>
  <c r="G177" i="69"/>
  <c r="I177" i="69"/>
  <c r="J177" i="69"/>
  <c r="K177" i="69"/>
  <c r="L177" i="69"/>
  <c r="N177" i="69"/>
  <c r="O177" i="69"/>
  <c r="P177" i="69"/>
  <c r="Q177" i="69"/>
  <c r="R177" i="69"/>
  <c r="T177" i="69"/>
  <c r="W177" i="69"/>
  <c r="AB177" i="69"/>
  <c r="AC177" i="69"/>
  <c r="AD177" i="69"/>
  <c r="F178" i="69"/>
  <c r="G178" i="69"/>
  <c r="I178" i="69"/>
  <c r="J178" i="69"/>
  <c r="K178" i="69"/>
  <c r="L178" i="69"/>
  <c r="N178" i="69"/>
  <c r="O178" i="69"/>
  <c r="P178" i="69"/>
  <c r="Q178" i="69"/>
  <c r="R178" i="69"/>
  <c r="T178" i="69"/>
  <c r="W178" i="69"/>
  <c r="AB178" i="69"/>
  <c r="AJ117" i="69" s="1"/>
  <c r="AC178" i="69"/>
  <c r="AD178" i="69"/>
  <c r="F179" i="69"/>
  <c r="G179" i="69"/>
  <c r="I179" i="69"/>
  <c r="J179" i="69"/>
  <c r="K179" i="69"/>
  <c r="L179" i="69"/>
  <c r="N179" i="69"/>
  <c r="O179" i="69"/>
  <c r="P179" i="69"/>
  <c r="Q179" i="69"/>
  <c r="R179" i="69"/>
  <c r="T179" i="69"/>
  <c r="W179" i="69"/>
  <c r="AB179" i="69"/>
  <c r="AJ118" i="69" s="1"/>
  <c r="AC179" i="69"/>
  <c r="AD179" i="69"/>
  <c r="F180" i="69"/>
  <c r="G180" i="69"/>
  <c r="I180" i="69"/>
  <c r="J180" i="69"/>
  <c r="K180" i="69"/>
  <c r="L180" i="69"/>
  <c r="N180" i="69"/>
  <c r="O180" i="69"/>
  <c r="P180" i="69"/>
  <c r="Q180" i="69"/>
  <c r="R180" i="69"/>
  <c r="T180" i="69"/>
  <c r="W180" i="69"/>
  <c r="AB180" i="69"/>
  <c r="AC180" i="69"/>
  <c r="AD180" i="69"/>
  <c r="F181" i="69"/>
  <c r="G181" i="69"/>
  <c r="I181" i="69"/>
  <c r="J181" i="69"/>
  <c r="K181" i="69"/>
  <c r="L181" i="69"/>
  <c r="N181" i="69"/>
  <c r="O181" i="69"/>
  <c r="P181" i="69"/>
  <c r="Q181" i="69"/>
  <c r="R181" i="69"/>
  <c r="T181" i="69"/>
  <c r="W181" i="69"/>
  <c r="AB181" i="69"/>
  <c r="AC181" i="69"/>
  <c r="AD181" i="69"/>
  <c r="F182" i="69"/>
  <c r="G182" i="69"/>
  <c r="I182" i="69"/>
  <c r="J182" i="69"/>
  <c r="K182" i="69"/>
  <c r="L182" i="69"/>
  <c r="N182" i="69"/>
  <c r="O182" i="69"/>
  <c r="P182" i="69"/>
  <c r="Q182" i="69"/>
  <c r="R182" i="69"/>
  <c r="T182" i="69"/>
  <c r="W182" i="69"/>
  <c r="AB182" i="69"/>
  <c r="AJ121" i="69" s="1"/>
  <c r="AC182" i="69"/>
  <c r="AD182" i="69"/>
  <c r="F183" i="69"/>
  <c r="G183" i="69"/>
  <c r="I183" i="69"/>
  <c r="J183" i="69"/>
  <c r="K183" i="69"/>
  <c r="L183" i="69"/>
  <c r="N183" i="69"/>
  <c r="O183" i="69"/>
  <c r="P183" i="69"/>
  <c r="Q183" i="69"/>
  <c r="R183" i="69"/>
  <c r="T183" i="69"/>
  <c r="W183" i="69"/>
  <c r="AB183" i="69"/>
  <c r="AJ122" i="69" s="1"/>
  <c r="AC183" i="69"/>
  <c r="AD183" i="69"/>
  <c r="F184" i="69"/>
  <c r="G184" i="69"/>
  <c r="I184" i="69"/>
  <c r="J184" i="69"/>
  <c r="K184" i="69"/>
  <c r="L184" i="69"/>
  <c r="N184" i="69"/>
  <c r="O184" i="69"/>
  <c r="P184" i="69"/>
  <c r="Q184" i="69"/>
  <c r="R184" i="69"/>
  <c r="T184" i="69"/>
  <c r="W184" i="69"/>
  <c r="AB184" i="69"/>
  <c r="AC184" i="69"/>
  <c r="AD184" i="69"/>
  <c r="F185" i="69"/>
  <c r="G185" i="69"/>
  <c r="I185" i="69"/>
  <c r="J185" i="69"/>
  <c r="K185" i="69"/>
  <c r="L185" i="69"/>
  <c r="N185" i="69"/>
  <c r="AI124" i="69" s="1"/>
  <c r="O185" i="69"/>
  <c r="P185" i="69"/>
  <c r="Q185" i="69"/>
  <c r="R185" i="69"/>
  <c r="T185" i="69"/>
  <c r="W185" i="69"/>
  <c r="AB185" i="69"/>
  <c r="AC185" i="69"/>
  <c r="AD185" i="69"/>
  <c r="G98" i="69"/>
  <c r="AJ37" i="69" s="1"/>
  <c r="I98" i="69"/>
  <c r="J98" i="69"/>
  <c r="K98" i="69"/>
  <c r="N98" i="69"/>
  <c r="AI37" i="69" s="1"/>
  <c r="O98" i="69"/>
  <c r="P98" i="69"/>
  <c r="Q98" i="69"/>
  <c r="R98" i="69"/>
  <c r="AE98" i="69" s="1"/>
  <c r="T98" i="69"/>
  <c r="W98" i="69"/>
  <c r="AB98" i="69"/>
  <c r="AC98" i="69"/>
  <c r="AD98" i="69"/>
  <c r="G99" i="69"/>
  <c r="I99" i="69"/>
  <c r="AF99" i="69" s="1"/>
  <c r="J99" i="69"/>
  <c r="K99" i="69"/>
  <c r="L99" i="69"/>
  <c r="N99" i="69"/>
  <c r="AI38" i="69" s="1"/>
  <c r="O99" i="69"/>
  <c r="P99" i="69"/>
  <c r="Q99" i="69"/>
  <c r="R99" i="69"/>
  <c r="AE99" i="69" s="1"/>
  <c r="T99" i="69"/>
  <c r="W99" i="69"/>
  <c r="AB99" i="69"/>
  <c r="AJ38" i="69" s="1"/>
  <c r="AC99" i="69"/>
  <c r="AD99" i="69"/>
  <c r="G100" i="69"/>
  <c r="I100" i="69"/>
  <c r="J100" i="69"/>
  <c r="K100" i="69"/>
  <c r="L100" i="69"/>
  <c r="N100" i="69"/>
  <c r="O100" i="69"/>
  <c r="P100" i="69"/>
  <c r="Q100" i="69"/>
  <c r="R100" i="69"/>
  <c r="T100" i="69"/>
  <c r="W100" i="69"/>
  <c r="AB100" i="69"/>
  <c r="AJ39" i="69" s="1"/>
  <c r="AC100" i="69"/>
  <c r="AD100" i="69"/>
  <c r="G101" i="69"/>
  <c r="I101" i="69"/>
  <c r="J101" i="69"/>
  <c r="K101" i="69"/>
  <c r="L101" i="69"/>
  <c r="N101" i="69"/>
  <c r="O101" i="69"/>
  <c r="P101" i="69"/>
  <c r="Q101" i="69"/>
  <c r="R101" i="69"/>
  <c r="T101" i="69"/>
  <c r="W101" i="69"/>
  <c r="AB101" i="69"/>
  <c r="AJ40" i="69" s="1"/>
  <c r="AC101" i="69"/>
  <c r="AD101" i="69"/>
  <c r="G102" i="69"/>
  <c r="I102" i="69"/>
  <c r="J102" i="69"/>
  <c r="K102" i="69"/>
  <c r="L102" i="69"/>
  <c r="N102" i="69"/>
  <c r="O102" i="69"/>
  <c r="P102" i="69"/>
  <c r="Q102" i="69"/>
  <c r="R102" i="69"/>
  <c r="T102" i="69"/>
  <c r="W102" i="69"/>
  <c r="AB102" i="69"/>
  <c r="AC102" i="69"/>
  <c r="AD102" i="69"/>
  <c r="G103" i="69"/>
  <c r="AH42" i="69" s="1"/>
  <c r="I103" i="69"/>
  <c r="J103" i="69"/>
  <c r="K103" i="69"/>
  <c r="L103" i="69"/>
  <c r="N103" i="69"/>
  <c r="O103" i="69"/>
  <c r="P103" i="69"/>
  <c r="Q103" i="69"/>
  <c r="R103" i="69"/>
  <c r="T103" i="69"/>
  <c r="W103" i="69"/>
  <c r="AB103" i="69"/>
  <c r="AJ42" i="69" s="1"/>
  <c r="AC103" i="69"/>
  <c r="AD103" i="69"/>
  <c r="G104" i="69"/>
  <c r="I104" i="69"/>
  <c r="J104" i="69"/>
  <c r="K104" i="69"/>
  <c r="L104" i="69"/>
  <c r="N104" i="69"/>
  <c r="O104" i="69"/>
  <c r="P104" i="69"/>
  <c r="Q104" i="69"/>
  <c r="R104" i="69"/>
  <c r="T104" i="69"/>
  <c r="W104" i="69"/>
  <c r="AB104" i="69"/>
  <c r="AJ43" i="69" s="1"/>
  <c r="AC104" i="69"/>
  <c r="AD104" i="69"/>
  <c r="G105" i="69"/>
  <c r="I105" i="69"/>
  <c r="J105" i="69"/>
  <c r="K105" i="69"/>
  <c r="L105" i="69"/>
  <c r="O105" i="69"/>
  <c r="P105" i="69"/>
  <c r="Q105" i="69"/>
  <c r="R105" i="69"/>
  <c r="AE105" i="69" s="1"/>
  <c r="T105" i="69"/>
  <c r="W105" i="69"/>
  <c r="AB105" i="69"/>
  <c r="AD105" i="69"/>
  <c r="I106" i="69"/>
  <c r="J106" i="69"/>
  <c r="K106" i="69"/>
  <c r="L106" i="69"/>
  <c r="P106" i="69"/>
  <c r="R106" i="69"/>
  <c r="W106" i="69"/>
  <c r="AB106" i="69"/>
  <c r="AD106" i="69"/>
  <c r="G107" i="69"/>
  <c r="I107" i="69"/>
  <c r="J107" i="69"/>
  <c r="K107" i="69"/>
  <c r="L107" i="69"/>
  <c r="N107" i="69"/>
  <c r="O107" i="69"/>
  <c r="P107" i="69"/>
  <c r="Q107" i="69"/>
  <c r="R107" i="69"/>
  <c r="T107" i="69"/>
  <c r="W107" i="69"/>
  <c r="AB107" i="69"/>
  <c r="AC107" i="69"/>
  <c r="AD107" i="69"/>
  <c r="G108" i="69"/>
  <c r="I108" i="69"/>
  <c r="J108" i="69"/>
  <c r="K108" i="69"/>
  <c r="L108" i="69"/>
  <c r="N108" i="69"/>
  <c r="O108" i="69"/>
  <c r="P108" i="69"/>
  <c r="Q108" i="69"/>
  <c r="R108" i="69"/>
  <c r="T108" i="69"/>
  <c r="W108" i="69"/>
  <c r="AB108" i="69"/>
  <c r="AJ47" i="69" s="1"/>
  <c r="AC108" i="69"/>
  <c r="AD108" i="69"/>
  <c r="G109" i="69"/>
  <c r="AH48" i="69" s="1"/>
  <c r="I109" i="69"/>
  <c r="J109" i="69"/>
  <c r="K109" i="69"/>
  <c r="L109" i="69"/>
  <c r="N109" i="69"/>
  <c r="O109" i="69"/>
  <c r="P109" i="69"/>
  <c r="Q109" i="69"/>
  <c r="R109" i="69"/>
  <c r="T109" i="69"/>
  <c r="W109" i="69"/>
  <c r="AB109" i="69"/>
  <c r="AC109" i="69"/>
  <c r="AD109" i="69"/>
  <c r="G110" i="69"/>
  <c r="I110" i="69"/>
  <c r="J110" i="69"/>
  <c r="K110" i="69"/>
  <c r="L110" i="69"/>
  <c r="N110" i="69"/>
  <c r="O110" i="69"/>
  <c r="P110" i="69"/>
  <c r="Q110" i="69"/>
  <c r="R110" i="69"/>
  <c r="T110" i="69"/>
  <c r="W110" i="69"/>
  <c r="AB110" i="69"/>
  <c r="AJ49" i="69" s="1"/>
  <c r="AC110" i="69"/>
  <c r="AD110" i="69"/>
  <c r="G111" i="69"/>
  <c r="I111" i="69"/>
  <c r="J111" i="69"/>
  <c r="K111" i="69"/>
  <c r="L111" i="69"/>
  <c r="N111" i="69"/>
  <c r="O111" i="69"/>
  <c r="P111" i="69"/>
  <c r="Q111" i="69"/>
  <c r="R111" i="69"/>
  <c r="T111" i="69"/>
  <c r="W111" i="69"/>
  <c r="AB111" i="69"/>
  <c r="AC111" i="69"/>
  <c r="AD111" i="69"/>
  <c r="G112" i="69"/>
  <c r="I112" i="69"/>
  <c r="AF112" i="69" s="1"/>
  <c r="J112" i="69"/>
  <c r="K112" i="69"/>
  <c r="L112" i="69"/>
  <c r="N112" i="69"/>
  <c r="O112" i="69"/>
  <c r="P112" i="69"/>
  <c r="Q112" i="69"/>
  <c r="R112" i="69"/>
  <c r="AE112" i="69" s="1"/>
  <c r="T112" i="69"/>
  <c r="W112" i="69"/>
  <c r="AB112" i="69"/>
  <c r="AJ51" i="69" s="1"/>
  <c r="AC112" i="69"/>
  <c r="AD112" i="69"/>
  <c r="G113" i="69"/>
  <c r="I113" i="69"/>
  <c r="J113" i="69"/>
  <c r="K113" i="69"/>
  <c r="L113" i="69"/>
  <c r="N113" i="69"/>
  <c r="O113" i="69"/>
  <c r="P113" i="69"/>
  <c r="Q113" i="69"/>
  <c r="R113" i="69"/>
  <c r="T113" i="69"/>
  <c r="W113" i="69"/>
  <c r="AB113" i="69"/>
  <c r="AC113" i="69"/>
  <c r="AD113" i="69"/>
  <c r="G114" i="69"/>
  <c r="AH53" i="69" s="1"/>
  <c r="I114" i="69"/>
  <c r="J114" i="69"/>
  <c r="K114" i="69"/>
  <c r="L114" i="69"/>
  <c r="N114" i="69"/>
  <c r="O114" i="69"/>
  <c r="P114" i="69"/>
  <c r="Q114" i="69"/>
  <c r="R114" i="69"/>
  <c r="T114" i="69"/>
  <c r="W114" i="69"/>
  <c r="AB114" i="69"/>
  <c r="AJ53" i="69" s="1"/>
  <c r="AC114" i="69"/>
  <c r="AD114" i="69"/>
  <c r="G115" i="69"/>
  <c r="I115" i="69"/>
  <c r="J115" i="69"/>
  <c r="K115" i="69"/>
  <c r="L115" i="69"/>
  <c r="N115" i="69"/>
  <c r="O115" i="69"/>
  <c r="P115" i="69"/>
  <c r="Q115" i="69"/>
  <c r="R115" i="69"/>
  <c r="T115" i="69"/>
  <c r="W115" i="69"/>
  <c r="AB115" i="69"/>
  <c r="AJ54" i="69" s="1"/>
  <c r="AC115" i="69"/>
  <c r="AD115" i="69"/>
  <c r="G116" i="69"/>
  <c r="I116" i="69"/>
  <c r="J116" i="69"/>
  <c r="K116" i="69"/>
  <c r="L116" i="69"/>
  <c r="N116" i="69"/>
  <c r="O116" i="69"/>
  <c r="P116" i="69"/>
  <c r="Q116" i="69"/>
  <c r="R116" i="69"/>
  <c r="T116" i="69"/>
  <c r="W116" i="69"/>
  <c r="AB116" i="69"/>
  <c r="AJ55" i="69" s="1"/>
  <c r="AC116" i="69"/>
  <c r="AD116" i="69"/>
  <c r="G117" i="69"/>
  <c r="AG56" i="69" s="1"/>
  <c r="I117" i="69"/>
  <c r="J117" i="69"/>
  <c r="K117" i="69"/>
  <c r="L117" i="69"/>
  <c r="N117" i="69"/>
  <c r="O117" i="69"/>
  <c r="P117" i="69"/>
  <c r="Q117" i="69"/>
  <c r="R117" i="69"/>
  <c r="T117" i="69"/>
  <c r="W117" i="69"/>
  <c r="AB117" i="69"/>
  <c r="AJ56" i="69" s="1"/>
  <c r="AC117" i="69"/>
  <c r="AD117" i="69"/>
  <c r="G118" i="69"/>
  <c r="I118" i="69"/>
  <c r="AF118" i="69" s="1"/>
  <c r="J118" i="69"/>
  <c r="K118" i="69"/>
  <c r="L118" i="69"/>
  <c r="N118" i="69"/>
  <c r="AI57" i="69" s="1"/>
  <c r="O118" i="69"/>
  <c r="P118" i="69"/>
  <c r="Q118" i="69"/>
  <c r="R118" i="69"/>
  <c r="AE118" i="69" s="1"/>
  <c r="T118" i="69"/>
  <c r="W118" i="69"/>
  <c r="AB118" i="69"/>
  <c r="AJ57" i="69" s="1"/>
  <c r="AC118" i="69"/>
  <c r="AD118" i="69"/>
  <c r="G119" i="69"/>
  <c r="I119" i="69"/>
  <c r="AF119" i="69" s="1"/>
  <c r="J119" i="69"/>
  <c r="K119" i="69"/>
  <c r="L119" i="69"/>
  <c r="N119" i="69"/>
  <c r="AI58" i="69" s="1"/>
  <c r="O119" i="69"/>
  <c r="P119" i="69"/>
  <c r="Q119" i="69"/>
  <c r="R119" i="69"/>
  <c r="T119" i="69"/>
  <c r="W119" i="69"/>
  <c r="AB119" i="69"/>
  <c r="AJ58" i="69" s="1"/>
  <c r="AC119" i="69"/>
  <c r="AD119" i="69"/>
  <c r="G120" i="69"/>
  <c r="I120" i="69"/>
  <c r="J120" i="69"/>
  <c r="K120" i="69"/>
  <c r="L120" i="69"/>
  <c r="N120" i="69"/>
  <c r="O120" i="69"/>
  <c r="P120" i="69"/>
  <c r="Q120" i="69"/>
  <c r="R120" i="69"/>
  <c r="T120" i="69"/>
  <c r="W120" i="69"/>
  <c r="AB120" i="69"/>
  <c r="AC120" i="69"/>
  <c r="AD120" i="69"/>
  <c r="G121" i="69"/>
  <c r="I121" i="69"/>
  <c r="J121" i="69"/>
  <c r="K121" i="69"/>
  <c r="L121" i="69"/>
  <c r="N121" i="69"/>
  <c r="O121" i="69"/>
  <c r="P121" i="69"/>
  <c r="Q121" i="69"/>
  <c r="R121" i="69"/>
  <c r="T121" i="69"/>
  <c r="W121" i="69"/>
  <c r="AB121" i="69"/>
  <c r="AJ60" i="69" s="1"/>
  <c r="AC121" i="69"/>
  <c r="AD121" i="69"/>
  <c r="G122" i="69"/>
  <c r="I122" i="69"/>
  <c r="J122" i="69"/>
  <c r="K122" i="69"/>
  <c r="L122" i="69"/>
  <c r="N122" i="69"/>
  <c r="O122" i="69"/>
  <c r="P122" i="69"/>
  <c r="Q122" i="69"/>
  <c r="R122" i="69"/>
  <c r="T122" i="69"/>
  <c r="W122" i="69"/>
  <c r="AB122" i="69"/>
  <c r="AJ61" i="69" s="1"/>
  <c r="AC122" i="69"/>
  <c r="AD122" i="69"/>
  <c r="G123" i="69"/>
  <c r="I123" i="69"/>
  <c r="J123" i="69"/>
  <c r="K123" i="69"/>
  <c r="L123" i="69"/>
  <c r="N123" i="69"/>
  <c r="O123" i="69"/>
  <c r="P123" i="69"/>
  <c r="Q123" i="69"/>
  <c r="R123" i="69"/>
  <c r="T123" i="69"/>
  <c r="W123" i="69"/>
  <c r="AB123" i="69"/>
  <c r="AJ62" i="69" s="1"/>
  <c r="AC123" i="69"/>
  <c r="AD123" i="69"/>
  <c r="G124" i="69"/>
  <c r="I124" i="69"/>
  <c r="J124" i="69"/>
  <c r="K124" i="69"/>
  <c r="L124" i="69"/>
  <c r="N124" i="69"/>
  <c r="O124" i="69"/>
  <c r="P124" i="69"/>
  <c r="Q124" i="69"/>
  <c r="R124" i="69"/>
  <c r="T124" i="69"/>
  <c r="W124" i="69"/>
  <c r="AB124" i="69"/>
  <c r="AJ63" i="69" s="1"/>
  <c r="AC124" i="69"/>
  <c r="AD124" i="69"/>
  <c r="G125" i="69"/>
  <c r="I125" i="69"/>
  <c r="J125" i="69"/>
  <c r="K125" i="69"/>
  <c r="L125" i="69"/>
  <c r="N125" i="69"/>
  <c r="O125" i="69"/>
  <c r="P125" i="69"/>
  <c r="Q125" i="69"/>
  <c r="R125" i="69"/>
  <c r="T125" i="69"/>
  <c r="W125" i="69"/>
  <c r="AB125" i="69"/>
  <c r="AJ64" i="69" s="1"/>
  <c r="AC125" i="69"/>
  <c r="AD125" i="69"/>
  <c r="G126" i="69"/>
  <c r="I126" i="69"/>
  <c r="J126" i="69"/>
  <c r="K126" i="69"/>
  <c r="L126" i="69"/>
  <c r="N126" i="69"/>
  <c r="O126" i="69"/>
  <c r="P126" i="69"/>
  <c r="Q126" i="69"/>
  <c r="R126" i="69"/>
  <c r="T126" i="69"/>
  <c r="W126" i="69"/>
  <c r="AB126" i="69"/>
  <c r="AJ65" i="69" s="1"/>
  <c r="AC126" i="69"/>
  <c r="AD126" i="69"/>
  <c r="G127" i="69"/>
  <c r="I127" i="69"/>
  <c r="J127" i="69"/>
  <c r="K127" i="69"/>
  <c r="L127" i="69"/>
  <c r="N127" i="69"/>
  <c r="O127" i="69"/>
  <c r="P127" i="69"/>
  <c r="Q127" i="69"/>
  <c r="R127" i="69"/>
  <c r="T127" i="69"/>
  <c r="W127" i="69"/>
  <c r="AB127" i="69"/>
  <c r="AJ66" i="69" s="1"/>
  <c r="AC127" i="69"/>
  <c r="AD127" i="69"/>
  <c r="G128" i="69"/>
  <c r="I128" i="69"/>
  <c r="J128" i="69"/>
  <c r="AG67" i="69" s="1"/>
  <c r="K128" i="69"/>
  <c r="L128" i="69"/>
  <c r="N128" i="69"/>
  <c r="AI67" i="69" s="1"/>
  <c r="O128" i="69"/>
  <c r="P128" i="69"/>
  <c r="Q128" i="69"/>
  <c r="R128" i="69"/>
  <c r="AE128" i="69" s="1"/>
  <c r="T128" i="69"/>
  <c r="W128" i="69"/>
  <c r="AB128" i="69"/>
  <c r="AC128" i="69"/>
  <c r="AD128" i="69"/>
  <c r="G129" i="69"/>
  <c r="I129" i="69"/>
  <c r="AF129" i="69" s="1"/>
  <c r="J129" i="69"/>
  <c r="K129" i="69"/>
  <c r="L129" i="69"/>
  <c r="N129" i="69"/>
  <c r="O129" i="69"/>
  <c r="P129" i="69"/>
  <c r="Q129" i="69"/>
  <c r="R129" i="69"/>
  <c r="T129" i="69"/>
  <c r="W129" i="69"/>
  <c r="AB129" i="69"/>
  <c r="AJ68" i="69" s="1"/>
  <c r="AC129" i="69"/>
  <c r="AD129" i="69"/>
  <c r="G130" i="69"/>
  <c r="I130" i="69"/>
  <c r="J130" i="69"/>
  <c r="K130" i="69"/>
  <c r="L130" i="69"/>
  <c r="N130" i="69"/>
  <c r="O130" i="69"/>
  <c r="P130" i="69"/>
  <c r="Q130" i="69"/>
  <c r="R130" i="69"/>
  <c r="T130" i="69"/>
  <c r="W130" i="69"/>
  <c r="AB130" i="69"/>
  <c r="AJ69" i="69" s="1"/>
  <c r="AC130" i="69"/>
  <c r="AD130" i="69"/>
  <c r="G131" i="69"/>
  <c r="AI70" i="69" s="1"/>
  <c r="I131" i="69"/>
  <c r="J131" i="69"/>
  <c r="K131" i="69"/>
  <c r="L131" i="69"/>
  <c r="N131" i="69"/>
  <c r="O131" i="69"/>
  <c r="P131" i="69"/>
  <c r="Q131" i="69"/>
  <c r="R131" i="69"/>
  <c r="T131" i="69"/>
  <c r="W131" i="69"/>
  <c r="AB131" i="69"/>
  <c r="AJ70" i="69" s="1"/>
  <c r="AC131" i="69"/>
  <c r="AD131" i="69"/>
  <c r="G132" i="69"/>
  <c r="I132" i="69"/>
  <c r="J132" i="69"/>
  <c r="K132" i="69"/>
  <c r="L132" i="69"/>
  <c r="N132" i="69"/>
  <c r="O132" i="69"/>
  <c r="P132" i="69"/>
  <c r="Q132" i="69"/>
  <c r="R132" i="69"/>
  <c r="T132" i="69"/>
  <c r="W132" i="69"/>
  <c r="AB132" i="69"/>
  <c r="AJ71" i="69" s="1"/>
  <c r="AC132" i="69"/>
  <c r="AD132" i="69"/>
  <c r="G133" i="69"/>
  <c r="I133" i="69"/>
  <c r="J133" i="69"/>
  <c r="K133" i="69"/>
  <c r="L133" i="69"/>
  <c r="N133" i="69"/>
  <c r="O133" i="69"/>
  <c r="P133" i="69"/>
  <c r="Q133" i="69"/>
  <c r="R133" i="69"/>
  <c r="T133" i="69"/>
  <c r="W133" i="69"/>
  <c r="AB133" i="69"/>
  <c r="AC133" i="69"/>
  <c r="AD133" i="69"/>
  <c r="G134" i="69"/>
  <c r="I134" i="69"/>
  <c r="J134" i="69"/>
  <c r="K134" i="69"/>
  <c r="L134" i="69"/>
  <c r="N134" i="69"/>
  <c r="O134" i="69"/>
  <c r="P134" i="69"/>
  <c r="Q134" i="69"/>
  <c r="R134" i="69"/>
  <c r="T134" i="69"/>
  <c r="W134" i="69"/>
  <c r="AB134" i="69"/>
  <c r="AJ73" i="69" s="1"/>
  <c r="AC134" i="69"/>
  <c r="AD134" i="69"/>
  <c r="G135" i="69"/>
  <c r="I135" i="69"/>
  <c r="J135" i="69"/>
  <c r="K135" i="69"/>
  <c r="L135" i="69"/>
  <c r="N135" i="69"/>
  <c r="O135" i="69"/>
  <c r="P135" i="69"/>
  <c r="Q135" i="69"/>
  <c r="R135" i="69"/>
  <c r="T135" i="69"/>
  <c r="W135" i="69"/>
  <c r="AB135" i="69"/>
  <c r="AJ74" i="69" s="1"/>
  <c r="AC135" i="69"/>
  <c r="AD135" i="69"/>
  <c r="G136" i="69"/>
  <c r="I136" i="69"/>
  <c r="AF136" i="69" s="1"/>
  <c r="J136" i="69"/>
  <c r="K136" i="69"/>
  <c r="L136" i="69"/>
  <c r="N136" i="69"/>
  <c r="O136" i="69"/>
  <c r="P136" i="69"/>
  <c r="Q136" i="69"/>
  <c r="R136" i="69"/>
  <c r="T136" i="69"/>
  <c r="W136" i="69"/>
  <c r="AB136" i="69"/>
  <c r="AJ75" i="69" s="1"/>
  <c r="AC136" i="69"/>
  <c r="AD136" i="69"/>
  <c r="G137" i="69"/>
  <c r="I137" i="69"/>
  <c r="J137" i="69"/>
  <c r="K137" i="69"/>
  <c r="L137" i="69"/>
  <c r="N137" i="69"/>
  <c r="O137" i="69"/>
  <c r="P137" i="69"/>
  <c r="Q137" i="69"/>
  <c r="R137" i="69"/>
  <c r="T137" i="69"/>
  <c r="W137" i="69"/>
  <c r="AB137" i="69"/>
  <c r="AC137" i="69"/>
  <c r="AD137" i="69"/>
  <c r="G138" i="69"/>
  <c r="I138" i="69"/>
  <c r="J138" i="69"/>
  <c r="K138" i="69"/>
  <c r="L138" i="69"/>
  <c r="N138" i="69"/>
  <c r="AI77" i="69" s="1"/>
  <c r="O138" i="69"/>
  <c r="P138" i="69"/>
  <c r="Q138" i="69"/>
  <c r="R138" i="69"/>
  <c r="AE138" i="69" s="1"/>
  <c r="T138" i="69"/>
  <c r="W138" i="69"/>
  <c r="AB138" i="69"/>
  <c r="AC138" i="69"/>
  <c r="AD138" i="69"/>
  <c r="G139" i="69"/>
  <c r="AH78" i="69" s="1"/>
  <c r="I139" i="69"/>
  <c r="J139" i="69"/>
  <c r="K139" i="69"/>
  <c r="L139" i="69"/>
  <c r="N139" i="69"/>
  <c r="O139" i="69"/>
  <c r="P139" i="69"/>
  <c r="Q139" i="69"/>
  <c r="R139" i="69"/>
  <c r="T139" i="69"/>
  <c r="W139" i="69"/>
  <c r="AB139" i="69"/>
  <c r="AC139" i="69"/>
  <c r="AD139" i="69"/>
  <c r="G140" i="69"/>
  <c r="AH79" i="69" s="1"/>
  <c r="I140" i="69"/>
  <c r="J140" i="69"/>
  <c r="K140" i="69"/>
  <c r="L140" i="69"/>
  <c r="N140" i="69"/>
  <c r="O140" i="69"/>
  <c r="P140" i="69"/>
  <c r="Q140" i="69"/>
  <c r="R140" i="69"/>
  <c r="T140" i="69"/>
  <c r="W140" i="69"/>
  <c r="AB140" i="69"/>
  <c r="AJ79" i="69" s="1"/>
  <c r="AC140" i="69"/>
  <c r="AD140" i="69"/>
  <c r="G141" i="69"/>
  <c r="I141" i="69"/>
  <c r="AF141" i="69" s="1"/>
  <c r="J141" i="69"/>
  <c r="K141" i="69"/>
  <c r="L141" i="69"/>
  <c r="N141" i="69"/>
  <c r="O141" i="69"/>
  <c r="P141" i="69"/>
  <c r="Q141" i="69"/>
  <c r="R141" i="69"/>
  <c r="T141" i="69"/>
  <c r="W141" i="69"/>
  <c r="AB141" i="69"/>
  <c r="AJ80" i="69" s="1"/>
  <c r="AC141" i="69"/>
  <c r="AD141" i="69"/>
  <c r="G142" i="69"/>
  <c r="I142" i="69"/>
  <c r="J142" i="69"/>
  <c r="K142" i="69"/>
  <c r="L142" i="69"/>
  <c r="N142" i="69"/>
  <c r="O142" i="69"/>
  <c r="P142" i="69"/>
  <c r="Q142" i="69"/>
  <c r="R142" i="69"/>
  <c r="T142" i="69"/>
  <c r="W142" i="69"/>
  <c r="AB142" i="69"/>
  <c r="AC142" i="69"/>
  <c r="AD142" i="69"/>
  <c r="G143" i="69"/>
  <c r="I143" i="69"/>
  <c r="AF143" i="69" s="1"/>
  <c r="J143" i="69"/>
  <c r="K143" i="69"/>
  <c r="L143" i="69"/>
  <c r="N143" i="69"/>
  <c r="O143" i="69"/>
  <c r="P143" i="69"/>
  <c r="Q143" i="69"/>
  <c r="R143" i="69"/>
  <c r="T143" i="69"/>
  <c r="W143" i="69"/>
  <c r="AB143" i="69"/>
  <c r="AC143" i="69"/>
  <c r="AD143" i="69"/>
  <c r="G144" i="69"/>
  <c r="I144" i="69"/>
  <c r="J144" i="69"/>
  <c r="K144" i="69"/>
  <c r="L144" i="69"/>
  <c r="N144" i="69"/>
  <c r="O144" i="69"/>
  <c r="P144" i="69"/>
  <c r="Q144" i="69"/>
  <c r="R144" i="69"/>
  <c r="T144" i="69"/>
  <c r="W144" i="69"/>
  <c r="AB144" i="69"/>
  <c r="AC144" i="69"/>
  <c r="AD144" i="69"/>
  <c r="G145" i="69"/>
  <c r="I145" i="69"/>
  <c r="J145" i="69"/>
  <c r="K145" i="69"/>
  <c r="L145" i="69"/>
  <c r="N145" i="69"/>
  <c r="O145" i="69"/>
  <c r="P145" i="69"/>
  <c r="Q145" i="69"/>
  <c r="R145" i="69"/>
  <c r="T145" i="69"/>
  <c r="W145" i="69"/>
  <c r="AB145" i="69"/>
  <c r="AJ84" i="69" s="1"/>
  <c r="AC145" i="69"/>
  <c r="AD145" i="69"/>
  <c r="G146" i="69"/>
  <c r="I146" i="69"/>
  <c r="J146" i="69"/>
  <c r="K146" i="69"/>
  <c r="L146" i="69"/>
  <c r="N146" i="69"/>
  <c r="O146" i="69"/>
  <c r="P146" i="69"/>
  <c r="Q146" i="69"/>
  <c r="R146" i="69"/>
  <c r="T146" i="69"/>
  <c r="W146" i="69"/>
  <c r="AB146" i="69"/>
  <c r="AJ85" i="69" s="1"/>
  <c r="AC146" i="69"/>
  <c r="AD146" i="69"/>
  <c r="G147" i="69"/>
  <c r="I147" i="69"/>
  <c r="AF147" i="69" s="1"/>
  <c r="J147" i="69"/>
  <c r="K147" i="69"/>
  <c r="L147" i="69"/>
  <c r="N147" i="69"/>
  <c r="O147" i="69"/>
  <c r="P147" i="69"/>
  <c r="Q147" i="69"/>
  <c r="R147" i="69"/>
  <c r="T147" i="69"/>
  <c r="W147" i="69"/>
  <c r="AB147" i="69"/>
  <c r="AC147" i="69"/>
  <c r="AD147" i="69"/>
  <c r="G148" i="69"/>
  <c r="AH87" i="69" s="1"/>
  <c r="I148" i="69"/>
  <c r="J148" i="69"/>
  <c r="K148" i="69"/>
  <c r="L148" i="69"/>
  <c r="N148" i="69"/>
  <c r="O148" i="69"/>
  <c r="P148" i="69"/>
  <c r="Q148" i="69"/>
  <c r="R148" i="69"/>
  <c r="T148" i="69"/>
  <c r="W148" i="69"/>
  <c r="AB148" i="69"/>
  <c r="AC148" i="69"/>
  <c r="AD148" i="69"/>
  <c r="G149" i="69"/>
  <c r="I149" i="69"/>
  <c r="AF149" i="69" s="1"/>
  <c r="J149" i="69"/>
  <c r="K149" i="69"/>
  <c r="L149" i="69"/>
  <c r="N149" i="69"/>
  <c r="AI88" i="69" s="1"/>
  <c r="O149" i="69"/>
  <c r="P149" i="69"/>
  <c r="Q149" i="69"/>
  <c r="R149" i="69"/>
  <c r="AE149" i="69" s="1"/>
  <c r="T149" i="69"/>
  <c r="W149" i="69"/>
  <c r="AB149" i="69"/>
  <c r="AC149" i="69"/>
  <c r="AD149" i="69"/>
  <c r="G150" i="69"/>
  <c r="I150" i="69"/>
  <c r="J150" i="69"/>
  <c r="K150" i="69"/>
  <c r="L150" i="69"/>
  <c r="N150" i="69"/>
  <c r="O150" i="69"/>
  <c r="P150" i="69"/>
  <c r="Q150" i="69"/>
  <c r="R150" i="69"/>
  <c r="T150" i="69"/>
  <c r="W150" i="69"/>
  <c r="AB150" i="69"/>
  <c r="AJ89" i="69" s="1"/>
  <c r="AC150" i="69"/>
  <c r="AD150" i="69"/>
  <c r="G151" i="69"/>
  <c r="I151" i="69"/>
  <c r="J151" i="69"/>
  <c r="K151" i="69"/>
  <c r="L151" i="69"/>
  <c r="N151" i="69"/>
  <c r="O151" i="69"/>
  <c r="P151" i="69"/>
  <c r="Q151" i="69"/>
  <c r="R151" i="69"/>
  <c r="T151" i="69"/>
  <c r="W151" i="69"/>
  <c r="AB151" i="69"/>
  <c r="AJ90" i="69" s="1"/>
  <c r="AC151" i="69"/>
  <c r="AD151" i="69"/>
  <c r="G152" i="69"/>
  <c r="I152" i="69"/>
  <c r="J152" i="69"/>
  <c r="K152" i="69"/>
  <c r="L152" i="69"/>
  <c r="N152" i="69"/>
  <c r="O152" i="69"/>
  <c r="P152" i="69"/>
  <c r="Q152" i="69"/>
  <c r="R152" i="69"/>
  <c r="T152" i="69"/>
  <c r="W152" i="69"/>
  <c r="AB152" i="69"/>
  <c r="AC152" i="69"/>
  <c r="AD152" i="69"/>
  <c r="G153" i="69"/>
  <c r="I153" i="69"/>
  <c r="J153" i="69"/>
  <c r="K153" i="69"/>
  <c r="L153" i="69"/>
  <c r="N153" i="69"/>
  <c r="O153" i="69"/>
  <c r="P153" i="69"/>
  <c r="Q153" i="69"/>
  <c r="R153" i="69"/>
  <c r="T153" i="69"/>
  <c r="W153" i="69"/>
  <c r="AB153" i="69"/>
  <c r="AJ92" i="69" s="1"/>
  <c r="AC153" i="69"/>
  <c r="AD153" i="69"/>
  <c r="G154" i="69"/>
  <c r="I154" i="69"/>
  <c r="J154" i="69"/>
  <c r="K154" i="69"/>
  <c r="L154" i="69"/>
  <c r="N154" i="69"/>
  <c r="O154" i="69"/>
  <c r="P154" i="69"/>
  <c r="Q154" i="69"/>
  <c r="R154" i="69"/>
  <c r="T154" i="69"/>
  <c r="W154" i="69"/>
  <c r="AB154" i="69"/>
  <c r="AJ93" i="69" s="1"/>
  <c r="AC154" i="69"/>
  <c r="AD154" i="69"/>
  <c r="G155" i="69"/>
  <c r="I155" i="69"/>
  <c r="J155" i="69"/>
  <c r="K155" i="69"/>
  <c r="L155" i="69"/>
  <c r="N155" i="69"/>
  <c r="O155" i="69"/>
  <c r="P155" i="69"/>
  <c r="Q155" i="69"/>
  <c r="R155" i="69"/>
  <c r="T155" i="69"/>
  <c r="W155" i="69"/>
  <c r="AB155" i="69"/>
  <c r="AJ94" i="69" s="1"/>
  <c r="AC155" i="69"/>
  <c r="AD155" i="69"/>
  <c r="G156" i="69"/>
  <c r="AF156" i="69" s="1"/>
  <c r="I156" i="69"/>
  <c r="J156" i="69"/>
  <c r="K156" i="69"/>
  <c r="L156" i="69"/>
  <c r="N156" i="69"/>
  <c r="O156" i="69"/>
  <c r="P156" i="69"/>
  <c r="Q156" i="69"/>
  <c r="R156" i="69"/>
  <c r="T156" i="69"/>
  <c r="W156" i="69"/>
  <c r="AB156" i="69"/>
  <c r="AJ95" i="69" s="1"/>
  <c r="AC156" i="69"/>
  <c r="AD156" i="69"/>
  <c r="G157" i="69"/>
  <c r="I157" i="69"/>
  <c r="J157" i="69"/>
  <c r="K157" i="69"/>
  <c r="L157" i="69"/>
  <c r="N157" i="69"/>
  <c r="O157" i="69"/>
  <c r="P157" i="69"/>
  <c r="Q157" i="69"/>
  <c r="R157" i="69"/>
  <c r="T157" i="69"/>
  <c r="W157" i="69"/>
  <c r="AB157" i="69"/>
  <c r="AC157" i="69"/>
  <c r="AD157" i="69"/>
  <c r="G158" i="69"/>
  <c r="AH97" i="69" s="1"/>
  <c r="I158" i="69"/>
  <c r="J158" i="69"/>
  <c r="K158" i="69"/>
  <c r="L158" i="69"/>
  <c r="N158" i="69"/>
  <c r="O158" i="69"/>
  <c r="P158" i="69"/>
  <c r="Q158" i="69"/>
  <c r="R158" i="69"/>
  <c r="T158" i="69"/>
  <c r="W158" i="69"/>
  <c r="AB158" i="69"/>
  <c r="AJ97" i="69" s="1"/>
  <c r="AC158" i="69"/>
  <c r="AD158" i="69"/>
  <c r="G159" i="69"/>
  <c r="I159" i="69"/>
  <c r="J159" i="69"/>
  <c r="AG98" i="69" s="1"/>
  <c r="K159" i="69"/>
  <c r="L159" i="69"/>
  <c r="N159" i="69"/>
  <c r="O159" i="69"/>
  <c r="P159" i="69"/>
  <c r="Q159" i="69"/>
  <c r="R159" i="69"/>
  <c r="T159" i="69"/>
  <c r="W159" i="69"/>
  <c r="AB159" i="69"/>
  <c r="AC159" i="69"/>
  <c r="AD159" i="69"/>
  <c r="AJ98" i="69"/>
  <c r="G160" i="69"/>
  <c r="I160" i="69"/>
  <c r="J160" i="69"/>
  <c r="K160" i="69"/>
  <c r="L160" i="69"/>
  <c r="N160" i="69"/>
  <c r="O160" i="69"/>
  <c r="P160" i="69"/>
  <c r="Q160" i="69"/>
  <c r="R160" i="69"/>
  <c r="T160" i="69"/>
  <c r="W160" i="69"/>
  <c r="AB160" i="69"/>
  <c r="AJ99" i="69" s="1"/>
  <c r="AC160" i="69"/>
  <c r="AD160" i="69"/>
  <c r="G161" i="69"/>
  <c r="AH100" i="69" s="1"/>
  <c r="I161" i="69"/>
  <c r="J161" i="69"/>
  <c r="K161" i="69"/>
  <c r="L161" i="69"/>
  <c r="N161" i="69"/>
  <c r="O161" i="69"/>
  <c r="P161" i="69"/>
  <c r="Q161" i="69"/>
  <c r="R161" i="69"/>
  <c r="T161" i="69"/>
  <c r="W161" i="69"/>
  <c r="AB161" i="69"/>
  <c r="AC161" i="69"/>
  <c r="AD161" i="69"/>
  <c r="G162" i="69"/>
  <c r="AH101" i="69" s="1"/>
  <c r="I162" i="69"/>
  <c r="AF162" i="69" s="1"/>
  <c r="J162" i="69"/>
  <c r="K162" i="69"/>
  <c r="L162" i="69"/>
  <c r="N162" i="69"/>
  <c r="AI101" i="69" s="1"/>
  <c r="O162" i="69"/>
  <c r="P162" i="69"/>
  <c r="Q162" i="69"/>
  <c r="R162" i="69"/>
  <c r="AE162" i="69" s="1"/>
  <c r="T162" i="69"/>
  <c r="W162" i="69"/>
  <c r="AB162" i="69"/>
  <c r="AJ101" i="69" s="1"/>
  <c r="AC162" i="69"/>
  <c r="AD162" i="69"/>
  <c r="G163" i="69"/>
  <c r="I163" i="69"/>
  <c r="J163" i="69"/>
  <c r="K163" i="69"/>
  <c r="L163" i="69"/>
  <c r="N163" i="69"/>
  <c r="O163" i="69"/>
  <c r="P163" i="69"/>
  <c r="Q163" i="69"/>
  <c r="R163" i="69"/>
  <c r="T163" i="69"/>
  <c r="W163" i="69"/>
  <c r="AB163" i="69"/>
  <c r="AJ102" i="69" s="1"/>
  <c r="AC163" i="69"/>
  <c r="AD163" i="69"/>
  <c r="G164" i="69"/>
  <c r="I164" i="69"/>
  <c r="J164" i="69"/>
  <c r="K164" i="69"/>
  <c r="L164" i="69"/>
  <c r="N164" i="69"/>
  <c r="O164" i="69"/>
  <c r="P164" i="69"/>
  <c r="Q164" i="69"/>
  <c r="R164" i="69"/>
  <c r="T164" i="69"/>
  <c r="W164" i="69"/>
  <c r="AB164" i="69"/>
  <c r="AC164" i="69"/>
  <c r="AD164" i="69"/>
  <c r="G165" i="69"/>
  <c r="I165" i="69"/>
  <c r="J165" i="69"/>
  <c r="K165" i="69"/>
  <c r="L165" i="69"/>
  <c r="N165" i="69"/>
  <c r="O165" i="69"/>
  <c r="P165" i="69"/>
  <c r="Q165" i="69"/>
  <c r="R165" i="69"/>
  <c r="T165" i="69"/>
  <c r="W165" i="69"/>
  <c r="AB165" i="69"/>
  <c r="AC165" i="69"/>
  <c r="AD165" i="69"/>
  <c r="AJ104" i="69"/>
  <c r="G166" i="69"/>
  <c r="I166" i="69"/>
  <c r="AF166" i="69" s="1"/>
  <c r="J166" i="69"/>
  <c r="K166" i="69"/>
  <c r="L166" i="69"/>
  <c r="N166" i="69"/>
  <c r="AI105" i="69" s="1"/>
  <c r="O166" i="69"/>
  <c r="P166" i="69"/>
  <c r="Q166" i="69"/>
  <c r="R166" i="69"/>
  <c r="AE166" i="69" s="1"/>
  <c r="T166" i="69"/>
  <c r="W166" i="69"/>
  <c r="AB166" i="69"/>
  <c r="AJ105" i="69" s="1"/>
  <c r="AC166" i="69"/>
  <c r="AD166" i="69"/>
  <c r="G167" i="69"/>
  <c r="AH106" i="69" s="1"/>
  <c r="I167" i="69"/>
  <c r="J167" i="69"/>
  <c r="K167" i="69"/>
  <c r="L167" i="69"/>
  <c r="N167" i="69"/>
  <c r="O167" i="69"/>
  <c r="P167" i="69"/>
  <c r="Q167" i="69"/>
  <c r="R167" i="69"/>
  <c r="T167" i="69"/>
  <c r="W167" i="69"/>
  <c r="AB167" i="69"/>
  <c r="AC167" i="69"/>
  <c r="AD167" i="69"/>
  <c r="G168" i="69"/>
  <c r="I168" i="69"/>
  <c r="J168" i="69"/>
  <c r="K168" i="69"/>
  <c r="L168" i="69"/>
  <c r="N168" i="69"/>
  <c r="O168" i="69"/>
  <c r="P168" i="69"/>
  <c r="Q168" i="69"/>
  <c r="R168" i="69"/>
  <c r="T168" i="69"/>
  <c r="W168" i="69"/>
  <c r="AB168" i="69"/>
  <c r="AJ107" i="69" s="1"/>
  <c r="AC168" i="69"/>
  <c r="AD168" i="69"/>
  <c r="G169" i="69"/>
  <c r="I169" i="69"/>
  <c r="J169" i="69"/>
  <c r="K169" i="69"/>
  <c r="L169" i="69"/>
  <c r="N169" i="69"/>
  <c r="O169" i="69"/>
  <c r="P169" i="69"/>
  <c r="Q169" i="69"/>
  <c r="R169" i="69"/>
  <c r="T169" i="69"/>
  <c r="W169" i="69"/>
  <c r="AB169" i="69"/>
  <c r="AJ108" i="69" s="1"/>
  <c r="AC169" i="69"/>
  <c r="AD169" i="69"/>
  <c r="G170" i="69"/>
  <c r="I170" i="69"/>
  <c r="J170" i="69"/>
  <c r="K170" i="69"/>
  <c r="L170" i="69"/>
  <c r="N170" i="69"/>
  <c r="AI109" i="69" s="1"/>
  <c r="O170" i="69"/>
  <c r="P170" i="69"/>
  <c r="Q170" i="69"/>
  <c r="R170" i="69"/>
  <c r="T170" i="69"/>
  <c r="W170" i="69"/>
  <c r="AB170" i="69"/>
  <c r="AJ109" i="69" s="1"/>
  <c r="AC170" i="69"/>
  <c r="AD170" i="69"/>
  <c r="G171" i="69"/>
  <c r="I171" i="69"/>
  <c r="J171" i="69"/>
  <c r="K171" i="69"/>
  <c r="L171" i="69"/>
  <c r="N171" i="69"/>
  <c r="O171" i="69"/>
  <c r="P171" i="69"/>
  <c r="Q171" i="69"/>
  <c r="R171" i="69"/>
  <c r="T171" i="69"/>
  <c r="W171" i="69"/>
  <c r="AB171" i="69"/>
  <c r="AC171" i="69"/>
  <c r="AD171" i="69"/>
  <c r="B98" i="69"/>
  <c r="C98" i="69"/>
  <c r="D98" i="69"/>
  <c r="E98" i="69"/>
  <c r="F98" i="69"/>
  <c r="B99" i="69"/>
  <c r="C99" i="69"/>
  <c r="D99" i="69"/>
  <c r="E99" i="69"/>
  <c r="F99" i="69"/>
  <c r="B100" i="69"/>
  <c r="C100" i="69"/>
  <c r="D100" i="69"/>
  <c r="E100" i="69"/>
  <c r="F100" i="69"/>
  <c r="B101" i="69"/>
  <c r="C101" i="69"/>
  <c r="D101" i="69"/>
  <c r="E101" i="69"/>
  <c r="F101" i="69"/>
  <c r="B102" i="69"/>
  <c r="C102" i="69"/>
  <c r="D102" i="69"/>
  <c r="E102" i="69"/>
  <c r="F102" i="69"/>
  <c r="B103" i="69"/>
  <c r="C103" i="69"/>
  <c r="D103" i="69"/>
  <c r="E103" i="69"/>
  <c r="F103" i="69"/>
  <c r="B104" i="69"/>
  <c r="C104" i="69"/>
  <c r="D104" i="69"/>
  <c r="E104" i="69"/>
  <c r="F104" i="69"/>
  <c r="B105" i="69"/>
  <c r="C105" i="69"/>
  <c r="D105" i="69"/>
  <c r="E105" i="69"/>
  <c r="F105" i="69"/>
  <c r="B106" i="69"/>
  <c r="C106" i="69"/>
  <c r="D106" i="69"/>
  <c r="E106" i="69"/>
  <c r="F106" i="69"/>
  <c r="B107" i="69"/>
  <c r="C107" i="69"/>
  <c r="D107" i="69"/>
  <c r="E107" i="69"/>
  <c r="F107" i="69"/>
  <c r="B108" i="69"/>
  <c r="C108" i="69"/>
  <c r="D108" i="69"/>
  <c r="E108" i="69"/>
  <c r="F108" i="69"/>
  <c r="B109" i="69"/>
  <c r="C109" i="69"/>
  <c r="D109" i="69"/>
  <c r="E109" i="69"/>
  <c r="F109" i="69"/>
  <c r="B110" i="69"/>
  <c r="C110" i="69"/>
  <c r="D110" i="69"/>
  <c r="E110" i="69"/>
  <c r="F110" i="69"/>
  <c r="B111" i="69"/>
  <c r="C111" i="69"/>
  <c r="D111" i="69"/>
  <c r="E111" i="69"/>
  <c r="F111" i="69"/>
  <c r="B112" i="69"/>
  <c r="C112" i="69"/>
  <c r="D112" i="69"/>
  <c r="E112" i="69"/>
  <c r="F112" i="69"/>
  <c r="B113" i="69"/>
  <c r="C113" i="69"/>
  <c r="D113" i="69"/>
  <c r="E113" i="69"/>
  <c r="F113" i="69"/>
  <c r="B114" i="69"/>
  <c r="C114" i="69"/>
  <c r="D114" i="69"/>
  <c r="E114" i="69"/>
  <c r="F114" i="69"/>
  <c r="B115" i="69"/>
  <c r="C115" i="69"/>
  <c r="D115" i="69"/>
  <c r="E115" i="69"/>
  <c r="F115" i="69"/>
  <c r="B116" i="69"/>
  <c r="C116" i="69"/>
  <c r="D116" i="69"/>
  <c r="E116" i="69"/>
  <c r="F116" i="69"/>
  <c r="B117" i="69"/>
  <c r="C117" i="69"/>
  <c r="D117" i="69"/>
  <c r="E117" i="69"/>
  <c r="F117" i="69"/>
  <c r="B118" i="69"/>
  <c r="C118" i="69"/>
  <c r="D118" i="69"/>
  <c r="E118" i="69"/>
  <c r="F118" i="69"/>
  <c r="B119" i="69"/>
  <c r="C119" i="69"/>
  <c r="D119" i="69"/>
  <c r="E119" i="69"/>
  <c r="F119" i="69"/>
  <c r="B120" i="69"/>
  <c r="C120" i="69"/>
  <c r="D120" i="69"/>
  <c r="E120" i="69"/>
  <c r="F120" i="69"/>
  <c r="B121" i="69"/>
  <c r="C121" i="69"/>
  <c r="D121" i="69"/>
  <c r="E121" i="69"/>
  <c r="F121" i="69"/>
  <c r="B122" i="69"/>
  <c r="C122" i="69"/>
  <c r="D122" i="69"/>
  <c r="E122" i="69"/>
  <c r="F122" i="69"/>
  <c r="B123" i="69"/>
  <c r="C123" i="69"/>
  <c r="D123" i="69"/>
  <c r="E123" i="69"/>
  <c r="F123" i="69"/>
  <c r="B124" i="69"/>
  <c r="C124" i="69"/>
  <c r="D124" i="69"/>
  <c r="E124" i="69"/>
  <c r="F124" i="69"/>
  <c r="B125" i="69"/>
  <c r="C125" i="69"/>
  <c r="D125" i="69"/>
  <c r="E125" i="69"/>
  <c r="F125" i="69"/>
  <c r="B126" i="69"/>
  <c r="C126" i="69"/>
  <c r="D126" i="69"/>
  <c r="E126" i="69"/>
  <c r="F126" i="69"/>
  <c r="B127" i="69"/>
  <c r="C127" i="69"/>
  <c r="D127" i="69"/>
  <c r="E127" i="69"/>
  <c r="F127" i="69"/>
  <c r="B128" i="69"/>
  <c r="C128" i="69"/>
  <c r="D128" i="69"/>
  <c r="E128" i="69"/>
  <c r="F128" i="69"/>
  <c r="B129" i="69"/>
  <c r="C129" i="69"/>
  <c r="D129" i="69"/>
  <c r="E129" i="69"/>
  <c r="F129" i="69"/>
  <c r="B130" i="69"/>
  <c r="C130" i="69"/>
  <c r="D130" i="69"/>
  <c r="E130" i="69"/>
  <c r="F130" i="69"/>
  <c r="B131" i="69"/>
  <c r="C131" i="69"/>
  <c r="D131" i="69"/>
  <c r="E131" i="69"/>
  <c r="F131" i="69"/>
  <c r="B132" i="69"/>
  <c r="C132" i="69"/>
  <c r="D132" i="69"/>
  <c r="E132" i="69"/>
  <c r="F132" i="69"/>
  <c r="B133" i="69"/>
  <c r="C133" i="69"/>
  <c r="D133" i="69"/>
  <c r="E133" i="69"/>
  <c r="F133" i="69"/>
  <c r="B134" i="69"/>
  <c r="C134" i="69"/>
  <c r="D134" i="69"/>
  <c r="E134" i="69"/>
  <c r="F134" i="69"/>
  <c r="B135" i="69"/>
  <c r="C135" i="69"/>
  <c r="D135" i="69"/>
  <c r="E135" i="69"/>
  <c r="F135" i="69"/>
  <c r="B136" i="69"/>
  <c r="C136" i="69"/>
  <c r="D136" i="69"/>
  <c r="E136" i="69"/>
  <c r="F136" i="69"/>
  <c r="B137" i="69"/>
  <c r="C137" i="69"/>
  <c r="D137" i="69"/>
  <c r="E137" i="69"/>
  <c r="F137" i="69"/>
  <c r="B138" i="69"/>
  <c r="C138" i="69"/>
  <c r="D138" i="69"/>
  <c r="E138" i="69"/>
  <c r="F138" i="69"/>
  <c r="B139" i="69"/>
  <c r="C139" i="69"/>
  <c r="D139" i="69"/>
  <c r="E139" i="69"/>
  <c r="F139" i="69"/>
  <c r="B140" i="69"/>
  <c r="C140" i="69"/>
  <c r="D140" i="69"/>
  <c r="E140" i="69"/>
  <c r="F140" i="69"/>
  <c r="B141" i="69"/>
  <c r="C141" i="69"/>
  <c r="D141" i="69"/>
  <c r="E141" i="69"/>
  <c r="F141" i="69"/>
  <c r="B142" i="69"/>
  <c r="C142" i="69"/>
  <c r="D142" i="69"/>
  <c r="E142" i="69"/>
  <c r="F142" i="69"/>
  <c r="B143" i="69"/>
  <c r="C143" i="69"/>
  <c r="D143" i="69"/>
  <c r="E143" i="69"/>
  <c r="F143" i="69"/>
  <c r="B144" i="69"/>
  <c r="C144" i="69"/>
  <c r="D144" i="69"/>
  <c r="E144" i="69"/>
  <c r="F144" i="69"/>
  <c r="B145" i="69"/>
  <c r="C145" i="69"/>
  <c r="D145" i="69"/>
  <c r="E145" i="69"/>
  <c r="F145" i="69"/>
  <c r="B146" i="69"/>
  <c r="C146" i="69"/>
  <c r="D146" i="69"/>
  <c r="E146" i="69"/>
  <c r="F146" i="69"/>
  <c r="B147" i="69"/>
  <c r="C147" i="69"/>
  <c r="D147" i="69"/>
  <c r="E147" i="69"/>
  <c r="F147" i="69"/>
  <c r="B148" i="69"/>
  <c r="C148" i="69"/>
  <c r="D148" i="69"/>
  <c r="E148" i="69"/>
  <c r="F148" i="69"/>
  <c r="B149" i="69"/>
  <c r="C149" i="69"/>
  <c r="D149" i="69"/>
  <c r="E149" i="69"/>
  <c r="F149" i="69"/>
  <c r="B150" i="69"/>
  <c r="C150" i="69"/>
  <c r="D150" i="69"/>
  <c r="E150" i="69"/>
  <c r="F150" i="69"/>
  <c r="B151" i="69"/>
  <c r="C151" i="69"/>
  <c r="D151" i="69"/>
  <c r="E151" i="69"/>
  <c r="F151" i="69"/>
  <c r="B152" i="69"/>
  <c r="C152" i="69"/>
  <c r="D152" i="69"/>
  <c r="E152" i="69"/>
  <c r="F152" i="69"/>
  <c r="B153" i="69"/>
  <c r="C153" i="69"/>
  <c r="D153" i="69"/>
  <c r="E153" i="69"/>
  <c r="F153" i="69"/>
  <c r="B154" i="69"/>
  <c r="C154" i="69"/>
  <c r="D154" i="69"/>
  <c r="E154" i="69"/>
  <c r="F154" i="69"/>
  <c r="B155" i="69"/>
  <c r="C155" i="69"/>
  <c r="D155" i="69"/>
  <c r="E155" i="69"/>
  <c r="F155" i="69"/>
  <c r="B156" i="69"/>
  <c r="C156" i="69"/>
  <c r="D156" i="69"/>
  <c r="E156" i="69"/>
  <c r="F156" i="69"/>
  <c r="B157" i="69"/>
  <c r="C157" i="69"/>
  <c r="D157" i="69"/>
  <c r="E157" i="69"/>
  <c r="F157" i="69"/>
  <c r="B158" i="69"/>
  <c r="C158" i="69"/>
  <c r="D158" i="69"/>
  <c r="E158" i="69"/>
  <c r="F158" i="69"/>
  <c r="B159" i="69"/>
  <c r="C159" i="69"/>
  <c r="D159" i="69"/>
  <c r="E159" i="69"/>
  <c r="F159" i="69"/>
  <c r="B160" i="69"/>
  <c r="C160" i="69"/>
  <c r="D160" i="69"/>
  <c r="E160" i="69"/>
  <c r="F160" i="69"/>
  <c r="B161" i="69"/>
  <c r="C161" i="69"/>
  <c r="D161" i="69"/>
  <c r="E161" i="69"/>
  <c r="F161" i="69"/>
  <c r="B162" i="69"/>
  <c r="C162" i="69"/>
  <c r="D162" i="69"/>
  <c r="E162" i="69"/>
  <c r="F162" i="69"/>
  <c r="B163" i="69"/>
  <c r="C163" i="69"/>
  <c r="D163" i="69"/>
  <c r="E163" i="69"/>
  <c r="F163" i="69"/>
  <c r="B164" i="69"/>
  <c r="C164" i="69"/>
  <c r="D164" i="69"/>
  <c r="E164" i="69"/>
  <c r="F164" i="69"/>
  <c r="B165" i="69"/>
  <c r="C165" i="69"/>
  <c r="D165" i="69"/>
  <c r="E165" i="69"/>
  <c r="F165" i="69"/>
  <c r="B166" i="69"/>
  <c r="C166" i="69"/>
  <c r="D166" i="69"/>
  <c r="E166" i="69"/>
  <c r="F166" i="69"/>
  <c r="B167" i="69"/>
  <c r="C167" i="69"/>
  <c r="D167" i="69"/>
  <c r="E167" i="69"/>
  <c r="F167" i="69"/>
  <c r="B168" i="69"/>
  <c r="C168" i="69"/>
  <c r="D168" i="69"/>
  <c r="E168" i="69"/>
  <c r="F168" i="69"/>
  <c r="B169" i="69"/>
  <c r="C169" i="69"/>
  <c r="D169" i="69"/>
  <c r="E169" i="69"/>
  <c r="F169" i="69"/>
  <c r="B170" i="69"/>
  <c r="C170" i="69"/>
  <c r="D170" i="69"/>
  <c r="E170" i="69"/>
  <c r="F170" i="69"/>
  <c r="B171" i="69"/>
  <c r="C171" i="69"/>
  <c r="D171" i="69"/>
  <c r="E171" i="69"/>
  <c r="F171" i="69"/>
  <c r="C97" i="69"/>
  <c r="D97" i="69"/>
  <c r="E97" i="69"/>
  <c r="F97" i="69"/>
  <c r="B97" i="69"/>
  <c r="B81" i="68"/>
  <c r="C81" i="68"/>
  <c r="D81" i="68"/>
  <c r="E81" i="68"/>
  <c r="F81" i="68"/>
  <c r="G81" i="68"/>
  <c r="I81" i="68"/>
  <c r="AF81" i="68" s="1"/>
  <c r="L81" i="68"/>
  <c r="P81" i="68"/>
  <c r="Q81" i="68"/>
  <c r="R81" i="68"/>
  <c r="AE81" i="68" s="1"/>
  <c r="T81" i="68"/>
  <c r="W81" i="68"/>
  <c r="AD81" i="68"/>
  <c r="B82" i="68"/>
  <c r="C82" i="68"/>
  <c r="D82" i="68"/>
  <c r="E82" i="68"/>
  <c r="F82" i="68"/>
  <c r="G82" i="68"/>
  <c r="AE82" i="68" s="1"/>
  <c r="I82" i="68"/>
  <c r="L82" i="68"/>
  <c r="P82" i="68"/>
  <c r="Q82" i="68"/>
  <c r="R82" i="68"/>
  <c r="T82" i="68"/>
  <c r="W82" i="68"/>
  <c r="AD82" i="68"/>
  <c r="B83" i="68"/>
  <c r="C83" i="68"/>
  <c r="D83" i="68"/>
  <c r="E83" i="68"/>
  <c r="F83" i="68"/>
  <c r="G83" i="68"/>
  <c r="AE83" i="68" s="1"/>
  <c r="I83" i="68"/>
  <c r="L83" i="68"/>
  <c r="P83" i="68"/>
  <c r="Q83" i="68"/>
  <c r="R83" i="68"/>
  <c r="T83" i="68"/>
  <c r="W83" i="68"/>
  <c r="AD83" i="68"/>
  <c r="B84" i="68"/>
  <c r="C84" i="68"/>
  <c r="D84" i="68"/>
  <c r="E84" i="68"/>
  <c r="F84" i="68"/>
  <c r="G84" i="68"/>
  <c r="I84" i="68"/>
  <c r="AF84" i="68" s="1"/>
  <c r="L84" i="68"/>
  <c r="P84" i="68"/>
  <c r="Q84" i="68"/>
  <c r="R84" i="68"/>
  <c r="T84" i="68"/>
  <c r="W84" i="68"/>
  <c r="AD84" i="68"/>
  <c r="AE84" i="68"/>
  <c r="B85" i="68"/>
  <c r="C85" i="68"/>
  <c r="D85" i="68"/>
  <c r="E85" i="68"/>
  <c r="F85" i="68"/>
  <c r="G85" i="68"/>
  <c r="AE85" i="68" s="1"/>
  <c r="I85" i="68"/>
  <c r="L85" i="68"/>
  <c r="P85" i="68"/>
  <c r="Q85" i="68"/>
  <c r="R85" i="68"/>
  <c r="T85" i="68"/>
  <c r="W85" i="68"/>
  <c r="AD85" i="68"/>
  <c r="B86" i="68"/>
  <c r="C86" i="68"/>
  <c r="D86" i="68"/>
  <c r="E86" i="68"/>
  <c r="F86" i="68"/>
  <c r="G86" i="68"/>
  <c r="AE86" i="68" s="1"/>
  <c r="I86" i="68"/>
  <c r="L86" i="68"/>
  <c r="P86" i="68"/>
  <c r="Q86" i="68"/>
  <c r="R86" i="68"/>
  <c r="T86" i="68"/>
  <c r="W86" i="68"/>
  <c r="AD86" i="68"/>
  <c r="B87" i="68"/>
  <c r="C87" i="68"/>
  <c r="D87" i="68"/>
  <c r="E87" i="68"/>
  <c r="F87" i="68"/>
  <c r="G87" i="68"/>
  <c r="AE87" i="68" s="1"/>
  <c r="I87" i="68"/>
  <c r="L87" i="68"/>
  <c r="P87" i="68"/>
  <c r="Q87" i="68"/>
  <c r="R87" i="68"/>
  <c r="T87" i="68"/>
  <c r="W87" i="68"/>
  <c r="AD87" i="68"/>
  <c r="B88" i="68"/>
  <c r="C88" i="68"/>
  <c r="D88" i="68"/>
  <c r="E88" i="68"/>
  <c r="F88" i="68"/>
  <c r="I88" i="68"/>
  <c r="L88" i="68"/>
  <c r="P88" i="68"/>
  <c r="R88" i="68"/>
  <c r="W88" i="68"/>
  <c r="AD88" i="68"/>
  <c r="B89" i="68"/>
  <c r="C89" i="68"/>
  <c r="D89" i="68"/>
  <c r="E89" i="68"/>
  <c r="F89" i="68"/>
  <c r="G89" i="68"/>
  <c r="AE89" i="68" s="1"/>
  <c r="I89" i="68"/>
  <c r="L89" i="68"/>
  <c r="P89" i="68"/>
  <c r="Q89" i="68"/>
  <c r="R89" i="68"/>
  <c r="T89" i="68"/>
  <c r="W89" i="68"/>
  <c r="AD89" i="68"/>
  <c r="B90" i="68"/>
  <c r="C90" i="68"/>
  <c r="D90" i="68"/>
  <c r="E90" i="68"/>
  <c r="F90" i="68"/>
  <c r="G90" i="68"/>
  <c r="AE90" i="68" s="1"/>
  <c r="I90" i="68"/>
  <c r="L90" i="68"/>
  <c r="P90" i="68"/>
  <c r="Q90" i="68"/>
  <c r="R90" i="68"/>
  <c r="T90" i="68"/>
  <c r="W90" i="68"/>
  <c r="AD90" i="68"/>
  <c r="B91" i="68"/>
  <c r="C91" i="68"/>
  <c r="D91" i="68"/>
  <c r="E91" i="68"/>
  <c r="F91" i="68"/>
  <c r="G91" i="68"/>
  <c r="AE91" i="68" s="1"/>
  <c r="I91" i="68"/>
  <c r="L91" i="68"/>
  <c r="P91" i="68"/>
  <c r="Q91" i="68"/>
  <c r="R91" i="68"/>
  <c r="T91" i="68"/>
  <c r="W91" i="68"/>
  <c r="AD91" i="68"/>
  <c r="B92" i="68"/>
  <c r="C92" i="68"/>
  <c r="D92" i="68"/>
  <c r="E92" i="68"/>
  <c r="F92" i="68"/>
  <c r="G92" i="68"/>
  <c r="I92" i="68"/>
  <c r="AF92" i="68" s="1"/>
  <c r="L92" i="68"/>
  <c r="P92" i="68"/>
  <c r="Q92" i="68"/>
  <c r="R92" i="68"/>
  <c r="T92" i="68"/>
  <c r="W92" i="68"/>
  <c r="AD92" i="68"/>
  <c r="AE92" i="68"/>
  <c r="B93" i="68"/>
  <c r="C93" i="68"/>
  <c r="D93" i="68"/>
  <c r="E93" i="68"/>
  <c r="F93" i="68"/>
  <c r="G93" i="68"/>
  <c r="AE93" i="68" s="1"/>
  <c r="I93" i="68"/>
  <c r="L93" i="68"/>
  <c r="P93" i="68"/>
  <c r="Q93" i="68"/>
  <c r="R93" i="68"/>
  <c r="T93" i="68"/>
  <c r="W93" i="68"/>
  <c r="AD93" i="68"/>
  <c r="B94" i="68"/>
  <c r="C94" i="68"/>
  <c r="D94" i="68"/>
  <c r="E94" i="68"/>
  <c r="F94" i="68"/>
  <c r="G94" i="68"/>
  <c r="AE94" i="68" s="1"/>
  <c r="I94" i="68"/>
  <c r="L94" i="68"/>
  <c r="P94" i="68"/>
  <c r="Q94" i="68"/>
  <c r="R94" i="68"/>
  <c r="T94" i="68"/>
  <c r="W94" i="68"/>
  <c r="AD94" i="68"/>
  <c r="B95" i="68"/>
  <c r="C95" i="68"/>
  <c r="D95" i="68"/>
  <c r="E95" i="68"/>
  <c r="F95" i="68"/>
  <c r="G95" i="68"/>
  <c r="AE95" i="68" s="1"/>
  <c r="I95" i="68"/>
  <c r="L95" i="68"/>
  <c r="P95" i="68"/>
  <c r="Q95" i="68"/>
  <c r="R95" i="68"/>
  <c r="T95" i="68"/>
  <c r="W95" i="68"/>
  <c r="AD95" i="68"/>
  <c r="B96" i="68"/>
  <c r="C96" i="68"/>
  <c r="D96" i="68"/>
  <c r="E96" i="68"/>
  <c r="F96" i="68"/>
  <c r="G96" i="68"/>
  <c r="I96" i="68"/>
  <c r="AF96" i="68" s="1"/>
  <c r="L96" i="68"/>
  <c r="P96" i="68"/>
  <c r="Q96" i="68"/>
  <c r="R96" i="68"/>
  <c r="T96" i="68"/>
  <c r="W96" i="68"/>
  <c r="AD96" i="68"/>
  <c r="AE96" i="68"/>
  <c r="B97" i="68"/>
  <c r="C97" i="68"/>
  <c r="D97" i="68"/>
  <c r="E97" i="68"/>
  <c r="F97" i="68"/>
  <c r="G97" i="68"/>
  <c r="AE97" i="68" s="1"/>
  <c r="I97" i="68"/>
  <c r="L97" i="68"/>
  <c r="P97" i="68"/>
  <c r="Q97" i="68"/>
  <c r="R97" i="68"/>
  <c r="T97" i="68"/>
  <c r="W97" i="68"/>
  <c r="AD97" i="68"/>
  <c r="B98" i="68"/>
  <c r="C98" i="68"/>
  <c r="D98" i="68"/>
  <c r="E98" i="68"/>
  <c r="F98" i="68"/>
  <c r="G98" i="68"/>
  <c r="I98" i="68"/>
  <c r="L98" i="68"/>
  <c r="P98" i="68"/>
  <c r="Q98" i="68"/>
  <c r="R98" i="68"/>
  <c r="T98" i="68"/>
  <c r="W98" i="68"/>
  <c r="AD98" i="68"/>
  <c r="B99" i="68"/>
  <c r="C99" i="68"/>
  <c r="D99" i="68"/>
  <c r="E99" i="68"/>
  <c r="F99" i="68"/>
  <c r="G99" i="68"/>
  <c r="I99" i="68"/>
  <c r="AF99" i="68" s="1"/>
  <c r="L99" i="68"/>
  <c r="P99" i="68"/>
  <c r="Q99" i="68"/>
  <c r="R99" i="68"/>
  <c r="AE99" i="68" s="1"/>
  <c r="T99" i="68"/>
  <c r="W99" i="68"/>
  <c r="AD99" i="68"/>
  <c r="B100" i="68"/>
  <c r="C100" i="68"/>
  <c r="D100" i="68"/>
  <c r="E100" i="68"/>
  <c r="F100" i="68"/>
  <c r="G100" i="68"/>
  <c r="AE100" i="68" s="1"/>
  <c r="I100" i="68"/>
  <c r="L100" i="68"/>
  <c r="P100" i="68"/>
  <c r="Q100" i="68"/>
  <c r="R100" i="68"/>
  <c r="T100" i="68"/>
  <c r="W100" i="68"/>
  <c r="AD100" i="68"/>
  <c r="B101" i="68"/>
  <c r="C101" i="68"/>
  <c r="D101" i="68"/>
  <c r="E101" i="68"/>
  <c r="F101" i="68"/>
  <c r="G101" i="68"/>
  <c r="I101" i="68"/>
  <c r="L101" i="68"/>
  <c r="P101" i="68"/>
  <c r="Q101" i="68"/>
  <c r="R101" i="68"/>
  <c r="T101" i="68"/>
  <c r="W101" i="68"/>
  <c r="AD101" i="68"/>
  <c r="B102" i="68"/>
  <c r="C102" i="68"/>
  <c r="D102" i="68"/>
  <c r="E102" i="68"/>
  <c r="F102" i="68"/>
  <c r="G102" i="68"/>
  <c r="AE102" i="68" s="1"/>
  <c r="I102" i="68"/>
  <c r="L102" i="68"/>
  <c r="P102" i="68"/>
  <c r="Q102" i="68"/>
  <c r="R102" i="68"/>
  <c r="T102" i="68"/>
  <c r="W102" i="68"/>
  <c r="AD102" i="68"/>
  <c r="B103" i="68"/>
  <c r="C103" i="68"/>
  <c r="D103" i="68"/>
  <c r="E103" i="68"/>
  <c r="F103" i="68"/>
  <c r="G103" i="68"/>
  <c r="AE103" i="68" s="1"/>
  <c r="I103" i="68"/>
  <c r="L103" i="68"/>
  <c r="P103" i="68"/>
  <c r="Q103" i="68"/>
  <c r="R103" i="68"/>
  <c r="T103" i="68"/>
  <c r="W103" i="68"/>
  <c r="AD103" i="68"/>
  <c r="B104" i="68"/>
  <c r="C104" i="68"/>
  <c r="D104" i="68"/>
  <c r="E104" i="68"/>
  <c r="F104" i="68"/>
  <c r="G104" i="68"/>
  <c r="I104" i="68"/>
  <c r="L104" i="68"/>
  <c r="P104" i="68"/>
  <c r="Q104" i="68"/>
  <c r="R104" i="68"/>
  <c r="T104" i="68"/>
  <c r="W104" i="68"/>
  <c r="AD104" i="68"/>
  <c r="B105" i="68"/>
  <c r="C105" i="68"/>
  <c r="D105" i="68"/>
  <c r="E105" i="68"/>
  <c r="F105" i="68"/>
  <c r="G105" i="68"/>
  <c r="I105" i="68"/>
  <c r="L105" i="68"/>
  <c r="P105" i="68"/>
  <c r="Q105" i="68"/>
  <c r="R105" i="68"/>
  <c r="T105" i="68"/>
  <c r="W105" i="68"/>
  <c r="AD105" i="68"/>
  <c r="B106" i="68"/>
  <c r="C106" i="68"/>
  <c r="D106" i="68"/>
  <c r="E106" i="68"/>
  <c r="F106" i="68"/>
  <c r="G106" i="68"/>
  <c r="AE106" i="68" s="1"/>
  <c r="I106" i="68"/>
  <c r="L106" i="68"/>
  <c r="P106" i="68"/>
  <c r="Q106" i="68"/>
  <c r="R106" i="68"/>
  <c r="T106" i="68"/>
  <c r="W106" i="68"/>
  <c r="AD106" i="68"/>
  <c r="B107" i="68"/>
  <c r="C107" i="68"/>
  <c r="D107" i="68"/>
  <c r="E107" i="68"/>
  <c r="F107" i="68"/>
  <c r="G107" i="68"/>
  <c r="I107" i="68"/>
  <c r="AF107" i="68" s="1"/>
  <c r="L107" i="68"/>
  <c r="P107" i="68"/>
  <c r="Q107" i="68"/>
  <c r="R107" i="68"/>
  <c r="T107" i="68"/>
  <c r="W107" i="68"/>
  <c r="AD107" i="68"/>
  <c r="AE107" i="68"/>
  <c r="B108" i="68"/>
  <c r="C108" i="68"/>
  <c r="D108" i="68"/>
  <c r="E108" i="68"/>
  <c r="F108" i="68"/>
  <c r="G108" i="68"/>
  <c r="AE108" i="68" s="1"/>
  <c r="I108" i="68"/>
  <c r="L108" i="68"/>
  <c r="P108" i="68"/>
  <c r="Q108" i="68"/>
  <c r="R108" i="68"/>
  <c r="T108" i="68"/>
  <c r="W108" i="68"/>
  <c r="AD108" i="68"/>
  <c r="B109" i="68"/>
  <c r="C109" i="68"/>
  <c r="D109" i="68"/>
  <c r="E109" i="68"/>
  <c r="F109" i="68"/>
  <c r="G109" i="68"/>
  <c r="AE109" i="68" s="1"/>
  <c r="I109" i="68"/>
  <c r="L109" i="68"/>
  <c r="P109" i="68"/>
  <c r="Q109" i="68"/>
  <c r="R109" i="68"/>
  <c r="T109" i="68"/>
  <c r="W109" i="68"/>
  <c r="AD109" i="68"/>
  <c r="B110" i="68"/>
  <c r="C110" i="68"/>
  <c r="D110" i="68"/>
  <c r="E110" i="68"/>
  <c r="F110" i="68"/>
  <c r="G110" i="68"/>
  <c r="I110" i="68"/>
  <c r="L110" i="68"/>
  <c r="P110" i="68"/>
  <c r="Q110" i="68"/>
  <c r="R110" i="68"/>
  <c r="T110" i="68"/>
  <c r="W110" i="68"/>
  <c r="AD110" i="68"/>
  <c r="B111" i="68"/>
  <c r="C111" i="68"/>
  <c r="D111" i="68"/>
  <c r="E111" i="68"/>
  <c r="F111" i="68"/>
  <c r="G111" i="68"/>
  <c r="AE111" i="68" s="1"/>
  <c r="I111" i="68"/>
  <c r="L111" i="68"/>
  <c r="P111" i="68"/>
  <c r="Q111" i="68"/>
  <c r="R111" i="68"/>
  <c r="T111" i="68"/>
  <c r="W111" i="68"/>
  <c r="AD111" i="68"/>
  <c r="B112" i="68"/>
  <c r="C112" i="68"/>
  <c r="D112" i="68"/>
  <c r="E112" i="68"/>
  <c r="F112" i="68"/>
  <c r="G112" i="68"/>
  <c r="I112" i="68"/>
  <c r="L112" i="68"/>
  <c r="P112" i="68"/>
  <c r="Q112" i="68"/>
  <c r="R112" i="68"/>
  <c r="T112" i="68"/>
  <c r="W112" i="68"/>
  <c r="AD112" i="68"/>
  <c r="B113" i="68"/>
  <c r="C113" i="68"/>
  <c r="D113" i="68"/>
  <c r="E113" i="68"/>
  <c r="F113" i="68"/>
  <c r="G113" i="68"/>
  <c r="I113" i="68"/>
  <c r="AF113" i="68" s="1"/>
  <c r="L113" i="68"/>
  <c r="P113" i="68"/>
  <c r="Q113" i="68"/>
  <c r="R113" i="68"/>
  <c r="T113" i="68"/>
  <c r="W113" i="68"/>
  <c r="AD113" i="68"/>
  <c r="AE113" i="68"/>
  <c r="B114" i="68"/>
  <c r="C114" i="68"/>
  <c r="D114" i="68"/>
  <c r="E114" i="68"/>
  <c r="F114" i="68"/>
  <c r="G114" i="68"/>
  <c r="I114" i="68"/>
  <c r="L114" i="68"/>
  <c r="P114" i="68"/>
  <c r="Q114" i="68"/>
  <c r="R114" i="68"/>
  <c r="T114" i="68"/>
  <c r="W114" i="68"/>
  <c r="AD114" i="68"/>
  <c r="B115" i="68"/>
  <c r="C115" i="68"/>
  <c r="D115" i="68"/>
  <c r="E115" i="68"/>
  <c r="F115" i="68"/>
  <c r="G115" i="68"/>
  <c r="AE115" i="68" s="1"/>
  <c r="I115" i="68"/>
  <c r="L115" i="68"/>
  <c r="P115" i="68"/>
  <c r="Q115" i="68"/>
  <c r="R115" i="68"/>
  <c r="T115" i="68"/>
  <c r="W115" i="68"/>
  <c r="AD115" i="68"/>
  <c r="B116" i="68"/>
  <c r="C116" i="68"/>
  <c r="D116" i="68"/>
  <c r="E116" i="68"/>
  <c r="F116" i="68"/>
  <c r="G116" i="68"/>
  <c r="I116" i="68"/>
  <c r="AF116" i="68" s="1"/>
  <c r="L116" i="68"/>
  <c r="P116" i="68"/>
  <c r="Q116" i="68"/>
  <c r="R116" i="68"/>
  <c r="T116" i="68"/>
  <c r="W116" i="68"/>
  <c r="AD116" i="68"/>
  <c r="B117" i="68"/>
  <c r="C117" i="68"/>
  <c r="D117" i="68"/>
  <c r="E117" i="68"/>
  <c r="F117" i="68"/>
  <c r="G117" i="68"/>
  <c r="AE117" i="68" s="1"/>
  <c r="I117" i="68"/>
  <c r="L117" i="68"/>
  <c r="P117" i="68"/>
  <c r="Q117" i="68"/>
  <c r="R117" i="68"/>
  <c r="T117" i="68"/>
  <c r="W117" i="68"/>
  <c r="AD117" i="68"/>
  <c r="B118" i="68"/>
  <c r="C118" i="68"/>
  <c r="D118" i="68"/>
  <c r="E118" i="68"/>
  <c r="F118" i="68"/>
  <c r="G118" i="68"/>
  <c r="I118" i="68"/>
  <c r="L118" i="68"/>
  <c r="P118" i="68"/>
  <c r="Q118" i="68"/>
  <c r="R118" i="68"/>
  <c r="T118" i="68"/>
  <c r="W118" i="68"/>
  <c r="AD118" i="68"/>
  <c r="B119" i="68"/>
  <c r="C119" i="68"/>
  <c r="D119" i="68"/>
  <c r="E119" i="68"/>
  <c r="F119" i="68"/>
  <c r="G119" i="68"/>
  <c r="AE119" i="68" s="1"/>
  <c r="I119" i="68"/>
  <c r="L119" i="68"/>
  <c r="P119" i="68"/>
  <c r="Q119" i="68"/>
  <c r="R119" i="68"/>
  <c r="T119" i="68"/>
  <c r="W119" i="68"/>
  <c r="AD119" i="68"/>
  <c r="B120" i="68"/>
  <c r="C120" i="68"/>
  <c r="D120" i="68"/>
  <c r="E120" i="68"/>
  <c r="F120" i="68"/>
  <c r="G120" i="68"/>
  <c r="I120" i="68"/>
  <c r="L120" i="68"/>
  <c r="P120" i="68"/>
  <c r="Q120" i="68"/>
  <c r="R120" i="68"/>
  <c r="T120" i="68"/>
  <c r="W120" i="68"/>
  <c r="AD120" i="68"/>
  <c r="AE120" i="68"/>
  <c r="B121" i="68"/>
  <c r="C121" i="68"/>
  <c r="D121" i="68"/>
  <c r="E121" i="68"/>
  <c r="F121" i="68"/>
  <c r="G121" i="68"/>
  <c r="AE121" i="68" s="1"/>
  <c r="I121" i="68"/>
  <c r="L121" i="68"/>
  <c r="P121" i="68"/>
  <c r="Q121" i="68"/>
  <c r="R121" i="68"/>
  <c r="T121" i="68"/>
  <c r="W121" i="68"/>
  <c r="AD121" i="68"/>
  <c r="B122" i="68"/>
  <c r="C122" i="68"/>
  <c r="D122" i="68"/>
  <c r="E122" i="68"/>
  <c r="F122" i="68"/>
  <c r="G122" i="68"/>
  <c r="I122" i="68"/>
  <c r="AF122" i="68" s="1"/>
  <c r="L122" i="68"/>
  <c r="P122" i="68"/>
  <c r="Q122" i="68"/>
  <c r="R122" i="68"/>
  <c r="AE122" i="68" s="1"/>
  <c r="T122" i="68"/>
  <c r="W122" i="68"/>
  <c r="AD122" i="68"/>
  <c r="B123" i="68"/>
  <c r="C123" i="68"/>
  <c r="D123" i="68"/>
  <c r="E123" i="68"/>
  <c r="F123" i="68"/>
  <c r="G123" i="68"/>
  <c r="I123" i="68"/>
  <c r="AF123" i="68" s="1"/>
  <c r="L123" i="68"/>
  <c r="P123" i="68"/>
  <c r="Q123" i="68"/>
  <c r="R123" i="68"/>
  <c r="T123" i="68"/>
  <c r="W123" i="68"/>
  <c r="AD123" i="68"/>
  <c r="AE123" i="68"/>
  <c r="B124" i="68"/>
  <c r="C124" i="68"/>
  <c r="D124" i="68"/>
  <c r="E124" i="68"/>
  <c r="F124" i="68"/>
  <c r="G124" i="68"/>
  <c r="I124" i="68"/>
  <c r="L124" i="68"/>
  <c r="P124" i="68"/>
  <c r="Q124" i="68"/>
  <c r="R124" i="68"/>
  <c r="T124" i="68"/>
  <c r="W124" i="68"/>
  <c r="AD124" i="68"/>
  <c r="B125" i="68"/>
  <c r="C125" i="68"/>
  <c r="D125" i="68"/>
  <c r="E125" i="68"/>
  <c r="F125" i="68"/>
  <c r="G125" i="68"/>
  <c r="I125" i="68"/>
  <c r="L125" i="68"/>
  <c r="P125" i="68"/>
  <c r="Q125" i="68"/>
  <c r="R125" i="68"/>
  <c r="T125" i="68"/>
  <c r="W125" i="68"/>
  <c r="AD125" i="68"/>
  <c r="B126" i="68"/>
  <c r="C126" i="68"/>
  <c r="D126" i="68"/>
  <c r="E126" i="68"/>
  <c r="F126" i="68"/>
  <c r="G126" i="68"/>
  <c r="AE126" i="68" s="1"/>
  <c r="I126" i="68"/>
  <c r="L126" i="68"/>
  <c r="P126" i="68"/>
  <c r="Q126" i="68"/>
  <c r="R126" i="68"/>
  <c r="T126" i="68"/>
  <c r="W126" i="68"/>
  <c r="AD126" i="68"/>
  <c r="B127" i="68"/>
  <c r="C127" i="68"/>
  <c r="D127" i="68"/>
  <c r="E127" i="68"/>
  <c r="F127" i="68"/>
  <c r="G127" i="68"/>
  <c r="I127" i="68"/>
  <c r="AF127" i="68" s="1"/>
  <c r="L127" i="68"/>
  <c r="P127" i="68"/>
  <c r="Q127" i="68"/>
  <c r="R127" i="68"/>
  <c r="AE127" i="68" s="1"/>
  <c r="T127" i="68"/>
  <c r="W127" i="68"/>
  <c r="AD127" i="68"/>
  <c r="B128" i="68"/>
  <c r="C128" i="68"/>
  <c r="D128" i="68"/>
  <c r="E128" i="68"/>
  <c r="F128" i="68"/>
  <c r="G128" i="68"/>
  <c r="I128" i="68"/>
  <c r="AF128" i="68" s="1"/>
  <c r="L128" i="68"/>
  <c r="P128" i="68"/>
  <c r="Q128" i="68"/>
  <c r="R128" i="68"/>
  <c r="T128" i="68"/>
  <c r="W128" i="68"/>
  <c r="AD128" i="68"/>
  <c r="AE128" i="68"/>
  <c r="B129" i="68"/>
  <c r="C129" i="68"/>
  <c r="D129" i="68"/>
  <c r="E129" i="68"/>
  <c r="F129" i="68"/>
  <c r="G129" i="68"/>
  <c r="I129" i="68"/>
  <c r="L129" i="68"/>
  <c r="P129" i="68"/>
  <c r="Q129" i="68"/>
  <c r="R129" i="68"/>
  <c r="T129" i="68"/>
  <c r="W129" i="68"/>
  <c r="AD129" i="68"/>
  <c r="B130" i="68"/>
  <c r="C130" i="68"/>
  <c r="D130" i="68"/>
  <c r="E130" i="68"/>
  <c r="F130" i="68"/>
  <c r="G130" i="68"/>
  <c r="AE130" i="68" s="1"/>
  <c r="I130" i="68"/>
  <c r="L130" i="68"/>
  <c r="P130" i="68"/>
  <c r="Q130" i="68"/>
  <c r="R130" i="68"/>
  <c r="T130" i="68"/>
  <c r="W130" i="68"/>
  <c r="AD130" i="68"/>
  <c r="B131" i="68"/>
  <c r="C131" i="68"/>
  <c r="D131" i="68"/>
  <c r="E131" i="68"/>
  <c r="F131" i="68"/>
  <c r="G131" i="68"/>
  <c r="I131" i="68"/>
  <c r="AF131" i="68" s="1"/>
  <c r="L131" i="68"/>
  <c r="P131" i="68"/>
  <c r="Q131" i="68"/>
  <c r="R131" i="68"/>
  <c r="AE131" i="68" s="1"/>
  <c r="T131" i="68"/>
  <c r="W131" i="68"/>
  <c r="AD131" i="68"/>
  <c r="B132" i="68"/>
  <c r="C132" i="68"/>
  <c r="D132" i="68"/>
  <c r="E132" i="68"/>
  <c r="F132" i="68"/>
  <c r="G132" i="68"/>
  <c r="I132" i="68"/>
  <c r="AF132" i="68" s="1"/>
  <c r="L132" i="68"/>
  <c r="P132" i="68"/>
  <c r="Q132" i="68"/>
  <c r="R132" i="68"/>
  <c r="AE132" i="68" s="1"/>
  <c r="T132" i="68"/>
  <c r="W132" i="68"/>
  <c r="AD132" i="68"/>
  <c r="B133" i="68"/>
  <c r="C133" i="68"/>
  <c r="D133" i="68"/>
  <c r="E133" i="68"/>
  <c r="F133" i="68"/>
  <c r="G133" i="68"/>
  <c r="I133" i="68"/>
  <c r="AF133" i="68" s="1"/>
  <c r="L133" i="68"/>
  <c r="P133" i="68"/>
  <c r="Q133" i="68"/>
  <c r="R133" i="68"/>
  <c r="T133" i="68"/>
  <c r="W133" i="68"/>
  <c r="AD133" i="68"/>
  <c r="AE133" i="68"/>
  <c r="B134" i="68"/>
  <c r="C134" i="68"/>
  <c r="D134" i="68"/>
  <c r="E134" i="68"/>
  <c r="F134" i="68"/>
  <c r="G134" i="68"/>
  <c r="I134" i="68"/>
  <c r="L134" i="68"/>
  <c r="P134" i="68"/>
  <c r="Q134" i="68"/>
  <c r="R134" i="68"/>
  <c r="T134" i="68"/>
  <c r="W134" i="68"/>
  <c r="AD134" i="68"/>
  <c r="B135" i="68"/>
  <c r="C135" i="68"/>
  <c r="D135" i="68"/>
  <c r="E135" i="68"/>
  <c r="F135" i="68"/>
  <c r="G135" i="68"/>
  <c r="I135" i="68"/>
  <c r="L135" i="68"/>
  <c r="P135" i="68"/>
  <c r="Q135" i="68"/>
  <c r="R135" i="68"/>
  <c r="T135" i="68"/>
  <c r="W135" i="68"/>
  <c r="AD135" i="68"/>
  <c r="B136" i="68"/>
  <c r="C136" i="68"/>
  <c r="D136" i="68"/>
  <c r="E136" i="68"/>
  <c r="F136" i="68"/>
  <c r="G136" i="68"/>
  <c r="AE136" i="68" s="1"/>
  <c r="I136" i="68"/>
  <c r="L136" i="68"/>
  <c r="P136" i="68"/>
  <c r="Q136" i="68"/>
  <c r="R136" i="68"/>
  <c r="T136" i="68"/>
  <c r="W136" i="68"/>
  <c r="AD136" i="68"/>
  <c r="B137" i="68"/>
  <c r="C137" i="68"/>
  <c r="D137" i="68"/>
  <c r="E137" i="68"/>
  <c r="F137" i="68"/>
  <c r="G137" i="68"/>
  <c r="I137" i="68"/>
  <c r="AF137" i="68" s="1"/>
  <c r="L137" i="68"/>
  <c r="P137" i="68"/>
  <c r="Q137" i="68"/>
  <c r="R137" i="68"/>
  <c r="T137" i="68"/>
  <c r="W137" i="68"/>
  <c r="AD137" i="68"/>
  <c r="AE137" i="68"/>
  <c r="B138" i="68"/>
  <c r="C138" i="68"/>
  <c r="D138" i="68"/>
  <c r="E138" i="68"/>
  <c r="F138" i="68"/>
  <c r="G138" i="68"/>
  <c r="AE138" i="68" s="1"/>
  <c r="I138" i="68"/>
  <c r="L138" i="68"/>
  <c r="P138" i="68"/>
  <c r="Q138" i="68"/>
  <c r="R138" i="68"/>
  <c r="T138" i="68"/>
  <c r="W138" i="68"/>
  <c r="AD138" i="68"/>
  <c r="B139" i="68"/>
  <c r="C139" i="68"/>
  <c r="D139" i="68"/>
  <c r="E139" i="68"/>
  <c r="F139" i="68"/>
  <c r="G139" i="68"/>
  <c r="AE139" i="68" s="1"/>
  <c r="I139" i="68"/>
  <c r="L139" i="68"/>
  <c r="P139" i="68"/>
  <c r="Q139" i="68"/>
  <c r="R139" i="68"/>
  <c r="T139" i="68"/>
  <c r="W139" i="68"/>
  <c r="AD139" i="68"/>
  <c r="B140" i="68"/>
  <c r="C140" i="68"/>
  <c r="D140" i="68"/>
  <c r="E140" i="68"/>
  <c r="F140" i="68"/>
  <c r="G140" i="68"/>
  <c r="AE140" i="68" s="1"/>
  <c r="I140" i="68"/>
  <c r="L140" i="68"/>
  <c r="P140" i="68"/>
  <c r="Q140" i="68"/>
  <c r="R140" i="68"/>
  <c r="T140" i="68"/>
  <c r="W140" i="68"/>
  <c r="AD140" i="68"/>
  <c r="B141" i="68"/>
  <c r="C141" i="68"/>
  <c r="D141" i="68"/>
  <c r="E141" i="68"/>
  <c r="F141" i="68"/>
  <c r="G141" i="68"/>
  <c r="I141" i="68"/>
  <c r="AF141" i="68" s="1"/>
  <c r="L141" i="68"/>
  <c r="P141" i="68"/>
  <c r="Q141" i="68"/>
  <c r="R141" i="68"/>
  <c r="AE141" i="68" s="1"/>
  <c r="T141" i="68"/>
  <c r="W141" i="68"/>
  <c r="AD141" i="68"/>
  <c r="B142" i="68"/>
  <c r="C142" i="68"/>
  <c r="D142" i="68"/>
  <c r="E142" i="68"/>
  <c r="F142" i="68"/>
  <c r="G142" i="68"/>
  <c r="AE142" i="68" s="1"/>
  <c r="I142" i="68"/>
  <c r="L142" i="68"/>
  <c r="P142" i="68"/>
  <c r="Q142" i="68"/>
  <c r="R142" i="68"/>
  <c r="T142" i="68"/>
  <c r="W142" i="68"/>
  <c r="AD142" i="68"/>
  <c r="B143" i="68"/>
  <c r="C143" i="68"/>
  <c r="D143" i="68"/>
  <c r="E143" i="68"/>
  <c r="F143" i="68"/>
  <c r="G143" i="68"/>
  <c r="AE143" i="68" s="1"/>
  <c r="I143" i="68"/>
  <c r="L143" i="68"/>
  <c r="P143" i="68"/>
  <c r="Q143" i="68"/>
  <c r="R143" i="68"/>
  <c r="T143" i="68"/>
  <c r="W143" i="68"/>
  <c r="AD143" i="68"/>
  <c r="B144" i="68"/>
  <c r="C144" i="68"/>
  <c r="D144" i="68"/>
  <c r="E144" i="68"/>
  <c r="F144" i="68"/>
  <c r="G144" i="68"/>
  <c r="I144" i="68"/>
  <c r="AF144" i="68" s="1"/>
  <c r="L144" i="68"/>
  <c r="P144" i="68"/>
  <c r="Q144" i="68"/>
  <c r="R144" i="68"/>
  <c r="T144" i="68"/>
  <c r="W144" i="68"/>
  <c r="AD144" i="68"/>
  <c r="AE144" i="68"/>
  <c r="B145" i="68"/>
  <c r="C145" i="68"/>
  <c r="D145" i="68"/>
  <c r="E145" i="68"/>
  <c r="F145" i="68"/>
  <c r="G145" i="68"/>
  <c r="AE145" i="68" s="1"/>
  <c r="I145" i="68"/>
  <c r="L145" i="68"/>
  <c r="P145" i="68"/>
  <c r="Q145" i="68"/>
  <c r="R145" i="68"/>
  <c r="T145" i="68"/>
  <c r="W145" i="68"/>
  <c r="AD145" i="68"/>
  <c r="B146" i="68"/>
  <c r="C146" i="68"/>
  <c r="D146" i="68"/>
  <c r="E146" i="68"/>
  <c r="F146" i="68"/>
  <c r="G146" i="68"/>
  <c r="AE146" i="68" s="1"/>
  <c r="I146" i="68"/>
  <c r="L146" i="68"/>
  <c r="P146" i="68"/>
  <c r="Q146" i="68"/>
  <c r="R146" i="68"/>
  <c r="T146" i="68"/>
  <c r="W146" i="68"/>
  <c r="AD146" i="68"/>
  <c r="B147" i="68"/>
  <c r="C147" i="68"/>
  <c r="D147" i="68"/>
  <c r="E147" i="68"/>
  <c r="F147" i="68"/>
  <c r="G147" i="68"/>
  <c r="AE147" i="68" s="1"/>
  <c r="I147" i="68"/>
  <c r="L147" i="68"/>
  <c r="P147" i="68"/>
  <c r="Q147" i="68"/>
  <c r="R147" i="68"/>
  <c r="T147" i="68"/>
  <c r="W147" i="68"/>
  <c r="AD147" i="68"/>
  <c r="B148" i="68"/>
  <c r="C148" i="68"/>
  <c r="D148" i="68"/>
  <c r="E148" i="68"/>
  <c r="F148" i="68"/>
  <c r="G148" i="68"/>
  <c r="I148" i="68"/>
  <c r="AF148" i="68" s="1"/>
  <c r="L148" i="68"/>
  <c r="P148" i="68"/>
  <c r="Q148" i="68"/>
  <c r="R148" i="68"/>
  <c r="T148" i="68"/>
  <c r="W148" i="68"/>
  <c r="AD148" i="68"/>
  <c r="AE148" i="68"/>
  <c r="B149" i="68"/>
  <c r="C149" i="68"/>
  <c r="D149" i="68"/>
  <c r="E149" i="68"/>
  <c r="F149" i="68"/>
  <c r="G149" i="68"/>
  <c r="AE149" i="68" s="1"/>
  <c r="I149" i="68"/>
  <c r="L149" i="68"/>
  <c r="P149" i="68"/>
  <c r="Q149" i="68"/>
  <c r="R149" i="68"/>
  <c r="T149" i="68"/>
  <c r="W149" i="68"/>
  <c r="AD149" i="68"/>
  <c r="B150" i="68"/>
  <c r="C150" i="68"/>
  <c r="D150" i="68"/>
  <c r="E150" i="68"/>
  <c r="F150" i="68"/>
  <c r="G150" i="68"/>
  <c r="AE150" i="68" s="1"/>
  <c r="I150" i="68"/>
  <c r="L150" i="68"/>
  <c r="P150" i="68"/>
  <c r="Q150" i="68"/>
  <c r="R150" i="68"/>
  <c r="T150" i="68"/>
  <c r="W150" i="68"/>
  <c r="AD150" i="68"/>
  <c r="C80" i="68"/>
  <c r="D80" i="68"/>
  <c r="E80" i="68"/>
  <c r="F80" i="68"/>
  <c r="B80" i="68"/>
  <c r="B97" i="83"/>
  <c r="C97" i="83"/>
  <c r="D97" i="83"/>
  <c r="E97" i="83"/>
  <c r="F97" i="83"/>
  <c r="B98" i="83"/>
  <c r="C98" i="83"/>
  <c r="D98" i="83"/>
  <c r="E98" i="83"/>
  <c r="F98" i="83"/>
  <c r="B99" i="83"/>
  <c r="C99" i="83"/>
  <c r="D99" i="83"/>
  <c r="E99" i="83"/>
  <c r="F99" i="83"/>
  <c r="B100" i="83"/>
  <c r="C100" i="83"/>
  <c r="D100" i="83"/>
  <c r="E100" i="83"/>
  <c r="F100" i="83"/>
  <c r="B101" i="83"/>
  <c r="C101" i="83"/>
  <c r="D101" i="83"/>
  <c r="E101" i="83"/>
  <c r="F101" i="83"/>
  <c r="B102" i="83"/>
  <c r="C102" i="83"/>
  <c r="D102" i="83"/>
  <c r="E102" i="83"/>
  <c r="F102" i="83"/>
  <c r="B103" i="83"/>
  <c r="C103" i="83"/>
  <c r="D103" i="83"/>
  <c r="E103" i="83"/>
  <c r="F103" i="83"/>
  <c r="B104" i="83"/>
  <c r="C104" i="83"/>
  <c r="D104" i="83"/>
  <c r="E104" i="83"/>
  <c r="F104" i="83"/>
  <c r="B105" i="83"/>
  <c r="C105" i="83"/>
  <c r="D105" i="83"/>
  <c r="E105" i="83"/>
  <c r="F105" i="83"/>
  <c r="B106" i="83"/>
  <c r="C106" i="83"/>
  <c r="D106" i="83"/>
  <c r="E106" i="83"/>
  <c r="F106" i="83"/>
  <c r="B107" i="83"/>
  <c r="C107" i="83"/>
  <c r="D107" i="83"/>
  <c r="E107" i="83"/>
  <c r="F107" i="83"/>
  <c r="B108" i="83"/>
  <c r="C108" i="83"/>
  <c r="D108" i="83"/>
  <c r="E108" i="83"/>
  <c r="F108" i="83"/>
  <c r="B109" i="83"/>
  <c r="C109" i="83"/>
  <c r="D109" i="83"/>
  <c r="E109" i="83"/>
  <c r="F109" i="83"/>
  <c r="B110" i="83"/>
  <c r="C110" i="83"/>
  <c r="D110" i="83"/>
  <c r="E110" i="83"/>
  <c r="F110" i="83"/>
  <c r="B111" i="83"/>
  <c r="C111" i="83"/>
  <c r="D111" i="83"/>
  <c r="E111" i="83"/>
  <c r="F111" i="83"/>
  <c r="B112" i="83"/>
  <c r="C112" i="83"/>
  <c r="D112" i="83"/>
  <c r="E112" i="83"/>
  <c r="F112" i="83"/>
  <c r="B113" i="83"/>
  <c r="C113" i="83"/>
  <c r="D113" i="83"/>
  <c r="E113" i="83"/>
  <c r="F113" i="83"/>
  <c r="B114" i="83"/>
  <c r="C114" i="83"/>
  <c r="D114" i="83"/>
  <c r="E114" i="83"/>
  <c r="F114" i="83"/>
  <c r="B115" i="83"/>
  <c r="C115" i="83"/>
  <c r="D115" i="83"/>
  <c r="E115" i="83"/>
  <c r="F115" i="83"/>
  <c r="B116" i="83"/>
  <c r="C116" i="83"/>
  <c r="D116" i="83"/>
  <c r="E116" i="83"/>
  <c r="F116" i="83"/>
  <c r="B117" i="83"/>
  <c r="C117" i="83"/>
  <c r="D117" i="83"/>
  <c r="E117" i="83"/>
  <c r="F117" i="83"/>
  <c r="B118" i="83"/>
  <c r="C118" i="83"/>
  <c r="D118" i="83"/>
  <c r="E118" i="83"/>
  <c r="F118" i="83"/>
  <c r="B119" i="83"/>
  <c r="C119" i="83"/>
  <c r="D119" i="83"/>
  <c r="E119" i="83"/>
  <c r="F119" i="83"/>
  <c r="B120" i="83"/>
  <c r="C120" i="83"/>
  <c r="D120" i="83"/>
  <c r="E120" i="83"/>
  <c r="F120" i="83"/>
  <c r="B121" i="83"/>
  <c r="C121" i="83"/>
  <c r="D121" i="83"/>
  <c r="E121" i="83"/>
  <c r="F121" i="83"/>
  <c r="B122" i="83"/>
  <c r="C122" i="83"/>
  <c r="D122" i="83"/>
  <c r="E122" i="83"/>
  <c r="F122" i="83"/>
  <c r="B123" i="83"/>
  <c r="C123" i="83"/>
  <c r="D123" i="83"/>
  <c r="E123" i="83"/>
  <c r="F123" i="83"/>
  <c r="B124" i="83"/>
  <c r="C124" i="83"/>
  <c r="D124" i="83"/>
  <c r="E124" i="83"/>
  <c r="F124" i="83"/>
  <c r="B125" i="83"/>
  <c r="C125" i="83"/>
  <c r="D125" i="83"/>
  <c r="E125" i="83"/>
  <c r="F125" i="83"/>
  <c r="B126" i="83"/>
  <c r="C126" i="83"/>
  <c r="D126" i="83"/>
  <c r="E126" i="83"/>
  <c r="F126" i="83"/>
  <c r="B127" i="83"/>
  <c r="C127" i="83"/>
  <c r="D127" i="83"/>
  <c r="E127" i="83"/>
  <c r="F127" i="83"/>
  <c r="B128" i="83"/>
  <c r="C128" i="83"/>
  <c r="D128" i="83"/>
  <c r="E128" i="83"/>
  <c r="F128" i="83"/>
  <c r="B129" i="83"/>
  <c r="C129" i="83"/>
  <c r="D129" i="83"/>
  <c r="E129" i="83"/>
  <c r="F129" i="83"/>
  <c r="B130" i="83"/>
  <c r="C130" i="83"/>
  <c r="D130" i="83"/>
  <c r="E130" i="83"/>
  <c r="F130" i="83"/>
  <c r="B131" i="83"/>
  <c r="C131" i="83"/>
  <c r="D131" i="83"/>
  <c r="E131" i="83"/>
  <c r="F131" i="83"/>
  <c r="B132" i="83"/>
  <c r="C132" i="83"/>
  <c r="D132" i="83"/>
  <c r="E132" i="83"/>
  <c r="F132" i="83"/>
  <c r="B133" i="83"/>
  <c r="C133" i="83"/>
  <c r="D133" i="83"/>
  <c r="E133" i="83"/>
  <c r="F133" i="83"/>
  <c r="B134" i="83"/>
  <c r="C134" i="83"/>
  <c r="D134" i="83"/>
  <c r="E134" i="83"/>
  <c r="F134" i="83"/>
  <c r="B135" i="83"/>
  <c r="C135" i="83"/>
  <c r="D135" i="83"/>
  <c r="E135" i="83"/>
  <c r="F135" i="83"/>
  <c r="B136" i="83"/>
  <c r="C136" i="83"/>
  <c r="D136" i="83"/>
  <c r="E136" i="83"/>
  <c r="F136" i="83"/>
  <c r="B137" i="83"/>
  <c r="C137" i="83"/>
  <c r="D137" i="83"/>
  <c r="E137" i="83"/>
  <c r="F137" i="83"/>
  <c r="B138" i="83"/>
  <c r="C138" i="83"/>
  <c r="D138" i="83"/>
  <c r="E138" i="83"/>
  <c r="F138" i="83"/>
  <c r="B139" i="83"/>
  <c r="C139" i="83"/>
  <c r="D139" i="83"/>
  <c r="E139" i="83"/>
  <c r="F139" i="83"/>
  <c r="B140" i="83"/>
  <c r="C140" i="83"/>
  <c r="D140" i="83"/>
  <c r="E140" i="83"/>
  <c r="F140" i="83"/>
  <c r="B141" i="83"/>
  <c r="C141" i="83"/>
  <c r="D141" i="83"/>
  <c r="E141" i="83"/>
  <c r="F141" i="83"/>
  <c r="B142" i="83"/>
  <c r="C142" i="83"/>
  <c r="D142" i="83"/>
  <c r="E142" i="83"/>
  <c r="F142" i="83"/>
  <c r="B143" i="83"/>
  <c r="C143" i="83"/>
  <c r="D143" i="83"/>
  <c r="E143" i="83"/>
  <c r="F143" i="83"/>
  <c r="B144" i="83"/>
  <c r="C144" i="83"/>
  <c r="D144" i="83"/>
  <c r="E144" i="83"/>
  <c r="F144" i="83"/>
  <c r="B145" i="83"/>
  <c r="C145" i="83"/>
  <c r="D145" i="83"/>
  <c r="E145" i="83"/>
  <c r="F145" i="83"/>
  <c r="B146" i="83"/>
  <c r="C146" i="83"/>
  <c r="D146" i="83"/>
  <c r="E146" i="83"/>
  <c r="F146" i="83"/>
  <c r="B147" i="83"/>
  <c r="C147" i="83"/>
  <c r="D147" i="83"/>
  <c r="E147" i="83"/>
  <c r="F147" i="83"/>
  <c r="B148" i="83"/>
  <c r="C148" i="83"/>
  <c r="D148" i="83"/>
  <c r="E148" i="83"/>
  <c r="F148" i="83"/>
  <c r="B149" i="83"/>
  <c r="C149" i="83"/>
  <c r="D149" i="83"/>
  <c r="E149" i="83"/>
  <c r="F149" i="83"/>
  <c r="B150" i="83"/>
  <c r="C150" i="83"/>
  <c r="D150" i="83"/>
  <c r="E150" i="83"/>
  <c r="F150" i="83"/>
  <c r="B151" i="83"/>
  <c r="C151" i="83"/>
  <c r="D151" i="83"/>
  <c r="E151" i="83"/>
  <c r="F151" i="83"/>
  <c r="B152" i="83"/>
  <c r="C152" i="83"/>
  <c r="D152" i="83"/>
  <c r="E152" i="83"/>
  <c r="F152" i="83"/>
  <c r="B153" i="83"/>
  <c r="C153" i="83"/>
  <c r="D153" i="83"/>
  <c r="E153" i="83"/>
  <c r="F153" i="83"/>
  <c r="B154" i="83"/>
  <c r="C154" i="83"/>
  <c r="D154" i="83"/>
  <c r="E154" i="83"/>
  <c r="F154" i="83"/>
  <c r="B155" i="83"/>
  <c r="C155" i="83"/>
  <c r="D155" i="83"/>
  <c r="E155" i="83"/>
  <c r="F155" i="83"/>
  <c r="B156" i="83"/>
  <c r="C156" i="83"/>
  <c r="D156" i="83"/>
  <c r="E156" i="83"/>
  <c r="F156" i="83"/>
  <c r="B157" i="83"/>
  <c r="C157" i="83"/>
  <c r="D157" i="83"/>
  <c r="E157" i="83"/>
  <c r="F157" i="83"/>
  <c r="B158" i="83"/>
  <c r="C158" i="83"/>
  <c r="D158" i="83"/>
  <c r="E158" i="83"/>
  <c r="F158" i="83"/>
  <c r="B159" i="83"/>
  <c r="C159" i="83"/>
  <c r="D159" i="83"/>
  <c r="E159" i="83"/>
  <c r="F159" i="83"/>
  <c r="B160" i="83"/>
  <c r="C160" i="83"/>
  <c r="D160" i="83"/>
  <c r="E160" i="83"/>
  <c r="F160" i="83"/>
  <c r="B161" i="83"/>
  <c r="C161" i="83"/>
  <c r="D161" i="83"/>
  <c r="E161" i="83"/>
  <c r="F161" i="83"/>
  <c r="B162" i="83"/>
  <c r="C162" i="83"/>
  <c r="D162" i="83"/>
  <c r="E162" i="83"/>
  <c r="F162" i="83"/>
  <c r="B163" i="83"/>
  <c r="C163" i="83"/>
  <c r="D163" i="83"/>
  <c r="E163" i="83"/>
  <c r="F163" i="83"/>
  <c r="B164" i="83"/>
  <c r="C164" i="83"/>
  <c r="D164" i="83"/>
  <c r="E164" i="83"/>
  <c r="F164" i="83"/>
  <c r="B165" i="83"/>
  <c r="C165" i="83"/>
  <c r="D165" i="83"/>
  <c r="E165" i="83"/>
  <c r="F165" i="83"/>
  <c r="B166" i="83"/>
  <c r="C166" i="83"/>
  <c r="D166" i="83"/>
  <c r="E166" i="83"/>
  <c r="F166" i="83"/>
  <c r="B167" i="83"/>
  <c r="C167" i="83"/>
  <c r="D167" i="83"/>
  <c r="E167" i="83"/>
  <c r="F167" i="83"/>
  <c r="B168" i="83"/>
  <c r="C168" i="83"/>
  <c r="D168" i="83"/>
  <c r="E168" i="83"/>
  <c r="F168" i="83"/>
  <c r="B169" i="83"/>
  <c r="C169" i="83"/>
  <c r="D169" i="83"/>
  <c r="E169" i="83"/>
  <c r="F169" i="83"/>
  <c r="B170" i="83"/>
  <c r="C170" i="83"/>
  <c r="D170" i="83"/>
  <c r="E170" i="83"/>
  <c r="F170" i="83"/>
  <c r="B171" i="83"/>
  <c r="C171" i="83"/>
  <c r="D171" i="83"/>
  <c r="E171" i="83"/>
  <c r="F171" i="83"/>
  <c r="B172" i="83"/>
  <c r="C172" i="83"/>
  <c r="D172" i="83"/>
  <c r="E172" i="83"/>
  <c r="F172" i="83"/>
  <c r="B173" i="83"/>
  <c r="C173" i="83"/>
  <c r="D173" i="83"/>
  <c r="E173" i="83"/>
  <c r="F173" i="83"/>
  <c r="B174" i="83"/>
  <c r="C174" i="83"/>
  <c r="D174" i="83"/>
  <c r="E174" i="83"/>
  <c r="F174" i="83"/>
  <c r="B175" i="83"/>
  <c r="C175" i="83"/>
  <c r="D175" i="83"/>
  <c r="E175" i="83"/>
  <c r="F175" i="83"/>
  <c r="B176" i="83"/>
  <c r="C176" i="83"/>
  <c r="D176" i="83"/>
  <c r="E176" i="83"/>
  <c r="F176" i="83"/>
  <c r="B177" i="83"/>
  <c r="C177" i="83"/>
  <c r="D177" i="83"/>
  <c r="E177" i="83"/>
  <c r="F177" i="83"/>
  <c r="B178" i="83"/>
  <c r="C178" i="83"/>
  <c r="D178" i="83"/>
  <c r="E178" i="83"/>
  <c r="F178" i="83"/>
  <c r="B179" i="83"/>
  <c r="C179" i="83"/>
  <c r="D179" i="83"/>
  <c r="E179" i="83"/>
  <c r="F179" i="83"/>
  <c r="B180" i="83"/>
  <c r="C180" i="83"/>
  <c r="D180" i="83"/>
  <c r="E180" i="83"/>
  <c r="F180" i="83"/>
  <c r="B181" i="83"/>
  <c r="C181" i="83"/>
  <c r="D181" i="83"/>
  <c r="E181" i="83"/>
  <c r="F181" i="83"/>
  <c r="B182" i="83"/>
  <c r="C182" i="83"/>
  <c r="D182" i="83"/>
  <c r="E182" i="83"/>
  <c r="F182" i="83"/>
  <c r="F96" i="83"/>
  <c r="C96" i="83"/>
  <c r="D96" i="83"/>
  <c r="E96" i="83"/>
  <c r="B96" i="83"/>
  <c r="AE107" i="83"/>
  <c r="AE119" i="83"/>
  <c r="AE127" i="83"/>
  <c r="AE148" i="83"/>
  <c r="AE152" i="83"/>
  <c r="AE164" i="83"/>
  <c r="AE181" i="83"/>
  <c r="G167" i="83"/>
  <c r="I167" i="83"/>
  <c r="J167" i="83"/>
  <c r="K167" i="83"/>
  <c r="L167" i="83"/>
  <c r="N167" i="83"/>
  <c r="P167" i="83"/>
  <c r="Q167" i="83"/>
  <c r="R167" i="83"/>
  <c r="AE167" i="83" s="1"/>
  <c r="T167" i="83"/>
  <c r="W167" i="83"/>
  <c r="AB167" i="83"/>
  <c r="AD167" i="83"/>
  <c r="G168" i="83"/>
  <c r="I168" i="83"/>
  <c r="J168" i="83"/>
  <c r="K168" i="83"/>
  <c r="L168" i="83"/>
  <c r="N168" i="83"/>
  <c r="P168" i="83"/>
  <c r="Q168" i="83"/>
  <c r="R168" i="83"/>
  <c r="T168" i="83"/>
  <c r="W168" i="83"/>
  <c r="AB168" i="83"/>
  <c r="AD168" i="83"/>
  <c r="G169" i="83"/>
  <c r="I169" i="83"/>
  <c r="AF110" i="83" s="1"/>
  <c r="J169" i="83"/>
  <c r="AG110" i="83" s="1"/>
  <c r="K169" i="83"/>
  <c r="L169" i="83"/>
  <c r="N169" i="83"/>
  <c r="AI110" i="83" s="1"/>
  <c r="P169" i="83"/>
  <c r="AK110" i="83" s="1"/>
  <c r="Q169" i="83"/>
  <c r="R169" i="83"/>
  <c r="AE169" i="83" s="1"/>
  <c r="T169" i="83"/>
  <c r="W169" i="83"/>
  <c r="AB169" i="83"/>
  <c r="AD169" i="83"/>
  <c r="G170" i="83"/>
  <c r="I170" i="83"/>
  <c r="AF111" i="83" s="1"/>
  <c r="J170" i="83"/>
  <c r="K170" i="83"/>
  <c r="L170" i="83"/>
  <c r="N170" i="83"/>
  <c r="AI111" i="83" s="1"/>
  <c r="P170" i="83"/>
  <c r="Q170" i="83"/>
  <c r="R170" i="83"/>
  <c r="AE170" i="83" s="1"/>
  <c r="T170" i="83"/>
  <c r="W170" i="83"/>
  <c r="AB170" i="83"/>
  <c r="AD170" i="83"/>
  <c r="G171" i="83"/>
  <c r="I171" i="83"/>
  <c r="J171" i="83"/>
  <c r="K171" i="83"/>
  <c r="L171" i="83"/>
  <c r="N171" i="83"/>
  <c r="P171" i="83"/>
  <c r="Q171" i="83"/>
  <c r="R171" i="83"/>
  <c r="AE171" i="83" s="1"/>
  <c r="T171" i="83"/>
  <c r="W171" i="83"/>
  <c r="AB171" i="83"/>
  <c r="AD171" i="83"/>
  <c r="G172" i="83"/>
  <c r="I172" i="83"/>
  <c r="J172" i="83"/>
  <c r="K172" i="83"/>
  <c r="L172" i="83"/>
  <c r="N172" i="83"/>
  <c r="P172" i="83"/>
  <c r="Q172" i="83"/>
  <c r="R172" i="83"/>
  <c r="T172" i="83"/>
  <c r="W172" i="83"/>
  <c r="AB172" i="83"/>
  <c r="AD172" i="83"/>
  <c r="G173" i="83"/>
  <c r="I173" i="83"/>
  <c r="AF114" i="83" s="1"/>
  <c r="J173" i="83"/>
  <c r="AG114" i="83" s="1"/>
  <c r="K173" i="83"/>
  <c r="L173" i="83"/>
  <c r="N173" i="83"/>
  <c r="AI114" i="83" s="1"/>
  <c r="P173" i="83"/>
  <c r="AK114" i="83" s="1"/>
  <c r="Q173" i="83"/>
  <c r="R173" i="83"/>
  <c r="AE173" i="83" s="1"/>
  <c r="T173" i="83"/>
  <c r="W173" i="83"/>
  <c r="AB173" i="83"/>
  <c r="AD173" i="83"/>
  <c r="G174" i="83"/>
  <c r="I174" i="83"/>
  <c r="AF115" i="83" s="1"/>
  <c r="J174" i="83"/>
  <c r="K174" i="83"/>
  <c r="L174" i="83"/>
  <c r="N174" i="83"/>
  <c r="AI115" i="83" s="1"/>
  <c r="P174" i="83"/>
  <c r="Q174" i="83"/>
  <c r="R174" i="83"/>
  <c r="AE174" i="83" s="1"/>
  <c r="T174" i="83"/>
  <c r="W174" i="83"/>
  <c r="AB174" i="83"/>
  <c r="AD174" i="83"/>
  <c r="G175" i="83"/>
  <c r="I175" i="83"/>
  <c r="J175" i="83"/>
  <c r="K175" i="83"/>
  <c r="L175" i="83"/>
  <c r="N175" i="83"/>
  <c r="P175" i="83"/>
  <c r="Q175" i="83"/>
  <c r="R175" i="83"/>
  <c r="AE175" i="83" s="1"/>
  <c r="T175" i="83"/>
  <c r="W175" i="83"/>
  <c r="AB175" i="83"/>
  <c r="AD175" i="83"/>
  <c r="G176" i="83"/>
  <c r="I176" i="83"/>
  <c r="J176" i="83"/>
  <c r="K176" i="83"/>
  <c r="L176" i="83"/>
  <c r="N176" i="83"/>
  <c r="P176" i="83"/>
  <c r="Q176" i="83"/>
  <c r="R176" i="83"/>
  <c r="AE176" i="83" s="1"/>
  <c r="T176" i="83"/>
  <c r="W176" i="83"/>
  <c r="AB176" i="83"/>
  <c r="AD176" i="83"/>
  <c r="G177" i="83"/>
  <c r="I177" i="83"/>
  <c r="AF118" i="83" s="1"/>
  <c r="J177" i="83"/>
  <c r="AG118" i="83" s="1"/>
  <c r="K177" i="83"/>
  <c r="L177" i="83"/>
  <c r="N177" i="83"/>
  <c r="AI118" i="83" s="1"/>
  <c r="P177" i="83"/>
  <c r="AK118" i="83" s="1"/>
  <c r="Q177" i="83"/>
  <c r="R177" i="83"/>
  <c r="AE177" i="83" s="1"/>
  <c r="T177" i="83"/>
  <c r="W177" i="83"/>
  <c r="AB177" i="83"/>
  <c r="AD177" i="83"/>
  <c r="G178" i="83"/>
  <c r="I178" i="83"/>
  <c r="AF119" i="83" s="1"/>
  <c r="J178" i="83"/>
  <c r="K178" i="83"/>
  <c r="L178" i="83"/>
  <c r="N178" i="83"/>
  <c r="AI119" i="83" s="1"/>
  <c r="P178" i="83"/>
  <c r="Q178" i="83"/>
  <c r="R178" i="83"/>
  <c r="AE178" i="83" s="1"/>
  <c r="T178" i="83"/>
  <c r="W178" i="83"/>
  <c r="AB178" i="83"/>
  <c r="AD178" i="83"/>
  <c r="G179" i="83"/>
  <c r="I179" i="83"/>
  <c r="J179" i="83"/>
  <c r="K179" i="83"/>
  <c r="L179" i="83"/>
  <c r="N179" i="83"/>
  <c r="P179" i="83"/>
  <c r="Q179" i="83"/>
  <c r="R179" i="83"/>
  <c r="AE179" i="83" s="1"/>
  <c r="T179" i="83"/>
  <c r="W179" i="83"/>
  <c r="AB179" i="83"/>
  <c r="AD179" i="83"/>
  <c r="G180" i="83"/>
  <c r="I180" i="83"/>
  <c r="J180" i="83"/>
  <c r="K180" i="83"/>
  <c r="L180" i="83"/>
  <c r="N180" i="83"/>
  <c r="P180" i="83"/>
  <c r="Q180" i="83"/>
  <c r="R180" i="83"/>
  <c r="AE180" i="83" s="1"/>
  <c r="T180" i="83"/>
  <c r="W180" i="83"/>
  <c r="AB180" i="83"/>
  <c r="AD180" i="83"/>
  <c r="G181" i="83"/>
  <c r="I181" i="83"/>
  <c r="AF122" i="83" s="1"/>
  <c r="J181" i="83"/>
  <c r="AG122" i="83" s="1"/>
  <c r="K181" i="83"/>
  <c r="L181" i="83"/>
  <c r="N181" i="83"/>
  <c r="AI122" i="83" s="1"/>
  <c r="P181" i="83"/>
  <c r="AK122" i="83" s="1"/>
  <c r="Q181" i="83"/>
  <c r="R181" i="83"/>
  <c r="T181" i="83"/>
  <c r="W181" i="83"/>
  <c r="AB181" i="83"/>
  <c r="AD181" i="83"/>
  <c r="G182" i="83"/>
  <c r="I182" i="83"/>
  <c r="AF123" i="83" s="1"/>
  <c r="J182" i="83"/>
  <c r="K182" i="83"/>
  <c r="L182" i="83"/>
  <c r="N182" i="83"/>
  <c r="AI123" i="83" s="1"/>
  <c r="P182" i="83"/>
  <c r="Q182" i="83"/>
  <c r="R182" i="83"/>
  <c r="R190" i="83" s="1"/>
  <c r="T182" i="83"/>
  <c r="W182" i="83"/>
  <c r="AB182" i="83"/>
  <c r="AD182" i="83"/>
  <c r="AD166" i="83"/>
  <c r="AB166" i="83"/>
  <c r="W166" i="83"/>
  <c r="T166" i="83"/>
  <c r="R166" i="83"/>
  <c r="Q166" i="83"/>
  <c r="P166" i="83"/>
  <c r="N166" i="83"/>
  <c r="L166" i="83"/>
  <c r="K166" i="83"/>
  <c r="J166" i="83"/>
  <c r="I166" i="83"/>
  <c r="G166" i="83"/>
  <c r="AD165" i="83"/>
  <c r="AB165" i="83"/>
  <c r="W165" i="83"/>
  <c r="T165" i="83"/>
  <c r="R165" i="83"/>
  <c r="Q165" i="83"/>
  <c r="P165" i="83"/>
  <c r="N165" i="83"/>
  <c r="L165" i="83"/>
  <c r="K165" i="83"/>
  <c r="J165" i="83"/>
  <c r="I165" i="83"/>
  <c r="G165" i="83"/>
  <c r="AD164" i="83"/>
  <c r="AB164" i="83"/>
  <c r="AJ105" i="83" s="1"/>
  <c r="W164" i="83"/>
  <c r="T164" i="83"/>
  <c r="R164" i="83"/>
  <c r="Q164" i="83"/>
  <c r="P164" i="83"/>
  <c r="AK105" i="83" s="1"/>
  <c r="N164" i="83"/>
  <c r="L164" i="83"/>
  <c r="K164" i="83"/>
  <c r="AH105" i="83" s="1"/>
  <c r="J164" i="83"/>
  <c r="AG105" i="83" s="1"/>
  <c r="I164" i="83"/>
  <c r="G164" i="83"/>
  <c r="AD163" i="83"/>
  <c r="AB163" i="83"/>
  <c r="AJ104" i="83" s="1"/>
  <c r="W163" i="83"/>
  <c r="T163" i="83"/>
  <c r="R163" i="83"/>
  <c r="Q163" i="83"/>
  <c r="P163" i="83"/>
  <c r="N163" i="83"/>
  <c r="L163" i="83"/>
  <c r="K163" i="83"/>
  <c r="AH104" i="83" s="1"/>
  <c r="J163" i="83"/>
  <c r="I163" i="83"/>
  <c r="G163" i="83"/>
  <c r="AD162" i="83"/>
  <c r="AB162" i="83"/>
  <c r="W162" i="83"/>
  <c r="T162" i="83"/>
  <c r="R162" i="83"/>
  <c r="Q162" i="83"/>
  <c r="P162" i="83"/>
  <c r="N162" i="83"/>
  <c r="L162" i="83"/>
  <c r="K162" i="83"/>
  <c r="J162" i="83"/>
  <c r="I162" i="83"/>
  <c r="G162" i="83"/>
  <c r="AD161" i="83"/>
  <c r="AB161" i="83"/>
  <c r="W161" i="83"/>
  <c r="T161" i="83"/>
  <c r="R161" i="83"/>
  <c r="Q161" i="83"/>
  <c r="P161" i="83"/>
  <c r="N161" i="83"/>
  <c r="L161" i="83"/>
  <c r="K161" i="83"/>
  <c r="J161" i="83"/>
  <c r="I161" i="83"/>
  <c r="G161" i="83"/>
  <c r="AD160" i="83"/>
  <c r="AB160" i="83"/>
  <c r="AJ101" i="83" s="1"/>
  <c r="W160" i="83"/>
  <c r="T160" i="83"/>
  <c r="R160" i="83"/>
  <c r="Q160" i="83"/>
  <c r="P160" i="83"/>
  <c r="AK101" i="83" s="1"/>
  <c r="N160" i="83"/>
  <c r="L160" i="83"/>
  <c r="K160" i="83"/>
  <c r="AH101" i="83" s="1"/>
  <c r="J160" i="83"/>
  <c r="AG101" i="83" s="1"/>
  <c r="I160" i="83"/>
  <c r="G160" i="83"/>
  <c r="AD159" i="83"/>
  <c r="AB159" i="83"/>
  <c r="AJ100" i="83" s="1"/>
  <c r="W159" i="83"/>
  <c r="T159" i="83"/>
  <c r="R159" i="83"/>
  <c r="Q159" i="83"/>
  <c r="P159" i="83"/>
  <c r="N159" i="83"/>
  <c r="L159" i="83"/>
  <c r="K159" i="83"/>
  <c r="AH100" i="83" s="1"/>
  <c r="J159" i="83"/>
  <c r="I159" i="83"/>
  <c r="G159" i="83"/>
  <c r="AD158" i="83"/>
  <c r="AB158" i="83"/>
  <c r="W158" i="83"/>
  <c r="T158" i="83"/>
  <c r="R158" i="83"/>
  <c r="Q158" i="83"/>
  <c r="P158" i="83"/>
  <c r="N158" i="83"/>
  <c r="L158" i="83"/>
  <c r="K158" i="83"/>
  <c r="J158" i="83"/>
  <c r="I158" i="83"/>
  <c r="G158" i="83"/>
  <c r="AD157" i="83"/>
  <c r="AB157" i="83"/>
  <c r="W157" i="83"/>
  <c r="T157" i="83"/>
  <c r="R157" i="83"/>
  <c r="Q157" i="83"/>
  <c r="P157" i="83"/>
  <c r="N157" i="83"/>
  <c r="L157" i="83"/>
  <c r="K157" i="83"/>
  <c r="J157" i="83"/>
  <c r="I157" i="83"/>
  <c r="G157" i="83"/>
  <c r="AD156" i="83"/>
  <c r="AB156" i="83"/>
  <c r="AJ97" i="83" s="1"/>
  <c r="W156" i="83"/>
  <c r="T156" i="83"/>
  <c r="R156" i="83"/>
  <c r="Q156" i="83"/>
  <c r="P156" i="83"/>
  <c r="AK97" i="83" s="1"/>
  <c r="N156" i="83"/>
  <c r="L156" i="83"/>
  <c r="K156" i="83"/>
  <c r="AH97" i="83" s="1"/>
  <c r="J156" i="83"/>
  <c r="AG97" i="83" s="1"/>
  <c r="I156" i="83"/>
  <c r="G156" i="83"/>
  <c r="AD155" i="83"/>
  <c r="AB155" i="83"/>
  <c r="AJ96" i="83" s="1"/>
  <c r="W155" i="83"/>
  <c r="T155" i="83"/>
  <c r="R155" i="83"/>
  <c r="Q155" i="83"/>
  <c r="P155" i="83"/>
  <c r="N155" i="83"/>
  <c r="L155" i="83"/>
  <c r="K155" i="83"/>
  <c r="AH96" i="83" s="1"/>
  <c r="J155" i="83"/>
  <c r="I155" i="83"/>
  <c r="G155" i="83"/>
  <c r="AD154" i="83"/>
  <c r="AB154" i="83"/>
  <c r="W154" i="83"/>
  <c r="T154" i="83"/>
  <c r="R154" i="83"/>
  <c r="Q154" i="83"/>
  <c r="P154" i="83"/>
  <c r="N154" i="83"/>
  <c r="L154" i="83"/>
  <c r="K154" i="83"/>
  <c r="J154" i="83"/>
  <c r="I154" i="83"/>
  <c r="G154" i="83"/>
  <c r="AD153" i="83"/>
  <c r="AB153" i="83"/>
  <c r="W153" i="83"/>
  <c r="T153" i="83"/>
  <c r="R153" i="83"/>
  <c r="Q153" i="83"/>
  <c r="P153" i="83"/>
  <c r="N153" i="83"/>
  <c r="L153" i="83"/>
  <c r="K153" i="83"/>
  <c r="J153" i="83"/>
  <c r="I153" i="83"/>
  <c r="G153" i="83"/>
  <c r="AD152" i="83"/>
  <c r="AB152" i="83"/>
  <c r="AJ93" i="83" s="1"/>
  <c r="W152" i="83"/>
  <c r="T152" i="83"/>
  <c r="R152" i="83"/>
  <c r="Q152" i="83"/>
  <c r="P152" i="83"/>
  <c r="AK93" i="83" s="1"/>
  <c r="N152" i="83"/>
  <c r="L152" i="83"/>
  <c r="K152" i="83"/>
  <c r="AH93" i="83" s="1"/>
  <c r="J152" i="83"/>
  <c r="AG93" i="83" s="1"/>
  <c r="I152" i="83"/>
  <c r="G152" i="83"/>
  <c r="AD151" i="83"/>
  <c r="AB151" i="83"/>
  <c r="AJ92" i="83" s="1"/>
  <c r="W151" i="83"/>
  <c r="T151" i="83"/>
  <c r="R151" i="83"/>
  <c r="Q151" i="83"/>
  <c r="P151" i="83"/>
  <c r="N151" i="83"/>
  <c r="L151" i="83"/>
  <c r="K151" i="83"/>
  <c r="AH92" i="83" s="1"/>
  <c r="J151" i="83"/>
  <c r="I151" i="83"/>
  <c r="G151" i="83"/>
  <c r="AD150" i="83"/>
  <c r="AB150" i="83"/>
  <c r="W150" i="83"/>
  <c r="T150" i="83"/>
  <c r="R150" i="83"/>
  <c r="Q150" i="83"/>
  <c r="P150" i="83"/>
  <c r="N150" i="83"/>
  <c r="L150" i="83"/>
  <c r="K150" i="83"/>
  <c r="J150" i="83"/>
  <c r="I150" i="83"/>
  <c r="G150" i="83"/>
  <c r="AD149" i="83"/>
  <c r="AB149" i="83"/>
  <c r="W149" i="83"/>
  <c r="T149" i="83"/>
  <c r="R149" i="83"/>
  <c r="Q149" i="83"/>
  <c r="P149" i="83"/>
  <c r="N149" i="83"/>
  <c r="L149" i="83"/>
  <c r="K149" i="83"/>
  <c r="J149" i="83"/>
  <c r="I149" i="83"/>
  <c r="G149" i="83"/>
  <c r="AD148" i="83"/>
  <c r="AB148" i="83"/>
  <c r="AJ89" i="83" s="1"/>
  <c r="W148" i="83"/>
  <c r="T148" i="83"/>
  <c r="R148" i="83"/>
  <c r="Q148" i="83"/>
  <c r="P148" i="83"/>
  <c r="AK89" i="83" s="1"/>
  <c r="N148" i="83"/>
  <c r="L148" i="83"/>
  <c r="K148" i="83"/>
  <c r="AH89" i="83" s="1"/>
  <c r="J148" i="83"/>
  <c r="AG89" i="83" s="1"/>
  <c r="I148" i="83"/>
  <c r="G148" i="83"/>
  <c r="AD147" i="83"/>
  <c r="AB147" i="83"/>
  <c r="AJ88" i="83" s="1"/>
  <c r="W147" i="83"/>
  <c r="T147" i="83"/>
  <c r="R147" i="83"/>
  <c r="Q147" i="83"/>
  <c r="P147" i="83"/>
  <c r="N147" i="83"/>
  <c r="L147" i="83"/>
  <c r="K147" i="83"/>
  <c r="AH88" i="83" s="1"/>
  <c r="J147" i="83"/>
  <c r="I147" i="83"/>
  <c r="G147" i="83"/>
  <c r="AD146" i="83"/>
  <c r="AB146" i="83"/>
  <c r="W146" i="83"/>
  <c r="T146" i="83"/>
  <c r="R146" i="83"/>
  <c r="Q146" i="83"/>
  <c r="P146" i="83"/>
  <c r="N146" i="83"/>
  <c r="L146" i="83"/>
  <c r="K146" i="83"/>
  <c r="J146" i="83"/>
  <c r="I146" i="83"/>
  <c r="G146" i="83"/>
  <c r="AD145" i="83"/>
  <c r="AB145" i="83"/>
  <c r="W145" i="83"/>
  <c r="T145" i="83"/>
  <c r="R145" i="83"/>
  <c r="Q145" i="83"/>
  <c r="P145" i="83"/>
  <c r="N145" i="83"/>
  <c r="L145" i="83"/>
  <c r="K145" i="83"/>
  <c r="J145" i="83"/>
  <c r="I145" i="83"/>
  <c r="G145" i="83"/>
  <c r="AD144" i="83"/>
  <c r="AB144" i="83"/>
  <c r="AJ85" i="83" s="1"/>
  <c r="W144" i="83"/>
  <c r="T144" i="83"/>
  <c r="R144" i="83"/>
  <c r="Q144" i="83"/>
  <c r="P144" i="83"/>
  <c r="AK85" i="83" s="1"/>
  <c r="N144" i="83"/>
  <c r="L144" i="83"/>
  <c r="K144" i="83"/>
  <c r="AH85" i="83" s="1"/>
  <c r="J144" i="83"/>
  <c r="AG85" i="83" s="1"/>
  <c r="I144" i="83"/>
  <c r="G144" i="83"/>
  <c r="AD143" i="83"/>
  <c r="AB143" i="83"/>
  <c r="AJ84" i="83" s="1"/>
  <c r="W143" i="83"/>
  <c r="T143" i="83"/>
  <c r="R143" i="83"/>
  <c r="Q143" i="83"/>
  <c r="P143" i="83"/>
  <c r="N143" i="83"/>
  <c r="L143" i="83"/>
  <c r="K143" i="83"/>
  <c r="AH84" i="83" s="1"/>
  <c r="J143" i="83"/>
  <c r="I143" i="83"/>
  <c r="G143" i="83"/>
  <c r="AD142" i="83"/>
  <c r="AB142" i="83"/>
  <c r="W142" i="83"/>
  <c r="T142" i="83"/>
  <c r="R142" i="83"/>
  <c r="Q142" i="83"/>
  <c r="P142" i="83"/>
  <c r="N142" i="83"/>
  <c r="L142" i="83"/>
  <c r="K142" i="83"/>
  <c r="J142" i="83"/>
  <c r="I142" i="83"/>
  <c r="G142" i="83"/>
  <c r="AD141" i="83"/>
  <c r="AB141" i="83"/>
  <c r="W141" i="83"/>
  <c r="T141" i="83"/>
  <c r="R141" i="83"/>
  <c r="Q141" i="83"/>
  <c r="P141" i="83"/>
  <c r="N141" i="83"/>
  <c r="L141" i="83"/>
  <c r="K141" i="83"/>
  <c r="J141" i="83"/>
  <c r="I141" i="83"/>
  <c r="G141" i="83"/>
  <c r="AD140" i="83"/>
  <c r="AB140" i="83"/>
  <c r="AJ81" i="83" s="1"/>
  <c r="W140" i="83"/>
  <c r="T140" i="83"/>
  <c r="R140" i="83"/>
  <c r="Q140" i="83"/>
  <c r="P140" i="83"/>
  <c r="AK81" i="83" s="1"/>
  <c r="N140" i="83"/>
  <c r="L140" i="83"/>
  <c r="K140" i="83"/>
  <c r="AH81" i="83" s="1"/>
  <c r="J140" i="83"/>
  <c r="AG81" i="83" s="1"/>
  <c r="I140" i="83"/>
  <c r="G140" i="83"/>
  <c r="AD139" i="83"/>
  <c r="AB139" i="83"/>
  <c r="AJ80" i="83" s="1"/>
  <c r="W139" i="83"/>
  <c r="T139" i="83"/>
  <c r="R139" i="83"/>
  <c r="Q139" i="83"/>
  <c r="P139" i="83"/>
  <c r="N139" i="83"/>
  <c r="L139" i="83"/>
  <c r="K139" i="83"/>
  <c r="AH80" i="83" s="1"/>
  <c r="J139" i="83"/>
  <c r="I139" i="83"/>
  <c r="G139" i="83"/>
  <c r="AD138" i="83"/>
  <c r="AB138" i="83"/>
  <c r="W138" i="83"/>
  <c r="T138" i="83"/>
  <c r="R138" i="83"/>
  <c r="Q138" i="83"/>
  <c r="P138" i="83"/>
  <c r="N138" i="83"/>
  <c r="L138" i="83"/>
  <c r="K138" i="83"/>
  <c r="J138" i="83"/>
  <c r="I138" i="83"/>
  <c r="G138" i="83"/>
  <c r="AD137" i="83"/>
  <c r="AB137" i="83"/>
  <c r="W137" i="83"/>
  <c r="T137" i="83"/>
  <c r="R137" i="83"/>
  <c r="Q137" i="83"/>
  <c r="P137" i="83"/>
  <c r="N137" i="83"/>
  <c r="L137" i="83"/>
  <c r="K137" i="83"/>
  <c r="J137" i="83"/>
  <c r="I137" i="83"/>
  <c r="G137" i="83"/>
  <c r="AD136" i="83"/>
  <c r="AB136" i="83"/>
  <c r="AJ77" i="83" s="1"/>
  <c r="W136" i="83"/>
  <c r="T136" i="83"/>
  <c r="R136" i="83"/>
  <c r="AE136" i="83" s="1"/>
  <c r="Q136" i="83"/>
  <c r="P136" i="83"/>
  <c r="AK77" i="83" s="1"/>
  <c r="N136" i="83"/>
  <c r="L136" i="83"/>
  <c r="K136" i="83"/>
  <c r="AH77" i="83" s="1"/>
  <c r="J136" i="83"/>
  <c r="AG77" i="83" s="1"/>
  <c r="I136" i="83"/>
  <c r="G136" i="83"/>
  <c r="AD135" i="83"/>
  <c r="AB135" i="83"/>
  <c r="AJ76" i="83" s="1"/>
  <c r="W135" i="83"/>
  <c r="T135" i="83"/>
  <c r="R135" i="83"/>
  <c r="Q135" i="83"/>
  <c r="P135" i="83"/>
  <c r="N135" i="83"/>
  <c r="L135" i="83"/>
  <c r="K135" i="83"/>
  <c r="AH76" i="83" s="1"/>
  <c r="J135" i="83"/>
  <c r="I135" i="83"/>
  <c r="G135" i="83"/>
  <c r="AD134" i="83"/>
  <c r="AB134" i="83"/>
  <c r="W134" i="83"/>
  <c r="T134" i="83"/>
  <c r="R134" i="83"/>
  <c r="Q134" i="83"/>
  <c r="P134" i="83"/>
  <c r="N134" i="83"/>
  <c r="L134" i="83"/>
  <c r="K134" i="83"/>
  <c r="J134" i="83"/>
  <c r="I134" i="83"/>
  <c r="G134" i="83"/>
  <c r="AD133" i="83"/>
  <c r="AB133" i="83"/>
  <c r="W133" i="83"/>
  <c r="R133" i="83"/>
  <c r="Q133" i="83"/>
  <c r="P133" i="83"/>
  <c r="N133" i="83"/>
  <c r="L133" i="83"/>
  <c r="K133" i="83"/>
  <c r="J133" i="83"/>
  <c r="I133" i="83"/>
  <c r="G133" i="83"/>
  <c r="AD132" i="83"/>
  <c r="AB132" i="83"/>
  <c r="W132" i="83"/>
  <c r="T132" i="83"/>
  <c r="R132" i="83"/>
  <c r="Q132" i="83"/>
  <c r="P132" i="83"/>
  <c r="N132" i="83"/>
  <c r="L132" i="83"/>
  <c r="K132" i="83"/>
  <c r="J132" i="83"/>
  <c r="I132" i="83"/>
  <c r="G132" i="83"/>
  <c r="AD131" i="83"/>
  <c r="AB131" i="83"/>
  <c r="AJ72" i="83" s="1"/>
  <c r="W131" i="83"/>
  <c r="T131" i="83"/>
  <c r="R131" i="83"/>
  <c r="Q131" i="83"/>
  <c r="P131" i="83"/>
  <c r="AK72" i="83" s="1"/>
  <c r="N131" i="83"/>
  <c r="L131" i="83"/>
  <c r="K131" i="83"/>
  <c r="AH72" i="83" s="1"/>
  <c r="J131" i="83"/>
  <c r="AG72" i="83" s="1"/>
  <c r="I131" i="83"/>
  <c r="G131" i="83"/>
  <c r="AD130" i="83"/>
  <c r="AB130" i="83"/>
  <c r="AJ71" i="83" s="1"/>
  <c r="W130" i="83"/>
  <c r="T130" i="83"/>
  <c r="R130" i="83"/>
  <c r="Q130" i="83"/>
  <c r="P130" i="83"/>
  <c r="N130" i="83"/>
  <c r="L130" i="83"/>
  <c r="K130" i="83"/>
  <c r="AH71" i="83" s="1"/>
  <c r="J130" i="83"/>
  <c r="I130" i="83"/>
  <c r="G130" i="83"/>
  <c r="AD129" i="83"/>
  <c r="AB129" i="83"/>
  <c r="W129" i="83"/>
  <c r="T129" i="83"/>
  <c r="R129" i="83"/>
  <c r="Q129" i="83"/>
  <c r="P129" i="83"/>
  <c r="N129" i="83"/>
  <c r="L129" i="83"/>
  <c r="K129" i="83"/>
  <c r="J129" i="83"/>
  <c r="I129" i="83"/>
  <c r="G129" i="83"/>
  <c r="AD128" i="83"/>
  <c r="AB128" i="83"/>
  <c r="W128" i="83"/>
  <c r="T128" i="83"/>
  <c r="R128" i="83"/>
  <c r="Q128" i="83"/>
  <c r="P128" i="83"/>
  <c r="N128" i="83"/>
  <c r="L128" i="83"/>
  <c r="K128" i="83"/>
  <c r="J128" i="83"/>
  <c r="I128" i="83"/>
  <c r="G128" i="83"/>
  <c r="AD127" i="83"/>
  <c r="AB127" i="83"/>
  <c r="AJ68" i="83" s="1"/>
  <c r="W127" i="83"/>
  <c r="T127" i="83"/>
  <c r="R127" i="83"/>
  <c r="Q127" i="83"/>
  <c r="P127" i="83"/>
  <c r="AK68" i="83" s="1"/>
  <c r="N127" i="83"/>
  <c r="L127" i="83"/>
  <c r="K127" i="83"/>
  <c r="AH68" i="83" s="1"/>
  <c r="J127" i="83"/>
  <c r="AG68" i="83" s="1"/>
  <c r="I127" i="83"/>
  <c r="G127" i="83"/>
  <c r="AD126" i="83"/>
  <c r="AB126" i="83"/>
  <c r="AJ67" i="83" s="1"/>
  <c r="W126" i="83"/>
  <c r="T126" i="83"/>
  <c r="R126" i="83"/>
  <c r="Q126" i="83"/>
  <c r="P126" i="83"/>
  <c r="N126" i="83"/>
  <c r="L126" i="83"/>
  <c r="K126" i="83"/>
  <c r="AH67" i="83" s="1"/>
  <c r="J126" i="83"/>
  <c r="I126" i="83"/>
  <c r="G126" i="83"/>
  <c r="AD125" i="83"/>
  <c r="AB125" i="83"/>
  <c r="W125" i="83"/>
  <c r="T125" i="83"/>
  <c r="R125" i="83"/>
  <c r="Q125" i="83"/>
  <c r="P125" i="83"/>
  <c r="N125" i="83"/>
  <c r="L125" i="83"/>
  <c r="K125" i="83"/>
  <c r="J125" i="83"/>
  <c r="I125" i="83"/>
  <c r="G125" i="83"/>
  <c r="AD124" i="83"/>
  <c r="AB124" i="83"/>
  <c r="W124" i="83"/>
  <c r="T124" i="83"/>
  <c r="R124" i="83"/>
  <c r="Q124" i="83"/>
  <c r="P124" i="83"/>
  <c r="N124" i="83"/>
  <c r="L124" i="83"/>
  <c r="K124" i="83"/>
  <c r="J124" i="83"/>
  <c r="I124" i="83"/>
  <c r="G124" i="83"/>
  <c r="AD123" i="83"/>
  <c r="AB123" i="83"/>
  <c r="AJ64" i="83" s="1"/>
  <c r="W123" i="83"/>
  <c r="T123" i="83"/>
  <c r="R123" i="83"/>
  <c r="Q123" i="83"/>
  <c r="P123" i="83"/>
  <c r="AK64" i="83" s="1"/>
  <c r="N123" i="83"/>
  <c r="L123" i="83"/>
  <c r="K123" i="83"/>
  <c r="AH64" i="83" s="1"/>
  <c r="J123" i="83"/>
  <c r="AG64" i="83" s="1"/>
  <c r="I123" i="83"/>
  <c r="G123" i="83"/>
  <c r="AD122" i="83"/>
  <c r="AB122" i="83"/>
  <c r="AJ63" i="83" s="1"/>
  <c r="W122" i="83"/>
  <c r="T122" i="83"/>
  <c r="R122" i="83"/>
  <c r="Q122" i="83"/>
  <c r="P122" i="83"/>
  <c r="N122" i="83"/>
  <c r="L122" i="83"/>
  <c r="K122" i="83"/>
  <c r="AH63" i="83" s="1"/>
  <c r="J122" i="83"/>
  <c r="I122" i="83"/>
  <c r="G122" i="83"/>
  <c r="AD121" i="83"/>
  <c r="AB121" i="83"/>
  <c r="W121" i="83"/>
  <c r="T121" i="83"/>
  <c r="R121" i="83"/>
  <c r="Q121" i="83"/>
  <c r="P121" i="83"/>
  <c r="N121" i="83"/>
  <c r="L121" i="83"/>
  <c r="K121" i="83"/>
  <c r="J121" i="83"/>
  <c r="I121" i="83"/>
  <c r="G121" i="83"/>
  <c r="AD120" i="83"/>
  <c r="AB120" i="83"/>
  <c r="W120" i="83"/>
  <c r="T120" i="83"/>
  <c r="R120" i="83"/>
  <c r="Q120" i="83"/>
  <c r="P120" i="83"/>
  <c r="N120" i="83"/>
  <c r="L120" i="83"/>
  <c r="K120" i="83"/>
  <c r="J120" i="83"/>
  <c r="I120" i="83"/>
  <c r="G120" i="83"/>
  <c r="AD119" i="83"/>
  <c r="AB119" i="83"/>
  <c r="AJ60" i="83" s="1"/>
  <c r="W119" i="83"/>
  <c r="T119" i="83"/>
  <c r="R119" i="83"/>
  <c r="Q119" i="83"/>
  <c r="P119" i="83"/>
  <c r="AK60" i="83" s="1"/>
  <c r="N119" i="83"/>
  <c r="L119" i="83"/>
  <c r="K119" i="83"/>
  <c r="AH60" i="83" s="1"/>
  <c r="J119" i="83"/>
  <c r="AG60" i="83" s="1"/>
  <c r="I119" i="83"/>
  <c r="G119" i="83"/>
  <c r="AD118" i="83"/>
  <c r="AB118" i="83"/>
  <c r="AJ59" i="83" s="1"/>
  <c r="W118" i="83"/>
  <c r="T118" i="83"/>
  <c r="R118" i="83"/>
  <c r="Q118" i="83"/>
  <c r="P118" i="83"/>
  <c r="N118" i="83"/>
  <c r="L118" i="83"/>
  <c r="K118" i="83"/>
  <c r="AH59" i="83" s="1"/>
  <c r="J118" i="83"/>
  <c r="I118" i="83"/>
  <c r="G118" i="83"/>
  <c r="AD117" i="83"/>
  <c r="AB117" i="83"/>
  <c r="W117" i="83"/>
  <c r="T117" i="83"/>
  <c r="R117" i="83"/>
  <c r="Q117" i="83"/>
  <c r="P117" i="83"/>
  <c r="N117" i="83"/>
  <c r="L117" i="83"/>
  <c r="K117" i="83"/>
  <c r="J117" i="83"/>
  <c r="I117" i="83"/>
  <c r="G117" i="83"/>
  <c r="AD116" i="83"/>
  <c r="AB116" i="83"/>
  <c r="W116" i="83"/>
  <c r="T116" i="83"/>
  <c r="R116" i="83"/>
  <c r="Q116" i="83"/>
  <c r="P116" i="83"/>
  <c r="N116" i="83"/>
  <c r="L116" i="83"/>
  <c r="K116" i="83"/>
  <c r="J116" i="83"/>
  <c r="I116" i="83"/>
  <c r="G116" i="83"/>
  <c r="AD115" i="83"/>
  <c r="AB115" i="83"/>
  <c r="AJ56" i="83" s="1"/>
  <c r="W115" i="83"/>
  <c r="T115" i="83"/>
  <c r="R115" i="83"/>
  <c r="Q115" i="83"/>
  <c r="P115" i="83"/>
  <c r="AK56" i="83" s="1"/>
  <c r="N115" i="83"/>
  <c r="L115" i="83"/>
  <c r="K115" i="83"/>
  <c r="AH56" i="83" s="1"/>
  <c r="J115" i="83"/>
  <c r="AG56" i="83" s="1"/>
  <c r="I115" i="83"/>
  <c r="G115" i="83"/>
  <c r="AD114" i="83"/>
  <c r="AB114" i="83"/>
  <c r="W114" i="83"/>
  <c r="R114" i="83"/>
  <c r="P114" i="83"/>
  <c r="L114" i="83"/>
  <c r="K114" i="83"/>
  <c r="J114" i="83"/>
  <c r="I114" i="83"/>
  <c r="AD113" i="83"/>
  <c r="AB113" i="83"/>
  <c r="W113" i="83"/>
  <c r="T113" i="83"/>
  <c r="R113" i="83"/>
  <c r="Q113" i="83"/>
  <c r="P113" i="83"/>
  <c r="N113" i="83"/>
  <c r="L113" i="83"/>
  <c r="K113" i="83"/>
  <c r="J113" i="83"/>
  <c r="I113" i="83"/>
  <c r="G113" i="83"/>
  <c r="AD112" i="83"/>
  <c r="AB112" i="83"/>
  <c r="W112" i="83"/>
  <c r="T112" i="83"/>
  <c r="R112" i="83"/>
  <c r="Q112" i="83"/>
  <c r="P112" i="83"/>
  <c r="N112" i="83"/>
  <c r="L112" i="83"/>
  <c r="K112" i="83"/>
  <c r="J112" i="83"/>
  <c r="I112" i="83"/>
  <c r="G112" i="83"/>
  <c r="AD111" i="83"/>
  <c r="AB111" i="83"/>
  <c r="AJ52" i="83" s="1"/>
  <c r="W111" i="83"/>
  <c r="T111" i="83"/>
  <c r="R111" i="83"/>
  <c r="Q111" i="83"/>
  <c r="P111" i="83"/>
  <c r="AK52" i="83" s="1"/>
  <c r="N111" i="83"/>
  <c r="L111" i="83"/>
  <c r="K111" i="83"/>
  <c r="AH52" i="83" s="1"/>
  <c r="J111" i="83"/>
  <c r="AG52" i="83" s="1"/>
  <c r="I111" i="83"/>
  <c r="G111" i="83"/>
  <c r="AD110" i="83"/>
  <c r="AB110" i="83"/>
  <c r="AJ51" i="83" s="1"/>
  <c r="W110" i="83"/>
  <c r="T110" i="83"/>
  <c r="R110" i="83"/>
  <c r="Q110" i="83"/>
  <c r="P110" i="83"/>
  <c r="N110" i="83"/>
  <c r="L110" i="83"/>
  <c r="K110" i="83"/>
  <c r="AH51" i="83" s="1"/>
  <c r="J110" i="83"/>
  <c r="I110" i="83"/>
  <c r="G110" i="83"/>
  <c r="AD109" i="83"/>
  <c r="AB109" i="83"/>
  <c r="W109" i="83"/>
  <c r="T109" i="83"/>
  <c r="R109" i="83"/>
  <c r="Q109" i="83"/>
  <c r="P109" i="83"/>
  <c r="N109" i="83"/>
  <c r="L109" i="83"/>
  <c r="K109" i="83"/>
  <c r="J109" i="83"/>
  <c r="I109" i="83"/>
  <c r="G109" i="83"/>
  <c r="AD108" i="83"/>
  <c r="AB108" i="83"/>
  <c r="W108" i="83"/>
  <c r="T108" i="83"/>
  <c r="R108" i="83"/>
  <c r="Q108" i="83"/>
  <c r="P108" i="83"/>
  <c r="N108" i="83"/>
  <c r="L108" i="83"/>
  <c r="K108" i="83"/>
  <c r="J108" i="83"/>
  <c r="I108" i="83"/>
  <c r="G108" i="83"/>
  <c r="AD107" i="83"/>
  <c r="AB107" i="83"/>
  <c r="AJ48" i="83" s="1"/>
  <c r="W107" i="83"/>
  <c r="T107" i="83"/>
  <c r="R107" i="83"/>
  <c r="Q107" i="83"/>
  <c r="P107" i="83"/>
  <c r="AK48" i="83" s="1"/>
  <c r="N107" i="83"/>
  <c r="L107" i="83"/>
  <c r="K107" i="83"/>
  <c r="AH48" i="83" s="1"/>
  <c r="J107" i="83"/>
  <c r="AG48" i="83" s="1"/>
  <c r="I107" i="83"/>
  <c r="G107" i="83"/>
  <c r="AD106" i="83"/>
  <c r="AB106" i="83"/>
  <c r="AJ47" i="83" s="1"/>
  <c r="W106" i="83"/>
  <c r="T106" i="83"/>
  <c r="R106" i="83"/>
  <c r="Q106" i="83"/>
  <c r="P106" i="83"/>
  <c r="N106" i="83"/>
  <c r="L106" i="83"/>
  <c r="K106" i="83"/>
  <c r="AH47" i="83" s="1"/>
  <c r="J106" i="83"/>
  <c r="I106" i="83"/>
  <c r="G106" i="83"/>
  <c r="W105" i="83"/>
  <c r="T105" i="83"/>
  <c r="R105" i="83"/>
  <c r="Q105" i="83"/>
  <c r="P105" i="83"/>
  <c r="AK46" i="83" s="1"/>
  <c r="J105" i="83"/>
  <c r="G105" i="83"/>
  <c r="AD104" i="83"/>
  <c r="AB104" i="83"/>
  <c r="AJ45" i="83" s="1"/>
  <c r="W104" i="83"/>
  <c r="T104" i="83"/>
  <c r="R104" i="83"/>
  <c r="Q104" i="83"/>
  <c r="P104" i="83"/>
  <c r="N104" i="83"/>
  <c r="L104" i="83"/>
  <c r="K104" i="83"/>
  <c r="AH45" i="83" s="1"/>
  <c r="J104" i="83"/>
  <c r="I104" i="83"/>
  <c r="G104" i="83"/>
  <c r="AD103" i="83"/>
  <c r="AB103" i="83"/>
  <c r="W103" i="83"/>
  <c r="T103" i="83"/>
  <c r="R103" i="83"/>
  <c r="Q103" i="83"/>
  <c r="P103" i="83"/>
  <c r="N103" i="83"/>
  <c r="L103" i="83"/>
  <c r="K103" i="83"/>
  <c r="J103" i="83"/>
  <c r="I103" i="83"/>
  <c r="G103" i="83"/>
  <c r="AD102" i="83"/>
  <c r="AB102" i="83"/>
  <c r="W102" i="83"/>
  <c r="T102" i="83"/>
  <c r="R102" i="83"/>
  <c r="Q102" i="83"/>
  <c r="P102" i="83"/>
  <c r="N102" i="83"/>
  <c r="L102" i="83"/>
  <c r="K102" i="83"/>
  <c r="J102" i="83"/>
  <c r="I102" i="83"/>
  <c r="G102" i="83"/>
  <c r="AD101" i="83"/>
  <c r="AB101" i="83"/>
  <c r="AJ42" i="83" s="1"/>
  <c r="W101" i="83"/>
  <c r="T101" i="83"/>
  <c r="R101" i="83"/>
  <c r="Q101" i="83"/>
  <c r="P101" i="83"/>
  <c r="AK42" i="83" s="1"/>
  <c r="N101" i="83"/>
  <c r="L101" i="83"/>
  <c r="K101" i="83"/>
  <c r="AH42" i="83" s="1"/>
  <c r="J101" i="83"/>
  <c r="AG42" i="83" s="1"/>
  <c r="I101" i="83"/>
  <c r="G101" i="83"/>
  <c r="AD100" i="83"/>
  <c r="AB100" i="83"/>
  <c r="AJ41" i="83" s="1"/>
  <c r="W100" i="83"/>
  <c r="T100" i="83"/>
  <c r="R100" i="83"/>
  <c r="Q100" i="83"/>
  <c r="P100" i="83"/>
  <c r="N100" i="83"/>
  <c r="L100" i="83"/>
  <c r="K100" i="83"/>
  <c r="AH41" i="83" s="1"/>
  <c r="J100" i="83"/>
  <c r="I100" i="83"/>
  <c r="G100" i="83"/>
  <c r="AD99" i="83"/>
  <c r="AB99" i="83"/>
  <c r="W99" i="83"/>
  <c r="T99" i="83"/>
  <c r="R99" i="83"/>
  <c r="Q99" i="83"/>
  <c r="P99" i="83"/>
  <c r="N99" i="83"/>
  <c r="L99" i="83"/>
  <c r="K99" i="83"/>
  <c r="J99" i="83"/>
  <c r="I99" i="83"/>
  <c r="G99" i="83"/>
  <c r="AD98" i="83"/>
  <c r="AB98" i="83"/>
  <c r="W98" i="83"/>
  <c r="T98" i="83"/>
  <c r="R98" i="83"/>
  <c r="Q98" i="83"/>
  <c r="P98" i="83"/>
  <c r="N98" i="83"/>
  <c r="L98" i="83"/>
  <c r="K98" i="83"/>
  <c r="J98" i="83"/>
  <c r="I98" i="83"/>
  <c r="G98" i="83"/>
  <c r="AD97" i="83"/>
  <c r="AB97" i="83"/>
  <c r="AJ38" i="83" s="1"/>
  <c r="W97" i="83"/>
  <c r="T97" i="83"/>
  <c r="R97" i="83"/>
  <c r="Q97" i="83"/>
  <c r="P97" i="83"/>
  <c r="AK38" i="83" s="1"/>
  <c r="N97" i="83"/>
  <c r="L97" i="83"/>
  <c r="K97" i="83"/>
  <c r="AH38" i="83" s="1"/>
  <c r="J97" i="83"/>
  <c r="AG38" i="83" s="1"/>
  <c r="I97" i="83"/>
  <c r="G97" i="83"/>
  <c r="AD96" i="83"/>
  <c r="AC96" i="83"/>
  <c r="AB96" i="83"/>
  <c r="W96" i="83"/>
  <c r="T96" i="83"/>
  <c r="R96" i="83"/>
  <c r="Q96" i="83"/>
  <c r="P96" i="83"/>
  <c r="N96" i="83"/>
  <c r="L96" i="83"/>
  <c r="K96" i="83"/>
  <c r="J96" i="83"/>
  <c r="I96" i="83"/>
  <c r="G96" i="83"/>
  <c r="AF132" i="69" l="1"/>
  <c r="AI103" i="69"/>
  <c r="AE146" i="69"/>
  <c r="AG83" i="69"/>
  <c r="AI81" i="69"/>
  <c r="AG46" i="69"/>
  <c r="AG44" i="69"/>
  <c r="AG40" i="69"/>
  <c r="AF171" i="69"/>
  <c r="AF165" i="69"/>
  <c r="AE161" i="69"/>
  <c r="AI100" i="69"/>
  <c r="AF161" i="69"/>
  <c r="AH99" i="69"/>
  <c r="AG94" i="69"/>
  <c r="AE152" i="69"/>
  <c r="AI91" i="69"/>
  <c r="AG90" i="69"/>
  <c r="AE144" i="69"/>
  <c r="AI83" i="69"/>
  <c r="AG80" i="69"/>
  <c r="AF130" i="69"/>
  <c r="AH67" i="69"/>
  <c r="AE124" i="69"/>
  <c r="AF121" i="69"/>
  <c r="AH59" i="69"/>
  <c r="AH47" i="69"/>
  <c r="AF105" i="69"/>
  <c r="AE101" i="69"/>
  <c r="AI40" i="69"/>
  <c r="AF101" i="69"/>
  <c r="AH123" i="69"/>
  <c r="AG122" i="69"/>
  <c r="AG121" i="69"/>
  <c r="AG118" i="69"/>
  <c r="AG117" i="69"/>
  <c r="AH115" i="69"/>
  <c r="AH114" i="69"/>
  <c r="AF170" i="69"/>
  <c r="AG106" i="69"/>
  <c r="AG74" i="69"/>
  <c r="AG72" i="69"/>
  <c r="AG70" i="69"/>
  <c r="AG65" i="69"/>
  <c r="AE122" i="69"/>
  <c r="AH39" i="69"/>
  <c r="AG37" i="69"/>
  <c r="AH118" i="69"/>
  <c r="AG113" i="69"/>
  <c r="AG110" i="69"/>
  <c r="AE168" i="69"/>
  <c r="AI107" i="69"/>
  <c r="AH98" i="69"/>
  <c r="AF155" i="69"/>
  <c r="AE154" i="69"/>
  <c r="AE150" i="69"/>
  <c r="AI89" i="69"/>
  <c r="AF150" i="69"/>
  <c r="AH88" i="69"/>
  <c r="AG75" i="69"/>
  <c r="AE133" i="69"/>
  <c r="AI72" i="69"/>
  <c r="AF133" i="69"/>
  <c r="AE131" i="69"/>
  <c r="AF131" i="69"/>
  <c r="AI66" i="69"/>
  <c r="AH62" i="69"/>
  <c r="AE120" i="69"/>
  <c r="AI59" i="69"/>
  <c r="AE115" i="69"/>
  <c r="AE111" i="69"/>
  <c r="AI50" i="69"/>
  <c r="AG39" i="69"/>
  <c r="AF98" i="69"/>
  <c r="AE184" i="69"/>
  <c r="AI123" i="69"/>
  <c r="AE182" i="69"/>
  <c r="AI121" i="69"/>
  <c r="AF182" i="69"/>
  <c r="AE181" i="69"/>
  <c r="AI120" i="69"/>
  <c r="AE180" i="69"/>
  <c r="AI119" i="69"/>
  <c r="AH54" i="69"/>
  <c r="AE110" i="69"/>
  <c r="AG49" i="69"/>
  <c r="AI47" i="69"/>
  <c r="AH46" i="69"/>
  <c r="AF153" i="69"/>
  <c r="AG66" i="69"/>
  <c r="AH66" i="69"/>
  <c r="AG63" i="69"/>
  <c r="AH61" i="69"/>
  <c r="AG103" i="69"/>
  <c r="AG100" i="69"/>
  <c r="AI99" i="69"/>
  <c r="AF160" i="69"/>
  <c r="AF137" i="69"/>
  <c r="AH73" i="69"/>
  <c r="AE114" i="69"/>
  <c r="AI53" i="69"/>
  <c r="AF114" i="69"/>
  <c r="R194" i="69"/>
  <c r="AE185" i="69"/>
  <c r="AH122" i="69"/>
  <c r="AE177" i="69"/>
  <c r="AI116" i="69"/>
  <c r="AH86" i="69"/>
  <c r="AH76" i="69"/>
  <c r="AG73" i="69"/>
  <c r="AG62" i="69"/>
  <c r="AH57" i="69"/>
  <c r="AG55" i="69"/>
  <c r="AG52" i="69"/>
  <c r="AG47" i="69"/>
  <c r="AE104" i="69"/>
  <c r="AG108" i="69"/>
  <c r="AH107" i="69"/>
  <c r="AF167" i="69"/>
  <c r="AE165" i="69"/>
  <c r="AI104" i="69"/>
  <c r="AG102" i="69"/>
  <c r="AH93" i="69"/>
  <c r="AF151" i="69"/>
  <c r="AH89" i="69"/>
  <c r="AH84" i="69"/>
  <c r="AF140" i="69"/>
  <c r="AG77" i="69"/>
  <c r="AF135" i="69"/>
  <c r="AE134" i="69"/>
  <c r="AI73" i="69"/>
  <c r="AF134" i="69"/>
  <c r="AH71" i="69"/>
  <c r="AE126" i="69"/>
  <c r="AI65" i="69"/>
  <c r="AF126" i="69"/>
  <c r="AF125" i="69"/>
  <c r="AE123" i="69"/>
  <c r="AI62" i="69"/>
  <c r="AF123" i="69"/>
  <c r="AH60" i="69"/>
  <c r="AG57" i="69"/>
  <c r="AE117" i="69"/>
  <c r="AI56" i="69"/>
  <c r="AF117" i="69"/>
  <c r="AE116" i="69"/>
  <c r="AI55" i="69"/>
  <c r="AF116" i="69"/>
  <c r="AG53" i="69"/>
  <c r="AE113" i="69"/>
  <c r="AI52" i="69"/>
  <c r="AF113" i="69"/>
  <c r="AG50" i="69"/>
  <c r="AE108" i="69"/>
  <c r="AF108" i="69"/>
  <c r="AI46" i="69"/>
  <c r="AJ44" i="69"/>
  <c r="AH44" i="69"/>
  <c r="AE102" i="69"/>
  <c r="AI41" i="69"/>
  <c r="AF102" i="69"/>
  <c r="AH40" i="69"/>
  <c r="AI39" i="69"/>
  <c r="AE183" i="69"/>
  <c r="AI122" i="69"/>
  <c r="AF183" i="69"/>
  <c r="AE179" i="69"/>
  <c r="AI118" i="69"/>
  <c r="AF179" i="69"/>
  <c r="AE178" i="69"/>
  <c r="AI117" i="69"/>
  <c r="AF178" i="69"/>
  <c r="AG114" i="69"/>
  <c r="AJ96" i="69"/>
  <c r="AH109" i="69"/>
  <c r="AE160" i="69"/>
  <c r="R193" i="69"/>
  <c r="AH96" i="69"/>
  <c r="AH92" i="69"/>
  <c r="AJ82" i="69"/>
  <c r="AF139" i="69"/>
  <c r="AE136" i="69"/>
  <c r="AE132" i="69"/>
  <c r="AG69" i="69"/>
  <c r="AI69" i="69"/>
  <c r="AH68" i="69"/>
  <c r="AG68" i="69"/>
  <c r="AF180" i="69"/>
  <c r="AG119" i="69"/>
  <c r="AF172" i="69"/>
  <c r="AG111" i="69"/>
  <c r="AJ110" i="69"/>
  <c r="AE170" i="69"/>
  <c r="AE169" i="69"/>
  <c r="AI108" i="69"/>
  <c r="AF169" i="69"/>
  <c r="AG105" i="69"/>
  <c r="AE158" i="69"/>
  <c r="AI97" i="69"/>
  <c r="AF157" i="69"/>
  <c r="AH94" i="69"/>
  <c r="AE148" i="69"/>
  <c r="AI87" i="69"/>
  <c r="AG85" i="69"/>
  <c r="AE142" i="69"/>
  <c r="AI71" i="69"/>
  <c r="AH51" i="69"/>
  <c r="AI51" i="69"/>
  <c r="AE103" i="69"/>
  <c r="AI42" i="69"/>
  <c r="AF103" i="69"/>
  <c r="AF184" i="69"/>
  <c r="AG123" i="69"/>
  <c r="AF176" i="69"/>
  <c r="AG115" i="69"/>
  <c r="AH108" i="69"/>
  <c r="AG95" i="69"/>
  <c r="AI95" i="69"/>
  <c r="AH75" i="69"/>
  <c r="AJ106" i="69"/>
  <c r="AE164" i="69"/>
  <c r="AH102" i="69"/>
  <c r="AE156" i="69"/>
  <c r="AH95" i="69"/>
  <c r="AG92" i="69"/>
  <c r="AH90" i="69"/>
  <c r="AG87" i="69"/>
  <c r="AG84" i="69"/>
  <c r="R191" i="69"/>
  <c r="AE130" i="69"/>
  <c r="AH69" i="69"/>
  <c r="AH119" i="69"/>
  <c r="AH111" i="69"/>
  <c r="AE167" i="69"/>
  <c r="AI106" i="69"/>
  <c r="AH105" i="69"/>
  <c r="AH104" i="69"/>
  <c r="AF163" i="69"/>
  <c r="AE159" i="69"/>
  <c r="AI98" i="69"/>
  <c r="AF159" i="69"/>
  <c r="AI93" i="69"/>
  <c r="AE153" i="69"/>
  <c r="AI92" i="69"/>
  <c r="AJ86" i="69"/>
  <c r="AF145" i="69"/>
  <c r="AH83" i="69"/>
  <c r="AH80" i="69"/>
  <c r="AE140" i="69"/>
  <c r="AI79" i="69"/>
  <c r="AH77" i="69"/>
  <c r="AJ76" i="69"/>
  <c r="AJ72" i="69"/>
  <c r="AH70" i="69"/>
  <c r="AF127" i="69"/>
  <c r="AH64" i="69"/>
  <c r="AI63" i="69"/>
  <c r="AG59" i="69"/>
  <c r="AH55" i="69"/>
  <c r="AH50" i="69"/>
  <c r="AE109" i="69"/>
  <c r="AI48" i="69"/>
  <c r="AG42" i="69"/>
  <c r="AG41" i="69"/>
  <c r="AE100" i="69"/>
  <c r="R189" i="69"/>
  <c r="AF100" i="69"/>
  <c r="AH38" i="69"/>
  <c r="AH37" i="69"/>
  <c r="AF185" i="69"/>
  <c r="AF181" i="69"/>
  <c r="AF177" i="69"/>
  <c r="AF173" i="69"/>
  <c r="AH65" i="69"/>
  <c r="AI64" i="69"/>
  <c r="AG58" i="69"/>
  <c r="AH56" i="69"/>
  <c r="AJ52" i="69"/>
  <c r="AG48" i="69"/>
  <c r="AE107" i="69"/>
  <c r="R190" i="69"/>
  <c r="AG38" i="69"/>
  <c r="AE116" i="68"/>
  <c r="R155" i="68"/>
  <c r="AF147" i="68"/>
  <c r="AF143" i="68"/>
  <c r="AF140" i="68"/>
  <c r="AF136" i="68"/>
  <c r="AE134" i="68"/>
  <c r="AF134" i="68"/>
  <c r="AE129" i="68"/>
  <c r="AF129" i="68"/>
  <c r="AF126" i="68"/>
  <c r="AE124" i="68"/>
  <c r="AF124" i="68"/>
  <c r="AF121" i="68"/>
  <c r="AE118" i="68"/>
  <c r="AF118" i="68"/>
  <c r="AF115" i="68"/>
  <c r="AE110" i="68"/>
  <c r="AF110" i="68"/>
  <c r="AF106" i="68"/>
  <c r="AE104" i="68"/>
  <c r="AF104" i="68"/>
  <c r="AE101" i="68"/>
  <c r="AF101" i="68"/>
  <c r="AF95" i="68"/>
  <c r="AF91" i="68"/>
  <c r="AF87" i="68"/>
  <c r="AF83" i="68"/>
  <c r="AF149" i="68"/>
  <c r="AF145" i="68"/>
  <c r="AF138" i="68"/>
  <c r="AE135" i="68"/>
  <c r="AF135" i="68"/>
  <c r="AF130" i="68"/>
  <c r="AE125" i="68"/>
  <c r="AF125" i="68"/>
  <c r="AF119" i="68"/>
  <c r="AE114" i="68"/>
  <c r="AF114" i="68"/>
  <c r="AF111" i="68"/>
  <c r="AF108" i="68"/>
  <c r="AE105" i="68"/>
  <c r="AF105" i="68"/>
  <c r="AF102" i="68"/>
  <c r="AF97" i="68"/>
  <c r="AF93" i="68"/>
  <c r="AF89" i="68"/>
  <c r="AF85" i="68"/>
  <c r="AF150" i="68"/>
  <c r="AF146" i="68"/>
  <c r="AF142" i="68"/>
  <c r="AF139" i="68"/>
  <c r="R157" i="68"/>
  <c r="AF120" i="68"/>
  <c r="AF117" i="68"/>
  <c r="AE112" i="68"/>
  <c r="AF112" i="68"/>
  <c r="AF109" i="68"/>
  <c r="AF103" i="68"/>
  <c r="AF100" i="68"/>
  <c r="AE98" i="68"/>
  <c r="AF98" i="68"/>
  <c r="AF94" i="68"/>
  <c r="AF90" i="68"/>
  <c r="R154" i="68"/>
  <c r="AF86" i="68"/>
  <c r="R153" i="68"/>
  <c r="AF82" i="68"/>
  <c r="AE172" i="83"/>
  <c r="AE168" i="83"/>
  <c r="AI39" i="83"/>
  <c r="AI43" i="83"/>
  <c r="AI49" i="83"/>
  <c r="AI53" i="83"/>
  <c r="AF57" i="83"/>
  <c r="AE117" i="83"/>
  <c r="AF61" i="83"/>
  <c r="AE121" i="83"/>
  <c r="AI65" i="83"/>
  <c r="AE125" i="83"/>
  <c r="AI69" i="83"/>
  <c r="AE129" i="83"/>
  <c r="AF73" i="83"/>
  <c r="AE133" i="83"/>
  <c r="AI78" i="83"/>
  <c r="AF82" i="83"/>
  <c r="AF86" i="83"/>
  <c r="AI90" i="83"/>
  <c r="AF94" i="83"/>
  <c r="AI98" i="83"/>
  <c r="AG39" i="83"/>
  <c r="AK39" i="83"/>
  <c r="AE100" i="83"/>
  <c r="AG43" i="83"/>
  <c r="AK43" i="83"/>
  <c r="AE104" i="83"/>
  <c r="AG49" i="83"/>
  <c r="AK49" i="83"/>
  <c r="AF39" i="83"/>
  <c r="AF43" i="83"/>
  <c r="AF49" i="83"/>
  <c r="AF53" i="83"/>
  <c r="AI57" i="83"/>
  <c r="AI61" i="83"/>
  <c r="AF65" i="83"/>
  <c r="AF69" i="83"/>
  <c r="AI73" i="83"/>
  <c r="AF78" i="83"/>
  <c r="AI82" i="83"/>
  <c r="AI86" i="83"/>
  <c r="AF90" i="83"/>
  <c r="AI94" i="83"/>
  <c r="AF98" i="83"/>
  <c r="AF102" i="83"/>
  <c r="AI102" i="83"/>
  <c r="AF106" i="83"/>
  <c r="AI106" i="83"/>
  <c r="AJ121" i="83"/>
  <c r="AH121" i="83"/>
  <c r="AJ117" i="83"/>
  <c r="AH117" i="83"/>
  <c r="AJ113" i="83"/>
  <c r="AH113" i="83"/>
  <c r="AJ109" i="83"/>
  <c r="AH109" i="83"/>
  <c r="AG53" i="83"/>
  <c r="AG57" i="83"/>
  <c r="AG69" i="83"/>
  <c r="AK53" i="83"/>
  <c r="AK57" i="83"/>
  <c r="AG61" i="83"/>
  <c r="AK61" i="83"/>
  <c r="AG65" i="83"/>
  <c r="AK65" i="83"/>
  <c r="AK69" i="83"/>
  <c r="AG73" i="83"/>
  <c r="AK73" i="83"/>
  <c r="AG78" i="83"/>
  <c r="AK78" i="83"/>
  <c r="AG82" i="83"/>
  <c r="AK82" i="83"/>
  <c r="AG86" i="83"/>
  <c r="AK86" i="83"/>
  <c r="AG90" i="83"/>
  <c r="AK90" i="83"/>
  <c r="AG94" i="83"/>
  <c r="AK94" i="83"/>
  <c r="AG98" i="83"/>
  <c r="AK98" i="83"/>
  <c r="AG102" i="83"/>
  <c r="AK102" i="83"/>
  <c r="AG106" i="83"/>
  <c r="AK106" i="83"/>
  <c r="AK121" i="83"/>
  <c r="AG121" i="83"/>
  <c r="AK117" i="83"/>
  <c r="AG117" i="83"/>
  <c r="AK113" i="83"/>
  <c r="AG113" i="83"/>
  <c r="AK109" i="83"/>
  <c r="AG109" i="83"/>
  <c r="AH39" i="83"/>
  <c r="AJ39" i="83"/>
  <c r="AH43" i="83"/>
  <c r="AJ43" i="83"/>
  <c r="AH49" i="83"/>
  <c r="AJ49" i="83"/>
  <c r="AE111" i="83"/>
  <c r="AH53" i="83"/>
  <c r="AJ53" i="83"/>
  <c r="AE115" i="83"/>
  <c r="AH57" i="83"/>
  <c r="AJ57" i="83"/>
  <c r="AH61" i="83"/>
  <c r="AJ61" i="83"/>
  <c r="AE123" i="83"/>
  <c r="AH65" i="83"/>
  <c r="AJ65" i="83"/>
  <c r="AH69" i="83"/>
  <c r="AJ69" i="83"/>
  <c r="AE131" i="83"/>
  <c r="AH73" i="83"/>
  <c r="AJ73" i="83"/>
  <c r="AH78" i="83"/>
  <c r="AJ78" i="83"/>
  <c r="AE140" i="83"/>
  <c r="AH82" i="83"/>
  <c r="AJ82" i="83"/>
  <c r="AE144" i="83"/>
  <c r="AH86" i="83"/>
  <c r="AJ86" i="83"/>
  <c r="AH90" i="83"/>
  <c r="AJ90" i="83"/>
  <c r="AH94" i="83"/>
  <c r="AJ94" i="83"/>
  <c r="AE156" i="83"/>
  <c r="AH98" i="83"/>
  <c r="AJ98" i="83"/>
  <c r="AE160" i="83"/>
  <c r="AH102" i="83"/>
  <c r="AJ102" i="83"/>
  <c r="AH106" i="83"/>
  <c r="AJ106" i="83"/>
  <c r="AI121" i="83"/>
  <c r="AF121" i="83"/>
  <c r="AI117" i="83"/>
  <c r="AF117" i="83"/>
  <c r="AI113" i="83"/>
  <c r="AF113" i="83"/>
  <c r="AI109" i="83"/>
  <c r="AF109" i="83"/>
  <c r="AE99" i="83"/>
  <c r="AE103" i="83"/>
  <c r="AE109" i="83"/>
  <c r="AE113" i="83"/>
  <c r="AE134" i="83"/>
  <c r="AE142" i="83"/>
  <c r="AE146" i="83"/>
  <c r="AE150" i="83"/>
  <c r="AE154" i="83"/>
  <c r="AE158" i="83"/>
  <c r="AE166" i="83"/>
  <c r="AF37" i="83"/>
  <c r="AI37" i="83"/>
  <c r="AF40" i="83"/>
  <c r="AI40" i="83"/>
  <c r="AF44" i="83"/>
  <c r="AI44" i="83"/>
  <c r="AE106" i="83"/>
  <c r="AF50" i="83"/>
  <c r="AI50" i="83"/>
  <c r="AE110" i="83"/>
  <c r="AF54" i="83"/>
  <c r="AI54" i="83"/>
  <c r="AF58" i="83"/>
  <c r="AI58" i="83"/>
  <c r="AE118" i="83"/>
  <c r="AF62" i="83"/>
  <c r="AI62" i="83"/>
  <c r="AE122" i="83"/>
  <c r="AF66" i="83"/>
  <c r="AI66" i="83"/>
  <c r="AE126" i="83"/>
  <c r="AF70" i="83"/>
  <c r="AI70" i="83"/>
  <c r="AE130" i="83"/>
  <c r="AF74" i="83"/>
  <c r="AI74" i="83"/>
  <c r="AF75" i="83"/>
  <c r="AI75" i="83"/>
  <c r="AE135" i="83"/>
  <c r="AF79" i="83"/>
  <c r="AI79" i="83"/>
  <c r="AE139" i="83"/>
  <c r="AF83" i="83"/>
  <c r="AI83" i="83"/>
  <c r="AE143" i="83"/>
  <c r="AF87" i="83"/>
  <c r="AI87" i="83"/>
  <c r="AE147" i="83"/>
  <c r="AF91" i="83"/>
  <c r="AI91" i="83"/>
  <c r="AE151" i="83"/>
  <c r="AF95" i="83"/>
  <c r="AI95" i="83"/>
  <c r="AE155" i="83"/>
  <c r="AF99" i="83"/>
  <c r="AI99" i="83"/>
  <c r="AE159" i="83"/>
  <c r="AF103" i="83"/>
  <c r="AI103" i="83"/>
  <c r="AE163" i="83"/>
  <c r="AF107" i="83"/>
  <c r="AI107" i="83"/>
  <c r="AJ120" i="83"/>
  <c r="AH120" i="83"/>
  <c r="AJ116" i="83"/>
  <c r="AH116" i="83"/>
  <c r="AJ112" i="83"/>
  <c r="AH112" i="83"/>
  <c r="AJ108" i="83"/>
  <c r="AH108" i="83"/>
  <c r="AG37" i="83"/>
  <c r="AK37" i="83"/>
  <c r="AE97" i="83"/>
  <c r="AG40" i="83"/>
  <c r="AK40" i="83"/>
  <c r="AF41" i="83"/>
  <c r="AI41" i="83"/>
  <c r="AE101" i="83"/>
  <c r="AG44" i="83"/>
  <c r="AK44" i="83"/>
  <c r="AF45" i="83"/>
  <c r="AI45" i="83"/>
  <c r="AE105" i="83"/>
  <c r="AF47" i="83"/>
  <c r="AI47" i="83"/>
  <c r="AG50" i="83"/>
  <c r="AK50" i="83"/>
  <c r="AF51" i="83"/>
  <c r="AI51" i="83"/>
  <c r="AG54" i="83"/>
  <c r="AK54" i="83"/>
  <c r="AG58" i="83"/>
  <c r="AK58" i="83"/>
  <c r="AF59" i="83"/>
  <c r="AI59" i="83"/>
  <c r="AG62" i="83"/>
  <c r="AK62" i="83"/>
  <c r="AF63" i="83"/>
  <c r="AI63" i="83"/>
  <c r="AG66" i="83"/>
  <c r="AK66" i="83"/>
  <c r="AF67" i="83"/>
  <c r="AI67" i="83"/>
  <c r="AG70" i="83"/>
  <c r="AK70" i="83"/>
  <c r="AF71" i="83"/>
  <c r="AI71" i="83"/>
  <c r="AG74" i="83"/>
  <c r="AK74" i="83"/>
  <c r="AJ74" i="83"/>
  <c r="AG75" i="83"/>
  <c r="AK75" i="83"/>
  <c r="AF76" i="83"/>
  <c r="AI76" i="83"/>
  <c r="AG79" i="83"/>
  <c r="AK79" i="83"/>
  <c r="AF80" i="83"/>
  <c r="AI80" i="83"/>
  <c r="AG83" i="83"/>
  <c r="AK83" i="83"/>
  <c r="AF84" i="83"/>
  <c r="AI84" i="83"/>
  <c r="AG87" i="83"/>
  <c r="AK87" i="83"/>
  <c r="AF88" i="83"/>
  <c r="AI88" i="83"/>
  <c r="AG91" i="83"/>
  <c r="AK91" i="83"/>
  <c r="AF92" i="83"/>
  <c r="AI92" i="83"/>
  <c r="AG95" i="83"/>
  <c r="AK95" i="83"/>
  <c r="AF96" i="83"/>
  <c r="AI96" i="83"/>
  <c r="AG99" i="83"/>
  <c r="AK99" i="83"/>
  <c r="AF100" i="83"/>
  <c r="AI100" i="83"/>
  <c r="AG103" i="83"/>
  <c r="AK103" i="83"/>
  <c r="AF104" i="83"/>
  <c r="AI104" i="83"/>
  <c r="AG107" i="83"/>
  <c r="AK107" i="83"/>
  <c r="AJ123" i="83"/>
  <c r="AH123" i="83"/>
  <c r="AK120" i="83"/>
  <c r="AG120" i="83"/>
  <c r="AJ119" i="83"/>
  <c r="AH119" i="83"/>
  <c r="AK116" i="83"/>
  <c r="AG116" i="83"/>
  <c r="AJ115" i="83"/>
  <c r="AH115" i="83"/>
  <c r="AK112" i="83"/>
  <c r="AG112" i="83"/>
  <c r="AJ111" i="83"/>
  <c r="AH111" i="83"/>
  <c r="AK108" i="83"/>
  <c r="AG108" i="83"/>
  <c r="AH37" i="83"/>
  <c r="AJ37" i="83"/>
  <c r="AF38" i="83"/>
  <c r="AI38" i="83"/>
  <c r="AE98" i="83"/>
  <c r="AH40" i="83"/>
  <c r="AJ40" i="83"/>
  <c r="AG41" i="83"/>
  <c r="AK41" i="83"/>
  <c r="AF42" i="83"/>
  <c r="AI42" i="83"/>
  <c r="AE102" i="83"/>
  <c r="AH44" i="83"/>
  <c r="AJ44" i="83"/>
  <c r="AG45" i="83"/>
  <c r="AK45" i="83"/>
  <c r="AG46" i="83"/>
  <c r="AG47" i="83"/>
  <c r="AK47" i="83"/>
  <c r="AF48" i="83"/>
  <c r="AI48" i="83"/>
  <c r="AE108" i="83"/>
  <c r="AH50" i="83"/>
  <c r="AJ50" i="83"/>
  <c r="AG51" i="83"/>
  <c r="AK51" i="83"/>
  <c r="AF52" i="83"/>
  <c r="AI52" i="83"/>
  <c r="AE112" i="83"/>
  <c r="AH54" i="83"/>
  <c r="AJ54" i="83"/>
  <c r="AF56" i="83"/>
  <c r="AI56" i="83"/>
  <c r="AE116" i="83"/>
  <c r="AH58" i="83"/>
  <c r="AJ58" i="83"/>
  <c r="AG59" i="83"/>
  <c r="AK59" i="83"/>
  <c r="AF60" i="83"/>
  <c r="AI60" i="83"/>
  <c r="AE120" i="83"/>
  <c r="AH62" i="83"/>
  <c r="AJ62" i="83"/>
  <c r="AG63" i="83"/>
  <c r="AK63" i="83"/>
  <c r="AF64" i="83"/>
  <c r="AI64" i="83"/>
  <c r="AE124" i="83"/>
  <c r="AH66" i="83"/>
  <c r="AJ66" i="83"/>
  <c r="AG67" i="83"/>
  <c r="AK67" i="83"/>
  <c r="AF68" i="83"/>
  <c r="AI68" i="83"/>
  <c r="AE128" i="83"/>
  <c r="AH70" i="83"/>
  <c r="AJ70" i="83"/>
  <c r="AG71" i="83"/>
  <c r="AK71" i="83"/>
  <c r="AF72" i="83"/>
  <c r="AI72" i="83"/>
  <c r="AE132" i="83"/>
  <c r="AH74" i="83"/>
  <c r="AH75" i="83"/>
  <c r="AJ75" i="83"/>
  <c r="AG76" i="83"/>
  <c r="AK76" i="83"/>
  <c r="AF77" i="83"/>
  <c r="AI77" i="83"/>
  <c r="AE137" i="83"/>
  <c r="AH79" i="83"/>
  <c r="AJ79" i="83"/>
  <c r="AG80" i="83"/>
  <c r="AK80" i="83"/>
  <c r="AF81" i="83"/>
  <c r="AI81" i="83"/>
  <c r="AE141" i="83"/>
  <c r="AH83" i="83"/>
  <c r="AJ83" i="83"/>
  <c r="AG84" i="83"/>
  <c r="AK84" i="83"/>
  <c r="AF85" i="83"/>
  <c r="AI85" i="83"/>
  <c r="AE145" i="83"/>
  <c r="AH87" i="83"/>
  <c r="AJ87" i="83"/>
  <c r="AG88" i="83"/>
  <c r="AK88" i="83"/>
  <c r="AF89" i="83"/>
  <c r="AI89" i="83"/>
  <c r="AE149" i="83"/>
  <c r="AH91" i="83"/>
  <c r="AJ91" i="83"/>
  <c r="AG92" i="83"/>
  <c r="AK92" i="83"/>
  <c r="AF93" i="83"/>
  <c r="AI93" i="83"/>
  <c r="AE153" i="83"/>
  <c r="AH95" i="83"/>
  <c r="AJ95" i="83"/>
  <c r="AG96" i="83"/>
  <c r="AK96" i="83"/>
  <c r="AF97" i="83"/>
  <c r="AI97" i="83"/>
  <c r="AE157" i="83"/>
  <c r="AH99" i="83"/>
  <c r="AJ99" i="83"/>
  <c r="AG100" i="83"/>
  <c r="AK100" i="83"/>
  <c r="AF101" i="83"/>
  <c r="AI101" i="83"/>
  <c r="AE161" i="83"/>
  <c r="AH103" i="83"/>
  <c r="AJ103" i="83"/>
  <c r="AG104" i="83"/>
  <c r="AK104" i="83"/>
  <c r="AF105" i="83"/>
  <c r="AI105" i="83"/>
  <c r="AE165" i="83"/>
  <c r="AH107" i="83"/>
  <c r="AJ107" i="83"/>
  <c r="AK123" i="83"/>
  <c r="AG123" i="83"/>
  <c r="AJ122" i="83"/>
  <c r="AH122" i="83"/>
  <c r="AI120" i="83"/>
  <c r="AF120" i="83"/>
  <c r="AK119" i="83"/>
  <c r="AG119" i="83"/>
  <c r="AJ118" i="83"/>
  <c r="AH118" i="83"/>
  <c r="AI116" i="83"/>
  <c r="AF116" i="83"/>
  <c r="AK115" i="83"/>
  <c r="AG115" i="83"/>
  <c r="AJ114" i="83"/>
  <c r="AH114" i="83"/>
  <c r="AI112" i="83"/>
  <c r="AF112" i="83"/>
  <c r="AK111" i="83"/>
  <c r="AG111" i="83"/>
  <c r="AJ110" i="83"/>
  <c r="AH110" i="83"/>
  <c r="AI108" i="83"/>
  <c r="AF108" i="83"/>
  <c r="R185" i="83"/>
  <c r="R187" i="83"/>
  <c r="R189" i="83"/>
  <c r="AE96" i="83"/>
  <c r="R186" i="83"/>
  <c r="AE182" i="83"/>
  <c r="AE162" i="83"/>
  <c r="AE138" i="83"/>
  <c r="AH124" i="69"/>
  <c r="AH120" i="69"/>
  <c r="AH116" i="69"/>
  <c r="AH112" i="69"/>
  <c r="AG124" i="69"/>
  <c r="AJ123" i="69"/>
  <c r="AH121" i="69"/>
  <c r="AG120" i="69"/>
  <c r="AJ119" i="69"/>
  <c r="AH117" i="69"/>
  <c r="AG116" i="69"/>
  <c r="AJ115" i="69"/>
  <c r="AH113" i="69"/>
  <c r="AG112" i="69"/>
  <c r="AJ111" i="69"/>
  <c r="AJ124" i="69"/>
  <c r="AJ120" i="69"/>
  <c r="AJ116" i="69"/>
  <c r="AJ112" i="69"/>
  <c r="AH110" i="69"/>
  <c r="AE171" i="69"/>
  <c r="AI110" i="69"/>
  <c r="AG107" i="69"/>
  <c r="AI85" i="69"/>
  <c r="AG43" i="69"/>
  <c r="AI43" i="69"/>
  <c r="AF104" i="69"/>
  <c r="AJ41" i="69"/>
  <c r="AH41" i="69"/>
  <c r="AJ103" i="69"/>
  <c r="AH103" i="69"/>
  <c r="AJ100" i="69"/>
  <c r="AG91" i="69"/>
  <c r="AJ91" i="69"/>
  <c r="AF152" i="69"/>
  <c r="AG88" i="69"/>
  <c r="AF148" i="69"/>
  <c r="AJ87" i="69"/>
  <c r="AH82" i="69"/>
  <c r="AH63" i="69"/>
  <c r="AF124" i="69"/>
  <c r="AH52" i="69"/>
  <c r="AH49" i="69"/>
  <c r="AF110" i="69"/>
  <c r="AG104" i="69"/>
  <c r="AH85" i="69"/>
  <c r="AF146" i="69"/>
  <c r="AE143" i="69"/>
  <c r="AI82" i="69"/>
  <c r="AG82" i="69"/>
  <c r="AG81" i="69"/>
  <c r="AJ81" i="69"/>
  <c r="AF142" i="69"/>
  <c r="AE139" i="69"/>
  <c r="AI78" i="69"/>
  <c r="AG78" i="69"/>
  <c r="AF138" i="69"/>
  <c r="AJ77" i="69"/>
  <c r="AG109" i="69"/>
  <c r="AF168" i="69"/>
  <c r="AF164" i="69"/>
  <c r="AG101" i="69"/>
  <c r="AG97" i="69"/>
  <c r="AF158" i="69"/>
  <c r="AE157" i="69"/>
  <c r="AI96" i="69"/>
  <c r="AG96" i="69"/>
  <c r="AH72" i="69"/>
  <c r="AG61" i="69"/>
  <c r="AF122" i="69"/>
  <c r="AI61" i="69"/>
  <c r="AE121" i="69"/>
  <c r="AI60" i="69"/>
  <c r="AG60" i="69"/>
  <c r="AF120" i="69"/>
  <c r="AJ59" i="69"/>
  <c r="AG54" i="69"/>
  <c r="AI54" i="69"/>
  <c r="AF115" i="69"/>
  <c r="AI49" i="69"/>
  <c r="AF109" i="69"/>
  <c r="AJ48" i="69"/>
  <c r="AH43" i="69"/>
  <c r="AE163" i="69"/>
  <c r="AI102" i="69"/>
  <c r="AG99" i="69"/>
  <c r="AE155" i="69"/>
  <c r="AI94" i="69"/>
  <c r="AG89" i="69"/>
  <c r="AE147" i="69"/>
  <c r="AI86" i="69"/>
  <c r="AG86" i="69"/>
  <c r="AE145" i="69"/>
  <c r="AI84" i="69"/>
  <c r="AG79" i="69"/>
  <c r="AE137" i="69"/>
  <c r="AI76" i="69"/>
  <c r="AG76" i="69"/>
  <c r="AI75" i="69"/>
  <c r="AG71" i="69"/>
  <c r="AE129" i="69"/>
  <c r="AI68" i="69"/>
  <c r="AE125" i="69"/>
  <c r="AG64" i="69"/>
  <c r="AH58" i="69"/>
  <c r="AG51" i="69"/>
  <c r="AF107" i="69"/>
  <c r="AJ46" i="69"/>
  <c r="AG93" i="69"/>
  <c r="AF154" i="69"/>
  <c r="AH91" i="69"/>
  <c r="AJ88" i="69"/>
  <c r="AF144" i="69"/>
  <c r="AJ83" i="69"/>
  <c r="AH81" i="69"/>
  <c r="AJ78" i="69"/>
  <c r="AH74" i="69"/>
  <c r="AF128" i="69"/>
  <c r="AJ67" i="69"/>
  <c r="AF111" i="69"/>
  <c r="AJ50" i="69"/>
  <c r="AE151" i="69"/>
  <c r="AI90" i="69"/>
  <c r="AE141" i="69"/>
  <c r="AI80" i="69"/>
  <c r="AE135" i="69"/>
  <c r="AI74" i="69"/>
  <c r="AE127" i="69"/>
  <c r="AE119" i="69"/>
  <c r="AB97" i="69" l="1"/>
  <c r="AC97" i="69"/>
  <c r="N97" i="69" l="1"/>
  <c r="O97" i="69"/>
  <c r="K97" i="69"/>
  <c r="J97" i="69"/>
  <c r="AD97" i="69" l="1"/>
  <c r="W97" i="69"/>
  <c r="T97" i="69"/>
  <c r="R97" i="69"/>
  <c r="Q97" i="69"/>
  <c r="P97" i="69"/>
  <c r="L97" i="69"/>
  <c r="I97" i="69"/>
  <c r="G97" i="69"/>
  <c r="AD80" i="68"/>
  <c r="W80" i="68"/>
  <c r="T80" i="68"/>
  <c r="R80" i="68"/>
  <c r="Q80" i="68"/>
  <c r="P80" i="68"/>
  <c r="L80" i="68"/>
  <c r="I80" i="68"/>
  <c r="G80" i="68"/>
  <c r="AE92" i="60" l="1"/>
  <c r="AJ36" i="69"/>
  <c r="AG36" i="69"/>
  <c r="AI36" i="69"/>
  <c r="AH36" i="69"/>
  <c r="AF97" i="69"/>
  <c r="AE97" i="69"/>
  <c r="AE80" i="68"/>
  <c r="AF80" i="68"/>
</calcChain>
</file>

<file path=xl/sharedStrings.xml><?xml version="1.0" encoding="utf-8"?>
<sst xmlns="http://schemas.openxmlformats.org/spreadsheetml/2006/main" count="1357" uniqueCount="372">
  <si>
    <t>Arsenic</t>
  </si>
  <si>
    <t>Lead</t>
  </si>
  <si>
    <t>Data Source</t>
  </si>
  <si>
    <t>Aluminum</t>
  </si>
  <si>
    <t>Antimony</t>
  </si>
  <si>
    <t>Barium</t>
  </si>
  <si>
    <t>Beryllium</t>
  </si>
  <si>
    <t>Cadmium</t>
  </si>
  <si>
    <t>Calcium</t>
  </si>
  <si>
    <t>Chromium</t>
  </si>
  <si>
    <t>Cobalt</t>
  </si>
  <si>
    <t>Copper</t>
  </si>
  <si>
    <t>Iron</t>
  </si>
  <si>
    <t>Magnesium</t>
  </si>
  <si>
    <t>Manganese</t>
  </si>
  <si>
    <t>Mercury</t>
  </si>
  <si>
    <t>Molybdenum</t>
  </si>
  <si>
    <t>Nickel</t>
  </si>
  <si>
    <t>Potassium</t>
  </si>
  <si>
    <t>Selenium</t>
  </si>
  <si>
    <t>Silver</t>
  </si>
  <si>
    <t>Sodium</t>
  </si>
  <si>
    <t>Thallium</t>
  </si>
  <si>
    <t>Vanadium</t>
  </si>
  <si>
    <t>Zinc</t>
  </si>
  <si>
    <t>SJBB</t>
  </si>
  <si>
    <t>SJMH</t>
  </si>
  <si>
    <t>NAR06</t>
  </si>
  <si>
    <t>ANIMAS-ROTARY-PARK_032416L</t>
  </si>
  <si>
    <t>9423A_05/03/2016</t>
  </si>
  <si>
    <t>9423A_05/11/2016</t>
  </si>
  <si>
    <t>9423A_05/19/2016</t>
  </si>
  <si>
    <t>9423A_05/26/2016</t>
  </si>
  <si>
    <t>9423A_06/01/2016</t>
  </si>
  <si>
    <t>9423A_06/06/2016</t>
  </si>
  <si>
    <t>Animas-RotaryPark_060716DL</t>
  </si>
  <si>
    <t>9423A_06/15/2016</t>
  </si>
  <si>
    <t>9423A</t>
  </si>
  <si>
    <t>Cu:Al</t>
  </si>
  <si>
    <t>Pb:Al</t>
  </si>
  <si>
    <t>SJ4C_110516</t>
  </si>
  <si>
    <t>SJMH_110516</t>
  </si>
  <si>
    <t>Pb : Al Ratio</t>
  </si>
  <si>
    <t>Plot for Snowmelt at Durango</t>
  </si>
  <si>
    <t>94.2 to 95.77</t>
  </si>
  <si>
    <t>Post-Event</t>
  </si>
  <si>
    <t>2016 Snowmelt</t>
  </si>
  <si>
    <t>Summer/Fall 2016</t>
  </si>
  <si>
    <t>Ba:Al</t>
  </si>
  <si>
    <t>Be:Al</t>
  </si>
  <si>
    <t>Cr:Al</t>
  </si>
  <si>
    <t>Tl:Al</t>
  </si>
  <si>
    <t>Guide to This File</t>
  </si>
  <si>
    <t>Data was obtained from:</t>
  </si>
  <si>
    <t>CONSOLIDATED POST EVENT DATA.xls</t>
  </si>
  <si>
    <t>Worksheets that contain Figure or Table from Final Report are identified by this tab color</t>
  </si>
  <si>
    <t>Guide to Location of Final Report Figures and Tables Found in this File</t>
  </si>
  <si>
    <t>Report Figure Or Table</t>
  </si>
  <si>
    <t>Worksheet</t>
  </si>
  <si>
    <t>Total water concentrations are plotted in sequence at individual locations in this file.</t>
  </si>
  <si>
    <t>Date:Time</t>
  </si>
  <si>
    <t>Sample ID</t>
  </si>
  <si>
    <t>Total Water Concentration in mg/L</t>
  </si>
  <si>
    <t>USEPA Region 8</t>
  </si>
  <si>
    <t>USEPA Regions</t>
  </si>
  <si>
    <t>USGS</t>
  </si>
  <si>
    <r>
      <t>Total Water Concentration (</t>
    </r>
    <r>
      <rPr>
        <b/>
        <sz val="12"/>
        <color theme="1"/>
        <rFont val="Calibri"/>
        <family val="2"/>
      </rPr>
      <t>µ</t>
    </r>
    <r>
      <rPr>
        <b/>
        <sz val="12"/>
        <color theme="1"/>
        <rFont val="Calibri"/>
        <family val="2"/>
        <scheme val="minor"/>
      </rPr>
      <t>g/L)</t>
    </r>
  </si>
  <si>
    <t>Location</t>
  </si>
  <si>
    <t>Lead Conc mg/L</t>
  </si>
  <si>
    <t>River Distance (km)</t>
  </si>
  <si>
    <t>Data From Worksheet:  Durango RK 95</t>
  </si>
  <si>
    <t>Restricted to RK</t>
  </si>
  <si>
    <t xml:space="preserve"> Graphs of Metal Concentrations at Locations During 2016 Snowmelt</t>
  </si>
  <si>
    <t>Figure 9-20</t>
  </si>
  <si>
    <t>Fig 9-20 Snowmelt Graphics</t>
  </si>
  <si>
    <t>San Juan at Farmington (RK 196)</t>
  </si>
  <si>
    <t>SJ LV020 RK 196</t>
  </si>
  <si>
    <t>UDEQ</t>
  </si>
  <si>
    <t>NNEPA</t>
  </si>
  <si>
    <t>1508160-004B</t>
  </si>
  <si>
    <t>State of Utah</t>
  </si>
  <si>
    <t xml:space="preserve">USGS </t>
  </si>
  <si>
    <t>1508160-005B</t>
  </si>
  <si>
    <t>1508160-006B</t>
  </si>
  <si>
    <t>SJ4C-080915-11</t>
  </si>
  <si>
    <t>USEPA Region 9</t>
  </si>
  <si>
    <t>SJ4C</t>
  </si>
  <si>
    <t>1508160-007B</t>
  </si>
  <si>
    <t>1508160-008B</t>
  </si>
  <si>
    <t>1508189-004B</t>
  </si>
  <si>
    <t>SJ1100S</t>
  </si>
  <si>
    <t>UMUT</t>
  </si>
  <si>
    <t>1508188-004B</t>
  </si>
  <si>
    <t>SJ4C-081015-11</t>
  </si>
  <si>
    <t>1508228-004B</t>
  </si>
  <si>
    <t>SJ4C-081115-12</t>
  </si>
  <si>
    <t>SJ4C-081115-11</t>
  </si>
  <si>
    <t>1508227-004B</t>
  </si>
  <si>
    <t>1508263-004B</t>
  </si>
  <si>
    <t>1508262-004B</t>
  </si>
  <si>
    <t>02-06_20150812_RS</t>
  </si>
  <si>
    <t>02SANJUANR06</t>
  </si>
  <si>
    <t>SJ4C-081215-11</t>
  </si>
  <si>
    <t>1508275-004B</t>
  </si>
  <si>
    <t>1508300-004B</t>
  </si>
  <si>
    <t>SJ4C-081415-11</t>
  </si>
  <si>
    <t>1508302-004B</t>
  </si>
  <si>
    <t>SJ4C-081515-11</t>
  </si>
  <si>
    <t>1508316-001B</t>
  </si>
  <si>
    <t>SJ4C-081615-11</t>
  </si>
  <si>
    <t>SJ4C-081715-11</t>
  </si>
  <si>
    <t>1508435-004B</t>
  </si>
  <si>
    <t>SJ4C-081815-11</t>
  </si>
  <si>
    <t>1508436-004B</t>
  </si>
  <si>
    <t>SJ4C-081915-11</t>
  </si>
  <si>
    <t>1508437-004B</t>
  </si>
  <si>
    <t>SJ4C-082415-11</t>
  </si>
  <si>
    <t>1508574-004B</t>
  </si>
  <si>
    <t>SJ4C-082515-11</t>
  </si>
  <si>
    <t>1508574-010B</t>
  </si>
  <si>
    <t>02-06_20150826_RS</t>
  </si>
  <si>
    <t>SJ4C-082615-11</t>
  </si>
  <si>
    <t>1508574-015B</t>
  </si>
  <si>
    <t>SJ4C-082715-11</t>
  </si>
  <si>
    <t>1508586-006B</t>
  </si>
  <si>
    <t>1508586-012B</t>
  </si>
  <si>
    <t>SJ4C-091015-11</t>
  </si>
  <si>
    <t>SJ4C-091515-11</t>
  </si>
  <si>
    <t>SJ4C-092115-11</t>
  </si>
  <si>
    <t>SJ4C-092415-11</t>
  </si>
  <si>
    <t>SJ4C-092815-11</t>
  </si>
  <si>
    <t>SJ4C-093015-11</t>
  </si>
  <si>
    <t>1510280-007A</t>
  </si>
  <si>
    <t>SJ4C-100515-11</t>
  </si>
  <si>
    <t>SJ4C-100815-11</t>
  </si>
  <si>
    <t>SJ4C-101215-11</t>
  </si>
  <si>
    <t>1510563-007A</t>
  </si>
  <si>
    <t>1510563-013A</t>
  </si>
  <si>
    <t>1510563-014A</t>
  </si>
  <si>
    <t>1510563-015A</t>
  </si>
  <si>
    <t>1510563-016A</t>
  </si>
  <si>
    <t>1510563-017A</t>
  </si>
  <si>
    <t>1510563-018A</t>
  </si>
  <si>
    <t>1511118-002A</t>
  </si>
  <si>
    <t>1511118-003A</t>
  </si>
  <si>
    <t>1511118-004A</t>
  </si>
  <si>
    <t>SJ4C_102615</t>
  </si>
  <si>
    <t>SJ4C_032316L</t>
  </si>
  <si>
    <t>SJ4C_060816L</t>
  </si>
  <si>
    <t>Labels for graphing</t>
  </si>
  <si>
    <t>Trace Metal to Aluminum Ratios</t>
  </si>
  <si>
    <t>SJ 4 Corners RK 297</t>
  </si>
  <si>
    <t>LVW-020</t>
  </si>
  <si>
    <t>SJLP</t>
  </si>
  <si>
    <t>Distance from GKM (km)</t>
  </si>
  <si>
    <t>Trace Metal to Aluminum Ratio</t>
  </si>
  <si>
    <t xml:space="preserve"> San Juan at Four Corners  (RK 296 to 299)</t>
  </si>
  <si>
    <t>1508160-002B</t>
  </si>
  <si>
    <t>1508189-002B</t>
  </si>
  <si>
    <t>1508188-002B</t>
  </si>
  <si>
    <t>1508228-002B</t>
  </si>
  <si>
    <t>1508227-002B</t>
  </si>
  <si>
    <t>1508263-002B</t>
  </si>
  <si>
    <t>1508275-002B</t>
  </si>
  <si>
    <t>1508262-002B</t>
  </si>
  <si>
    <t>1508300-002B</t>
  </si>
  <si>
    <t>1508302-002B</t>
  </si>
  <si>
    <t>1508316-002B</t>
  </si>
  <si>
    <t>1508324-002B</t>
  </si>
  <si>
    <t>1508435-002B</t>
  </si>
  <si>
    <t>1508436-002B</t>
  </si>
  <si>
    <t>1508437-002B</t>
  </si>
  <si>
    <t>1508574-003B</t>
  </si>
  <si>
    <t>1508574-009B</t>
  </si>
  <si>
    <t>1508574-014B</t>
  </si>
  <si>
    <t>1508586-003B</t>
  </si>
  <si>
    <t>1508586-010B</t>
  </si>
  <si>
    <t>1509529-002A</t>
  </si>
  <si>
    <t>1510567-013A</t>
  </si>
  <si>
    <t>1510561-002A</t>
  </si>
  <si>
    <t>1510561-003A</t>
  </si>
  <si>
    <t>1510561-004A</t>
  </si>
  <si>
    <t>1510561-005A</t>
  </si>
  <si>
    <t>1510561-006A</t>
  </si>
  <si>
    <t>1511119-007A</t>
  </si>
  <si>
    <t>1511119-008A</t>
  </si>
  <si>
    <t>1511119-009A</t>
  </si>
  <si>
    <t>02-08_20150812_RS</t>
  </si>
  <si>
    <t>02SANJUANR08</t>
  </si>
  <si>
    <t>SJBB-080915-11</t>
  </si>
  <si>
    <t>SJBB-081015-11</t>
  </si>
  <si>
    <t>SJBB-081115-11</t>
  </si>
  <si>
    <t>SJBB-081215-11</t>
  </si>
  <si>
    <t>SJBB-081415-11</t>
  </si>
  <si>
    <t>SJBB-081515-11</t>
  </si>
  <si>
    <t>SJBB-081615-11</t>
  </si>
  <si>
    <t>SJBB-081615-12</t>
  </si>
  <si>
    <t>SJBB-081715-11</t>
  </si>
  <si>
    <t>SJBB-081815-11</t>
  </si>
  <si>
    <t>SJBB-081915-11</t>
  </si>
  <si>
    <t>SJBB-082415-11</t>
  </si>
  <si>
    <t>SJBB-082515-11</t>
  </si>
  <si>
    <t>SJBB-082615-11</t>
  </si>
  <si>
    <t>SJBB-082715-11</t>
  </si>
  <si>
    <t>1510580-003A</t>
  </si>
  <si>
    <t>SJBB_102615</t>
  </si>
  <si>
    <t>SJBB_032216L</t>
  </si>
  <si>
    <t>SJBB_060716L</t>
  </si>
  <si>
    <t>nwisut.01.01601024</t>
  </si>
  <si>
    <t>SJMH-080915-11</t>
  </si>
  <si>
    <t>SJMH-081015-11</t>
  </si>
  <si>
    <t>SJMH-081115-11</t>
  </si>
  <si>
    <t>SJMH-081215-11</t>
  </si>
  <si>
    <t>SJMH-081415-11</t>
  </si>
  <si>
    <t>SJMH-081515-12</t>
  </si>
  <si>
    <t>SJMH-081515-11</t>
  </si>
  <si>
    <t>SJMH-081615-11</t>
  </si>
  <si>
    <t>SJMH-081715-11</t>
  </si>
  <si>
    <t>SJHM-081815-11</t>
  </si>
  <si>
    <t>SJMC-081915-11</t>
  </si>
  <si>
    <t>SJMH-081915-11</t>
  </si>
  <si>
    <t>SJMH-082415-11</t>
  </si>
  <si>
    <t>SJMH-082515-11</t>
  </si>
  <si>
    <t>SJMH-082615-11</t>
  </si>
  <si>
    <t>SJMH-082715-11</t>
  </si>
  <si>
    <t>SJMH-091015-11</t>
  </si>
  <si>
    <t>SJMH-091515-12</t>
  </si>
  <si>
    <t>SJMH-091515-11</t>
  </si>
  <si>
    <t>SJMH-092115-11</t>
  </si>
  <si>
    <t>SJMH-092115-12</t>
  </si>
  <si>
    <t>SJMH-092415-11</t>
  </si>
  <si>
    <t>SJMH-092415-12</t>
  </si>
  <si>
    <t>SJMH-092815-12</t>
  </si>
  <si>
    <t>SJMH-092815-11</t>
  </si>
  <si>
    <t>SJMH-093015-11</t>
  </si>
  <si>
    <t>SJMH-093015-12</t>
  </si>
  <si>
    <t>SJMH-100515-12</t>
  </si>
  <si>
    <t>SJMH-100515-11</t>
  </si>
  <si>
    <t>SJMH-100815-12</t>
  </si>
  <si>
    <t>SJMH-100815-11</t>
  </si>
  <si>
    <t>SJMH-101215-11</t>
  </si>
  <si>
    <t>SJMH-101215-12</t>
  </si>
  <si>
    <t>SJMH_032216L</t>
  </si>
  <si>
    <t>SJMH_060716L</t>
  </si>
  <si>
    <t>29-05_20150812_RS</t>
  </si>
  <si>
    <t>29SANJUANR05</t>
  </si>
  <si>
    <t>1508160-001B</t>
  </si>
  <si>
    <t>1508189-001B</t>
  </si>
  <si>
    <t>1508188-001B</t>
  </si>
  <si>
    <t>1508228-001B</t>
  </si>
  <si>
    <t>1508227-001B</t>
  </si>
  <si>
    <t>1508262-001B</t>
  </si>
  <si>
    <t>1508263-001B</t>
  </si>
  <si>
    <t>1508275-001B</t>
  </si>
  <si>
    <t>1508300-001B</t>
  </si>
  <si>
    <t>1508302-001B</t>
  </si>
  <si>
    <t>1508316-004B</t>
  </si>
  <si>
    <t>1508324-001B</t>
  </si>
  <si>
    <t>1508435-001B</t>
  </si>
  <si>
    <t>1508436-001B</t>
  </si>
  <si>
    <t>1508437-001B</t>
  </si>
  <si>
    <t>1508574-002B</t>
  </si>
  <si>
    <t>1508574-008B</t>
  </si>
  <si>
    <t>1508574-007B</t>
  </si>
  <si>
    <t>1508574-013B</t>
  </si>
  <si>
    <t>1508586-002B</t>
  </si>
  <si>
    <t>1508586-009B</t>
  </si>
  <si>
    <t>1508586-008B</t>
  </si>
  <si>
    <t>1509529-001A</t>
  </si>
  <si>
    <t>1510280-001A</t>
  </si>
  <si>
    <t>1510566-013A</t>
  </si>
  <si>
    <t>1511116-002A</t>
  </si>
  <si>
    <t>1511116-003A</t>
  </si>
  <si>
    <t>1511116-004A</t>
  </si>
  <si>
    <t>ND_0.3</t>
  </si>
  <si>
    <t>Graphing Labels</t>
  </si>
  <si>
    <t>SJ MexHat RK 421</t>
  </si>
  <si>
    <t>USEPA Region 6</t>
  </si>
  <si>
    <t>nwisnm.01.01602619</t>
  </si>
  <si>
    <t>LVW-020-150809-11</t>
  </si>
  <si>
    <t>LVW-020-150810-11</t>
  </si>
  <si>
    <t>LVW-020-150811-11</t>
  </si>
  <si>
    <t>LVW-020-150812-11</t>
  </si>
  <si>
    <t>LVW-020-150813-11</t>
  </si>
  <si>
    <t>LVW-020-150814-11</t>
  </si>
  <si>
    <t>LVW-020-150815-11</t>
  </si>
  <si>
    <t>LVW-020-150816-11</t>
  </si>
  <si>
    <t>LVW-020-150817-11</t>
  </si>
  <si>
    <t>LVW-020-150818-11</t>
  </si>
  <si>
    <t>LVW-020-150819-11</t>
  </si>
  <si>
    <t>LVW-020-150820-11</t>
  </si>
  <si>
    <t>LVW-020-150821-11</t>
  </si>
  <si>
    <t>LVW-020-150822-11</t>
  </si>
  <si>
    <t>LVW-020-150823-11</t>
  </si>
  <si>
    <t>LVW-020-150824-11</t>
  </si>
  <si>
    <t>LVW-020-150825-11</t>
  </si>
  <si>
    <t>LVW-020-150826-11</t>
  </si>
  <si>
    <t>LVW-020-150827-11</t>
  </si>
  <si>
    <t>LVW-020-150828-11</t>
  </si>
  <si>
    <t>LVW-020-150830-11</t>
  </si>
  <si>
    <t>LVW-020-150831-11</t>
  </si>
  <si>
    <t>LVW-020-150901-11</t>
  </si>
  <si>
    <t>LVW-020-150902-11</t>
  </si>
  <si>
    <t>LVW-020-150905-11</t>
  </si>
  <si>
    <t>LVW-020-150906-11</t>
  </si>
  <si>
    <t>LVW-020-150907-11</t>
  </si>
  <si>
    <t>LVW-020-150908-11</t>
  </si>
  <si>
    <t>LVW-020-150909-11</t>
  </si>
  <si>
    <t>LVW-020-150910-11</t>
  </si>
  <si>
    <t>LVW-020-150911-11</t>
  </si>
  <si>
    <t>LVW-020-150912-11</t>
  </si>
  <si>
    <t>LVW-020-150913-11</t>
  </si>
  <si>
    <t>LVW-020-150914-11</t>
  </si>
  <si>
    <t>LVW-020-150915-11</t>
  </si>
  <si>
    <t>LVW-020-150916-11</t>
  </si>
  <si>
    <t>LVW-020-150917-11</t>
  </si>
  <si>
    <t>LVW-020-150918-11</t>
  </si>
  <si>
    <t>LVW-020-150919-11</t>
  </si>
  <si>
    <t>LVW-020-150920-11</t>
  </si>
  <si>
    <t>LVW-020-150921-11</t>
  </si>
  <si>
    <t>LVW-020-150922-11</t>
  </si>
  <si>
    <t>LVW-020-150924-11</t>
  </si>
  <si>
    <t>LVW-020-150928-11</t>
  </si>
  <si>
    <t>LVW-020-150930-11</t>
  </si>
  <si>
    <t>LVW-020-151008-11</t>
  </si>
  <si>
    <t>LVW-020-151014-11</t>
  </si>
  <si>
    <t>LVW020_SW_111815</t>
  </si>
  <si>
    <t>LVW-020_032316L</t>
  </si>
  <si>
    <t>LVW-020_060916L</t>
  </si>
  <si>
    <t>LVW-020_082716</t>
  </si>
  <si>
    <t>LVW-WPI-150808-11</t>
  </si>
  <si>
    <t>LVW-WPI</t>
  </si>
  <si>
    <t>SJLP-080915-11</t>
  </si>
  <si>
    <t>SJLP-081015-11</t>
  </si>
  <si>
    <t>SJLP-081115-11</t>
  </si>
  <si>
    <t>SJLP-081215-11</t>
  </si>
  <si>
    <t>SJLP-081415-11</t>
  </si>
  <si>
    <t>SJLP-081515-11</t>
  </si>
  <si>
    <t>SJFP-081615-11</t>
  </si>
  <si>
    <t>SJLP-081715-11</t>
  </si>
  <si>
    <t>SJLP-081815-11</t>
  </si>
  <si>
    <t>SJLP-081915-11</t>
  </si>
  <si>
    <t>SJLP-082415-11</t>
  </si>
  <si>
    <t>SJLP-082515-11</t>
  </si>
  <si>
    <t>SJLP-082615-11</t>
  </si>
  <si>
    <t>SJLP-082715-11</t>
  </si>
  <si>
    <t>SJLP-091015-11</t>
  </si>
  <si>
    <t>SJLP-091015-12</t>
  </si>
  <si>
    <t>SJLP-091515-11</t>
  </si>
  <si>
    <t>SJLP-092115-11</t>
  </si>
  <si>
    <t>SJLP-092415-11</t>
  </si>
  <si>
    <t>SJLP-092815-11</t>
  </si>
  <si>
    <t>SJLP-093015-11</t>
  </si>
  <si>
    <t>SJLP-100515-11</t>
  </si>
  <si>
    <t>SJLP-100815-11</t>
  </si>
  <si>
    <t>SJLP-101215-11</t>
  </si>
  <si>
    <t>SJLP_SW_111915</t>
  </si>
  <si>
    <t>SJLP_032316L</t>
  </si>
  <si>
    <t>SJLP_060816L</t>
  </si>
  <si>
    <t>SJLP_110516</t>
  </si>
  <si>
    <t>Sample Identifier</t>
  </si>
  <si>
    <t>Agency</t>
  </si>
  <si>
    <t>Figure 9-42</t>
  </si>
  <si>
    <t>Data From Worksheet:  SUIT RK 130</t>
  </si>
  <si>
    <t>San Juan at  Bluff  (RK 377 to 378)</t>
  </si>
  <si>
    <t>As:Al</t>
  </si>
  <si>
    <t>San Juan at Mexican Hat  (RK 421)</t>
  </si>
  <si>
    <t>Fall 2015</t>
  </si>
  <si>
    <t>Peak 2016 Snowmelt</t>
  </si>
  <si>
    <t>summer/fall 2016</t>
  </si>
  <si>
    <t>Plume to Aug 27</t>
  </si>
  <si>
    <t>Max During Plume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</si>
</sst>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m/d/yy\ h:mm;@"/>
    <numFmt numFmtId="168" formatCode="#,##0.000"/>
    <numFmt numFmtId="169" formatCode="#,##0.0000"/>
    <numFmt numFmtId="170" formatCode="#,##0.00000"/>
    <numFmt numFmtId="178" formatCode="#,##0.000000"/>
  </numFmts>
  <fonts count="16" x14ac:knownFonts="1"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rgb="FF000000"/>
      <name val="Calibri"/>
      <family val="2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0033CC"/>
      <name val="Calibri"/>
      <family val="2"/>
      <scheme val="minor"/>
    </font>
    <font>
      <sz val="11"/>
      <color rgb="FF0033CC"/>
      <name val="Calibri"/>
      <family val="2"/>
      <scheme val="minor"/>
    </font>
    <font>
      <b/>
      <sz val="12"/>
      <color theme="1"/>
      <name val="Calibri"/>
      <family val="2"/>
    </font>
    <font>
      <b/>
      <sz val="14"/>
      <color rgb="FF0033CC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0" fillId="0" borderId="0" xfId="0" applyFill="1"/>
    <xf numFmtId="2" fontId="4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5" fillId="0" borderId="0" xfId="0" applyFont="1"/>
    <xf numFmtId="168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/>
    <xf numFmtId="0" fontId="8" fillId="0" borderId="0" xfId="0" applyFont="1"/>
    <xf numFmtId="170" fontId="0" fillId="0" borderId="0" xfId="0" applyNumberFormat="1" applyAlignment="1">
      <alignment horizontal="center"/>
    </xf>
    <xf numFmtId="169" fontId="0" fillId="0" borderId="0" xfId="0" applyNumberFormat="1"/>
    <xf numFmtId="0" fontId="0" fillId="0" borderId="0" xfId="0" applyFill="1" applyAlignment="1">
      <alignment horizontal="center"/>
    </xf>
    <xf numFmtId="165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/>
    <xf numFmtId="0" fontId="2" fillId="0" borderId="0" xfId="0" applyFont="1"/>
    <xf numFmtId="4" fontId="4" fillId="0" borderId="0" xfId="0" applyNumberFormat="1" applyFont="1" applyAlignment="1">
      <alignment horizontal="center"/>
    </xf>
    <xf numFmtId="0" fontId="9" fillId="0" borderId="0" xfId="0" applyFont="1"/>
    <xf numFmtId="165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0" fillId="0" borderId="0" xfId="0" applyAlignment="1">
      <alignment horizontal="left"/>
    </xf>
    <xf numFmtId="22" fontId="1" fillId="0" borderId="0" xfId="0" applyNumberFormat="1" applyFont="1" applyFill="1" applyAlignment="1">
      <alignment horizontal="center"/>
    </xf>
    <xf numFmtId="14" fontId="7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11" fillId="3" borderId="0" xfId="0" applyFont="1" applyFill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0" xfId="0" applyFont="1"/>
    <xf numFmtId="0" fontId="12" fillId="0" borderId="0" xfId="0" applyFont="1"/>
    <xf numFmtId="0" fontId="13" fillId="0" borderId="0" xfId="0" applyFont="1" applyFill="1" applyAlignment="1">
      <alignment wrapText="1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8" fontId="4" fillId="0" borderId="0" xfId="0" applyNumberFormat="1" applyFont="1" applyAlignment="1">
      <alignment horizontal="center"/>
    </xf>
    <xf numFmtId="169" fontId="4" fillId="0" borderId="0" xfId="0" applyNumberFormat="1" applyFont="1" applyAlignment="1">
      <alignment horizontal="center"/>
    </xf>
    <xf numFmtId="170" fontId="4" fillId="0" borderId="0" xfId="0" applyNumberFormat="1" applyFont="1" applyAlignment="1">
      <alignment horizontal="center"/>
    </xf>
    <xf numFmtId="0" fontId="7" fillId="0" borderId="0" xfId="0" applyFont="1" applyAlignment="1">
      <alignment horizontal="center" wrapText="1"/>
    </xf>
    <xf numFmtId="2" fontId="4" fillId="0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15" fillId="0" borderId="0" xfId="0" applyFont="1"/>
    <xf numFmtId="4" fontId="4" fillId="0" borderId="0" xfId="0" applyNumberFormat="1" applyFont="1"/>
    <xf numFmtId="4" fontId="4" fillId="0" borderId="0" xfId="0" applyNumberFormat="1" applyFont="1" applyFill="1"/>
    <xf numFmtId="0" fontId="2" fillId="0" borderId="0" xfId="0" applyFont="1" applyFill="1"/>
    <xf numFmtId="2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178" fontId="4" fillId="0" borderId="0" xfId="0" applyNumberFormat="1" applyFont="1" applyAlignment="1">
      <alignment horizontal="center"/>
    </xf>
    <xf numFmtId="0" fontId="9" fillId="0" borderId="0" xfId="0" applyFont="1" applyAlignment="1">
      <alignment wrapText="1"/>
    </xf>
    <xf numFmtId="0" fontId="0" fillId="0" borderId="0" xfId="0" applyAlignment="1">
      <alignment horizontal="center"/>
    </xf>
    <xf numFmtId="164" fontId="1" fillId="0" borderId="0" xfId="0" applyNumberFormat="1" applyFont="1"/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9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64899"/>
      <color rgb="FFA75A21"/>
      <color rgb="FF993D81"/>
      <color rgb="FF0033CC"/>
      <color rgb="FFD05F12"/>
      <color rgb="FFD76213"/>
      <color rgb="FFC06826"/>
      <color rgb="FFF13FCB"/>
      <color rgb="FFDEA900"/>
      <color rgb="FF7E6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Durango Mid Animas RK 91-95</a:t>
            </a:r>
            <a:br>
              <a:rPr lang="en-US" sz="1200"/>
            </a:br>
            <a:r>
              <a:rPr lang="en-US" sz="1200"/>
              <a:t>Spring Snowmelt 2016</a:t>
            </a:r>
          </a:p>
        </c:rich>
      </c:tx>
      <c:layout>
        <c:manualLayout>
          <c:xMode val="edge"/>
          <c:yMode val="edge"/>
          <c:x val="0.27716805233218017"/>
          <c:y val="2.1695685832802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881994142092269"/>
          <c:y val="0.14066064786962315"/>
          <c:w val="0.71562122707806575"/>
          <c:h val="0.69023315459542811"/>
        </c:manualLayout>
      </c:layout>
      <c:scatterChart>
        <c:scatterStyle val="lineMarker"/>
        <c:varyColors val="0"/>
        <c:ser>
          <c:idx val="0"/>
          <c:order val="0"/>
          <c:tx>
            <c:v>2016 Snowmelt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rgbClr val="F13FCB"/>
                </a:solidFill>
              </a:ln>
              <a:effectLst/>
            </c:spPr>
          </c:marker>
          <c:xVal>
            <c:numRef>
              <c:f>'Fig 9-20 Snowmelt Graphics'!$F$6:$F$19</c:f>
              <c:numCache>
                <c:formatCode>m/d/yy\ h:mm;@</c:formatCode>
                <c:ptCount val="14"/>
                <c:pt idx="0">
                  <c:v>42453.454861111109</c:v>
                </c:pt>
                <c:pt idx="1">
                  <c:v>42493.576388888891</c:v>
                </c:pt>
                <c:pt idx="2">
                  <c:v>42501.416666666664</c:v>
                </c:pt>
                <c:pt idx="3">
                  <c:v>42509.628472222219</c:v>
                </c:pt>
                <c:pt idx="4">
                  <c:v>42516.590277777781</c:v>
                </c:pt>
                <c:pt idx="5">
                  <c:v>42522.600694444445</c:v>
                </c:pt>
                <c:pt idx="6">
                  <c:v>42527.71875</c:v>
                </c:pt>
                <c:pt idx="7">
                  <c:v>42528.479166666664</c:v>
                </c:pt>
                <c:pt idx="8">
                  <c:v>42536.604166666664</c:v>
                </c:pt>
                <c:pt idx="9">
                  <c:v>42544.708333333336</c:v>
                </c:pt>
                <c:pt idx="10">
                  <c:v>42551.614583333336</c:v>
                </c:pt>
                <c:pt idx="11">
                  <c:v>42557.621527777781</c:v>
                </c:pt>
                <c:pt idx="12">
                  <c:v>42564.361111111109</c:v>
                </c:pt>
                <c:pt idx="13">
                  <c:v>42571.611111111109</c:v>
                </c:pt>
              </c:numCache>
            </c:numRef>
          </c:xVal>
          <c:yVal>
            <c:numRef>
              <c:f>'Fig 9-20 Snowmelt Graphics'!$G$6:$G$19</c:f>
              <c:numCache>
                <c:formatCode>General</c:formatCode>
                <c:ptCount val="14"/>
                <c:pt idx="0">
                  <c:v>2.5999999999999999E-3</c:v>
                </c:pt>
                <c:pt idx="1">
                  <c:v>1.0999999999999999E-2</c:v>
                </c:pt>
                <c:pt idx="2">
                  <c:v>2.1000000000000001E-2</c:v>
                </c:pt>
                <c:pt idx="3">
                  <c:v>3.3E-3</c:v>
                </c:pt>
                <c:pt idx="4">
                  <c:v>2.1000000000000001E-2</c:v>
                </c:pt>
                <c:pt idx="5">
                  <c:v>5.2999999999999999E-2</c:v>
                </c:pt>
                <c:pt idx="6">
                  <c:v>0.14000000000000001</c:v>
                </c:pt>
                <c:pt idx="7">
                  <c:v>6.8000000000000005E-2</c:v>
                </c:pt>
                <c:pt idx="8">
                  <c:v>2.1999999999999999E-2</c:v>
                </c:pt>
                <c:pt idx="9">
                  <c:v>1.2E-2</c:v>
                </c:pt>
                <c:pt idx="10">
                  <c:v>8.0000000000000002E-3</c:v>
                </c:pt>
                <c:pt idx="11">
                  <c:v>6.3E-3</c:v>
                </c:pt>
                <c:pt idx="12">
                  <c:v>3.5000000000000001E-3</c:v>
                </c:pt>
                <c:pt idx="13">
                  <c:v>2.5000000000000001E-3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7D-4F47-9D7D-83E7A2459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883592"/>
        <c:axId val="413886544"/>
      </c:scatterChart>
      <c:valAx>
        <c:axId val="413883592"/>
        <c:scaling>
          <c:orientation val="minMax"/>
          <c:max val="42600"/>
          <c:min val="424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886544"/>
        <c:crosses val="autoZero"/>
        <c:crossBetween val="midCat"/>
        <c:majorUnit val="21"/>
        <c:minorUnit val="7"/>
      </c:valAx>
      <c:valAx>
        <c:axId val="413886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Lead Concentration (mg/L)</a:t>
                </a:r>
              </a:p>
            </c:rich>
          </c:tx>
          <c:layout>
            <c:manualLayout>
              <c:xMode val="edge"/>
              <c:yMode val="edge"/>
              <c:x val="2.8983904121977013E-2"/>
              <c:y val="0.234432704794319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883592"/>
        <c:crosses val="autoZero"/>
        <c:crossBetween val="midCat"/>
        <c:min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Four Corners  (RK 296.8)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79328008141971"/>
          <c:y val="0.15119349664625256"/>
          <c:w val="0.73346209560598741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4 Corners RK 297'!$AG$36</c:f>
              <c:strCache>
                <c:ptCount val="1"/>
                <c:pt idx="0">
                  <c:v>Ba:Al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'SJ 4 Corners RK 297'!$F$96:$F$194</c:f>
              <c:strCache>
                <c:ptCount val="95"/>
                <c:pt idx="0">
                  <c:v>8/8/15 13:23</c:v>
                </c:pt>
                <c:pt idx="1">
                  <c:v>8/8/15 22:00</c:v>
                </c:pt>
                <c:pt idx="2">
                  <c:v>8/9/15 12:02</c:v>
                </c:pt>
                <c:pt idx="3">
                  <c:v>8/9/15 15:05</c:v>
                </c:pt>
                <c:pt idx="4">
                  <c:v>8/9/15 15:20</c:v>
                </c:pt>
                <c:pt idx="5">
                  <c:v>8/9/15 16:30</c:v>
                </c:pt>
                <c:pt idx="6">
                  <c:v>8/9/15 18:00</c:v>
                </c:pt>
                <c:pt idx="7">
                  <c:v>8/9/15 21:02</c:v>
                </c:pt>
                <c:pt idx="8">
                  <c:v>8/10/15 9:11</c:v>
                </c:pt>
                <c:pt idx="9">
                  <c:v>8/10/15 13:05</c:v>
                </c:pt>
                <c:pt idx="10">
                  <c:v>8/10/15 14:06</c:v>
                </c:pt>
                <c:pt idx="11">
                  <c:v>8/10/15 15:05</c:v>
                </c:pt>
                <c:pt idx="12">
                  <c:v>8/11/15 8:50</c:v>
                </c:pt>
                <c:pt idx="13">
                  <c:v>8/11/15 9:52</c:v>
                </c:pt>
                <c:pt idx="14">
                  <c:v>8/11/15 9:52</c:v>
                </c:pt>
                <c:pt idx="15">
                  <c:v>8/11/15 13:17</c:v>
                </c:pt>
                <c:pt idx="16">
                  <c:v>8/12/15 9:50</c:v>
                </c:pt>
                <c:pt idx="17">
                  <c:v>8/12/15 12:09</c:v>
                </c:pt>
                <c:pt idx="18">
                  <c:v>8/12/15 14:15</c:v>
                </c:pt>
                <c:pt idx="19">
                  <c:v>8/12/15 14:35</c:v>
                </c:pt>
                <c:pt idx="20">
                  <c:v>8/13/15 10:01</c:v>
                </c:pt>
                <c:pt idx="21">
                  <c:v>8/14/15 8:50</c:v>
                </c:pt>
                <c:pt idx="22">
                  <c:v>8/14/15 12:40</c:v>
                </c:pt>
                <c:pt idx="23">
                  <c:v>8/15/15 9:43</c:v>
                </c:pt>
                <c:pt idx="24">
                  <c:v>8/15/15 12:00</c:v>
                </c:pt>
                <c:pt idx="25">
                  <c:v>8/16/15 9:15</c:v>
                </c:pt>
                <c:pt idx="26">
                  <c:v>8/16/15 12:10</c:v>
                </c:pt>
                <c:pt idx="27">
                  <c:v>8/17/15 9:25</c:v>
                </c:pt>
                <c:pt idx="28">
                  <c:v>8/18/15 9:56</c:v>
                </c:pt>
                <c:pt idx="29">
                  <c:v>8/18/15 14:05</c:v>
                </c:pt>
                <c:pt idx="30">
                  <c:v>8/19/15 9:30</c:v>
                </c:pt>
                <c:pt idx="31">
                  <c:v>8/19/15 12:05</c:v>
                </c:pt>
                <c:pt idx="32">
                  <c:v>8/20/15 9:44</c:v>
                </c:pt>
                <c:pt idx="33">
                  <c:v>8/24/15 13:27</c:v>
                </c:pt>
                <c:pt idx="34">
                  <c:v>8/24/15 15:10</c:v>
                </c:pt>
                <c:pt idx="35">
                  <c:v>8/25/15 12:33</c:v>
                </c:pt>
                <c:pt idx="36">
                  <c:v>8/25/15 15:30</c:v>
                </c:pt>
                <c:pt idx="37">
                  <c:v>8/26/15 9:45</c:v>
                </c:pt>
                <c:pt idx="38">
                  <c:v>8/26/15 12:58</c:v>
                </c:pt>
                <c:pt idx="39">
                  <c:v>8/26/15 14:50</c:v>
                </c:pt>
                <c:pt idx="40">
                  <c:v>8/27/15 12:28</c:v>
                </c:pt>
                <c:pt idx="41">
                  <c:v>8/27/15 15:40</c:v>
                </c:pt>
                <c:pt idx="42">
                  <c:v>8/28/15 16:25</c:v>
                </c:pt>
                <c:pt idx="43">
                  <c:v>9/10/15 13:35</c:v>
                </c:pt>
                <c:pt idx="44">
                  <c:v>9/15/15 12:10</c:v>
                </c:pt>
                <c:pt idx="45">
                  <c:v>9/21/15 12:50</c:v>
                </c:pt>
                <c:pt idx="46">
                  <c:v>9/24/15 12:10</c:v>
                </c:pt>
                <c:pt idx="47">
                  <c:v>9/28/15 10:35</c:v>
                </c:pt>
                <c:pt idx="48">
                  <c:v>9/30/15 9:35</c:v>
                </c:pt>
                <c:pt idx="49">
                  <c:v>10/2/15 12:00</c:v>
                </c:pt>
                <c:pt idx="50">
                  <c:v>10/5/15 10:18</c:v>
                </c:pt>
                <c:pt idx="51">
                  <c:v>10/8/15 10:07</c:v>
                </c:pt>
                <c:pt idx="52">
                  <c:v>10/12/15 10:55</c:v>
                </c:pt>
                <c:pt idx="53">
                  <c:v>10/15/15 12:00</c:v>
                </c:pt>
                <c:pt idx="54">
                  <c:v>10/18/15 12:00</c:v>
                </c:pt>
                <c:pt idx="55">
                  <c:v>10/19/15 0:00</c:v>
                </c:pt>
                <c:pt idx="56">
                  <c:v>10/19/15 12:00</c:v>
                </c:pt>
                <c:pt idx="57">
                  <c:v>10/20/15 0:01</c:v>
                </c:pt>
                <c:pt idx="58">
                  <c:v>10/20/15 12:00</c:v>
                </c:pt>
                <c:pt idx="59">
                  <c:v>10/21/15 0:00</c:v>
                </c:pt>
                <c:pt idx="60">
                  <c:v>10/22/15 12:00</c:v>
                </c:pt>
                <c:pt idx="61">
                  <c:v>10/23/15 0:00</c:v>
                </c:pt>
                <c:pt idx="62">
                  <c:v>10/23/15 12:00</c:v>
                </c:pt>
                <c:pt idx="63">
                  <c:v>10/26/15 10:45</c:v>
                </c:pt>
                <c:pt idx="64">
                  <c:v>2/16/16 15:00</c:v>
                </c:pt>
                <c:pt idx="65">
                  <c:v>2/23/16 10:10</c:v>
                </c:pt>
                <c:pt idx="66">
                  <c:v>2/29/16 16:00</c:v>
                </c:pt>
                <c:pt idx="67">
                  <c:v>3/9/16 8:20</c:v>
                </c:pt>
                <c:pt idx="68">
                  <c:v>3/15/16 8:20</c:v>
                </c:pt>
                <c:pt idx="69">
                  <c:v>3/22/16 9:30</c:v>
                </c:pt>
                <c:pt idx="70">
                  <c:v>3/23/16 9:30</c:v>
                </c:pt>
                <c:pt idx="71">
                  <c:v>3/28/16 16:50</c:v>
                </c:pt>
                <c:pt idx="72">
                  <c:v>4/4/16 12:20</c:v>
                </c:pt>
                <c:pt idx="73">
                  <c:v>4/12/16 14:00</c:v>
                </c:pt>
                <c:pt idx="74">
                  <c:v>4/19/16 12:25</c:v>
                </c:pt>
                <c:pt idx="75">
                  <c:v>4/26/16 11:45</c:v>
                </c:pt>
                <c:pt idx="76">
                  <c:v>5/2/16 14:00</c:v>
                </c:pt>
                <c:pt idx="77">
                  <c:v>5/9/16 12:30</c:v>
                </c:pt>
                <c:pt idx="78">
                  <c:v>5/15/16 12:15</c:v>
                </c:pt>
                <c:pt idx="79">
                  <c:v>5/21/16 15:30</c:v>
                </c:pt>
                <c:pt idx="80">
                  <c:v>5/31/16 16:15</c:v>
                </c:pt>
                <c:pt idx="81">
                  <c:v>6/5/16 10:30</c:v>
                </c:pt>
                <c:pt idx="82">
                  <c:v>6/8/16 9:25</c:v>
                </c:pt>
                <c:pt idx="83">
                  <c:v>6/13/16 12:30</c:v>
                </c:pt>
                <c:pt idx="84">
                  <c:v>6/18/16 15:30</c:v>
                </c:pt>
                <c:pt idx="85">
                  <c:v>6/25/16 14:45</c:v>
                </c:pt>
                <c:pt idx="86">
                  <c:v>11/5/16 14:00</c:v>
                </c:pt>
                <c:pt idx="89">
                  <c:v>Max During Plume</c:v>
                </c:pt>
                <c:pt idx="90">
                  <c:v>Plume to Aug 27</c:v>
                </c:pt>
                <c:pt idx="91">
                  <c:v>Fall 2015</c:v>
                </c:pt>
                <c:pt idx="93">
                  <c:v>Peak 2016 Snowmelt</c:v>
                </c:pt>
                <c:pt idx="94">
                  <c:v>summer/fall 2016</c:v>
                </c:pt>
              </c:strCache>
            </c:strRef>
          </c:cat>
          <c:val>
            <c:numRef>
              <c:f>'SJ 4 Corners RK 297'!$AG$37:$AG$123</c:f>
              <c:numCache>
                <c:formatCode>#,##0.000000</c:formatCode>
                <c:ptCount val="87"/>
                <c:pt idx="0">
                  <c:v>2.7426160337552744E-2</c:v>
                </c:pt>
                <c:pt idx="1">
                  <c:v>4.1217916456970302E-2</c:v>
                </c:pt>
                <c:pt idx="2">
                  <c:v>2.0707964601769911E-2</c:v>
                </c:pt>
                <c:pt idx="3">
                  <c:v>2.2696629213483147E-2</c:v>
                </c:pt>
                <c:pt idx="4">
                  <c:v>1.6363636363636365E-2</c:v>
                </c:pt>
                <c:pt idx="5">
                  <c:v>3.2316442605997933E-2</c:v>
                </c:pt>
                <c:pt idx="6">
                  <c:v>2.1626016260162601E-2</c:v>
                </c:pt>
                <c:pt idx="7">
                  <c:v>1.7870967741935487E-2</c:v>
                </c:pt>
                <c:pt idx="8">
                  <c:v>4.3358395989974936E-2</c:v>
                </c:pt>
                <c:pt idx="9">
                  <c:v>1.1676056338028168E-3</c:v>
                </c:pt>
                <c:pt idx="10">
                  <c:v>2.0343249427917619E-2</c:v>
                </c:pt>
                <c:pt idx="11">
                  <c:v>9.878048780487805E-3</c:v>
                </c:pt>
                <c:pt idx="12">
                  <c:v>1.5974025974025974E-2</c:v>
                </c:pt>
                <c:pt idx="13">
                  <c:v>0.01</c:v>
                </c:pt>
                <c:pt idx="14">
                  <c:v>0.01</c:v>
                </c:pt>
                <c:pt idx="15">
                  <c:v>1.7065026362038663E-2</c:v>
                </c:pt>
                <c:pt idx="16">
                  <c:v>2.4630225080385853E-2</c:v>
                </c:pt>
                <c:pt idx="17">
                  <c:v>2.3964912280701755E-2</c:v>
                </c:pt>
                <c:pt idx="19">
                  <c:v>1.0833333333333334E-2</c:v>
                </c:pt>
                <c:pt idx="20">
                  <c:v>2.8682170542635659E-2</c:v>
                </c:pt>
                <c:pt idx="21">
                  <c:v>2.0722347629796842E-2</c:v>
                </c:pt>
                <c:pt idx="22">
                  <c:v>1.3600000000000001E-2</c:v>
                </c:pt>
                <c:pt idx="23">
                  <c:v>1.8450704225352114E-2</c:v>
                </c:pt>
                <c:pt idx="24">
                  <c:v>1.2272727272727274E-2</c:v>
                </c:pt>
                <c:pt idx="25">
                  <c:v>3.7684210526315785E-2</c:v>
                </c:pt>
                <c:pt idx="26">
                  <c:v>1.4615384615384615E-2</c:v>
                </c:pt>
                <c:pt idx="27">
                  <c:v>1.6279069767441864E-2</c:v>
                </c:pt>
                <c:pt idx="28">
                  <c:v>3.3241758241758242E-2</c:v>
                </c:pt>
                <c:pt idx="29">
                  <c:v>2.7118644067796609E-2</c:v>
                </c:pt>
                <c:pt idx="30">
                  <c:v>2.9975429975429974E-2</c:v>
                </c:pt>
                <c:pt idx="31">
                  <c:v>3.125E-2</c:v>
                </c:pt>
                <c:pt idx="32">
                  <c:v>3.2602739726027397E-2</c:v>
                </c:pt>
                <c:pt idx="33">
                  <c:v>2.6315789473684213E-2</c:v>
                </c:pt>
                <c:pt idx="34">
                  <c:v>5.0909090909090911E-2</c:v>
                </c:pt>
                <c:pt idx="35">
                  <c:v>6.4000000000000001E-2</c:v>
                </c:pt>
                <c:pt idx="36">
                  <c:v>5.7266666666666667E-2</c:v>
                </c:pt>
                <c:pt idx="37">
                  <c:v>3.310344827586207E-2</c:v>
                </c:pt>
                <c:pt idx="38">
                  <c:v>2.7419354838709678E-2</c:v>
                </c:pt>
                <c:pt idx="39">
                  <c:v>5.3246753246753251E-2</c:v>
                </c:pt>
                <c:pt idx="40">
                  <c:v>1.3846153846153847E-2</c:v>
                </c:pt>
                <c:pt idx="41">
                  <c:v>2.5726495726495723E-2</c:v>
                </c:pt>
                <c:pt idx="42">
                  <c:v>2.0561224489795919E-2</c:v>
                </c:pt>
                <c:pt idx="43">
                  <c:v>1.3500000000000002E-2</c:v>
                </c:pt>
                <c:pt idx="44">
                  <c:v>2.3214285714285715E-2</c:v>
                </c:pt>
                <c:pt idx="45">
                  <c:v>3.3333333333333333E-2</c:v>
                </c:pt>
                <c:pt idx="46">
                  <c:v>2.1666666666666667E-2</c:v>
                </c:pt>
                <c:pt idx="47">
                  <c:v>1.175E-2</c:v>
                </c:pt>
                <c:pt idx="48">
                  <c:v>1.375E-2</c:v>
                </c:pt>
                <c:pt idx="49">
                  <c:v>2.9508196721311476E-2</c:v>
                </c:pt>
                <c:pt idx="50">
                  <c:v>2.9787234042553193E-2</c:v>
                </c:pt>
                <c:pt idx="51">
                  <c:v>2.2916666666666669E-2</c:v>
                </c:pt>
                <c:pt idx="52">
                  <c:v>1.4482758620689654E-2</c:v>
                </c:pt>
                <c:pt idx="53">
                  <c:v>2.1831395348837209E-2</c:v>
                </c:pt>
                <c:pt idx="54">
                  <c:v>2.4897435897435895E-2</c:v>
                </c:pt>
                <c:pt idx="55">
                  <c:v>2.2301255230125525E-2</c:v>
                </c:pt>
                <c:pt idx="56">
                  <c:v>1.2771084337349399E-2</c:v>
                </c:pt>
                <c:pt idx="57">
                  <c:v>3.1584158415841586E-3</c:v>
                </c:pt>
                <c:pt idx="58">
                  <c:v>5.4838709677419361E-3</c:v>
                </c:pt>
                <c:pt idx="59">
                  <c:v>1.4608695652173912E-2</c:v>
                </c:pt>
                <c:pt idx="60">
                  <c:v>3.4810126582278479E-2</c:v>
                </c:pt>
                <c:pt idx="61">
                  <c:v>3.3550724637681162E-2</c:v>
                </c:pt>
                <c:pt idx="62">
                  <c:v>3.4550264550264553E-2</c:v>
                </c:pt>
                <c:pt idx="63">
                  <c:v>1.3461538461538461E-2</c:v>
                </c:pt>
                <c:pt idx="64">
                  <c:v>1.2681675691080078E-2</c:v>
                </c:pt>
                <c:pt idx="65">
                  <c:v>9.1560277957336789E-2</c:v>
                </c:pt>
                <c:pt idx="66">
                  <c:v>3.6582764505119457E-2</c:v>
                </c:pt>
                <c:pt idx="67">
                  <c:v>3.6711228094479464E-2</c:v>
                </c:pt>
                <c:pt idx="68">
                  <c:v>6.4783622700181398E-2</c:v>
                </c:pt>
                <c:pt idx="69">
                  <c:v>0.18927922471229558</c:v>
                </c:pt>
                <c:pt idx="70">
                  <c:v>2.6315789473684209E-2</c:v>
                </c:pt>
                <c:pt idx="71">
                  <c:v>0.39076237739830416</c:v>
                </c:pt>
                <c:pt idx="72">
                  <c:v>7.1032817161528636E-2</c:v>
                </c:pt>
                <c:pt idx="73">
                  <c:v>0.14965229897839658</c:v>
                </c:pt>
                <c:pt idx="74">
                  <c:v>6.0537371763556419E-2</c:v>
                </c:pt>
                <c:pt idx="75">
                  <c:v>3.4673619400640822E-2</c:v>
                </c:pt>
                <c:pt idx="76">
                  <c:v>2.6373644163833577E-2</c:v>
                </c:pt>
                <c:pt idx="77">
                  <c:v>8.6695404398334189E-2</c:v>
                </c:pt>
                <c:pt idx="78">
                  <c:v>2.5997830802603036E-2</c:v>
                </c:pt>
                <c:pt idx="79">
                  <c:v>2.3042425842795526E-2</c:v>
                </c:pt>
                <c:pt idx="80">
                  <c:v>5.1808190581445319E-2</c:v>
                </c:pt>
                <c:pt idx="81">
                  <c:v>3.8913490623109497E-2</c:v>
                </c:pt>
                <c:pt idx="82">
                  <c:v>2.8235294117647056E-2</c:v>
                </c:pt>
                <c:pt idx="83">
                  <c:v>4.9472541110766363E-2</c:v>
                </c:pt>
                <c:pt idx="84">
                  <c:v>6.5659840980766673E-2</c:v>
                </c:pt>
                <c:pt idx="85">
                  <c:v>7.743611429952274E-2</c:v>
                </c:pt>
                <c:pt idx="86">
                  <c:v>4.7826086956521741E-2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AB-409A-A66C-13C2498C12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Bar:Al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Four Corners  (RK 296.8)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79328008141971"/>
          <c:y val="0.15119349664625256"/>
          <c:w val="0.73346209560598741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4 Corners RK 297'!$AH$36</c:f>
              <c:strCache>
                <c:ptCount val="1"/>
                <c:pt idx="0">
                  <c:v>Be:Al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'SJ 4 Corners RK 297'!$F$96:$F$194</c:f>
              <c:strCache>
                <c:ptCount val="95"/>
                <c:pt idx="0">
                  <c:v>8/8/15 13:23</c:v>
                </c:pt>
                <c:pt idx="1">
                  <c:v>8/8/15 22:00</c:v>
                </c:pt>
                <c:pt idx="2">
                  <c:v>8/9/15 12:02</c:v>
                </c:pt>
                <c:pt idx="3">
                  <c:v>8/9/15 15:05</c:v>
                </c:pt>
                <c:pt idx="4">
                  <c:v>8/9/15 15:20</c:v>
                </c:pt>
                <c:pt idx="5">
                  <c:v>8/9/15 16:30</c:v>
                </c:pt>
                <c:pt idx="6">
                  <c:v>8/9/15 18:00</c:v>
                </c:pt>
                <c:pt idx="7">
                  <c:v>8/9/15 21:02</c:v>
                </c:pt>
                <c:pt idx="8">
                  <c:v>8/10/15 9:11</c:v>
                </c:pt>
                <c:pt idx="9">
                  <c:v>8/10/15 13:05</c:v>
                </c:pt>
                <c:pt idx="10">
                  <c:v>8/10/15 14:06</c:v>
                </c:pt>
                <c:pt idx="11">
                  <c:v>8/10/15 15:05</c:v>
                </c:pt>
                <c:pt idx="12">
                  <c:v>8/11/15 8:50</c:v>
                </c:pt>
                <c:pt idx="13">
                  <c:v>8/11/15 9:52</c:v>
                </c:pt>
                <c:pt idx="14">
                  <c:v>8/11/15 9:52</c:v>
                </c:pt>
                <c:pt idx="15">
                  <c:v>8/11/15 13:17</c:v>
                </c:pt>
                <c:pt idx="16">
                  <c:v>8/12/15 9:50</c:v>
                </c:pt>
                <c:pt idx="17">
                  <c:v>8/12/15 12:09</c:v>
                </c:pt>
                <c:pt idx="18">
                  <c:v>8/12/15 14:15</c:v>
                </c:pt>
                <c:pt idx="19">
                  <c:v>8/12/15 14:35</c:v>
                </c:pt>
                <c:pt idx="20">
                  <c:v>8/13/15 10:01</c:v>
                </c:pt>
                <c:pt idx="21">
                  <c:v>8/14/15 8:50</c:v>
                </c:pt>
                <c:pt idx="22">
                  <c:v>8/14/15 12:40</c:v>
                </c:pt>
                <c:pt idx="23">
                  <c:v>8/15/15 9:43</c:v>
                </c:pt>
                <c:pt idx="24">
                  <c:v>8/15/15 12:00</c:v>
                </c:pt>
                <c:pt idx="25">
                  <c:v>8/16/15 9:15</c:v>
                </c:pt>
                <c:pt idx="26">
                  <c:v>8/16/15 12:10</c:v>
                </c:pt>
                <c:pt idx="27">
                  <c:v>8/17/15 9:25</c:v>
                </c:pt>
                <c:pt idx="28">
                  <c:v>8/18/15 9:56</c:v>
                </c:pt>
                <c:pt idx="29">
                  <c:v>8/18/15 14:05</c:v>
                </c:pt>
                <c:pt idx="30">
                  <c:v>8/19/15 9:30</c:v>
                </c:pt>
                <c:pt idx="31">
                  <c:v>8/19/15 12:05</c:v>
                </c:pt>
                <c:pt idx="32">
                  <c:v>8/20/15 9:44</c:v>
                </c:pt>
                <c:pt idx="33">
                  <c:v>8/24/15 13:27</c:v>
                </c:pt>
                <c:pt idx="34">
                  <c:v>8/24/15 15:10</c:v>
                </c:pt>
                <c:pt idx="35">
                  <c:v>8/25/15 12:33</c:v>
                </c:pt>
                <c:pt idx="36">
                  <c:v>8/25/15 15:30</c:v>
                </c:pt>
                <c:pt idx="37">
                  <c:v>8/26/15 9:45</c:v>
                </c:pt>
                <c:pt idx="38">
                  <c:v>8/26/15 12:58</c:v>
                </c:pt>
                <c:pt idx="39">
                  <c:v>8/26/15 14:50</c:v>
                </c:pt>
                <c:pt idx="40">
                  <c:v>8/27/15 12:28</c:v>
                </c:pt>
                <c:pt idx="41">
                  <c:v>8/27/15 15:40</c:v>
                </c:pt>
                <c:pt idx="42">
                  <c:v>8/28/15 16:25</c:v>
                </c:pt>
                <c:pt idx="43">
                  <c:v>9/10/15 13:35</c:v>
                </c:pt>
                <c:pt idx="44">
                  <c:v>9/15/15 12:10</c:v>
                </c:pt>
                <c:pt idx="45">
                  <c:v>9/21/15 12:50</c:v>
                </c:pt>
                <c:pt idx="46">
                  <c:v>9/24/15 12:10</c:v>
                </c:pt>
                <c:pt idx="47">
                  <c:v>9/28/15 10:35</c:v>
                </c:pt>
                <c:pt idx="48">
                  <c:v>9/30/15 9:35</c:v>
                </c:pt>
                <c:pt idx="49">
                  <c:v>10/2/15 12:00</c:v>
                </c:pt>
                <c:pt idx="50">
                  <c:v>10/5/15 10:18</c:v>
                </c:pt>
                <c:pt idx="51">
                  <c:v>10/8/15 10:07</c:v>
                </c:pt>
                <c:pt idx="52">
                  <c:v>10/12/15 10:55</c:v>
                </c:pt>
                <c:pt idx="53">
                  <c:v>10/15/15 12:00</c:v>
                </c:pt>
                <c:pt idx="54">
                  <c:v>10/18/15 12:00</c:v>
                </c:pt>
                <c:pt idx="55">
                  <c:v>10/19/15 0:00</c:v>
                </c:pt>
                <c:pt idx="56">
                  <c:v>10/19/15 12:00</c:v>
                </c:pt>
                <c:pt idx="57">
                  <c:v>10/20/15 0:01</c:v>
                </c:pt>
                <c:pt idx="58">
                  <c:v>10/20/15 12:00</c:v>
                </c:pt>
                <c:pt idx="59">
                  <c:v>10/21/15 0:00</c:v>
                </c:pt>
                <c:pt idx="60">
                  <c:v>10/22/15 12:00</c:v>
                </c:pt>
                <c:pt idx="61">
                  <c:v>10/23/15 0:00</c:v>
                </c:pt>
                <c:pt idx="62">
                  <c:v>10/23/15 12:00</c:v>
                </c:pt>
                <c:pt idx="63">
                  <c:v>10/26/15 10:45</c:v>
                </c:pt>
                <c:pt idx="64">
                  <c:v>2/16/16 15:00</c:v>
                </c:pt>
                <c:pt idx="65">
                  <c:v>2/23/16 10:10</c:v>
                </c:pt>
                <c:pt idx="66">
                  <c:v>2/29/16 16:00</c:v>
                </c:pt>
                <c:pt idx="67">
                  <c:v>3/9/16 8:20</c:v>
                </c:pt>
                <c:pt idx="68">
                  <c:v>3/15/16 8:20</c:v>
                </c:pt>
                <c:pt idx="69">
                  <c:v>3/22/16 9:30</c:v>
                </c:pt>
                <c:pt idx="70">
                  <c:v>3/23/16 9:30</c:v>
                </c:pt>
                <c:pt idx="71">
                  <c:v>3/28/16 16:50</c:v>
                </c:pt>
                <c:pt idx="72">
                  <c:v>4/4/16 12:20</c:v>
                </c:pt>
                <c:pt idx="73">
                  <c:v>4/12/16 14:00</c:v>
                </c:pt>
                <c:pt idx="74">
                  <c:v>4/19/16 12:25</c:v>
                </c:pt>
                <c:pt idx="75">
                  <c:v>4/26/16 11:45</c:v>
                </c:pt>
                <c:pt idx="76">
                  <c:v>5/2/16 14:00</c:v>
                </c:pt>
                <c:pt idx="77">
                  <c:v>5/9/16 12:30</c:v>
                </c:pt>
                <c:pt idx="78">
                  <c:v>5/15/16 12:15</c:v>
                </c:pt>
                <c:pt idx="79">
                  <c:v>5/21/16 15:30</c:v>
                </c:pt>
                <c:pt idx="80">
                  <c:v>5/31/16 16:15</c:v>
                </c:pt>
                <c:pt idx="81">
                  <c:v>6/5/16 10:30</c:v>
                </c:pt>
                <c:pt idx="82">
                  <c:v>6/8/16 9:25</c:v>
                </c:pt>
                <c:pt idx="83">
                  <c:v>6/13/16 12:30</c:v>
                </c:pt>
                <c:pt idx="84">
                  <c:v>6/18/16 15:30</c:v>
                </c:pt>
                <c:pt idx="85">
                  <c:v>6/25/16 14:45</c:v>
                </c:pt>
                <c:pt idx="86">
                  <c:v>11/5/16 14:00</c:v>
                </c:pt>
                <c:pt idx="89">
                  <c:v>Max During Plume</c:v>
                </c:pt>
                <c:pt idx="90">
                  <c:v>Plume to Aug 27</c:v>
                </c:pt>
                <c:pt idx="91">
                  <c:v>Fall 2015</c:v>
                </c:pt>
                <c:pt idx="93">
                  <c:v>Peak 2016 Snowmelt</c:v>
                </c:pt>
                <c:pt idx="94">
                  <c:v>summer/fall 2016</c:v>
                </c:pt>
              </c:strCache>
            </c:strRef>
          </c:cat>
          <c:val>
            <c:numRef>
              <c:f>'SJ 4 Corners RK 297'!$AH$37:$AH$123</c:f>
              <c:numCache>
                <c:formatCode>#,##0.000000</c:formatCode>
                <c:ptCount val="87"/>
                <c:pt idx="0">
                  <c:v>7.2151898734177216E-5</c:v>
                </c:pt>
                <c:pt idx="1">
                  <c:v>7.1464519375943626E-5</c:v>
                </c:pt>
                <c:pt idx="2">
                  <c:v>7.7286135693215336E-5</c:v>
                </c:pt>
                <c:pt idx="3">
                  <c:v>7.7902621722846437E-5</c:v>
                </c:pt>
                <c:pt idx="4">
                  <c:v>6.0606060606060605E-5</c:v>
                </c:pt>
                <c:pt idx="5">
                  <c:v>4.3950361944157186E-5</c:v>
                </c:pt>
                <c:pt idx="6">
                  <c:v>7.317073170731707E-5</c:v>
                </c:pt>
                <c:pt idx="7">
                  <c:v>7.2580645161290317E-5</c:v>
                </c:pt>
                <c:pt idx="8">
                  <c:v>9.9498746867167912E-5</c:v>
                </c:pt>
                <c:pt idx="10">
                  <c:v>9.2448512585812357E-5</c:v>
                </c:pt>
                <c:pt idx="11">
                  <c:v>5.4878048780487799E-5</c:v>
                </c:pt>
                <c:pt idx="12">
                  <c:v>8.6493506493506492E-5</c:v>
                </c:pt>
                <c:pt idx="13">
                  <c:v>6.4545454545454539E-5</c:v>
                </c:pt>
                <c:pt idx="14">
                  <c:v>6.166666666666667E-5</c:v>
                </c:pt>
                <c:pt idx="15">
                  <c:v>8.7346221441124769E-5</c:v>
                </c:pt>
                <c:pt idx="16">
                  <c:v>1.0160771704180064E-4</c:v>
                </c:pt>
                <c:pt idx="17">
                  <c:v>8.8421052631578945E-5</c:v>
                </c:pt>
                <c:pt idx="19">
                  <c:v>4.5833333333333334E-5</c:v>
                </c:pt>
                <c:pt idx="20">
                  <c:v>1.4521963824289403E-4</c:v>
                </c:pt>
                <c:pt idx="21">
                  <c:v>1.1038374717832959E-4</c:v>
                </c:pt>
                <c:pt idx="22">
                  <c:v>5.5999999999999999E-5</c:v>
                </c:pt>
                <c:pt idx="23">
                  <c:v>7.6056338028169019E-5</c:v>
                </c:pt>
                <c:pt idx="24">
                  <c:v>4.1818181818181819E-5</c:v>
                </c:pt>
                <c:pt idx="25">
                  <c:v>9.8947368421052631E-5</c:v>
                </c:pt>
                <c:pt idx="26">
                  <c:v>5.8461538461538468E-5</c:v>
                </c:pt>
                <c:pt idx="27">
                  <c:v>3.372093023255814E-5</c:v>
                </c:pt>
                <c:pt idx="28">
                  <c:v>6.7032967032967027E-5</c:v>
                </c:pt>
                <c:pt idx="29">
                  <c:v>5.2542372881355932E-5</c:v>
                </c:pt>
                <c:pt idx="30">
                  <c:v>5.9950859950859945E-5</c:v>
                </c:pt>
                <c:pt idx="31">
                  <c:v>6.2500000000000001E-5</c:v>
                </c:pt>
                <c:pt idx="32">
                  <c:v>7.2876712328767123E-5</c:v>
                </c:pt>
                <c:pt idx="33">
                  <c:v>6.5789473684210525E-5</c:v>
                </c:pt>
                <c:pt idx="34">
                  <c:v>6.2500000000000001E-5</c:v>
                </c:pt>
                <c:pt idx="35">
                  <c:v>1.6666666666666666E-4</c:v>
                </c:pt>
                <c:pt idx="36">
                  <c:v>7.2000000000000002E-5</c:v>
                </c:pt>
                <c:pt idx="37">
                  <c:v>6.8965517241379313E-5</c:v>
                </c:pt>
                <c:pt idx="38">
                  <c:v>4.838709677419354E-5</c:v>
                </c:pt>
                <c:pt idx="39">
                  <c:v>6.6233766233766229E-5</c:v>
                </c:pt>
                <c:pt idx="40">
                  <c:v>6.461538461538463E-5</c:v>
                </c:pt>
                <c:pt idx="41">
                  <c:v>1.393162393162393E-4</c:v>
                </c:pt>
                <c:pt idx="42">
                  <c:v>1.0204081632653062E-4</c:v>
                </c:pt>
                <c:pt idx="43">
                  <c:v>5.9999999999999995E-5</c:v>
                </c:pt>
                <c:pt idx="44">
                  <c:v>4.1071428571428577E-5</c:v>
                </c:pt>
                <c:pt idx="45">
                  <c:v>4.5454545454545452E-5</c:v>
                </c:pt>
                <c:pt idx="46">
                  <c:v>1.0666666666666667E-4</c:v>
                </c:pt>
                <c:pt idx="47">
                  <c:v>5.7500000000000002E-5</c:v>
                </c:pt>
                <c:pt idx="48">
                  <c:v>5.2499999999999995E-5</c:v>
                </c:pt>
                <c:pt idx="49">
                  <c:v>9.4535519125683062E-5</c:v>
                </c:pt>
                <c:pt idx="50">
                  <c:v>6.0638297872340418E-5</c:v>
                </c:pt>
                <c:pt idx="51">
                  <c:v>1.5833333333333332E-4</c:v>
                </c:pt>
                <c:pt idx="52">
                  <c:v>4.8275862068965517E-5</c:v>
                </c:pt>
                <c:pt idx="53">
                  <c:v>7.41279069767442E-5</c:v>
                </c:pt>
                <c:pt idx="54">
                  <c:v>7.3846153846153845E-5</c:v>
                </c:pt>
                <c:pt idx="55">
                  <c:v>6.5271966527196662E-5</c:v>
                </c:pt>
                <c:pt idx="56">
                  <c:v>9.3373493975903613E-5</c:v>
                </c:pt>
                <c:pt idx="57">
                  <c:v>2.6386138613861387E-4</c:v>
                </c:pt>
                <c:pt idx="58">
                  <c:v>1.2782258064516128E-4</c:v>
                </c:pt>
                <c:pt idx="59">
                  <c:v>1.7173913043478262E-4</c:v>
                </c:pt>
                <c:pt idx="60">
                  <c:v>1.1181434599156119E-4</c:v>
                </c:pt>
                <c:pt idx="61">
                  <c:v>1.1521739130434783E-4</c:v>
                </c:pt>
                <c:pt idx="62">
                  <c:v>9.8412698412698408E-5</c:v>
                </c:pt>
                <c:pt idx="63">
                  <c:v>7.6923076923076926E-5</c:v>
                </c:pt>
                <c:pt idx="64">
                  <c:v>7.2869763465374738E-5</c:v>
                </c:pt>
                <c:pt idx="65">
                  <c:v>8.4316418875242426E-4</c:v>
                </c:pt>
                <c:pt idx="66">
                  <c:v>3.0472940029254022E-4</c:v>
                </c:pt>
                <c:pt idx="67">
                  <c:v>3.4633234051395723E-4</c:v>
                </c:pt>
                <c:pt idx="68">
                  <c:v>6.4783622700181399E-4</c:v>
                </c:pt>
                <c:pt idx="69">
                  <c:v>1.8927922471229557E-3</c:v>
                </c:pt>
                <c:pt idx="70">
                  <c:v>5.2631578947368417E-5</c:v>
                </c:pt>
                <c:pt idx="71">
                  <c:v>3.9076237739830415E-3</c:v>
                </c:pt>
                <c:pt idx="72">
                  <c:v>7.1032817161528631E-4</c:v>
                </c:pt>
                <c:pt idx="73">
                  <c:v>1.4827335676052371E-3</c:v>
                </c:pt>
                <c:pt idx="74">
                  <c:v>4.8851978505129456E-4</c:v>
                </c:pt>
                <c:pt idx="75">
                  <c:v>3.1412954702519317E-4</c:v>
                </c:pt>
                <c:pt idx="76">
                  <c:v>1.6189088554314392E-4</c:v>
                </c:pt>
                <c:pt idx="77">
                  <c:v>7.3062029663184048E-4</c:v>
                </c:pt>
                <c:pt idx="78">
                  <c:v>7.2306579898770789E-5</c:v>
                </c:pt>
                <c:pt idx="79">
                  <c:v>8.3311328228148927E-5</c:v>
                </c:pt>
                <c:pt idx="80">
                  <c:v>3.0699330754589552E-4</c:v>
                </c:pt>
                <c:pt idx="81">
                  <c:v>2.4198427102238354E-4</c:v>
                </c:pt>
                <c:pt idx="82">
                  <c:v>5.7647058823529407E-5</c:v>
                </c:pt>
                <c:pt idx="83">
                  <c:v>3.8783741855414206E-4</c:v>
                </c:pt>
                <c:pt idx="84">
                  <c:v>4.4418780260294051E-4</c:v>
                </c:pt>
                <c:pt idx="85">
                  <c:v>6.0412009907569631E-4</c:v>
                </c:pt>
                <c:pt idx="86">
                  <c:v>6.521739130434782E-5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10-418B-A265-FCEFAF045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Bar:Al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Four Corners  (RK 296.8)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79328008141971"/>
          <c:y val="0.15119349664625256"/>
          <c:w val="0.73346209560598741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4 Corners RK 297'!$AI$36</c:f>
              <c:strCache>
                <c:ptCount val="1"/>
                <c:pt idx="0">
                  <c:v>Cr:Al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'SJ 4 Corners RK 297'!$F$96:$F$194</c:f>
              <c:strCache>
                <c:ptCount val="95"/>
                <c:pt idx="0">
                  <c:v>8/8/15 13:23</c:v>
                </c:pt>
                <c:pt idx="1">
                  <c:v>8/8/15 22:00</c:v>
                </c:pt>
                <c:pt idx="2">
                  <c:v>8/9/15 12:02</c:v>
                </c:pt>
                <c:pt idx="3">
                  <c:v>8/9/15 15:05</c:v>
                </c:pt>
                <c:pt idx="4">
                  <c:v>8/9/15 15:20</c:v>
                </c:pt>
                <c:pt idx="5">
                  <c:v>8/9/15 16:30</c:v>
                </c:pt>
                <c:pt idx="6">
                  <c:v>8/9/15 18:00</c:v>
                </c:pt>
                <c:pt idx="7">
                  <c:v>8/9/15 21:02</c:v>
                </c:pt>
                <c:pt idx="8">
                  <c:v>8/10/15 9:11</c:v>
                </c:pt>
                <c:pt idx="9">
                  <c:v>8/10/15 13:05</c:v>
                </c:pt>
                <c:pt idx="10">
                  <c:v>8/10/15 14:06</c:v>
                </c:pt>
                <c:pt idx="11">
                  <c:v>8/10/15 15:05</c:v>
                </c:pt>
                <c:pt idx="12">
                  <c:v>8/11/15 8:50</c:v>
                </c:pt>
                <c:pt idx="13">
                  <c:v>8/11/15 9:52</c:v>
                </c:pt>
                <c:pt idx="14">
                  <c:v>8/11/15 9:52</c:v>
                </c:pt>
                <c:pt idx="15">
                  <c:v>8/11/15 13:17</c:v>
                </c:pt>
                <c:pt idx="16">
                  <c:v>8/12/15 9:50</c:v>
                </c:pt>
                <c:pt idx="17">
                  <c:v>8/12/15 12:09</c:v>
                </c:pt>
                <c:pt idx="18">
                  <c:v>8/12/15 14:15</c:v>
                </c:pt>
                <c:pt idx="19">
                  <c:v>8/12/15 14:35</c:v>
                </c:pt>
                <c:pt idx="20">
                  <c:v>8/13/15 10:01</c:v>
                </c:pt>
                <c:pt idx="21">
                  <c:v>8/14/15 8:50</c:v>
                </c:pt>
                <c:pt idx="22">
                  <c:v>8/14/15 12:40</c:v>
                </c:pt>
                <c:pt idx="23">
                  <c:v>8/15/15 9:43</c:v>
                </c:pt>
                <c:pt idx="24">
                  <c:v>8/15/15 12:00</c:v>
                </c:pt>
                <c:pt idx="25">
                  <c:v>8/16/15 9:15</c:v>
                </c:pt>
                <c:pt idx="26">
                  <c:v>8/16/15 12:10</c:v>
                </c:pt>
                <c:pt idx="27">
                  <c:v>8/17/15 9:25</c:v>
                </c:pt>
                <c:pt idx="28">
                  <c:v>8/18/15 9:56</c:v>
                </c:pt>
                <c:pt idx="29">
                  <c:v>8/18/15 14:05</c:v>
                </c:pt>
                <c:pt idx="30">
                  <c:v>8/19/15 9:30</c:v>
                </c:pt>
                <c:pt idx="31">
                  <c:v>8/19/15 12:05</c:v>
                </c:pt>
                <c:pt idx="32">
                  <c:v>8/20/15 9:44</c:v>
                </c:pt>
                <c:pt idx="33">
                  <c:v>8/24/15 13:27</c:v>
                </c:pt>
                <c:pt idx="34">
                  <c:v>8/24/15 15:10</c:v>
                </c:pt>
                <c:pt idx="35">
                  <c:v>8/25/15 12:33</c:v>
                </c:pt>
                <c:pt idx="36">
                  <c:v>8/25/15 15:30</c:v>
                </c:pt>
                <c:pt idx="37">
                  <c:v>8/26/15 9:45</c:v>
                </c:pt>
                <c:pt idx="38">
                  <c:v>8/26/15 12:58</c:v>
                </c:pt>
                <c:pt idx="39">
                  <c:v>8/26/15 14:50</c:v>
                </c:pt>
                <c:pt idx="40">
                  <c:v>8/27/15 12:28</c:v>
                </c:pt>
                <c:pt idx="41">
                  <c:v>8/27/15 15:40</c:v>
                </c:pt>
                <c:pt idx="42">
                  <c:v>8/28/15 16:25</c:v>
                </c:pt>
                <c:pt idx="43">
                  <c:v>9/10/15 13:35</c:v>
                </c:pt>
                <c:pt idx="44">
                  <c:v>9/15/15 12:10</c:v>
                </c:pt>
                <c:pt idx="45">
                  <c:v>9/21/15 12:50</c:v>
                </c:pt>
                <c:pt idx="46">
                  <c:v>9/24/15 12:10</c:v>
                </c:pt>
                <c:pt idx="47">
                  <c:v>9/28/15 10:35</c:v>
                </c:pt>
                <c:pt idx="48">
                  <c:v>9/30/15 9:35</c:v>
                </c:pt>
                <c:pt idx="49">
                  <c:v>10/2/15 12:00</c:v>
                </c:pt>
                <c:pt idx="50">
                  <c:v>10/5/15 10:18</c:v>
                </c:pt>
                <c:pt idx="51">
                  <c:v>10/8/15 10:07</c:v>
                </c:pt>
                <c:pt idx="52">
                  <c:v>10/12/15 10:55</c:v>
                </c:pt>
                <c:pt idx="53">
                  <c:v>10/15/15 12:00</c:v>
                </c:pt>
                <c:pt idx="54">
                  <c:v>10/18/15 12:00</c:v>
                </c:pt>
                <c:pt idx="55">
                  <c:v>10/19/15 0:00</c:v>
                </c:pt>
                <c:pt idx="56">
                  <c:v>10/19/15 12:00</c:v>
                </c:pt>
                <c:pt idx="57">
                  <c:v>10/20/15 0:01</c:v>
                </c:pt>
                <c:pt idx="58">
                  <c:v>10/20/15 12:00</c:v>
                </c:pt>
                <c:pt idx="59">
                  <c:v>10/21/15 0:00</c:v>
                </c:pt>
                <c:pt idx="60">
                  <c:v>10/22/15 12:00</c:v>
                </c:pt>
                <c:pt idx="61">
                  <c:v>10/23/15 0:00</c:v>
                </c:pt>
                <c:pt idx="62">
                  <c:v>10/23/15 12:00</c:v>
                </c:pt>
                <c:pt idx="63">
                  <c:v>10/26/15 10:45</c:v>
                </c:pt>
                <c:pt idx="64">
                  <c:v>2/16/16 15:00</c:v>
                </c:pt>
                <c:pt idx="65">
                  <c:v>2/23/16 10:10</c:v>
                </c:pt>
                <c:pt idx="66">
                  <c:v>2/29/16 16:00</c:v>
                </c:pt>
                <c:pt idx="67">
                  <c:v>3/9/16 8:20</c:v>
                </c:pt>
                <c:pt idx="68">
                  <c:v>3/15/16 8:20</c:v>
                </c:pt>
                <c:pt idx="69">
                  <c:v>3/22/16 9:30</c:v>
                </c:pt>
                <c:pt idx="70">
                  <c:v>3/23/16 9:30</c:v>
                </c:pt>
                <c:pt idx="71">
                  <c:v>3/28/16 16:50</c:v>
                </c:pt>
                <c:pt idx="72">
                  <c:v>4/4/16 12:20</c:v>
                </c:pt>
                <c:pt idx="73">
                  <c:v>4/12/16 14:00</c:v>
                </c:pt>
                <c:pt idx="74">
                  <c:v>4/19/16 12:25</c:v>
                </c:pt>
                <c:pt idx="75">
                  <c:v>4/26/16 11:45</c:v>
                </c:pt>
                <c:pt idx="76">
                  <c:v>5/2/16 14:00</c:v>
                </c:pt>
                <c:pt idx="77">
                  <c:v>5/9/16 12:30</c:v>
                </c:pt>
                <c:pt idx="78">
                  <c:v>5/15/16 12:15</c:v>
                </c:pt>
                <c:pt idx="79">
                  <c:v>5/21/16 15:30</c:v>
                </c:pt>
                <c:pt idx="80">
                  <c:v>5/31/16 16:15</c:v>
                </c:pt>
                <c:pt idx="81">
                  <c:v>6/5/16 10:30</c:v>
                </c:pt>
                <c:pt idx="82">
                  <c:v>6/8/16 9:25</c:v>
                </c:pt>
                <c:pt idx="83">
                  <c:v>6/13/16 12:30</c:v>
                </c:pt>
                <c:pt idx="84">
                  <c:v>6/18/16 15:30</c:v>
                </c:pt>
                <c:pt idx="85">
                  <c:v>6/25/16 14:45</c:v>
                </c:pt>
                <c:pt idx="86">
                  <c:v>11/5/16 14:00</c:v>
                </c:pt>
                <c:pt idx="89">
                  <c:v>Max During Plume</c:v>
                </c:pt>
                <c:pt idx="90">
                  <c:v>Plume to Aug 27</c:v>
                </c:pt>
                <c:pt idx="91">
                  <c:v>Fall 2015</c:v>
                </c:pt>
                <c:pt idx="93">
                  <c:v>Peak 2016 Snowmelt</c:v>
                </c:pt>
                <c:pt idx="94">
                  <c:v>summer/fall 2016</c:v>
                </c:pt>
              </c:strCache>
            </c:strRef>
          </c:cat>
          <c:val>
            <c:numRef>
              <c:f>'SJ 4 Corners RK 297'!$AI$37:$AI$123</c:f>
              <c:numCache>
                <c:formatCode>#,##0.000000</c:formatCode>
                <c:ptCount val="87"/>
                <c:pt idx="0">
                  <c:v>5.0421940928270048E-4</c:v>
                </c:pt>
                <c:pt idx="1">
                  <c:v>6.4469048817312525E-4</c:v>
                </c:pt>
                <c:pt idx="2">
                  <c:v>5.1327433628318585E-4</c:v>
                </c:pt>
                <c:pt idx="3">
                  <c:v>5.3183520599250943E-4</c:v>
                </c:pt>
                <c:pt idx="4">
                  <c:v>5.4545454545454537E-4</c:v>
                </c:pt>
                <c:pt idx="5">
                  <c:v>5.4627714581178904E-4</c:v>
                </c:pt>
                <c:pt idx="6">
                  <c:v>5.5691056910569105E-4</c:v>
                </c:pt>
                <c:pt idx="7">
                  <c:v>5.0000000000000001E-4</c:v>
                </c:pt>
                <c:pt idx="8">
                  <c:v>5.2631578947368431E-4</c:v>
                </c:pt>
                <c:pt idx="10">
                  <c:v>5.4233409610983971E-4</c:v>
                </c:pt>
                <c:pt idx="11">
                  <c:v>5.3658536585365847E-4</c:v>
                </c:pt>
                <c:pt idx="12">
                  <c:v>3.8311688311688308E-4</c:v>
                </c:pt>
                <c:pt idx="13">
                  <c:v>4.8181818181818178E-4</c:v>
                </c:pt>
                <c:pt idx="14">
                  <c:v>4.5833333333333332E-4</c:v>
                </c:pt>
                <c:pt idx="15">
                  <c:v>3.8312829525483306E-4</c:v>
                </c:pt>
                <c:pt idx="16">
                  <c:v>5.1768488745980706E-4</c:v>
                </c:pt>
                <c:pt idx="17">
                  <c:v>4.6315789473684208E-4</c:v>
                </c:pt>
                <c:pt idx="19">
                  <c:v>5.4166666666666664E-4</c:v>
                </c:pt>
                <c:pt idx="20">
                  <c:v>3.850129198966408E-4</c:v>
                </c:pt>
                <c:pt idx="21">
                  <c:v>5.3498871331828445E-4</c:v>
                </c:pt>
                <c:pt idx="22">
                  <c:v>3.68E-4</c:v>
                </c:pt>
                <c:pt idx="23">
                  <c:v>6.161971830985916E-4</c:v>
                </c:pt>
                <c:pt idx="24">
                  <c:v>3.5454545454545455E-4</c:v>
                </c:pt>
                <c:pt idx="25">
                  <c:v>6.5368421052631586E-4</c:v>
                </c:pt>
                <c:pt idx="26">
                  <c:v>6.5384615384615394E-4</c:v>
                </c:pt>
                <c:pt idx="27">
                  <c:v>1.6279069767441862E-4</c:v>
                </c:pt>
                <c:pt idx="28">
                  <c:v>5.7417582417582406E-4</c:v>
                </c:pt>
                <c:pt idx="29">
                  <c:v>4.4067796610169484E-4</c:v>
                </c:pt>
                <c:pt idx="30">
                  <c:v>6.2162162162162163E-4</c:v>
                </c:pt>
                <c:pt idx="31">
                  <c:v>4.6874999999999998E-4</c:v>
                </c:pt>
                <c:pt idx="32">
                  <c:v>6.2465753424657529E-4</c:v>
                </c:pt>
                <c:pt idx="33">
                  <c:v>2.5789473684210528E-4</c:v>
                </c:pt>
                <c:pt idx="34">
                  <c:v>1.1363636363636363E-3</c:v>
                </c:pt>
                <c:pt idx="35">
                  <c:v>6.1333333333333335E-4</c:v>
                </c:pt>
                <c:pt idx="36">
                  <c:v>1.3333333333333333E-3</c:v>
                </c:pt>
                <c:pt idx="37">
                  <c:v>1.7241379310344829E-4</c:v>
                </c:pt>
                <c:pt idx="38">
                  <c:v>5.1612903225806454E-4</c:v>
                </c:pt>
                <c:pt idx="39">
                  <c:v>1.2987012987012987E-3</c:v>
                </c:pt>
                <c:pt idx="40">
                  <c:v>9.2307692307692305E-4</c:v>
                </c:pt>
                <c:pt idx="41">
                  <c:v>5.6153846153846152E-4</c:v>
                </c:pt>
                <c:pt idx="42">
                  <c:v>5.0255102040816328E-4</c:v>
                </c:pt>
                <c:pt idx="43">
                  <c:v>5.4999999999999992E-4</c:v>
                </c:pt>
                <c:pt idx="44">
                  <c:v>5.1785714285714282E-4</c:v>
                </c:pt>
                <c:pt idx="45">
                  <c:v>5.7575757575757582E-4</c:v>
                </c:pt>
                <c:pt idx="46">
                  <c:v>8.8333333333333341E-4</c:v>
                </c:pt>
                <c:pt idx="47">
                  <c:v>5.4999999999999992E-4</c:v>
                </c:pt>
                <c:pt idx="48">
                  <c:v>6.2500000000000001E-4</c:v>
                </c:pt>
                <c:pt idx="49">
                  <c:v>6.7213114754098363E-4</c:v>
                </c:pt>
                <c:pt idx="50">
                  <c:v>8.723404255319147E-4</c:v>
                </c:pt>
                <c:pt idx="51">
                  <c:v>4.5833333333333332E-4</c:v>
                </c:pt>
                <c:pt idx="52">
                  <c:v>5.5172413793103451E-4</c:v>
                </c:pt>
                <c:pt idx="53">
                  <c:v>6.5697674418604653E-4</c:v>
                </c:pt>
                <c:pt idx="54">
                  <c:v>7.0256410256410253E-4</c:v>
                </c:pt>
                <c:pt idx="55">
                  <c:v>7.0292887029288714E-4</c:v>
                </c:pt>
                <c:pt idx="56">
                  <c:v>5.3554216867469885E-4</c:v>
                </c:pt>
                <c:pt idx="57">
                  <c:v>3.6485148514851486E-4</c:v>
                </c:pt>
                <c:pt idx="58">
                  <c:v>4.6774193548387101E-4</c:v>
                </c:pt>
                <c:pt idx="59">
                  <c:v>4.5217391304347822E-4</c:v>
                </c:pt>
                <c:pt idx="60">
                  <c:v>5.2637130801687761E-4</c:v>
                </c:pt>
                <c:pt idx="61">
                  <c:v>4.7536231884057976E-4</c:v>
                </c:pt>
                <c:pt idx="62">
                  <c:v>5.1851851851851853E-4</c:v>
                </c:pt>
                <c:pt idx="63">
                  <c:v>5.0000000000000001E-4</c:v>
                </c:pt>
                <c:pt idx="64">
                  <c:v>5.2854089484183527E-4</c:v>
                </c:pt>
                <c:pt idx="65">
                  <c:v>1.8321751777634133E-3</c:v>
                </c:pt>
                <c:pt idx="66">
                  <c:v>1.8945026816187224E-3</c:v>
                </c:pt>
                <c:pt idx="67">
                  <c:v>2.0194638775368843E-3</c:v>
                </c:pt>
                <c:pt idx="68">
                  <c:v>2.7753303964757709E-3</c:v>
                </c:pt>
                <c:pt idx="69">
                  <c:v>9.4469261053906715E-3</c:v>
                </c:pt>
                <c:pt idx="70">
                  <c:v>6.4912280701754385E-4</c:v>
                </c:pt>
                <c:pt idx="71">
                  <c:v>3.1128130983548909E-2</c:v>
                </c:pt>
                <c:pt idx="72">
                  <c:v>5.5171189089359288E-3</c:v>
                </c:pt>
                <c:pt idx="73">
                  <c:v>2.9654671352104742E-3</c:v>
                </c:pt>
                <c:pt idx="74">
                  <c:v>9.7703957010258913E-4</c:v>
                </c:pt>
                <c:pt idx="75">
                  <c:v>8.6165734749010477E-4</c:v>
                </c:pt>
                <c:pt idx="76">
                  <c:v>6.2182289137121584E-4</c:v>
                </c:pt>
                <c:pt idx="77">
                  <c:v>1.461240593263681E-3</c:v>
                </c:pt>
                <c:pt idx="78">
                  <c:v>5.5582067968185111E-4</c:v>
                </c:pt>
                <c:pt idx="79">
                  <c:v>7.0596778452600996E-4</c:v>
                </c:pt>
                <c:pt idx="80">
                  <c:v>6.1398661509179104E-4</c:v>
                </c:pt>
                <c:pt idx="81">
                  <c:v>6.6085904416212943E-4</c:v>
                </c:pt>
                <c:pt idx="82">
                  <c:v>6.705882352941177E-4</c:v>
                </c:pt>
                <c:pt idx="83">
                  <c:v>7.7567483710828413E-4</c:v>
                </c:pt>
                <c:pt idx="84">
                  <c:v>8.8837560520588102E-4</c:v>
                </c:pt>
                <c:pt idx="85">
                  <c:v>1.2082401981513926E-3</c:v>
                </c:pt>
                <c:pt idx="86">
                  <c:v>5.6521739130434788E-4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A5-459C-BB79-5A4E219CB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Bar:Al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Four Corners  (RK 296.8)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79328008141971"/>
          <c:y val="0.15119349664625256"/>
          <c:w val="0.73346209560598741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4 Corners RK 297'!$AJ$36</c:f>
              <c:strCache>
                <c:ptCount val="1"/>
                <c:pt idx="0">
                  <c:v>Tl:Al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'SJ 4 Corners RK 297'!$F$96:$F$194</c:f>
              <c:strCache>
                <c:ptCount val="95"/>
                <c:pt idx="0">
                  <c:v>8/8/15 13:23</c:v>
                </c:pt>
                <c:pt idx="1">
                  <c:v>8/8/15 22:00</c:v>
                </c:pt>
                <c:pt idx="2">
                  <c:v>8/9/15 12:02</c:v>
                </c:pt>
                <c:pt idx="3">
                  <c:v>8/9/15 15:05</c:v>
                </c:pt>
                <c:pt idx="4">
                  <c:v>8/9/15 15:20</c:v>
                </c:pt>
                <c:pt idx="5">
                  <c:v>8/9/15 16:30</c:v>
                </c:pt>
                <c:pt idx="6">
                  <c:v>8/9/15 18:00</c:v>
                </c:pt>
                <c:pt idx="7">
                  <c:v>8/9/15 21:02</c:v>
                </c:pt>
                <c:pt idx="8">
                  <c:v>8/10/15 9:11</c:v>
                </c:pt>
                <c:pt idx="9">
                  <c:v>8/10/15 13:05</c:v>
                </c:pt>
                <c:pt idx="10">
                  <c:v>8/10/15 14:06</c:v>
                </c:pt>
                <c:pt idx="11">
                  <c:v>8/10/15 15:05</c:v>
                </c:pt>
                <c:pt idx="12">
                  <c:v>8/11/15 8:50</c:v>
                </c:pt>
                <c:pt idx="13">
                  <c:v>8/11/15 9:52</c:v>
                </c:pt>
                <c:pt idx="14">
                  <c:v>8/11/15 9:52</c:v>
                </c:pt>
                <c:pt idx="15">
                  <c:v>8/11/15 13:17</c:v>
                </c:pt>
                <c:pt idx="16">
                  <c:v>8/12/15 9:50</c:v>
                </c:pt>
                <c:pt idx="17">
                  <c:v>8/12/15 12:09</c:v>
                </c:pt>
                <c:pt idx="18">
                  <c:v>8/12/15 14:15</c:v>
                </c:pt>
                <c:pt idx="19">
                  <c:v>8/12/15 14:35</c:v>
                </c:pt>
                <c:pt idx="20">
                  <c:v>8/13/15 10:01</c:v>
                </c:pt>
                <c:pt idx="21">
                  <c:v>8/14/15 8:50</c:v>
                </c:pt>
                <c:pt idx="22">
                  <c:v>8/14/15 12:40</c:v>
                </c:pt>
                <c:pt idx="23">
                  <c:v>8/15/15 9:43</c:v>
                </c:pt>
                <c:pt idx="24">
                  <c:v>8/15/15 12:00</c:v>
                </c:pt>
                <c:pt idx="25">
                  <c:v>8/16/15 9:15</c:v>
                </c:pt>
                <c:pt idx="26">
                  <c:v>8/16/15 12:10</c:v>
                </c:pt>
                <c:pt idx="27">
                  <c:v>8/17/15 9:25</c:v>
                </c:pt>
                <c:pt idx="28">
                  <c:v>8/18/15 9:56</c:v>
                </c:pt>
                <c:pt idx="29">
                  <c:v>8/18/15 14:05</c:v>
                </c:pt>
                <c:pt idx="30">
                  <c:v>8/19/15 9:30</c:v>
                </c:pt>
                <c:pt idx="31">
                  <c:v>8/19/15 12:05</c:v>
                </c:pt>
                <c:pt idx="32">
                  <c:v>8/20/15 9:44</c:v>
                </c:pt>
                <c:pt idx="33">
                  <c:v>8/24/15 13:27</c:v>
                </c:pt>
                <c:pt idx="34">
                  <c:v>8/24/15 15:10</c:v>
                </c:pt>
                <c:pt idx="35">
                  <c:v>8/25/15 12:33</c:v>
                </c:pt>
                <c:pt idx="36">
                  <c:v>8/25/15 15:30</c:v>
                </c:pt>
                <c:pt idx="37">
                  <c:v>8/26/15 9:45</c:v>
                </c:pt>
                <c:pt idx="38">
                  <c:v>8/26/15 12:58</c:v>
                </c:pt>
                <c:pt idx="39">
                  <c:v>8/26/15 14:50</c:v>
                </c:pt>
                <c:pt idx="40">
                  <c:v>8/27/15 12:28</c:v>
                </c:pt>
                <c:pt idx="41">
                  <c:v>8/27/15 15:40</c:v>
                </c:pt>
                <c:pt idx="42">
                  <c:v>8/28/15 16:25</c:v>
                </c:pt>
                <c:pt idx="43">
                  <c:v>9/10/15 13:35</c:v>
                </c:pt>
                <c:pt idx="44">
                  <c:v>9/15/15 12:10</c:v>
                </c:pt>
                <c:pt idx="45">
                  <c:v>9/21/15 12:50</c:v>
                </c:pt>
                <c:pt idx="46">
                  <c:v>9/24/15 12:10</c:v>
                </c:pt>
                <c:pt idx="47">
                  <c:v>9/28/15 10:35</c:v>
                </c:pt>
                <c:pt idx="48">
                  <c:v>9/30/15 9:35</c:v>
                </c:pt>
                <c:pt idx="49">
                  <c:v>10/2/15 12:00</c:v>
                </c:pt>
                <c:pt idx="50">
                  <c:v>10/5/15 10:18</c:v>
                </c:pt>
                <c:pt idx="51">
                  <c:v>10/8/15 10:07</c:v>
                </c:pt>
                <c:pt idx="52">
                  <c:v>10/12/15 10:55</c:v>
                </c:pt>
                <c:pt idx="53">
                  <c:v>10/15/15 12:00</c:v>
                </c:pt>
                <c:pt idx="54">
                  <c:v>10/18/15 12:00</c:v>
                </c:pt>
                <c:pt idx="55">
                  <c:v>10/19/15 0:00</c:v>
                </c:pt>
                <c:pt idx="56">
                  <c:v>10/19/15 12:00</c:v>
                </c:pt>
                <c:pt idx="57">
                  <c:v>10/20/15 0:01</c:v>
                </c:pt>
                <c:pt idx="58">
                  <c:v>10/20/15 12:00</c:v>
                </c:pt>
                <c:pt idx="59">
                  <c:v>10/21/15 0:00</c:v>
                </c:pt>
                <c:pt idx="60">
                  <c:v>10/22/15 12:00</c:v>
                </c:pt>
                <c:pt idx="61">
                  <c:v>10/23/15 0:00</c:v>
                </c:pt>
                <c:pt idx="62">
                  <c:v>10/23/15 12:00</c:v>
                </c:pt>
                <c:pt idx="63">
                  <c:v>10/26/15 10:45</c:v>
                </c:pt>
                <c:pt idx="64">
                  <c:v>2/16/16 15:00</c:v>
                </c:pt>
                <c:pt idx="65">
                  <c:v>2/23/16 10:10</c:v>
                </c:pt>
                <c:pt idx="66">
                  <c:v>2/29/16 16:00</c:v>
                </c:pt>
                <c:pt idx="67">
                  <c:v>3/9/16 8:20</c:v>
                </c:pt>
                <c:pt idx="68">
                  <c:v>3/15/16 8:20</c:v>
                </c:pt>
                <c:pt idx="69">
                  <c:v>3/22/16 9:30</c:v>
                </c:pt>
                <c:pt idx="70">
                  <c:v>3/23/16 9:30</c:v>
                </c:pt>
                <c:pt idx="71">
                  <c:v>3/28/16 16:50</c:v>
                </c:pt>
                <c:pt idx="72">
                  <c:v>4/4/16 12:20</c:v>
                </c:pt>
                <c:pt idx="73">
                  <c:v>4/12/16 14:00</c:v>
                </c:pt>
                <c:pt idx="74">
                  <c:v>4/19/16 12:25</c:v>
                </c:pt>
                <c:pt idx="75">
                  <c:v>4/26/16 11:45</c:v>
                </c:pt>
                <c:pt idx="76">
                  <c:v>5/2/16 14:00</c:v>
                </c:pt>
                <c:pt idx="77">
                  <c:v>5/9/16 12:30</c:v>
                </c:pt>
                <c:pt idx="78">
                  <c:v>5/15/16 12:15</c:v>
                </c:pt>
                <c:pt idx="79">
                  <c:v>5/21/16 15:30</c:v>
                </c:pt>
                <c:pt idx="80">
                  <c:v>5/31/16 16:15</c:v>
                </c:pt>
                <c:pt idx="81">
                  <c:v>6/5/16 10:30</c:v>
                </c:pt>
                <c:pt idx="82">
                  <c:v>6/8/16 9:25</c:v>
                </c:pt>
                <c:pt idx="83">
                  <c:v>6/13/16 12:30</c:v>
                </c:pt>
                <c:pt idx="84">
                  <c:v>6/18/16 15:30</c:v>
                </c:pt>
                <c:pt idx="85">
                  <c:v>6/25/16 14:45</c:v>
                </c:pt>
                <c:pt idx="86">
                  <c:v>11/5/16 14:00</c:v>
                </c:pt>
                <c:pt idx="89">
                  <c:v>Max During Plume</c:v>
                </c:pt>
                <c:pt idx="90">
                  <c:v>Plume to Aug 27</c:v>
                </c:pt>
                <c:pt idx="91">
                  <c:v>Fall 2015</c:v>
                </c:pt>
                <c:pt idx="93">
                  <c:v>Peak 2016 Snowmelt</c:v>
                </c:pt>
                <c:pt idx="94">
                  <c:v>summer/fall 2016</c:v>
                </c:pt>
              </c:strCache>
            </c:strRef>
          </c:cat>
          <c:val>
            <c:numRef>
              <c:f>'SJ 4 Corners RK 297'!$AJ$37:$AJ$123</c:f>
              <c:numCache>
                <c:formatCode>#,##0.000000</c:formatCode>
                <c:ptCount val="87"/>
                <c:pt idx="0">
                  <c:v>8.565400843881857E-6</c:v>
                </c:pt>
                <c:pt idx="1">
                  <c:v>1.3839959738298944E-5</c:v>
                </c:pt>
                <c:pt idx="2">
                  <c:v>1.1120943952802361E-5</c:v>
                </c:pt>
                <c:pt idx="3">
                  <c:v>1.1310861423220975E-5</c:v>
                </c:pt>
                <c:pt idx="4">
                  <c:v>1.2121212121212122E-5</c:v>
                </c:pt>
                <c:pt idx="5">
                  <c:v>1.4994829369183041E-5</c:v>
                </c:pt>
                <c:pt idx="6">
                  <c:v>1.0040650406504064E-5</c:v>
                </c:pt>
                <c:pt idx="7">
                  <c:v>1.0096774193548387E-5</c:v>
                </c:pt>
                <c:pt idx="8">
                  <c:v>9.6491228070175445E-6</c:v>
                </c:pt>
                <c:pt idx="10">
                  <c:v>9.6567505720823802E-6</c:v>
                </c:pt>
                <c:pt idx="11">
                  <c:v>9.878048780487805E-6</c:v>
                </c:pt>
                <c:pt idx="12">
                  <c:v>1.1246753246753247E-5</c:v>
                </c:pt>
                <c:pt idx="13">
                  <c:v>1.0000000000000001E-5</c:v>
                </c:pt>
                <c:pt idx="14">
                  <c:v>9.9999999999999991E-6</c:v>
                </c:pt>
                <c:pt idx="15">
                  <c:v>1.1933216168717049E-5</c:v>
                </c:pt>
                <c:pt idx="16">
                  <c:v>1.4919614147909968E-5</c:v>
                </c:pt>
                <c:pt idx="17">
                  <c:v>9.9298245614035085E-6</c:v>
                </c:pt>
                <c:pt idx="19">
                  <c:v>9.5833333333333336E-6</c:v>
                </c:pt>
                <c:pt idx="20">
                  <c:v>1.4935400516795863E-5</c:v>
                </c:pt>
                <c:pt idx="21">
                  <c:v>1.593679458239278E-5</c:v>
                </c:pt>
                <c:pt idx="22">
                  <c:v>2.0000000000000002E-5</c:v>
                </c:pt>
                <c:pt idx="23">
                  <c:v>1.3661971830985916E-5</c:v>
                </c:pt>
                <c:pt idx="24">
                  <c:v>2.2727272727272729E-5</c:v>
                </c:pt>
                <c:pt idx="25">
                  <c:v>2.4421052631578948E-5</c:v>
                </c:pt>
                <c:pt idx="26">
                  <c:v>1.0000000000000001E-5</c:v>
                </c:pt>
                <c:pt idx="27">
                  <c:v>5.8139534883720933E-5</c:v>
                </c:pt>
                <c:pt idx="28">
                  <c:v>5.4945054945054945E-4</c:v>
                </c:pt>
                <c:pt idx="29">
                  <c:v>8.4745762711864399E-5</c:v>
                </c:pt>
                <c:pt idx="30">
                  <c:v>4.9140049140049139E-4</c:v>
                </c:pt>
                <c:pt idx="31">
                  <c:v>7.8125000000000002E-5</c:v>
                </c:pt>
                <c:pt idx="32">
                  <c:v>5.4794520547945212E-4</c:v>
                </c:pt>
                <c:pt idx="33">
                  <c:v>1.3157894736842105E-4</c:v>
                </c:pt>
                <c:pt idx="34">
                  <c:v>1.1363636363636363E-3</c:v>
                </c:pt>
                <c:pt idx="35">
                  <c:v>3.3333333333333332E-4</c:v>
                </c:pt>
                <c:pt idx="36">
                  <c:v>1.3333333333333333E-3</c:v>
                </c:pt>
                <c:pt idx="37">
                  <c:v>6.8965517241379313E-5</c:v>
                </c:pt>
                <c:pt idx="38">
                  <c:v>3.2258064516129034E-5</c:v>
                </c:pt>
                <c:pt idx="39">
                  <c:v>6.6883116883116877E-5</c:v>
                </c:pt>
                <c:pt idx="40">
                  <c:v>1.3076923076923077E-5</c:v>
                </c:pt>
                <c:pt idx="41">
                  <c:v>9.9145299145299152E-6</c:v>
                </c:pt>
                <c:pt idx="42">
                  <c:v>8.0612244897959181E-6</c:v>
                </c:pt>
                <c:pt idx="43">
                  <c:v>9.5000000000000005E-6</c:v>
                </c:pt>
                <c:pt idx="44">
                  <c:v>1.7857142857142858E-5</c:v>
                </c:pt>
                <c:pt idx="45">
                  <c:v>3.0303030303030306E-5</c:v>
                </c:pt>
                <c:pt idx="46">
                  <c:v>1.4499999999999998E-5</c:v>
                </c:pt>
                <c:pt idx="47">
                  <c:v>8.2500000000000006E-6</c:v>
                </c:pt>
                <c:pt idx="48">
                  <c:v>8.125000000000001E-6</c:v>
                </c:pt>
                <c:pt idx="49">
                  <c:v>1.3333333333333333E-5</c:v>
                </c:pt>
                <c:pt idx="50">
                  <c:v>1.4893617021276598E-5</c:v>
                </c:pt>
                <c:pt idx="51">
                  <c:v>1.0625000000000001E-5</c:v>
                </c:pt>
                <c:pt idx="52">
                  <c:v>1.103448275862069E-5</c:v>
                </c:pt>
                <c:pt idx="53">
                  <c:v>1.9854651162790701E-5</c:v>
                </c:pt>
                <c:pt idx="54">
                  <c:v>2.2307692307692309E-5</c:v>
                </c:pt>
                <c:pt idx="55">
                  <c:v>1.9456066945606696E-5</c:v>
                </c:pt>
                <c:pt idx="56">
                  <c:v>1.5602409638554215E-5</c:v>
                </c:pt>
                <c:pt idx="57">
                  <c:v>6.0396039603960393E-6</c:v>
                </c:pt>
                <c:pt idx="58">
                  <c:v>1.0443548387096773E-5</c:v>
                </c:pt>
                <c:pt idx="59">
                  <c:v>7.0434782608695648E-6</c:v>
                </c:pt>
                <c:pt idx="60">
                  <c:v>1.020042194092827E-5</c:v>
                </c:pt>
                <c:pt idx="61">
                  <c:v>9.565217391304347E-6</c:v>
                </c:pt>
                <c:pt idx="62">
                  <c:v>1.1904761904761903E-5</c:v>
                </c:pt>
                <c:pt idx="63">
                  <c:v>8.8461538461538472E-6</c:v>
                </c:pt>
                <c:pt idx="64">
                  <c:v>1.4249073810202335E-5</c:v>
                </c:pt>
                <c:pt idx="65">
                  <c:v>4.0400775694893347E-5</c:v>
                </c:pt>
                <c:pt idx="66">
                  <c:v>3.0472940029254025E-5</c:v>
                </c:pt>
                <c:pt idx="67">
                  <c:v>3.4633234051395722E-5</c:v>
                </c:pt>
                <c:pt idx="68">
                  <c:v>6.478362270018141E-5</c:v>
                </c:pt>
                <c:pt idx="69">
                  <c:v>1.8927922471229558E-4</c:v>
                </c:pt>
                <c:pt idx="70">
                  <c:v>2.4561403508771932E-5</c:v>
                </c:pt>
                <c:pt idx="71">
                  <c:v>3.9076237739830413E-4</c:v>
                </c:pt>
                <c:pt idx="72">
                  <c:v>7.1032817161528636E-5</c:v>
                </c:pt>
                <c:pt idx="73">
                  <c:v>1.4827335676052372E-4</c:v>
                </c:pt>
                <c:pt idx="74">
                  <c:v>4.8851978505129459E-5</c:v>
                </c:pt>
                <c:pt idx="75">
                  <c:v>3.1412954702519321E-5</c:v>
                </c:pt>
                <c:pt idx="76">
                  <c:v>1.6189088554314394E-5</c:v>
                </c:pt>
                <c:pt idx="77">
                  <c:v>7.3062029663184045E-5</c:v>
                </c:pt>
                <c:pt idx="78">
                  <c:v>1.6341287057122198E-5</c:v>
                </c:pt>
                <c:pt idx="79">
                  <c:v>2.200510518440278E-5</c:v>
                </c:pt>
                <c:pt idx="80">
                  <c:v>1.5349665377294776E-4</c:v>
                </c:pt>
                <c:pt idx="81">
                  <c:v>6.0496067755595884E-5</c:v>
                </c:pt>
                <c:pt idx="82">
                  <c:v>1.647058823529412E-5</c:v>
                </c:pt>
                <c:pt idx="83">
                  <c:v>3.9559416692522493E-5</c:v>
                </c:pt>
                <c:pt idx="84">
                  <c:v>4.4418780260294052E-5</c:v>
                </c:pt>
                <c:pt idx="85">
                  <c:v>6.0412009907569628E-5</c:v>
                </c:pt>
                <c:pt idx="86">
                  <c:v>4.347826086956522E-5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E1-49C9-BE0E-F50690D7A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Bar:Al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583153741402449"/>
          <c:y val="0.16757057452943408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Four Corners  (RK 296.8)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79328008141971"/>
          <c:y val="0.15119349664625256"/>
          <c:w val="0.73346209560598741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4 Corners RK 297'!$AK$36</c:f>
              <c:strCache>
                <c:ptCount val="1"/>
                <c:pt idx="0">
                  <c:v>Cu:Al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'SJ 4 Corners RK 297'!$F$96:$F$194</c:f>
              <c:strCache>
                <c:ptCount val="95"/>
                <c:pt idx="0">
                  <c:v>8/8/15 13:23</c:v>
                </c:pt>
                <c:pt idx="1">
                  <c:v>8/8/15 22:00</c:v>
                </c:pt>
                <c:pt idx="2">
                  <c:v>8/9/15 12:02</c:v>
                </c:pt>
                <c:pt idx="3">
                  <c:v>8/9/15 15:05</c:v>
                </c:pt>
                <c:pt idx="4">
                  <c:v>8/9/15 15:20</c:v>
                </c:pt>
                <c:pt idx="5">
                  <c:v>8/9/15 16:30</c:v>
                </c:pt>
                <c:pt idx="6">
                  <c:v>8/9/15 18:00</c:v>
                </c:pt>
                <c:pt idx="7">
                  <c:v>8/9/15 21:02</c:v>
                </c:pt>
                <c:pt idx="8">
                  <c:v>8/10/15 9:11</c:v>
                </c:pt>
                <c:pt idx="9">
                  <c:v>8/10/15 13:05</c:v>
                </c:pt>
                <c:pt idx="10">
                  <c:v>8/10/15 14:06</c:v>
                </c:pt>
                <c:pt idx="11">
                  <c:v>8/10/15 15:05</c:v>
                </c:pt>
                <c:pt idx="12">
                  <c:v>8/11/15 8:50</c:v>
                </c:pt>
                <c:pt idx="13">
                  <c:v>8/11/15 9:52</c:v>
                </c:pt>
                <c:pt idx="14">
                  <c:v>8/11/15 9:52</c:v>
                </c:pt>
                <c:pt idx="15">
                  <c:v>8/11/15 13:17</c:v>
                </c:pt>
                <c:pt idx="16">
                  <c:v>8/12/15 9:50</c:v>
                </c:pt>
                <c:pt idx="17">
                  <c:v>8/12/15 12:09</c:v>
                </c:pt>
                <c:pt idx="18">
                  <c:v>8/12/15 14:15</c:v>
                </c:pt>
                <c:pt idx="19">
                  <c:v>8/12/15 14:35</c:v>
                </c:pt>
                <c:pt idx="20">
                  <c:v>8/13/15 10:01</c:v>
                </c:pt>
                <c:pt idx="21">
                  <c:v>8/14/15 8:50</c:v>
                </c:pt>
                <c:pt idx="22">
                  <c:v>8/14/15 12:40</c:v>
                </c:pt>
                <c:pt idx="23">
                  <c:v>8/15/15 9:43</c:v>
                </c:pt>
                <c:pt idx="24">
                  <c:v>8/15/15 12:00</c:v>
                </c:pt>
                <c:pt idx="25">
                  <c:v>8/16/15 9:15</c:v>
                </c:pt>
                <c:pt idx="26">
                  <c:v>8/16/15 12:10</c:v>
                </c:pt>
                <c:pt idx="27">
                  <c:v>8/17/15 9:25</c:v>
                </c:pt>
                <c:pt idx="28">
                  <c:v>8/18/15 9:56</c:v>
                </c:pt>
                <c:pt idx="29">
                  <c:v>8/18/15 14:05</c:v>
                </c:pt>
                <c:pt idx="30">
                  <c:v>8/19/15 9:30</c:v>
                </c:pt>
                <c:pt idx="31">
                  <c:v>8/19/15 12:05</c:v>
                </c:pt>
                <c:pt idx="32">
                  <c:v>8/20/15 9:44</c:v>
                </c:pt>
                <c:pt idx="33">
                  <c:v>8/24/15 13:27</c:v>
                </c:pt>
                <c:pt idx="34">
                  <c:v>8/24/15 15:10</c:v>
                </c:pt>
                <c:pt idx="35">
                  <c:v>8/25/15 12:33</c:v>
                </c:pt>
                <c:pt idx="36">
                  <c:v>8/25/15 15:30</c:v>
                </c:pt>
                <c:pt idx="37">
                  <c:v>8/26/15 9:45</c:v>
                </c:pt>
                <c:pt idx="38">
                  <c:v>8/26/15 12:58</c:v>
                </c:pt>
                <c:pt idx="39">
                  <c:v>8/26/15 14:50</c:v>
                </c:pt>
                <c:pt idx="40">
                  <c:v>8/27/15 12:28</c:v>
                </c:pt>
                <c:pt idx="41">
                  <c:v>8/27/15 15:40</c:v>
                </c:pt>
                <c:pt idx="42">
                  <c:v>8/28/15 16:25</c:v>
                </c:pt>
                <c:pt idx="43">
                  <c:v>9/10/15 13:35</c:v>
                </c:pt>
                <c:pt idx="44">
                  <c:v>9/15/15 12:10</c:v>
                </c:pt>
                <c:pt idx="45">
                  <c:v>9/21/15 12:50</c:v>
                </c:pt>
                <c:pt idx="46">
                  <c:v>9/24/15 12:10</c:v>
                </c:pt>
                <c:pt idx="47">
                  <c:v>9/28/15 10:35</c:v>
                </c:pt>
                <c:pt idx="48">
                  <c:v>9/30/15 9:35</c:v>
                </c:pt>
                <c:pt idx="49">
                  <c:v>10/2/15 12:00</c:v>
                </c:pt>
                <c:pt idx="50">
                  <c:v>10/5/15 10:18</c:v>
                </c:pt>
                <c:pt idx="51">
                  <c:v>10/8/15 10:07</c:v>
                </c:pt>
                <c:pt idx="52">
                  <c:v>10/12/15 10:55</c:v>
                </c:pt>
                <c:pt idx="53">
                  <c:v>10/15/15 12:00</c:v>
                </c:pt>
                <c:pt idx="54">
                  <c:v>10/18/15 12:00</c:v>
                </c:pt>
                <c:pt idx="55">
                  <c:v>10/19/15 0:00</c:v>
                </c:pt>
                <c:pt idx="56">
                  <c:v>10/19/15 12:00</c:v>
                </c:pt>
                <c:pt idx="57">
                  <c:v>10/20/15 0:01</c:v>
                </c:pt>
                <c:pt idx="58">
                  <c:v>10/20/15 12:00</c:v>
                </c:pt>
                <c:pt idx="59">
                  <c:v>10/21/15 0:00</c:v>
                </c:pt>
                <c:pt idx="60">
                  <c:v>10/22/15 12:00</c:v>
                </c:pt>
                <c:pt idx="61">
                  <c:v>10/23/15 0:00</c:v>
                </c:pt>
                <c:pt idx="62">
                  <c:v>10/23/15 12:00</c:v>
                </c:pt>
                <c:pt idx="63">
                  <c:v>10/26/15 10:45</c:v>
                </c:pt>
                <c:pt idx="64">
                  <c:v>2/16/16 15:00</c:v>
                </c:pt>
                <c:pt idx="65">
                  <c:v>2/23/16 10:10</c:v>
                </c:pt>
                <c:pt idx="66">
                  <c:v>2/29/16 16:00</c:v>
                </c:pt>
                <c:pt idx="67">
                  <c:v>3/9/16 8:20</c:v>
                </c:pt>
                <c:pt idx="68">
                  <c:v>3/15/16 8:20</c:v>
                </c:pt>
                <c:pt idx="69">
                  <c:v>3/22/16 9:30</c:v>
                </c:pt>
                <c:pt idx="70">
                  <c:v>3/23/16 9:30</c:v>
                </c:pt>
                <c:pt idx="71">
                  <c:v>3/28/16 16:50</c:v>
                </c:pt>
                <c:pt idx="72">
                  <c:v>4/4/16 12:20</c:v>
                </c:pt>
                <c:pt idx="73">
                  <c:v>4/12/16 14:00</c:v>
                </c:pt>
                <c:pt idx="74">
                  <c:v>4/19/16 12:25</c:v>
                </c:pt>
                <c:pt idx="75">
                  <c:v>4/26/16 11:45</c:v>
                </c:pt>
                <c:pt idx="76">
                  <c:v>5/2/16 14:00</c:v>
                </c:pt>
                <c:pt idx="77">
                  <c:v>5/9/16 12:30</c:v>
                </c:pt>
                <c:pt idx="78">
                  <c:v>5/15/16 12:15</c:v>
                </c:pt>
                <c:pt idx="79">
                  <c:v>5/21/16 15:30</c:v>
                </c:pt>
                <c:pt idx="80">
                  <c:v>5/31/16 16:15</c:v>
                </c:pt>
                <c:pt idx="81">
                  <c:v>6/5/16 10:30</c:v>
                </c:pt>
                <c:pt idx="82">
                  <c:v>6/8/16 9:25</c:v>
                </c:pt>
                <c:pt idx="83">
                  <c:v>6/13/16 12:30</c:v>
                </c:pt>
                <c:pt idx="84">
                  <c:v>6/18/16 15:30</c:v>
                </c:pt>
                <c:pt idx="85">
                  <c:v>6/25/16 14:45</c:v>
                </c:pt>
                <c:pt idx="86">
                  <c:v>11/5/16 14:00</c:v>
                </c:pt>
                <c:pt idx="89">
                  <c:v>Max During Plume</c:v>
                </c:pt>
                <c:pt idx="90">
                  <c:v>Plume to Aug 27</c:v>
                </c:pt>
                <c:pt idx="91">
                  <c:v>Fall 2015</c:v>
                </c:pt>
                <c:pt idx="93">
                  <c:v>Peak 2016 Snowmelt</c:v>
                </c:pt>
                <c:pt idx="94">
                  <c:v>summer/fall 2016</c:v>
                </c:pt>
              </c:strCache>
            </c:strRef>
          </c:cat>
          <c:val>
            <c:numRef>
              <c:f>'SJ 4 Corners RK 297'!$AK$37:$AK$123</c:f>
              <c:numCache>
                <c:formatCode>#,##0.000000</c:formatCode>
                <c:ptCount val="87"/>
                <c:pt idx="0">
                  <c:v>8.7341772151898738E-4</c:v>
                </c:pt>
                <c:pt idx="1">
                  <c:v>1.1935078007045798E-3</c:v>
                </c:pt>
                <c:pt idx="2">
                  <c:v>1.7492625368731563E-3</c:v>
                </c:pt>
                <c:pt idx="3">
                  <c:v>2.359550561797753E-3</c:v>
                </c:pt>
                <c:pt idx="4">
                  <c:v>1.8787878787878789E-3</c:v>
                </c:pt>
                <c:pt idx="5">
                  <c:v>1.2574974146845916E-3</c:v>
                </c:pt>
                <c:pt idx="6">
                  <c:v>1.9349593495934961E-3</c:v>
                </c:pt>
                <c:pt idx="7">
                  <c:v>1.603225806451613E-3</c:v>
                </c:pt>
                <c:pt idx="8">
                  <c:v>1.744360902255639E-3</c:v>
                </c:pt>
                <c:pt idx="9">
                  <c:v>8.4929577464788731E-4</c:v>
                </c:pt>
                <c:pt idx="10">
                  <c:v>1.5949656750572081E-3</c:v>
                </c:pt>
                <c:pt idx="11">
                  <c:v>9.0243902439024384E-4</c:v>
                </c:pt>
                <c:pt idx="12">
                  <c:v>1.3506493506493507E-3</c:v>
                </c:pt>
                <c:pt idx="13">
                  <c:v>1E-3</c:v>
                </c:pt>
                <c:pt idx="14">
                  <c:v>1E-3</c:v>
                </c:pt>
                <c:pt idx="15">
                  <c:v>1.3479789103690687E-3</c:v>
                </c:pt>
                <c:pt idx="16">
                  <c:v>1.405144694533762E-3</c:v>
                </c:pt>
                <c:pt idx="17">
                  <c:v>1.2035087719298244E-3</c:v>
                </c:pt>
                <c:pt idx="19">
                  <c:v>7.0833333333333338E-4</c:v>
                </c:pt>
                <c:pt idx="20">
                  <c:v>2.0490956072351419E-3</c:v>
                </c:pt>
                <c:pt idx="21">
                  <c:v>1.5914221218961625E-3</c:v>
                </c:pt>
                <c:pt idx="22">
                  <c:v>1.08E-3</c:v>
                </c:pt>
                <c:pt idx="23">
                  <c:v>1.2816901408450705E-3</c:v>
                </c:pt>
                <c:pt idx="24">
                  <c:v>1.0454545454545454E-3</c:v>
                </c:pt>
                <c:pt idx="25">
                  <c:v>1.568421052631579E-3</c:v>
                </c:pt>
                <c:pt idx="26">
                  <c:v>9.2307692307692305E-4</c:v>
                </c:pt>
                <c:pt idx="27">
                  <c:v>1.1395348837209304E-3</c:v>
                </c:pt>
                <c:pt idx="28">
                  <c:v>1.7142857142857142E-3</c:v>
                </c:pt>
                <c:pt idx="29">
                  <c:v>1.6949152542372881E-3</c:v>
                </c:pt>
                <c:pt idx="30">
                  <c:v>1.5331695331695331E-3</c:v>
                </c:pt>
                <c:pt idx="31">
                  <c:v>1.8749999999999999E-3</c:v>
                </c:pt>
                <c:pt idx="32">
                  <c:v>1.6931506849315067E-3</c:v>
                </c:pt>
                <c:pt idx="33">
                  <c:v>1.0263157894736842E-3</c:v>
                </c:pt>
                <c:pt idx="34">
                  <c:v>1.9886363636363639E-3</c:v>
                </c:pt>
                <c:pt idx="35">
                  <c:v>2.0666666666666667E-3</c:v>
                </c:pt>
                <c:pt idx="36">
                  <c:v>2.1866666666666666E-3</c:v>
                </c:pt>
                <c:pt idx="37">
                  <c:v>5.8620689655172417E-4</c:v>
                </c:pt>
                <c:pt idx="38">
                  <c:v>1.3548387096774196E-3</c:v>
                </c:pt>
                <c:pt idx="39">
                  <c:v>2.0974025974025974E-3</c:v>
                </c:pt>
                <c:pt idx="40">
                  <c:v>1E-3</c:v>
                </c:pt>
                <c:pt idx="41">
                  <c:v>1.4017094017094018E-3</c:v>
                </c:pt>
                <c:pt idx="42">
                  <c:v>1.3469387755102042E-3</c:v>
                </c:pt>
                <c:pt idx="43">
                  <c:v>9.5E-4</c:v>
                </c:pt>
                <c:pt idx="44">
                  <c:v>1.0535714285714287E-3</c:v>
                </c:pt>
                <c:pt idx="45">
                  <c:v>1.2121212121212121E-3</c:v>
                </c:pt>
                <c:pt idx="46">
                  <c:v>1.5500000000000002E-3</c:v>
                </c:pt>
                <c:pt idx="47">
                  <c:v>8.9999999999999998E-4</c:v>
                </c:pt>
                <c:pt idx="48">
                  <c:v>8.7500000000000002E-4</c:v>
                </c:pt>
                <c:pt idx="49">
                  <c:v>1.819672131147541E-3</c:v>
                </c:pt>
                <c:pt idx="50">
                  <c:v>1.1702127659574467E-3</c:v>
                </c:pt>
                <c:pt idx="51">
                  <c:v>1.6041666666666667E-3</c:v>
                </c:pt>
                <c:pt idx="52">
                  <c:v>1E-3</c:v>
                </c:pt>
                <c:pt idx="53">
                  <c:v>1.7296511627906976E-3</c:v>
                </c:pt>
                <c:pt idx="54">
                  <c:v>1.6743589743589743E-3</c:v>
                </c:pt>
                <c:pt idx="55">
                  <c:v>1.6359832635983265E-3</c:v>
                </c:pt>
                <c:pt idx="56">
                  <c:v>1.2108433734939761E-3</c:v>
                </c:pt>
                <c:pt idx="57">
                  <c:v>9.6039603960396038E-4</c:v>
                </c:pt>
                <c:pt idx="58">
                  <c:v>9.8387096774193539E-4</c:v>
                </c:pt>
                <c:pt idx="59">
                  <c:v>1.2869565217391303E-3</c:v>
                </c:pt>
                <c:pt idx="60">
                  <c:v>1.3818565400843883E-3</c:v>
                </c:pt>
                <c:pt idx="61">
                  <c:v>1.5869565217391305E-3</c:v>
                </c:pt>
                <c:pt idx="62">
                  <c:v>1.6296296296296295E-3</c:v>
                </c:pt>
                <c:pt idx="63">
                  <c:v>1E-3</c:v>
                </c:pt>
                <c:pt idx="64">
                  <c:v>1.1766315189512681E-3</c:v>
                </c:pt>
                <c:pt idx="65">
                  <c:v>6.5683581124757594E-3</c:v>
                </c:pt>
                <c:pt idx="66">
                  <c:v>1.8195392491467575E-3</c:v>
                </c:pt>
                <c:pt idx="67">
                  <c:v>2.0793793724457992E-3</c:v>
                </c:pt>
                <c:pt idx="68">
                  <c:v>3.0312257061414875E-3</c:v>
                </c:pt>
                <c:pt idx="69">
                  <c:v>6.7705178679588127E-3</c:v>
                </c:pt>
                <c:pt idx="70">
                  <c:v>1.4035087719298245E-3</c:v>
                </c:pt>
                <c:pt idx="71">
                  <c:v>8.8468602242976046E-3</c:v>
                </c:pt>
                <c:pt idx="72">
                  <c:v>2.614717999715869E-3</c:v>
                </c:pt>
                <c:pt idx="73">
                  <c:v>1.5616149934018357E-2</c:v>
                </c:pt>
                <c:pt idx="74">
                  <c:v>4.7347337567171469E-3</c:v>
                </c:pt>
                <c:pt idx="75">
                  <c:v>3.0718728403593639E-3</c:v>
                </c:pt>
                <c:pt idx="76">
                  <c:v>1.5986724947385463E-3</c:v>
                </c:pt>
                <c:pt idx="77">
                  <c:v>1.6422883027690509E-2</c:v>
                </c:pt>
                <c:pt idx="78">
                  <c:v>1.4402747650036152E-3</c:v>
                </c:pt>
                <c:pt idx="79">
                  <c:v>1.7573277000264061E-3</c:v>
                </c:pt>
                <c:pt idx="80">
                  <c:v>2.497083563578314E-3</c:v>
                </c:pt>
                <c:pt idx="81">
                  <c:v>3.5157894736842104E-3</c:v>
                </c:pt>
                <c:pt idx="82">
                  <c:v>2.2352941176470588E-3</c:v>
                </c:pt>
                <c:pt idx="83">
                  <c:v>3.2209897610921499E-3</c:v>
                </c:pt>
                <c:pt idx="84">
                  <c:v>2.180962110780438E-3</c:v>
                </c:pt>
                <c:pt idx="85">
                  <c:v>2.5874463843412071E-3</c:v>
                </c:pt>
                <c:pt idx="86">
                  <c:v>2.1739130434782609E-3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AC-49E1-8439-04056065C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Bar:Al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Four Corners  (RK 296.8)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966440499858081"/>
          <c:y val="0.15119349664625256"/>
          <c:w val="0.64181084525111531"/>
          <c:h val="0.57156921730569388"/>
        </c:manualLayout>
      </c:layout>
      <c:areaChart>
        <c:grouping val="standard"/>
        <c:varyColors val="0"/>
        <c:ser>
          <c:idx val="0"/>
          <c:order val="0"/>
          <c:tx>
            <c:strRef>
              <c:f>'SJ 4 Corners RK 297'!$AE$95</c:f>
              <c:strCache>
                <c:ptCount val="1"/>
                <c:pt idx="0">
                  <c:v>Pb:Al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strRef>
              <c:f>'SJ 4 Corners RK 297'!$F$96:$F$194</c:f>
              <c:strCache>
                <c:ptCount val="95"/>
                <c:pt idx="0">
                  <c:v>8/8/15 13:23</c:v>
                </c:pt>
                <c:pt idx="1">
                  <c:v>8/8/15 22:00</c:v>
                </c:pt>
                <c:pt idx="2">
                  <c:v>8/9/15 12:02</c:v>
                </c:pt>
                <c:pt idx="3">
                  <c:v>8/9/15 15:05</c:v>
                </c:pt>
                <c:pt idx="4">
                  <c:v>8/9/15 15:20</c:v>
                </c:pt>
                <c:pt idx="5">
                  <c:v>8/9/15 16:30</c:v>
                </c:pt>
                <c:pt idx="6">
                  <c:v>8/9/15 18:00</c:v>
                </c:pt>
                <c:pt idx="7">
                  <c:v>8/9/15 21:02</c:v>
                </c:pt>
                <c:pt idx="8">
                  <c:v>8/10/15 9:11</c:v>
                </c:pt>
                <c:pt idx="9">
                  <c:v>8/10/15 13:05</c:v>
                </c:pt>
                <c:pt idx="10">
                  <c:v>8/10/15 14:06</c:v>
                </c:pt>
                <c:pt idx="11">
                  <c:v>8/10/15 15:05</c:v>
                </c:pt>
                <c:pt idx="12">
                  <c:v>8/11/15 8:50</c:v>
                </c:pt>
                <c:pt idx="13">
                  <c:v>8/11/15 9:52</c:v>
                </c:pt>
                <c:pt idx="14">
                  <c:v>8/11/15 9:52</c:v>
                </c:pt>
                <c:pt idx="15">
                  <c:v>8/11/15 13:17</c:v>
                </c:pt>
                <c:pt idx="16">
                  <c:v>8/12/15 9:50</c:v>
                </c:pt>
                <c:pt idx="17">
                  <c:v>8/12/15 12:09</c:v>
                </c:pt>
                <c:pt idx="18">
                  <c:v>8/12/15 14:15</c:v>
                </c:pt>
                <c:pt idx="19">
                  <c:v>8/12/15 14:35</c:v>
                </c:pt>
                <c:pt idx="20">
                  <c:v>8/13/15 10:01</c:v>
                </c:pt>
                <c:pt idx="21">
                  <c:v>8/14/15 8:50</c:v>
                </c:pt>
                <c:pt idx="22">
                  <c:v>8/14/15 12:40</c:v>
                </c:pt>
                <c:pt idx="23">
                  <c:v>8/15/15 9:43</c:v>
                </c:pt>
                <c:pt idx="24">
                  <c:v>8/15/15 12:00</c:v>
                </c:pt>
                <c:pt idx="25">
                  <c:v>8/16/15 9:15</c:v>
                </c:pt>
                <c:pt idx="26">
                  <c:v>8/16/15 12:10</c:v>
                </c:pt>
                <c:pt idx="27">
                  <c:v>8/17/15 9:25</c:v>
                </c:pt>
                <c:pt idx="28">
                  <c:v>8/18/15 9:56</c:v>
                </c:pt>
                <c:pt idx="29">
                  <c:v>8/18/15 14:05</c:v>
                </c:pt>
                <c:pt idx="30">
                  <c:v>8/19/15 9:30</c:v>
                </c:pt>
                <c:pt idx="31">
                  <c:v>8/19/15 12:05</c:v>
                </c:pt>
                <c:pt idx="32">
                  <c:v>8/20/15 9:44</c:v>
                </c:pt>
                <c:pt idx="33">
                  <c:v>8/24/15 13:27</c:v>
                </c:pt>
                <c:pt idx="34">
                  <c:v>8/24/15 15:10</c:v>
                </c:pt>
                <c:pt idx="35">
                  <c:v>8/25/15 12:33</c:v>
                </c:pt>
                <c:pt idx="36">
                  <c:v>8/25/15 15:30</c:v>
                </c:pt>
                <c:pt idx="37">
                  <c:v>8/26/15 9:45</c:v>
                </c:pt>
                <c:pt idx="38">
                  <c:v>8/26/15 12:58</c:v>
                </c:pt>
                <c:pt idx="39">
                  <c:v>8/26/15 14:50</c:v>
                </c:pt>
                <c:pt idx="40">
                  <c:v>8/27/15 12:28</c:v>
                </c:pt>
                <c:pt idx="41">
                  <c:v>8/27/15 15:40</c:v>
                </c:pt>
                <c:pt idx="42">
                  <c:v>8/28/15 16:25</c:v>
                </c:pt>
                <c:pt idx="43">
                  <c:v>9/10/15 13:35</c:v>
                </c:pt>
                <c:pt idx="44">
                  <c:v>9/15/15 12:10</c:v>
                </c:pt>
                <c:pt idx="45">
                  <c:v>9/21/15 12:50</c:v>
                </c:pt>
                <c:pt idx="46">
                  <c:v>9/24/15 12:10</c:v>
                </c:pt>
                <c:pt idx="47">
                  <c:v>9/28/15 10:35</c:v>
                </c:pt>
                <c:pt idx="48">
                  <c:v>9/30/15 9:35</c:v>
                </c:pt>
                <c:pt idx="49">
                  <c:v>10/2/15 12:00</c:v>
                </c:pt>
                <c:pt idx="50">
                  <c:v>10/5/15 10:18</c:v>
                </c:pt>
                <c:pt idx="51">
                  <c:v>10/8/15 10:07</c:v>
                </c:pt>
                <c:pt idx="52">
                  <c:v>10/12/15 10:55</c:v>
                </c:pt>
                <c:pt idx="53">
                  <c:v>10/15/15 12:00</c:v>
                </c:pt>
                <c:pt idx="54">
                  <c:v>10/18/15 12:00</c:v>
                </c:pt>
                <c:pt idx="55">
                  <c:v>10/19/15 0:00</c:v>
                </c:pt>
                <c:pt idx="56">
                  <c:v>10/19/15 12:00</c:v>
                </c:pt>
                <c:pt idx="57">
                  <c:v>10/20/15 0:01</c:v>
                </c:pt>
                <c:pt idx="58">
                  <c:v>10/20/15 12:00</c:v>
                </c:pt>
                <c:pt idx="59">
                  <c:v>10/21/15 0:00</c:v>
                </c:pt>
                <c:pt idx="60">
                  <c:v>10/22/15 12:00</c:v>
                </c:pt>
                <c:pt idx="61">
                  <c:v>10/23/15 0:00</c:v>
                </c:pt>
                <c:pt idx="62">
                  <c:v>10/23/15 12:00</c:v>
                </c:pt>
                <c:pt idx="63">
                  <c:v>10/26/15 10:45</c:v>
                </c:pt>
                <c:pt idx="64">
                  <c:v>2/16/16 15:00</c:v>
                </c:pt>
                <c:pt idx="65">
                  <c:v>2/23/16 10:10</c:v>
                </c:pt>
                <c:pt idx="66">
                  <c:v>2/29/16 16:00</c:v>
                </c:pt>
                <c:pt idx="67">
                  <c:v>3/9/16 8:20</c:v>
                </c:pt>
                <c:pt idx="68">
                  <c:v>3/15/16 8:20</c:v>
                </c:pt>
                <c:pt idx="69">
                  <c:v>3/22/16 9:30</c:v>
                </c:pt>
                <c:pt idx="70">
                  <c:v>3/23/16 9:30</c:v>
                </c:pt>
                <c:pt idx="71">
                  <c:v>3/28/16 16:50</c:v>
                </c:pt>
                <c:pt idx="72">
                  <c:v>4/4/16 12:20</c:v>
                </c:pt>
                <c:pt idx="73">
                  <c:v>4/12/16 14:00</c:v>
                </c:pt>
                <c:pt idx="74">
                  <c:v>4/19/16 12:25</c:v>
                </c:pt>
                <c:pt idx="75">
                  <c:v>4/26/16 11:45</c:v>
                </c:pt>
                <c:pt idx="76">
                  <c:v>5/2/16 14:00</c:v>
                </c:pt>
                <c:pt idx="77">
                  <c:v>5/9/16 12:30</c:v>
                </c:pt>
                <c:pt idx="78">
                  <c:v>5/15/16 12:15</c:v>
                </c:pt>
                <c:pt idx="79">
                  <c:v>5/21/16 15:30</c:v>
                </c:pt>
                <c:pt idx="80">
                  <c:v>5/31/16 16:15</c:v>
                </c:pt>
                <c:pt idx="81">
                  <c:v>6/5/16 10:30</c:v>
                </c:pt>
                <c:pt idx="82">
                  <c:v>6/8/16 9:25</c:v>
                </c:pt>
                <c:pt idx="83">
                  <c:v>6/13/16 12:30</c:v>
                </c:pt>
                <c:pt idx="84">
                  <c:v>6/18/16 15:30</c:v>
                </c:pt>
                <c:pt idx="85">
                  <c:v>6/25/16 14:45</c:v>
                </c:pt>
                <c:pt idx="86">
                  <c:v>11/5/16 14:00</c:v>
                </c:pt>
                <c:pt idx="89">
                  <c:v>Max During Plume</c:v>
                </c:pt>
                <c:pt idx="90">
                  <c:v>Plume to Aug 27</c:v>
                </c:pt>
                <c:pt idx="91">
                  <c:v>Fall 2015</c:v>
                </c:pt>
                <c:pt idx="93">
                  <c:v>Peak 2016 Snowmelt</c:v>
                </c:pt>
                <c:pt idx="94">
                  <c:v>summer/fall 2016</c:v>
                </c:pt>
              </c:strCache>
            </c:strRef>
          </c:cat>
          <c:val>
            <c:numRef>
              <c:f>'SJ 4 Corners RK 297'!$AE$96:$AE$182</c:f>
              <c:numCache>
                <c:formatCode>#,##0.000000</c:formatCode>
                <c:ptCount val="87"/>
                <c:pt idx="0">
                  <c:v>9.3881856540084388E-4</c:v>
                </c:pt>
                <c:pt idx="1">
                  <c:v>1.4793658782083542E-3</c:v>
                </c:pt>
                <c:pt idx="2">
                  <c:v>4.4542772861356937E-3</c:v>
                </c:pt>
                <c:pt idx="3">
                  <c:v>6.9288389513108613E-3</c:v>
                </c:pt>
                <c:pt idx="4">
                  <c:v>5.4545454545454541E-3</c:v>
                </c:pt>
                <c:pt idx="5">
                  <c:v>2.4707859358841775E-3</c:v>
                </c:pt>
                <c:pt idx="6">
                  <c:v>4.5121951219512192E-3</c:v>
                </c:pt>
                <c:pt idx="7">
                  <c:v>2.6935483870967744E-3</c:v>
                </c:pt>
                <c:pt idx="8">
                  <c:v>1.8421052631578947E-3</c:v>
                </c:pt>
                <c:pt idx="9">
                  <c:v>9.2676056338028166E-4</c:v>
                </c:pt>
                <c:pt idx="10">
                  <c:v>1.585812356979405E-3</c:v>
                </c:pt>
                <c:pt idx="11">
                  <c:v>8.6585365853658527E-4</c:v>
                </c:pt>
                <c:pt idx="12">
                  <c:v>1.0675324675324675E-3</c:v>
                </c:pt>
                <c:pt idx="13">
                  <c:v>7.6363636363636369E-4</c:v>
                </c:pt>
                <c:pt idx="14">
                  <c:v>7.4166666666666662E-4</c:v>
                </c:pt>
                <c:pt idx="15">
                  <c:v>1.1001757469244289E-3</c:v>
                </c:pt>
                <c:pt idx="16">
                  <c:v>1.5241157556270095E-3</c:v>
                </c:pt>
                <c:pt idx="17">
                  <c:v>1.256140350877193E-3</c:v>
                </c:pt>
                <c:pt idx="19">
                  <c:v>6.2500000000000001E-4</c:v>
                </c:pt>
                <c:pt idx="20">
                  <c:v>1.718346253229974E-3</c:v>
                </c:pt>
                <c:pt idx="21">
                  <c:v>1.4514672686230248E-3</c:v>
                </c:pt>
                <c:pt idx="22">
                  <c:v>8.0000000000000004E-4</c:v>
                </c:pt>
                <c:pt idx="23">
                  <c:v>1.2253521126760563E-3</c:v>
                </c:pt>
                <c:pt idx="24">
                  <c:v>8.1818181818181816E-4</c:v>
                </c:pt>
                <c:pt idx="25">
                  <c:v>1.6631578947368423E-3</c:v>
                </c:pt>
                <c:pt idx="26">
                  <c:v>5.9999999999999995E-4</c:v>
                </c:pt>
                <c:pt idx="27">
                  <c:v>6.8604651162790708E-4</c:v>
                </c:pt>
                <c:pt idx="28">
                  <c:v>1.1813186813186814E-3</c:v>
                </c:pt>
                <c:pt idx="29">
                  <c:v>1.2203389830508474E-3</c:v>
                </c:pt>
                <c:pt idx="30">
                  <c:v>1.022113022113022E-3</c:v>
                </c:pt>
                <c:pt idx="31">
                  <c:v>1.421875E-3</c:v>
                </c:pt>
                <c:pt idx="32">
                  <c:v>1.0520547945205481E-3</c:v>
                </c:pt>
                <c:pt idx="33">
                  <c:v>5.526315789473685E-4</c:v>
                </c:pt>
                <c:pt idx="34">
                  <c:v>8.4090909090909095E-4</c:v>
                </c:pt>
                <c:pt idx="35">
                  <c:v>1.1333333333333332E-3</c:v>
                </c:pt>
                <c:pt idx="36">
                  <c:v>8.1333333333333333E-4</c:v>
                </c:pt>
                <c:pt idx="37">
                  <c:v>1.0344827586206897E-3</c:v>
                </c:pt>
                <c:pt idx="38">
                  <c:v>6.4516129032258064E-4</c:v>
                </c:pt>
                <c:pt idx="39">
                  <c:v>8.1168831168831163E-4</c:v>
                </c:pt>
                <c:pt idx="40">
                  <c:v>9.2307692307692305E-4</c:v>
                </c:pt>
                <c:pt idx="41">
                  <c:v>1.5811965811965811E-3</c:v>
                </c:pt>
                <c:pt idx="42">
                  <c:v>1.096938775510204E-3</c:v>
                </c:pt>
                <c:pt idx="43">
                  <c:v>8.0000000000000004E-4</c:v>
                </c:pt>
                <c:pt idx="44">
                  <c:v>6.9642857142857147E-4</c:v>
                </c:pt>
                <c:pt idx="45">
                  <c:v>6.9696969696969699E-4</c:v>
                </c:pt>
                <c:pt idx="46">
                  <c:v>8.5000000000000006E-4</c:v>
                </c:pt>
                <c:pt idx="47">
                  <c:v>5.7499999999999999E-4</c:v>
                </c:pt>
                <c:pt idx="48">
                  <c:v>6.0624999999999991E-4</c:v>
                </c:pt>
                <c:pt idx="49">
                  <c:v>1.2459016393442624E-3</c:v>
                </c:pt>
                <c:pt idx="50">
                  <c:v>8.4042553191489365E-4</c:v>
                </c:pt>
                <c:pt idx="51">
                  <c:v>1E-3</c:v>
                </c:pt>
                <c:pt idx="52">
                  <c:v>7.2413793103448282E-4</c:v>
                </c:pt>
                <c:pt idx="53">
                  <c:v>1.2790697674418604E-3</c:v>
                </c:pt>
                <c:pt idx="54">
                  <c:v>1.3000000000000002E-3</c:v>
                </c:pt>
                <c:pt idx="55">
                  <c:v>1.0711297071129709E-3</c:v>
                </c:pt>
                <c:pt idx="56">
                  <c:v>1.0903614457831324E-3</c:v>
                </c:pt>
                <c:pt idx="57">
                  <c:v>1.8267326732673266E-3</c:v>
                </c:pt>
                <c:pt idx="58">
                  <c:v>9.1129032258064518E-4</c:v>
                </c:pt>
                <c:pt idx="59">
                  <c:v>1.5434782608695651E-3</c:v>
                </c:pt>
                <c:pt idx="60">
                  <c:v>1.6350210970464136E-3</c:v>
                </c:pt>
                <c:pt idx="61">
                  <c:v>1.4492753623188406E-3</c:v>
                </c:pt>
                <c:pt idx="62">
                  <c:v>1.4973544973544972E-3</c:v>
                </c:pt>
                <c:pt idx="63">
                  <c:v>7.307692307692308E-4</c:v>
                </c:pt>
                <c:pt idx="64">
                  <c:v>8.0802222855514381E-4</c:v>
                </c:pt>
                <c:pt idx="65">
                  <c:v>3.9722042663219142E-3</c:v>
                </c:pt>
                <c:pt idx="66">
                  <c:v>1.3222208678693322E-3</c:v>
                </c:pt>
                <c:pt idx="67">
                  <c:v>1.6644732285100783E-3</c:v>
                </c:pt>
                <c:pt idx="68">
                  <c:v>2.0795542886758232E-3</c:v>
                </c:pt>
                <c:pt idx="69">
                  <c:v>4.4177771047849788E-3</c:v>
                </c:pt>
                <c:pt idx="70">
                  <c:v>1E-3</c:v>
                </c:pt>
                <c:pt idx="71">
                  <c:v>4.962682192958463E-3</c:v>
                </c:pt>
                <c:pt idx="72">
                  <c:v>1.3276033527489701E-3</c:v>
                </c:pt>
                <c:pt idx="73">
                  <c:v>1.3587770413534393E-2</c:v>
                </c:pt>
                <c:pt idx="74">
                  <c:v>4.6629213483146059E-3</c:v>
                </c:pt>
                <c:pt idx="75">
                  <c:v>2.4593202236602371E-3</c:v>
                </c:pt>
                <c:pt idx="76">
                  <c:v>1.6417354702930227E-3</c:v>
                </c:pt>
                <c:pt idx="77">
                  <c:v>1.6925549791773215E-2</c:v>
                </c:pt>
                <c:pt idx="78">
                  <c:v>1.609182935647144E-3</c:v>
                </c:pt>
                <c:pt idx="79">
                  <c:v>1.5432180265821669E-3</c:v>
                </c:pt>
                <c:pt idx="80">
                  <c:v>2.9959476883403943E-3</c:v>
                </c:pt>
                <c:pt idx="81">
                  <c:v>5.7079249848759834E-3</c:v>
                </c:pt>
                <c:pt idx="82">
                  <c:v>4.2352941176470585E-3</c:v>
                </c:pt>
                <c:pt idx="83">
                  <c:v>5.8865963388147688E-3</c:v>
                </c:pt>
                <c:pt idx="84">
                  <c:v>4.3867987385066403E-3</c:v>
                </c:pt>
                <c:pt idx="85">
                  <c:v>3.5202078173140819E-3</c:v>
                </c:pt>
                <c:pt idx="86">
                  <c:v>1.0869565217391304E-3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1E-42A9-A400-58B639DC3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Pb:Al  Ratio</a:t>
                </a:r>
              </a:p>
            </c:rich>
          </c:tx>
          <c:layout>
            <c:manualLayout>
              <c:xMode val="edge"/>
              <c:yMode val="edge"/>
              <c:x val="2.1600931259819853E-2"/>
              <c:y val="0.353664424840597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Mexican Hat  (RK 421.5)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252381373676606"/>
          <c:y val="0.15119349664625256"/>
          <c:w val="0.69226370580081986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MexHat RK 421'!$AE$96</c:f>
              <c:strCache>
                <c:ptCount val="1"/>
                <c:pt idx="0">
                  <c:v>Pb:Al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strRef>
              <c:f>'SJ MexHat RK 421'!$F$97:$F$192</c:f>
              <c:strCache>
                <c:ptCount val="95"/>
                <c:pt idx="0">
                  <c:v>8/8/15 17:40</c:v>
                </c:pt>
                <c:pt idx="1">
                  <c:v>8/9/15 19:05</c:v>
                </c:pt>
                <c:pt idx="2">
                  <c:v>8/10/15 11:35</c:v>
                </c:pt>
                <c:pt idx="3">
                  <c:v>8/10/15 11:53</c:v>
                </c:pt>
                <c:pt idx="4">
                  <c:v>8/10/15 16:44</c:v>
                </c:pt>
                <c:pt idx="5">
                  <c:v>8/11/15 10:35</c:v>
                </c:pt>
                <c:pt idx="6">
                  <c:v>8/11/15 11:31</c:v>
                </c:pt>
                <c:pt idx="7">
                  <c:v>8/11/15 15:43</c:v>
                </c:pt>
                <c:pt idx="8">
                  <c:v>8/11/15 19:15</c:v>
                </c:pt>
                <c:pt idx="9">
                  <c:v>8/12/15 9:45</c:v>
                </c:pt>
                <c:pt idx="10">
                  <c:v>8/12/15 10:35</c:v>
                </c:pt>
                <c:pt idx="11">
                  <c:v>8/12/15 17:06</c:v>
                </c:pt>
                <c:pt idx="12">
                  <c:v>8/12/15 17:50</c:v>
                </c:pt>
                <c:pt idx="13">
                  <c:v>8/13/15 12:05</c:v>
                </c:pt>
                <c:pt idx="14">
                  <c:v>8/14/15 10:15</c:v>
                </c:pt>
                <c:pt idx="15">
                  <c:v>8/14/15 11:43</c:v>
                </c:pt>
                <c:pt idx="16">
                  <c:v>8/15/15 10:45</c:v>
                </c:pt>
                <c:pt idx="17">
                  <c:v>8/15/15 10:45</c:v>
                </c:pt>
                <c:pt idx="18">
                  <c:v>8/15/15 12:04</c:v>
                </c:pt>
                <c:pt idx="19">
                  <c:v>8/16/15 11:58</c:v>
                </c:pt>
                <c:pt idx="20">
                  <c:v>8/16/15 12:45</c:v>
                </c:pt>
                <c:pt idx="21">
                  <c:v>8/17/15 10:35</c:v>
                </c:pt>
                <c:pt idx="22">
                  <c:v>8/17/15 15:04</c:v>
                </c:pt>
                <c:pt idx="23">
                  <c:v>8/18/15 11:55</c:v>
                </c:pt>
                <c:pt idx="24">
                  <c:v>8/18/15 12:45</c:v>
                </c:pt>
                <c:pt idx="25">
                  <c:v>8/19/15 10:30</c:v>
                </c:pt>
                <c:pt idx="26">
                  <c:v>8/19/15 12:15</c:v>
                </c:pt>
                <c:pt idx="27">
                  <c:v>8/19/15 13:03</c:v>
                </c:pt>
                <c:pt idx="28">
                  <c:v>8/20/15 6:56</c:v>
                </c:pt>
                <c:pt idx="29">
                  <c:v>8/24/15 13:01</c:v>
                </c:pt>
                <c:pt idx="30">
                  <c:v>8/24/15 13:10</c:v>
                </c:pt>
                <c:pt idx="31">
                  <c:v>8/25/15 11:30</c:v>
                </c:pt>
                <c:pt idx="32">
                  <c:v>8/25/15 13:40</c:v>
                </c:pt>
                <c:pt idx="33">
                  <c:v>8/25/15 13:40</c:v>
                </c:pt>
                <c:pt idx="34">
                  <c:v>8/26/15 10:33</c:v>
                </c:pt>
                <c:pt idx="35">
                  <c:v>8/26/15 13:00</c:v>
                </c:pt>
                <c:pt idx="36">
                  <c:v>8/27/15 11:40</c:v>
                </c:pt>
                <c:pt idx="37">
                  <c:v>8/27/15 13:15</c:v>
                </c:pt>
                <c:pt idx="38">
                  <c:v>8/28/15 14:00</c:v>
                </c:pt>
                <c:pt idx="39">
                  <c:v>8/28/15 14:00</c:v>
                </c:pt>
                <c:pt idx="40">
                  <c:v>9/10/15 11:50</c:v>
                </c:pt>
                <c:pt idx="41">
                  <c:v>9/15/15 10:05</c:v>
                </c:pt>
                <c:pt idx="42">
                  <c:v>9/15/15 10:05</c:v>
                </c:pt>
                <c:pt idx="43">
                  <c:v>9/21/15 14:45</c:v>
                </c:pt>
                <c:pt idx="44">
                  <c:v>9/21/15 14:45</c:v>
                </c:pt>
                <c:pt idx="45">
                  <c:v>9/22/15 9:56</c:v>
                </c:pt>
                <c:pt idx="46">
                  <c:v>9/24/15 10:05</c:v>
                </c:pt>
                <c:pt idx="47">
                  <c:v>9/24/15 10:05</c:v>
                </c:pt>
                <c:pt idx="48">
                  <c:v>9/28/15 12:25</c:v>
                </c:pt>
                <c:pt idx="49">
                  <c:v>9/28/15 12:25</c:v>
                </c:pt>
                <c:pt idx="50">
                  <c:v>9/30/15 11:25</c:v>
                </c:pt>
                <c:pt idx="51">
                  <c:v>9/30/15 11:25</c:v>
                </c:pt>
                <c:pt idx="52">
                  <c:v>10/2/15 12:00</c:v>
                </c:pt>
                <c:pt idx="53">
                  <c:v>10/5/15 12:36</c:v>
                </c:pt>
                <c:pt idx="54">
                  <c:v>10/5/15 12:36</c:v>
                </c:pt>
                <c:pt idx="55">
                  <c:v>10/8/15 12:12</c:v>
                </c:pt>
                <c:pt idx="56">
                  <c:v>10/8/15 12:12</c:v>
                </c:pt>
                <c:pt idx="57">
                  <c:v>10/12/15 12:55</c:v>
                </c:pt>
                <c:pt idx="58">
                  <c:v>10/12/15 12:55</c:v>
                </c:pt>
                <c:pt idx="59">
                  <c:v>10/15/15 12:00</c:v>
                </c:pt>
                <c:pt idx="60">
                  <c:v>10/23/15 0:00</c:v>
                </c:pt>
                <c:pt idx="61">
                  <c:v>10/23/15 12:00</c:v>
                </c:pt>
                <c:pt idx="62">
                  <c:v>10/24/15 0:00</c:v>
                </c:pt>
                <c:pt idx="63">
                  <c:v>2/17/16 9:00</c:v>
                </c:pt>
                <c:pt idx="64">
                  <c:v>2/24/16 9:20</c:v>
                </c:pt>
                <c:pt idx="65">
                  <c:v>3/1/16 9:00</c:v>
                </c:pt>
                <c:pt idx="66">
                  <c:v>3/1/16 9:10</c:v>
                </c:pt>
                <c:pt idx="67">
                  <c:v>3/9/16 11:30</c:v>
                </c:pt>
                <c:pt idx="68">
                  <c:v>3/15/16 11:45</c:v>
                </c:pt>
                <c:pt idx="69">
                  <c:v>3/22/16 11:05</c:v>
                </c:pt>
                <c:pt idx="70">
                  <c:v>3/22/16 12:25</c:v>
                </c:pt>
                <c:pt idx="71">
                  <c:v>3/29/16 8:55</c:v>
                </c:pt>
                <c:pt idx="72">
                  <c:v>4/4/16 15:30</c:v>
                </c:pt>
                <c:pt idx="73">
                  <c:v>4/12/16 11:15</c:v>
                </c:pt>
                <c:pt idx="74">
                  <c:v>4/19/16 9:33</c:v>
                </c:pt>
                <c:pt idx="75">
                  <c:v>4/26/16 8:30</c:v>
                </c:pt>
                <c:pt idx="76">
                  <c:v>5/2/16 11:00</c:v>
                </c:pt>
                <c:pt idx="77">
                  <c:v>5/9/16 18:00</c:v>
                </c:pt>
                <c:pt idx="78">
                  <c:v>5/15/16 9:30</c:v>
                </c:pt>
                <c:pt idx="79">
                  <c:v>5/21/16 12:45</c:v>
                </c:pt>
                <c:pt idx="80">
                  <c:v>5/31/16 11:30</c:v>
                </c:pt>
                <c:pt idx="81">
                  <c:v>5/31/16 12:45</c:v>
                </c:pt>
                <c:pt idx="82">
                  <c:v>5/31/16 13:00</c:v>
                </c:pt>
                <c:pt idx="83">
                  <c:v>6/5/16 7:00</c:v>
                </c:pt>
                <c:pt idx="84">
                  <c:v>6/7/16 12:00</c:v>
                </c:pt>
                <c:pt idx="85">
                  <c:v>6/13/16 9:50</c:v>
                </c:pt>
                <c:pt idx="86">
                  <c:v>6/18/16 13:00</c:v>
                </c:pt>
                <c:pt idx="87">
                  <c:v>6/25/16 12:30</c:v>
                </c:pt>
                <c:pt idx="88">
                  <c:v>11/5/16 15:45</c:v>
                </c:pt>
                <c:pt idx="92">
                  <c:v>Max During Plume</c:v>
                </c:pt>
                <c:pt idx="93">
                  <c:v>Plume to Aug 27</c:v>
                </c:pt>
                <c:pt idx="94">
                  <c:v>Fall 2015</c:v>
                </c:pt>
              </c:strCache>
            </c:strRef>
          </c:cat>
          <c:val>
            <c:numRef>
              <c:f>'SJ MexHat RK 421'!$AE$97:$AE$185</c:f>
              <c:numCache>
                <c:formatCode>#,##0.0000</c:formatCode>
                <c:ptCount val="89"/>
                <c:pt idx="0">
                  <c:v>1.3675078864353312E-3</c:v>
                </c:pt>
                <c:pt idx="1">
                  <c:v>4.7222222222222224E-4</c:v>
                </c:pt>
                <c:pt idx="2">
                  <c:v>4.2857142857142855E-4</c:v>
                </c:pt>
                <c:pt idx="3">
                  <c:v>9.0418502202643184E-4</c:v>
                </c:pt>
                <c:pt idx="4">
                  <c:v>2.1215880893300249E-3</c:v>
                </c:pt>
                <c:pt idx="5">
                  <c:v>7.4545454545454546E-4</c:v>
                </c:pt>
                <c:pt idx="6">
                  <c:v>9.1891891891891884E-4</c:v>
                </c:pt>
                <c:pt idx="7">
                  <c:v>1.3315602836879432E-3</c:v>
                </c:pt>
                <c:pt idx="8">
                  <c:v>1.9050051072522984E-3</c:v>
                </c:pt>
                <c:pt idx="10">
                  <c:v>6.7142857142857141E-4</c:v>
                </c:pt>
                <c:pt idx="11">
                  <c:v>1.5155393053016453E-3</c:v>
                </c:pt>
                <c:pt idx="12">
                  <c:v>1.4145658263305322E-3</c:v>
                </c:pt>
                <c:pt idx="13">
                  <c:v>1.3982102908277404E-3</c:v>
                </c:pt>
                <c:pt idx="14">
                  <c:v>1E-3</c:v>
                </c:pt>
                <c:pt idx="15">
                  <c:v>1.338709677419355E-3</c:v>
                </c:pt>
                <c:pt idx="16">
                  <c:v>9.1666666666666665E-4</c:v>
                </c:pt>
                <c:pt idx="17">
                  <c:v>8.461538461538462E-4</c:v>
                </c:pt>
                <c:pt idx="18">
                  <c:v>1.3610675039246467E-3</c:v>
                </c:pt>
                <c:pt idx="19">
                  <c:v>1.1486880466472303E-3</c:v>
                </c:pt>
                <c:pt idx="20">
                  <c:v>4.9315068493150684E-4</c:v>
                </c:pt>
                <c:pt idx="21">
                  <c:v>7.0909090909090911E-4</c:v>
                </c:pt>
                <c:pt idx="22">
                  <c:v>1.6130952380952379E-3</c:v>
                </c:pt>
                <c:pt idx="23">
                  <c:v>8.4482758620689664E-4</c:v>
                </c:pt>
                <c:pt idx="24">
                  <c:v>1E-3</c:v>
                </c:pt>
                <c:pt idx="25">
                  <c:v>5.1898734177215186E-4</c:v>
                </c:pt>
                <c:pt idx="26">
                  <c:v>1.0769230769230771E-3</c:v>
                </c:pt>
                <c:pt idx="27">
                  <c:v>1.0056258790436005E-3</c:v>
                </c:pt>
                <c:pt idx="28">
                  <c:v>8.9291882556131259E-4</c:v>
                </c:pt>
                <c:pt idx="29">
                  <c:v>9.1176470588235292E-4</c:v>
                </c:pt>
                <c:pt idx="30">
                  <c:v>8.8563049853372438E-4</c:v>
                </c:pt>
                <c:pt idx="31">
                  <c:v>9.5999999999999992E-4</c:v>
                </c:pt>
                <c:pt idx="32">
                  <c:v>8.7548638132295723E-4</c:v>
                </c:pt>
                <c:pt idx="33">
                  <c:v>8.2698961937716271E-4</c:v>
                </c:pt>
                <c:pt idx="34">
                  <c:v>6.9047619047619036E-4</c:v>
                </c:pt>
                <c:pt idx="35">
                  <c:v>7.9908675799086762E-4</c:v>
                </c:pt>
                <c:pt idx="36">
                  <c:v>5.0909090909090913E-4</c:v>
                </c:pt>
                <c:pt idx="37">
                  <c:v>7.9370629370629369E-4</c:v>
                </c:pt>
                <c:pt idx="38">
                  <c:v>1.3971631205673758E-3</c:v>
                </c:pt>
                <c:pt idx="39">
                  <c:v>1.2269938650306749E-3</c:v>
                </c:pt>
                <c:pt idx="40">
                  <c:v>9.6874999999999999E-4</c:v>
                </c:pt>
                <c:pt idx="41">
                  <c:v>6.7000000000000002E-4</c:v>
                </c:pt>
                <c:pt idx="42">
                  <c:v>6.2727272727272729E-4</c:v>
                </c:pt>
                <c:pt idx="43">
                  <c:v>5.6603773584905663E-4</c:v>
                </c:pt>
                <c:pt idx="44">
                  <c:v>6.0714285714285709E-4</c:v>
                </c:pt>
                <c:pt idx="45">
                  <c:v>1.1818181818181819E-3</c:v>
                </c:pt>
                <c:pt idx="46">
                  <c:v>7.5862068965517249E-4</c:v>
                </c:pt>
                <c:pt idx="47">
                  <c:v>6.8965517241379316E-4</c:v>
                </c:pt>
                <c:pt idx="48">
                  <c:v>6.8750000000000007E-4</c:v>
                </c:pt>
                <c:pt idx="49">
                  <c:v>6.836734693877551E-4</c:v>
                </c:pt>
                <c:pt idx="50">
                  <c:v>6.0000000000000006E-4</c:v>
                </c:pt>
                <c:pt idx="51">
                  <c:v>6.3043478260869565E-4</c:v>
                </c:pt>
                <c:pt idx="52">
                  <c:v>7.8021978021978035E-4</c:v>
                </c:pt>
                <c:pt idx="53">
                  <c:v>1E-3</c:v>
                </c:pt>
                <c:pt idx="54">
                  <c:v>8.4374999999999999E-4</c:v>
                </c:pt>
                <c:pt idx="55">
                  <c:v>8.8235294117647051E-4</c:v>
                </c:pt>
                <c:pt idx="56">
                  <c:v>1.6249999999999999E-3</c:v>
                </c:pt>
                <c:pt idx="57">
                  <c:v>6.6E-4</c:v>
                </c:pt>
                <c:pt idx="58">
                  <c:v>6.0909090909090917E-4</c:v>
                </c:pt>
                <c:pt idx="59">
                  <c:v>1.1299019607843139E-3</c:v>
                </c:pt>
                <c:pt idx="60">
                  <c:v>9.7112860892388444E-4</c:v>
                </c:pt>
                <c:pt idx="61">
                  <c:v>9.0763052208835333E-4</c:v>
                </c:pt>
                <c:pt idx="62">
                  <c:v>1.1016949152542373E-3</c:v>
                </c:pt>
                <c:pt idx="63">
                  <c:v>8.5255168878509992E-4</c:v>
                </c:pt>
                <c:pt idx="64">
                  <c:v>4.7814966706354461E-3</c:v>
                </c:pt>
                <c:pt idx="65">
                  <c:v>1.3171728971962616E-3</c:v>
                </c:pt>
                <c:pt idx="66">
                  <c:v>1.9251131003946479E-3</c:v>
                </c:pt>
                <c:pt idx="67">
                  <c:v>1.5964468264602254E-3</c:v>
                </c:pt>
                <c:pt idx="68">
                  <c:v>1.3124790338812477E-3</c:v>
                </c:pt>
                <c:pt idx="69">
                  <c:v>1.0810810810810811E-3</c:v>
                </c:pt>
                <c:pt idx="70">
                  <c:v>1.5277935659884052E-3</c:v>
                </c:pt>
                <c:pt idx="71">
                  <c:v>1.8134611543838626E-3</c:v>
                </c:pt>
                <c:pt idx="72">
                  <c:v>6.3442699424661794E-3</c:v>
                </c:pt>
                <c:pt idx="73">
                  <c:v>1.1123333688182345E-2</c:v>
                </c:pt>
                <c:pt idx="74">
                  <c:v>4.1128007839436719E-3</c:v>
                </c:pt>
                <c:pt idx="75">
                  <c:v>1.5444480562938599E-3</c:v>
                </c:pt>
                <c:pt idx="76">
                  <c:v>1.6878123798539024E-3</c:v>
                </c:pt>
                <c:pt idx="77">
                  <c:v>1.3431638129312549E-2</c:v>
                </c:pt>
                <c:pt idx="78">
                  <c:v>2.353109938030755E-3</c:v>
                </c:pt>
                <c:pt idx="79">
                  <c:v>1.4076773835920179E-3</c:v>
                </c:pt>
                <c:pt idx="80">
                  <c:v>2.2409342868023527E-3</c:v>
                </c:pt>
                <c:pt idx="81">
                  <c:v>5.5278954802259889E-3</c:v>
                </c:pt>
                <c:pt idx="82">
                  <c:v>3.3808553971486762E-3</c:v>
                </c:pt>
                <c:pt idx="83">
                  <c:v>5.7950875819551811E-3</c:v>
                </c:pt>
                <c:pt idx="84">
                  <c:v>4.3636363636363638E-3</c:v>
                </c:pt>
                <c:pt idx="85">
                  <c:v>4.4846600432385166E-3</c:v>
                </c:pt>
                <c:pt idx="86">
                  <c:v>3.8876140209970749E-3</c:v>
                </c:pt>
                <c:pt idx="87">
                  <c:v>2.5877118500152838E-3</c:v>
                </c:pt>
                <c:pt idx="88">
                  <c:v>6.0000000000000006E-4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F8-4780-9CBA-8DB822A22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Pb:Al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'SJ MexHat RK 421'!$A$1</c:f>
          <c:strCache>
            <c:ptCount val="1"/>
            <c:pt idx="0">
              <c:v>San Juan at Mexican Hat  (RK 421)</c:v>
            </c:pt>
          </c:strCache>
        </c:strRef>
      </c:tx>
      <c:layout>
        <c:manualLayout>
          <c:xMode val="edge"/>
          <c:yMode val="edge"/>
          <c:x val="0.28589021079335347"/>
          <c:y val="3.05509009882064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231875009706627"/>
          <c:y val="0.12340551181102362"/>
          <c:w val="0.71693146344872571"/>
          <c:h val="0.6603316754907271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'SJ MexHat RK 421'!$Q$96</c:f>
              <c:strCache>
                <c:ptCount val="1"/>
                <c:pt idx="0">
                  <c:v>Iron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cat>
            <c:strRef>
              <c:f>'SJ MexHat RK 421'!$F$97:$F$193</c:f>
              <c:strCache>
                <c:ptCount val="97"/>
                <c:pt idx="0">
                  <c:v>8/8/15 17:40</c:v>
                </c:pt>
                <c:pt idx="1">
                  <c:v>8/9/15 19:05</c:v>
                </c:pt>
                <c:pt idx="2">
                  <c:v>8/10/15 11:35</c:v>
                </c:pt>
                <c:pt idx="3">
                  <c:v>8/10/15 11:53</c:v>
                </c:pt>
                <c:pt idx="4">
                  <c:v>8/10/15 16:44</c:v>
                </c:pt>
                <c:pt idx="5">
                  <c:v>8/11/15 10:35</c:v>
                </c:pt>
                <c:pt idx="6">
                  <c:v>8/11/15 11:31</c:v>
                </c:pt>
                <c:pt idx="7">
                  <c:v>8/11/15 15:43</c:v>
                </c:pt>
                <c:pt idx="8">
                  <c:v>8/11/15 19:15</c:v>
                </c:pt>
                <c:pt idx="9">
                  <c:v>8/12/15 9:45</c:v>
                </c:pt>
                <c:pt idx="10">
                  <c:v>8/12/15 10:35</c:v>
                </c:pt>
                <c:pt idx="11">
                  <c:v>8/12/15 17:06</c:v>
                </c:pt>
                <c:pt idx="12">
                  <c:v>8/12/15 17:50</c:v>
                </c:pt>
                <c:pt idx="13">
                  <c:v>8/13/15 12:05</c:v>
                </c:pt>
                <c:pt idx="14">
                  <c:v>8/14/15 10:15</c:v>
                </c:pt>
                <c:pt idx="15">
                  <c:v>8/14/15 11:43</c:v>
                </c:pt>
                <c:pt idx="16">
                  <c:v>8/15/15 10:45</c:v>
                </c:pt>
                <c:pt idx="17">
                  <c:v>8/15/15 10:45</c:v>
                </c:pt>
                <c:pt idx="18">
                  <c:v>8/15/15 12:04</c:v>
                </c:pt>
                <c:pt idx="19">
                  <c:v>8/16/15 11:58</c:v>
                </c:pt>
                <c:pt idx="20">
                  <c:v>8/16/15 12:45</c:v>
                </c:pt>
                <c:pt idx="21">
                  <c:v>8/17/15 10:35</c:v>
                </c:pt>
                <c:pt idx="22">
                  <c:v>8/17/15 15:04</c:v>
                </c:pt>
                <c:pt idx="23">
                  <c:v>8/18/15 11:55</c:v>
                </c:pt>
                <c:pt idx="24">
                  <c:v>8/18/15 12:45</c:v>
                </c:pt>
                <c:pt idx="25">
                  <c:v>8/19/15 10:30</c:v>
                </c:pt>
                <c:pt idx="26">
                  <c:v>8/19/15 12:15</c:v>
                </c:pt>
                <c:pt idx="27">
                  <c:v>8/19/15 13:03</c:v>
                </c:pt>
                <c:pt idx="28">
                  <c:v>8/20/15 6:56</c:v>
                </c:pt>
                <c:pt idx="29">
                  <c:v>8/24/15 13:01</c:v>
                </c:pt>
                <c:pt idx="30">
                  <c:v>8/24/15 13:10</c:v>
                </c:pt>
                <c:pt idx="31">
                  <c:v>8/25/15 11:30</c:v>
                </c:pt>
                <c:pt idx="32">
                  <c:v>8/25/15 13:40</c:v>
                </c:pt>
                <c:pt idx="33">
                  <c:v>8/25/15 13:40</c:v>
                </c:pt>
                <c:pt idx="34">
                  <c:v>8/26/15 10:33</c:v>
                </c:pt>
                <c:pt idx="35">
                  <c:v>8/26/15 13:00</c:v>
                </c:pt>
                <c:pt idx="36">
                  <c:v>8/27/15 11:40</c:v>
                </c:pt>
                <c:pt idx="37">
                  <c:v>8/27/15 13:15</c:v>
                </c:pt>
                <c:pt idx="38">
                  <c:v>8/28/15 14:00</c:v>
                </c:pt>
                <c:pt idx="39">
                  <c:v>8/28/15 14:00</c:v>
                </c:pt>
                <c:pt idx="40">
                  <c:v>9/10/15 11:50</c:v>
                </c:pt>
                <c:pt idx="41">
                  <c:v>9/15/15 10:05</c:v>
                </c:pt>
                <c:pt idx="42">
                  <c:v>9/15/15 10:05</c:v>
                </c:pt>
                <c:pt idx="43">
                  <c:v>9/21/15 14:45</c:v>
                </c:pt>
                <c:pt idx="44">
                  <c:v>9/21/15 14:45</c:v>
                </c:pt>
                <c:pt idx="45">
                  <c:v>9/22/15 9:56</c:v>
                </c:pt>
                <c:pt idx="46">
                  <c:v>9/24/15 10:05</c:v>
                </c:pt>
                <c:pt idx="47">
                  <c:v>9/24/15 10:05</c:v>
                </c:pt>
                <c:pt idx="48">
                  <c:v>9/28/15 12:25</c:v>
                </c:pt>
                <c:pt idx="49">
                  <c:v>9/28/15 12:25</c:v>
                </c:pt>
                <c:pt idx="50">
                  <c:v>9/30/15 11:25</c:v>
                </c:pt>
                <c:pt idx="51">
                  <c:v>9/30/15 11:25</c:v>
                </c:pt>
                <c:pt idx="52">
                  <c:v>10/2/15 12:00</c:v>
                </c:pt>
                <c:pt idx="53">
                  <c:v>10/5/15 12:36</c:v>
                </c:pt>
                <c:pt idx="54">
                  <c:v>10/5/15 12:36</c:v>
                </c:pt>
                <c:pt idx="55">
                  <c:v>10/8/15 12:12</c:v>
                </c:pt>
                <c:pt idx="56">
                  <c:v>10/8/15 12:12</c:v>
                </c:pt>
                <c:pt idx="57">
                  <c:v>10/12/15 12:55</c:v>
                </c:pt>
                <c:pt idx="58">
                  <c:v>10/12/15 12:55</c:v>
                </c:pt>
                <c:pt idx="59">
                  <c:v>10/15/15 12:00</c:v>
                </c:pt>
                <c:pt idx="60">
                  <c:v>10/23/15 0:00</c:v>
                </c:pt>
                <c:pt idx="61">
                  <c:v>10/23/15 12:00</c:v>
                </c:pt>
                <c:pt idx="62">
                  <c:v>10/24/15 0:00</c:v>
                </c:pt>
                <c:pt idx="63">
                  <c:v>2/17/16 9:00</c:v>
                </c:pt>
                <c:pt idx="64">
                  <c:v>2/24/16 9:20</c:v>
                </c:pt>
                <c:pt idx="65">
                  <c:v>3/1/16 9:00</c:v>
                </c:pt>
                <c:pt idx="66">
                  <c:v>3/1/16 9:10</c:v>
                </c:pt>
                <c:pt idx="67">
                  <c:v>3/9/16 11:30</c:v>
                </c:pt>
                <c:pt idx="68">
                  <c:v>3/15/16 11:45</c:v>
                </c:pt>
                <c:pt idx="69">
                  <c:v>3/22/16 11:05</c:v>
                </c:pt>
                <c:pt idx="70">
                  <c:v>3/22/16 12:25</c:v>
                </c:pt>
                <c:pt idx="71">
                  <c:v>3/29/16 8:55</c:v>
                </c:pt>
                <c:pt idx="72">
                  <c:v>4/4/16 15:30</c:v>
                </c:pt>
                <c:pt idx="73">
                  <c:v>4/12/16 11:15</c:v>
                </c:pt>
                <c:pt idx="74">
                  <c:v>4/19/16 9:33</c:v>
                </c:pt>
                <c:pt idx="75">
                  <c:v>4/26/16 8:30</c:v>
                </c:pt>
                <c:pt idx="76">
                  <c:v>5/2/16 11:00</c:v>
                </c:pt>
                <c:pt idx="77">
                  <c:v>5/9/16 18:00</c:v>
                </c:pt>
                <c:pt idx="78">
                  <c:v>5/15/16 9:30</c:v>
                </c:pt>
                <c:pt idx="79">
                  <c:v>5/21/16 12:45</c:v>
                </c:pt>
                <c:pt idx="80">
                  <c:v>5/31/16 11:30</c:v>
                </c:pt>
                <c:pt idx="81">
                  <c:v>5/31/16 12:45</c:v>
                </c:pt>
                <c:pt idx="82">
                  <c:v>5/31/16 13:00</c:v>
                </c:pt>
                <c:pt idx="83">
                  <c:v>6/5/16 7:00</c:v>
                </c:pt>
                <c:pt idx="84">
                  <c:v>6/7/16 12:00</c:v>
                </c:pt>
                <c:pt idx="85">
                  <c:v>6/13/16 9:50</c:v>
                </c:pt>
                <c:pt idx="86">
                  <c:v>6/18/16 13:00</c:v>
                </c:pt>
                <c:pt idx="87">
                  <c:v>6/25/16 12:30</c:v>
                </c:pt>
                <c:pt idx="88">
                  <c:v>11/5/16 15:45</c:v>
                </c:pt>
                <c:pt idx="92">
                  <c:v>Max During Plume</c:v>
                </c:pt>
                <c:pt idx="93">
                  <c:v>Plume to Aug 27</c:v>
                </c:pt>
                <c:pt idx="94">
                  <c:v>Fall 2015</c:v>
                </c:pt>
                <c:pt idx="96">
                  <c:v>Peak 2016 Snowmelt</c:v>
                </c:pt>
              </c:strCache>
            </c:strRef>
          </c:cat>
          <c:val>
            <c:numRef>
              <c:f>'SJ MexHat RK 421'!$Q$97:$Q$185</c:f>
              <c:numCache>
                <c:formatCode>#,##0.00</c:formatCode>
                <c:ptCount val="89"/>
                <c:pt idx="0">
                  <c:v>51.9</c:v>
                </c:pt>
                <c:pt idx="1">
                  <c:v>85</c:v>
                </c:pt>
                <c:pt idx="2">
                  <c:v>110</c:v>
                </c:pt>
                <c:pt idx="3">
                  <c:v>43.4</c:v>
                </c:pt>
                <c:pt idx="4">
                  <c:v>38.1</c:v>
                </c:pt>
                <c:pt idx="5">
                  <c:v>86</c:v>
                </c:pt>
                <c:pt idx="6">
                  <c:v>47.3</c:v>
                </c:pt>
                <c:pt idx="7">
                  <c:v>35.9</c:v>
                </c:pt>
                <c:pt idx="8">
                  <c:v>38.44</c:v>
                </c:pt>
                <c:pt idx="10">
                  <c:v>100</c:v>
                </c:pt>
                <c:pt idx="11">
                  <c:v>37.5</c:v>
                </c:pt>
                <c:pt idx="12">
                  <c:v>38.6</c:v>
                </c:pt>
                <c:pt idx="13">
                  <c:v>21.6</c:v>
                </c:pt>
                <c:pt idx="14">
                  <c:v>97</c:v>
                </c:pt>
                <c:pt idx="15">
                  <c:v>46.9</c:v>
                </c:pt>
                <c:pt idx="16">
                  <c:v>90</c:v>
                </c:pt>
                <c:pt idx="17">
                  <c:v>100</c:v>
                </c:pt>
                <c:pt idx="18">
                  <c:v>45.1</c:v>
                </c:pt>
                <c:pt idx="19">
                  <c:v>25.6</c:v>
                </c:pt>
                <c:pt idx="20">
                  <c:v>51</c:v>
                </c:pt>
                <c:pt idx="21">
                  <c:v>43</c:v>
                </c:pt>
                <c:pt idx="22">
                  <c:v>13.5</c:v>
                </c:pt>
                <c:pt idx="23">
                  <c:v>13</c:v>
                </c:pt>
                <c:pt idx="24">
                  <c:v>15</c:v>
                </c:pt>
                <c:pt idx="25">
                  <c:v>4.5</c:v>
                </c:pt>
                <c:pt idx="26">
                  <c:v>6.4</c:v>
                </c:pt>
                <c:pt idx="27">
                  <c:v>5.21</c:v>
                </c:pt>
                <c:pt idx="28">
                  <c:v>4.33</c:v>
                </c:pt>
                <c:pt idx="29">
                  <c:v>2.8</c:v>
                </c:pt>
                <c:pt idx="30">
                  <c:v>3.28</c:v>
                </c:pt>
                <c:pt idx="31">
                  <c:v>2.2999999999999998</c:v>
                </c:pt>
                <c:pt idx="32">
                  <c:v>2.13</c:v>
                </c:pt>
                <c:pt idx="33">
                  <c:v>2.39</c:v>
                </c:pt>
                <c:pt idx="34">
                  <c:v>2.7</c:v>
                </c:pt>
                <c:pt idx="35">
                  <c:v>1.52</c:v>
                </c:pt>
                <c:pt idx="36">
                  <c:v>6.3</c:v>
                </c:pt>
                <c:pt idx="37">
                  <c:v>2.04</c:v>
                </c:pt>
                <c:pt idx="38">
                  <c:v>93.4</c:v>
                </c:pt>
                <c:pt idx="39">
                  <c:v>110</c:v>
                </c:pt>
                <c:pt idx="40">
                  <c:v>55</c:v>
                </c:pt>
                <c:pt idx="41">
                  <c:v>7.1</c:v>
                </c:pt>
                <c:pt idx="42">
                  <c:v>7.5</c:v>
                </c:pt>
                <c:pt idx="43">
                  <c:v>2.9</c:v>
                </c:pt>
                <c:pt idx="44">
                  <c:v>3.5</c:v>
                </c:pt>
                <c:pt idx="45">
                  <c:v>2.4700000000000002</c:v>
                </c:pt>
                <c:pt idx="46">
                  <c:v>2.2999999999999998</c:v>
                </c:pt>
                <c:pt idx="47">
                  <c:v>2.2000000000000002</c:v>
                </c:pt>
                <c:pt idx="48">
                  <c:v>75</c:v>
                </c:pt>
                <c:pt idx="49">
                  <c:v>77</c:v>
                </c:pt>
                <c:pt idx="50">
                  <c:v>16</c:v>
                </c:pt>
                <c:pt idx="51">
                  <c:v>39</c:v>
                </c:pt>
                <c:pt idx="52">
                  <c:v>3.91</c:v>
                </c:pt>
                <c:pt idx="53">
                  <c:v>22</c:v>
                </c:pt>
                <c:pt idx="54">
                  <c:v>37</c:v>
                </c:pt>
                <c:pt idx="55">
                  <c:v>7.7</c:v>
                </c:pt>
                <c:pt idx="56">
                  <c:v>8.4</c:v>
                </c:pt>
                <c:pt idx="57">
                  <c:v>77</c:v>
                </c:pt>
                <c:pt idx="58">
                  <c:v>81</c:v>
                </c:pt>
                <c:pt idx="59">
                  <c:v>46.3</c:v>
                </c:pt>
                <c:pt idx="60">
                  <c:v>20.8</c:v>
                </c:pt>
                <c:pt idx="61">
                  <c:v>29.4</c:v>
                </c:pt>
                <c:pt idx="62">
                  <c:v>50.4</c:v>
                </c:pt>
                <c:pt idx="63">
                  <c:v>51.3</c:v>
                </c:pt>
                <c:pt idx="64">
                  <c:v>1.36</c:v>
                </c:pt>
                <c:pt idx="65">
                  <c:v>3.36</c:v>
                </c:pt>
                <c:pt idx="66">
                  <c:v>2.0299999999999998</c:v>
                </c:pt>
                <c:pt idx="67">
                  <c:v>4.17</c:v>
                </c:pt>
                <c:pt idx="68">
                  <c:v>2.33</c:v>
                </c:pt>
                <c:pt idx="69">
                  <c:v>3.2</c:v>
                </c:pt>
                <c:pt idx="70">
                  <c:v>1.85</c:v>
                </c:pt>
                <c:pt idx="71">
                  <c:v>0.48199999999999998</c:v>
                </c:pt>
                <c:pt idx="72">
                  <c:v>0.13300000000000001</c:v>
                </c:pt>
                <c:pt idx="73">
                  <c:v>1.43</c:v>
                </c:pt>
                <c:pt idx="74">
                  <c:v>17.100000000000001</c:v>
                </c:pt>
                <c:pt idx="75">
                  <c:v>6.01</c:v>
                </c:pt>
                <c:pt idx="76">
                  <c:v>2.76</c:v>
                </c:pt>
                <c:pt idx="77">
                  <c:v>2.9</c:v>
                </c:pt>
                <c:pt idx="78">
                  <c:v>8.15</c:v>
                </c:pt>
                <c:pt idx="79">
                  <c:v>34.799999999999997</c:v>
                </c:pt>
                <c:pt idx="80">
                  <c:v>5.41</c:v>
                </c:pt>
                <c:pt idx="81">
                  <c:v>3.58</c:v>
                </c:pt>
                <c:pt idx="82">
                  <c:v>7.45</c:v>
                </c:pt>
                <c:pt idx="83">
                  <c:v>9.66</c:v>
                </c:pt>
                <c:pt idx="84">
                  <c:v>11</c:v>
                </c:pt>
                <c:pt idx="85">
                  <c:v>6.41</c:v>
                </c:pt>
                <c:pt idx="86">
                  <c:v>4.46</c:v>
                </c:pt>
                <c:pt idx="87">
                  <c:v>3.06</c:v>
                </c:pt>
                <c:pt idx="88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92-4387-91B1-33CD53BD1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227522944"/>
        <c:axId val="1227523336"/>
        <c:extLst/>
      </c:barChart>
      <c:catAx>
        <c:axId val="1227522944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523336"/>
        <c:crossesAt val="1.0000000000000003E-4"/>
        <c:auto val="0"/>
        <c:lblAlgn val="ctr"/>
        <c:lblOffset val="100"/>
        <c:tickLblSkip val="5"/>
        <c:noMultiLvlLbl val="0"/>
      </c:catAx>
      <c:valAx>
        <c:axId val="122752333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0"/>
                  <a:t>Total  Concentration (mg/L)</a:t>
                </a:r>
              </a:p>
            </c:rich>
          </c:tx>
          <c:layout>
            <c:manualLayout>
              <c:xMode val="edge"/>
              <c:yMode val="edge"/>
              <c:x val="3.0486263181599343E-2"/>
              <c:y val="0.189972295129775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522944"/>
        <c:crosses val="autoZero"/>
        <c:crossBetween val="between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1420554095732156"/>
          <c:y val="0.15346672880416778"/>
          <c:w val="0.5597574859823834"/>
          <c:h val="7.34024399485639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100"/>
              <a:t>San Juan River at Mexican Hat </a:t>
            </a:r>
            <a:br>
              <a:rPr lang="en-US" sz="1100"/>
            </a:br>
            <a:r>
              <a:rPr lang="en-US" sz="1100"/>
              <a:t>RK 421</a:t>
            </a:r>
          </a:p>
        </c:rich>
      </c:tx>
      <c:layout>
        <c:manualLayout>
          <c:xMode val="edge"/>
          <c:yMode val="edge"/>
          <c:x val="0.27682692958509131"/>
          <c:y val="1.22742954073972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889041806736909"/>
          <c:y val="0.11802278236347218"/>
          <c:w val="0.69524325218659988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'SJ MexHat RK 421'!$BH$10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'SJ MexHat RK 421'!$G$97:$G$160</c:f>
              <c:numCache>
                <c:formatCode>#,##0.00</c:formatCode>
                <c:ptCount val="64"/>
                <c:pt idx="0">
                  <c:v>63.4</c:v>
                </c:pt>
                <c:pt idx="1">
                  <c:v>180</c:v>
                </c:pt>
                <c:pt idx="2">
                  <c:v>210</c:v>
                </c:pt>
                <c:pt idx="3">
                  <c:v>90.8</c:v>
                </c:pt>
                <c:pt idx="4">
                  <c:v>80.599999999999994</c:v>
                </c:pt>
                <c:pt idx="5">
                  <c:v>110</c:v>
                </c:pt>
                <c:pt idx="6">
                  <c:v>111</c:v>
                </c:pt>
                <c:pt idx="7">
                  <c:v>56.4</c:v>
                </c:pt>
                <c:pt idx="8">
                  <c:v>46.991999999999997</c:v>
                </c:pt>
                <c:pt idx="10">
                  <c:v>140</c:v>
                </c:pt>
                <c:pt idx="11">
                  <c:v>54.7</c:v>
                </c:pt>
                <c:pt idx="12">
                  <c:v>71.400000000000006</c:v>
                </c:pt>
                <c:pt idx="13">
                  <c:v>44.7</c:v>
                </c:pt>
                <c:pt idx="14">
                  <c:v>170</c:v>
                </c:pt>
                <c:pt idx="15">
                  <c:v>124</c:v>
                </c:pt>
                <c:pt idx="16">
                  <c:v>120</c:v>
                </c:pt>
                <c:pt idx="17">
                  <c:v>130</c:v>
                </c:pt>
                <c:pt idx="18">
                  <c:v>63.7</c:v>
                </c:pt>
                <c:pt idx="19">
                  <c:v>34.299999999999997</c:v>
                </c:pt>
                <c:pt idx="20">
                  <c:v>73</c:v>
                </c:pt>
                <c:pt idx="21">
                  <c:v>55</c:v>
                </c:pt>
                <c:pt idx="22">
                  <c:v>16.8</c:v>
                </c:pt>
                <c:pt idx="23">
                  <c:v>17.399999999999999</c:v>
                </c:pt>
                <c:pt idx="24">
                  <c:v>17</c:v>
                </c:pt>
                <c:pt idx="25">
                  <c:v>7.9</c:v>
                </c:pt>
                <c:pt idx="26">
                  <c:v>7.8</c:v>
                </c:pt>
                <c:pt idx="27">
                  <c:v>7.11</c:v>
                </c:pt>
                <c:pt idx="28">
                  <c:v>5.79</c:v>
                </c:pt>
                <c:pt idx="29">
                  <c:v>3.4</c:v>
                </c:pt>
                <c:pt idx="30">
                  <c:v>3.41</c:v>
                </c:pt>
                <c:pt idx="31">
                  <c:v>2.5</c:v>
                </c:pt>
                <c:pt idx="32">
                  <c:v>2.57</c:v>
                </c:pt>
                <c:pt idx="33">
                  <c:v>2.89</c:v>
                </c:pt>
                <c:pt idx="34">
                  <c:v>4.2</c:v>
                </c:pt>
                <c:pt idx="35">
                  <c:v>2.19</c:v>
                </c:pt>
                <c:pt idx="36">
                  <c:v>11</c:v>
                </c:pt>
                <c:pt idx="37">
                  <c:v>2.86</c:v>
                </c:pt>
                <c:pt idx="38">
                  <c:v>141</c:v>
                </c:pt>
                <c:pt idx="39">
                  <c:v>163</c:v>
                </c:pt>
                <c:pt idx="40">
                  <c:v>64</c:v>
                </c:pt>
                <c:pt idx="41">
                  <c:v>10</c:v>
                </c:pt>
                <c:pt idx="42">
                  <c:v>11</c:v>
                </c:pt>
                <c:pt idx="43">
                  <c:v>5.3</c:v>
                </c:pt>
                <c:pt idx="44">
                  <c:v>5.6</c:v>
                </c:pt>
                <c:pt idx="45">
                  <c:v>2.5299999999999998</c:v>
                </c:pt>
                <c:pt idx="46">
                  <c:v>2.9</c:v>
                </c:pt>
                <c:pt idx="47">
                  <c:v>2.9</c:v>
                </c:pt>
                <c:pt idx="48">
                  <c:v>96</c:v>
                </c:pt>
                <c:pt idx="49">
                  <c:v>98</c:v>
                </c:pt>
                <c:pt idx="50">
                  <c:v>20</c:v>
                </c:pt>
                <c:pt idx="51">
                  <c:v>46</c:v>
                </c:pt>
                <c:pt idx="52">
                  <c:v>4.55</c:v>
                </c:pt>
                <c:pt idx="53">
                  <c:v>40</c:v>
                </c:pt>
                <c:pt idx="54">
                  <c:v>64</c:v>
                </c:pt>
                <c:pt idx="55">
                  <c:v>17</c:v>
                </c:pt>
                <c:pt idx="56">
                  <c:v>16</c:v>
                </c:pt>
                <c:pt idx="57">
                  <c:v>100</c:v>
                </c:pt>
                <c:pt idx="58">
                  <c:v>110</c:v>
                </c:pt>
                <c:pt idx="59">
                  <c:v>40.799999999999997</c:v>
                </c:pt>
                <c:pt idx="60">
                  <c:v>38.1</c:v>
                </c:pt>
                <c:pt idx="61">
                  <c:v>74.7</c:v>
                </c:pt>
                <c:pt idx="62">
                  <c:v>118</c:v>
                </c:pt>
                <c:pt idx="63">
                  <c:v>70.227999999999994</c:v>
                </c:pt>
              </c:numCache>
            </c:numRef>
          </c:xVal>
          <c:yVal>
            <c:numRef>
              <c:f>'SJ MexHat RK 421'!$R$97:$R$160</c:f>
              <c:numCache>
                <c:formatCode>#,##0.0000</c:formatCode>
                <c:ptCount val="64"/>
                <c:pt idx="0">
                  <c:v>8.6699999999999999E-2</c:v>
                </c:pt>
                <c:pt idx="1">
                  <c:v>8.5000000000000006E-2</c:v>
                </c:pt>
                <c:pt idx="2">
                  <c:v>0.09</c:v>
                </c:pt>
                <c:pt idx="3">
                  <c:v>8.2100000000000006E-2</c:v>
                </c:pt>
                <c:pt idx="4">
                  <c:v>0.17100000000000001</c:v>
                </c:pt>
                <c:pt idx="5">
                  <c:v>8.2000000000000003E-2</c:v>
                </c:pt>
                <c:pt idx="6">
                  <c:v>0.10199999999999999</c:v>
                </c:pt>
                <c:pt idx="7">
                  <c:v>7.51E-2</c:v>
                </c:pt>
                <c:pt idx="8">
                  <c:v>8.9520000000000002E-2</c:v>
                </c:pt>
                <c:pt idx="9">
                  <c:v>5.0999999999999997E-2</c:v>
                </c:pt>
                <c:pt idx="10">
                  <c:v>9.4E-2</c:v>
                </c:pt>
                <c:pt idx="11">
                  <c:v>8.2900000000000001E-2</c:v>
                </c:pt>
                <c:pt idx="12">
                  <c:v>0.10100000000000001</c:v>
                </c:pt>
                <c:pt idx="13">
                  <c:v>6.25E-2</c:v>
                </c:pt>
                <c:pt idx="14">
                  <c:v>0.17</c:v>
                </c:pt>
                <c:pt idx="15">
                  <c:v>0.16600000000000001</c:v>
                </c:pt>
                <c:pt idx="16">
                  <c:v>0.11</c:v>
                </c:pt>
                <c:pt idx="17">
                  <c:v>0.11</c:v>
                </c:pt>
                <c:pt idx="18">
                  <c:v>8.6699999999999999E-2</c:v>
                </c:pt>
                <c:pt idx="19">
                  <c:v>3.9399999999999998E-2</c:v>
                </c:pt>
                <c:pt idx="20">
                  <c:v>3.5999999999999997E-2</c:v>
                </c:pt>
                <c:pt idx="21">
                  <c:v>3.9E-2</c:v>
                </c:pt>
                <c:pt idx="22">
                  <c:v>2.7099999999999999E-2</c:v>
                </c:pt>
                <c:pt idx="23">
                  <c:v>1.47E-2</c:v>
                </c:pt>
                <c:pt idx="24">
                  <c:v>1.7000000000000001E-2</c:v>
                </c:pt>
                <c:pt idx="25">
                  <c:v>4.0999999999999995E-3</c:v>
                </c:pt>
                <c:pt idx="26">
                  <c:v>8.4000000000000012E-3</c:v>
                </c:pt>
                <c:pt idx="27">
                  <c:v>7.1500000000000001E-3</c:v>
                </c:pt>
                <c:pt idx="28">
                  <c:v>5.1700000000000001E-3</c:v>
                </c:pt>
                <c:pt idx="29">
                  <c:v>3.0999999999999999E-3</c:v>
                </c:pt>
                <c:pt idx="30">
                  <c:v>3.0200000000000001E-3</c:v>
                </c:pt>
                <c:pt idx="31">
                  <c:v>2.3999999999999998E-3</c:v>
                </c:pt>
                <c:pt idx="32">
                  <c:v>2.2499999999999998E-3</c:v>
                </c:pt>
                <c:pt idx="33">
                  <c:v>2.3900000000000002E-3</c:v>
                </c:pt>
                <c:pt idx="34">
                  <c:v>2.8999999999999998E-3</c:v>
                </c:pt>
                <c:pt idx="35">
                  <c:v>1.75E-3</c:v>
                </c:pt>
                <c:pt idx="36">
                  <c:v>5.5999999999999999E-3</c:v>
                </c:pt>
                <c:pt idx="37">
                  <c:v>2.2699999999999999E-3</c:v>
                </c:pt>
                <c:pt idx="38">
                  <c:v>0.19700000000000001</c:v>
                </c:pt>
                <c:pt idx="39">
                  <c:v>0.2</c:v>
                </c:pt>
                <c:pt idx="40">
                  <c:v>6.2E-2</c:v>
                </c:pt>
                <c:pt idx="41">
                  <c:v>6.7000000000000002E-3</c:v>
                </c:pt>
                <c:pt idx="42">
                  <c:v>6.9000000000000008E-3</c:v>
                </c:pt>
                <c:pt idx="43">
                  <c:v>3.0000000000000001E-3</c:v>
                </c:pt>
                <c:pt idx="44">
                  <c:v>3.3999999999999998E-3</c:v>
                </c:pt>
                <c:pt idx="45">
                  <c:v>2.99E-3</c:v>
                </c:pt>
                <c:pt idx="46">
                  <c:v>2.2000000000000001E-3</c:v>
                </c:pt>
                <c:pt idx="47">
                  <c:v>2E-3</c:v>
                </c:pt>
                <c:pt idx="48">
                  <c:v>6.6000000000000003E-2</c:v>
                </c:pt>
                <c:pt idx="49">
                  <c:v>6.7000000000000004E-2</c:v>
                </c:pt>
                <c:pt idx="50">
                  <c:v>1.2E-2</c:v>
                </c:pt>
                <c:pt idx="51">
                  <c:v>2.9000000000000001E-2</c:v>
                </c:pt>
                <c:pt idx="52">
                  <c:v>3.5500000000000002E-3</c:v>
                </c:pt>
                <c:pt idx="53">
                  <c:v>0.04</c:v>
                </c:pt>
                <c:pt idx="54">
                  <c:v>5.3999999999999999E-2</c:v>
                </c:pt>
                <c:pt idx="55">
                  <c:v>1.4999999999999999E-2</c:v>
                </c:pt>
                <c:pt idx="56">
                  <c:v>2.5999999999999999E-2</c:v>
                </c:pt>
                <c:pt idx="57">
                  <c:v>6.6000000000000003E-2</c:v>
                </c:pt>
                <c:pt idx="58">
                  <c:v>6.7000000000000004E-2</c:v>
                </c:pt>
                <c:pt idx="59">
                  <c:v>4.6100000000000002E-2</c:v>
                </c:pt>
                <c:pt idx="60">
                  <c:v>3.6999999999999998E-2</c:v>
                </c:pt>
                <c:pt idx="61">
                  <c:v>6.7799999999999999E-2</c:v>
                </c:pt>
                <c:pt idx="62">
                  <c:v>0.13</c:v>
                </c:pt>
                <c:pt idx="63">
                  <c:v>5.9872999999999996E-2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59-4B04-964A-1E048F2F4E1A}"/>
            </c:ext>
          </c:extLst>
        </c:ser>
        <c:ser>
          <c:idx val="1"/>
          <c:order val="1"/>
          <c:tx>
            <c:strRef>
              <c:f>'SJ MexHat RK 421'!$BH$11</c:f>
              <c:strCache>
                <c:ptCount val="1"/>
                <c:pt idx="0">
                  <c:v>2016 Snowmelt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D76213"/>
              </a:solidFill>
              <a:ln w="9525">
                <a:solidFill>
                  <a:srgbClr val="7030A0"/>
                </a:solidFill>
              </a:ln>
              <a:effectLst/>
            </c:spPr>
          </c:marker>
          <c:dPt>
            <c:idx val="7"/>
            <c:marker>
              <c:symbol val="triangle"/>
              <c:size val="7"/>
              <c:spPr>
                <a:solidFill>
                  <a:srgbClr val="B64899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F1BF-44A6-920E-79E81123A3ED}"/>
              </c:ext>
            </c:extLst>
          </c:dPt>
          <c:xVal>
            <c:numRef>
              <c:f>'SJ MexHat RK 421'!$G$164:$G$184</c:f>
              <c:numCache>
                <c:formatCode>#,##0.00</c:formatCode>
                <c:ptCount val="21"/>
                <c:pt idx="0">
                  <c:v>4.0301999999999998</c:v>
                </c:pt>
                <c:pt idx="1">
                  <c:v>2.3848000000000003</c:v>
                </c:pt>
                <c:pt idx="2">
                  <c:v>3.7</c:v>
                </c:pt>
                <c:pt idx="3">
                  <c:v>1.7594000000000001</c:v>
                </c:pt>
                <c:pt idx="4">
                  <c:v>0.50070000000000003</c:v>
                </c:pt>
                <c:pt idx="5">
                  <c:v>0.19293000000000002</c:v>
                </c:pt>
                <c:pt idx="6">
                  <c:v>0.8454299999999999</c:v>
                </c:pt>
                <c:pt idx="7">
                  <c:v>2.7553000000000001</c:v>
                </c:pt>
                <c:pt idx="8">
                  <c:v>5.2297000000000002</c:v>
                </c:pt>
                <c:pt idx="9">
                  <c:v>2.601</c:v>
                </c:pt>
                <c:pt idx="10">
                  <c:v>1.9564999999999999</c:v>
                </c:pt>
                <c:pt idx="11">
                  <c:v>6.9711999999999996</c:v>
                </c:pt>
                <c:pt idx="12">
                  <c:v>36.08</c:v>
                </c:pt>
                <c:pt idx="13">
                  <c:v>4.7266000000000004</c:v>
                </c:pt>
                <c:pt idx="14">
                  <c:v>2.8319999999999999</c:v>
                </c:pt>
                <c:pt idx="15">
                  <c:v>4.91</c:v>
                </c:pt>
                <c:pt idx="16">
                  <c:v>7.1532999999999998</c:v>
                </c:pt>
                <c:pt idx="17">
                  <c:v>11</c:v>
                </c:pt>
                <c:pt idx="18">
                  <c:v>4.1166999999999998</c:v>
                </c:pt>
                <c:pt idx="19">
                  <c:v>3.4861999999999997</c:v>
                </c:pt>
                <c:pt idx="20">
                  <c:v>2.9443000000000001</c:v>
                </c:pt>
              </c:numCache>
            </c:numRef>
          </c:xVal>
          <c:yVal>
            <c:numRef>
              <c:f>'SJ MexHat RK 421'!$R$164:$R$184</c:f>
              <c:numCache>
                <c:formatCode>#,##0.0000</c:formatCode>
                <c:ptCount val="21"/>
                <c:pt idx="0">
                  <c:v>6.4340000000000005E-3</c:v>
                </c:pt>
                <c:pt idx="1">
                  <c:v>3.13E-3</c:v>
                </c:pt>
                <c:pt idx="2">
                  <c:v>4.0000000000000001E-3</c:v>
                </c:pt>
                <c:pt idx="3">
                  <c:v>2.6880000000000003E-3</c:v>
                </c:pt>
                <c:pt idx="4">
                  <c:v>9.0800000000000006E-4</c:v>
                </c:pt>
                <c:pt idx="5">
                  <c:v>1.224E-3</c:v>
                </c:pt>
                <c:pt idx="6">
                  <c:v>9.4039999999999992E-3</c:v>
                </c:pt>
                <c:pt idx="7">
                  <c:v>1.1332E-2</c:v>
                </c:pt>
                <c:pt idx="8">
                  <c:v>8.0769999999999991E-3</c:v>
                </c:pt>
                <c:pt idx="9">
                  <c:v>4.3899999999999998E-3</c:v>
                </c:pt>
                <c:pt idx="10">
                  <c:v>2.6279E-2</c:v>
                </c:pt>
                <c:pt idx="11">
                  <c:v>1.6403999999999998E-2</c:v>
                </c:pt>
                <c:pt idx="12">
                  <c:v>5.0789000000000001E-2</c:v>
                </c:pt>
                <c:pt idx="13">
                  <c:v>1.0592000000000001E-2</c:v>
                </c:pt>
                <c:pt idx="14">
                  <c:v>1.5654999999999999E-2</c:v>
                </c:pt>
                <c:pt idx="15">
                  <c:v>1.66E-2</c:v>
                </c:pt>
                <c:pt idx="16">
                  <c:v>4.1453999999999998E-2</c:v>
                </c:pt>
                <c:pt idx="17">
                  <c:v>4.8000000000000001E-2</c:v>
                </c:pt>
                <c:pt idx="18">
                  <c:v>1.8461999999999999E-2</c:v>
                </c:pt>
                <c:pt idx="19">
                  <c:v>1.3553000000000001E-2</c:v>
                </c:pt>
                <c:pt idx="20">
                  <c:v>7.6189999999999999E-3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59-4B04-964A-1E048F2F4E1A}"/>
            </c:ext>
          </c:extLst>
        </c:ser>
        <c:ser>
          <c:idx val="2"/>
          <c:order val="2"/>
          <c:tx>
            <c:strRef>
              <c:f>'SJ MexHat RK 421'!$BH$12</c:f>
              <c:strCache>
                <c:ptCount val="1"/>
                <c:pt idx="0">
                  <c:v>Summer/Fall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'SJ MexHat RK 421'!$G$185</c:f>
              <c:numCache>
                <c:formatCode>#,##0.00</c:formatCode>
                <c:ptCount val="1"/>
                <c:pt idx="0">
                  <c:v>3.5</c:v>
                </c:pt>
              </c:numCache>
            </c:numRef>
          </c:xVal>
          <c:yVal>
            <c:numRef>
              <c:f>'SJ MexHat RK 421'!$R$185</c:f>
              <c:numCache>
                <c:formatCode>#,##0.0000</c:formatCode>
                <c:ptCount val="1"/>
                <c:pt idx="0">
                  <c:v>2.1000000000000003E-3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C4-4DE2-99F1-4ECC39D1E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528824"/>
        <c:axId val="1227529216"/>
        <c:extLst/>
      </c:scatterChart>
      <c:valAx>
        <c:axId val="122752882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(mg/L)</a:t>
                </a:r>
              </a:p>
            </c:rich>
          </c:tx>
          <c:layout>
            <c:manualLayout>
              <c:xMode val="edge"/>
              <c:yMode val="edge"/>
              <c:x val="0.2558479043987697"/>
              <c:y val="0.924313860330777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27529216"/>
        <c:crossesAt val="1.0000000000000002E-3"/>
        <c:crossBetween val="midCat"/>
      </c:valAx>
      <c:valAx>
        <c:axId val="1227529216"/>
        <c:scaling>
          <c:logBase val="10"/>
          <c:orientation val="minMax"/>
          <c:min val="1.0000000000000002E-3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(mg/L)</a:t>
                </a:r>
              </a:p>
            </c:rich>
          </c:tx>
          <c:layout>
            <c:manualLayout>
              <c:xMode val="edge"/>
              <c:yMode val="edge"/>
              <c:x val="3.6359535401102728E-3"/>
              <c:y val="0.311425808187269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27528824"/>
        <c:crossesAt val="0.1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22781249764982817"/>
          <c:y val="0.17991312221343514"/>
          <c:w val="0.3798912528484083"/>
          <c:h val="0.15311831654230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100"/>
              <a:t>San Juan River at Mexican Hat </a:t>
            </a:r>
            <a:br>
              <a:rPr lang="en-US" sz="1100"/>
            </a:br>
            <a:r>
              <a:rPr lang="en-US" sz="1100"/>
              <a:t>RK 421</a:t>
            </a:r>
          </a:p>
        </c:rich>
      </c:tx>
      <c:layout>
        <c:manualLayout>
          <c:xMode val="edge"/>
          <c:yMode val="edge"/>
          <c:x val="0.2662531142767397"/>
          <c:y val="1.95090563513123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981166173195934"/>
          <c:y val="0.11802278236347218"/>
          <c:w val="0.70432217069481751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'SJ MexHat RK 421'!$BH$10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'SJ MexHat RK 421'!$G$97:$G$160</c:f>
              <c:numCache>
                <c:formatCode>#,##0.00</c:formatCode>
                <c:ptCount val="64"/>
                <c:pt idx="0">
                  <c:v>63.4</c:v>
                </c:pt>
                <c:pt idx="1">
                  <c:v>180</c:v>
                </c:pt>
                <c:pt idx="2">
                  <c:v>210</c:v>
                </c:pt>
                <c:pt idx="3">
                  <c:v>90.8</c:v>
                </c:pt>
                <c:pt idx="4">
                  <c:v>80.599999999999994</c:v>
                </c:pt>
                <c:pt idx="5">
                  <c:v>110</c:v>
                </c:pt>
                <c:pt idx="6">
                  <c:v>111</c:v>
                </c:pt>
                <c:pt idx="7">
                  <c:v>56.4</c:v>
                </c:pt>
                <c:pt idx="8">
                  <c:v>46.991999999999997</c:v>
                </c:pt>
                <c:pt idx="10">
                  <c:v>140</c:v>
                </c:pt>
                <c:pt idx="11">
                  <c:v>54.7</c:v>
                </c:pt>
                <c:pt idx="12">
                  <c:v>71.400000000000006</c:v>
                </c:pt>
                <c:pt idx="13">
                  <c:v>44.7</c:v>
                </c:pt>
                <c:pt idx="14">
                  <c:v>170</c:v>
                </c:pt>
                <c:pt idx="15">
                  <c:v>124</c:v>
                </c:pt>
                <c:pt idx="16">
                  <c:v>120</c:v>
                </c:pt>
                <c:pt idx="17">
                  <c:v>130</c:v>
                </c:pt>
                <c:pt idx="18">
                  <c:v>63.7</c:v>
                </c:pt>
                <c:pt idx="19">
                  <c:v>34.299999999999997</c:v>
                </c:pt>
                <c:pt idx="20">
                  <c:v>73</c:v>
                </c:pt>
                <c:pt idx="21">
                  <c:v>55</c:v>
                </c:pt>
                <c:pt idx="22">
                  <c:v>16.8</c:v>
                </c:pt>
                <c:pt idx="23">
                  <c:v>17.399999999999999</c:v>
                </c:pt>
                <c:pt idx="24">
                  <c:v>17</c:v>
                </c:pt>
                <c:pt idx="25">
                  <c:v>7.9</c:v>
                </c:pt>
                <c:pt idx="26">
                  <c:v>7.8</c:v>
                </c:pt>
                <c:pt idx="27">
                  <c:v>7.11</c:v>
                </c:pt>
                <c:pt idx="28">
                  <c:v>5.79</c:v>
                </c:pt>
                <c:pt idx="29">
                  <c:v>3.4</c:v>
                </c:pt>
                <c:pt idx="30">
                  <c:v>3.41</c:v>
                </c:pt>
                <c:pt idx="31">
                  <c:v>2.5</c:v>
                </c:pt>
                <c:pt idx="32">
                  <c:v>2.57</c:v>
                </c:pt>
                <c:pt idx="33">
                  <c:v>2.89</c:v>
                </c:pt>
                <c:pt idx="34">
                  <c:v>4.2</c:v>
                </c:pt>
                <c:pt idx="35">
                  <c:v>2.19</c:v>
                </c:pt>
                <c:pt idx="36">
                  <c:v>11</c:v>
                </c:pt>
                <c:pt idx="37">
                  <c:v>2.86</c:v>
                </c:pt>
                <c:pt idx="38">
                  <c:v>141</c:v>
                </c:pt>
                <c:pt idx="39">
                  <c:v>163</c:v>
                </c:pt>
                <c:pt idx="40">
                  <c:v>64</c:v>
                </c:pt>
                <c:pt idx="41">
                  <c:v>10</c:v>
                </c:pt>
                <c:pt idx="42">
                  <c:v>11</c:v>
                </c:pt>
                <c:pt idx="43">
                  <c:v>5.3</c:v>
                </c:pt>
                <c:pt idx="44">
                  <c:v>5.6</c:v>
                </c:pt>
                <c:pt idx="45">
                  <c:v>2.5299999999999998</c:v>
                </c:pt>
                <c:pt idx="46">
                  <c:v>2.9</c:v>
                </c:pt>
                <c:pt idx="47">
                  <c:v>2.9</c:v>
                </c:pt>
                <c:pt idx="48">
                  <c:v>96</c:v>
                </c:pt>
                <c:pt idx="49">
                  <c:v>98</c:v>
                </c:pt>
                <c:pt idx="50">
                  <c:v>20</c:v>
                </c:pt>
                <c:pt idx="51">
                  <c:v>46</c:v>
                </c:pt>
                <c:pt idx="52">
                  <c:v>4.55</c:v>
                </c:pt>
                <c:pt idx="53">
                  <c:v>40</c:v>
                </c:pt>
                <c:pt idx="54">
                  <c:v>64</c:v>
                </c:pt>
                <c:pt idx="55">
                  <c:v>17</c:v>
                </c:pt>
                <c:pt idx="56">
                  <c:v>16</c:v>
                </c:pt>
                <c:pt idx="57">
                  <c:v>100</c:v>
                </c:pt>
                <c:pt idx="58">
                  <c:v>110</c:v>
                </c:pt>
                <c:pt idx="59">
                  <c:v>40.799999999999997</c:v>
                </c:pt>
                <c:pt idx="60">
                  <c:v>38.1</c:v>
                </c:pt>
                <c:pt idx="61">
                  <c:v>74.7</c:v>
                </c:pt>
                <c:pt idx="62">
                  <c:v>118</c:v>
                </c:pt>
                <c:pt idx="63">
                  <c:v>70.227999999999994</c:v>
                </c:pt>
              </c:numCache>
            </c:numRef>
          </c:xVal>
          <c:yVal>
            <c:numRef>
              <c:f>'SJ MexHat RK 421'!$P$97:$P$160</c:f>
              <c:numCache>
                <c:formatCode>#,##0.0000</c:formatCode>
                <c:ptCount val="64"/>
                <c:pt idx="0">
                  <c:v>0.10299999999999999</c:v>
                </c:pt>
                <c:pt idx="1">
                  <c:v>8.6999999999999994E-2</c:v>
                </c:pt>
                <c:pt idx="2">
                  <c:v>9.4E-2</c:v>
                </c:pt>
                <c:pt idx="3">
                  <c:v>7.2800000000000004E-2</c:v>
                </c:pt>
                <c:pt idx="4">
                  <c:v>6.9800000000000001E-2</c:v>
                </c:pt>
                <c:pt idx="5">
                  <c:v>0.1</c:v>
                </c:pt>
                <c:pt idx="6">
                  <c:v>7.4300000000000005E-2</c:v>
                </c:pt>
                <c:pt idx="7">
                  <c:v>6.0999999999999999E-2</c:v>
                </c:pt>
                <c:pt idx="8">
                  <c:v>6.2520000000000006E-2</c:v>
                </c:pt>
                <c:pt idx="9">
                  <c:v>7.0000000000000007E-2</c:v>
                </c:pt>
                <c:pt idx="10">
                  <c:v>0.1</c:v>
                </c:pt>
                <c:pt idx="11">
                  <c:v>8.0799999999999997E-2</c:v>
                </c:pt>
                <c:pt idx="12">
                  <c:v>8.2400000000000001E-2</c:v>
                </c:pt>
                <c:pt idx="13">
                  <c:v>4.9500000000000002E-2</c:v>
                </c:pt>
                <c:pt idx="14">
                  <c:v>0.12</c:v>
                </c:pt>
                <c:pt idx="15">
                  <c:v>8.4199999999999997E-2</c:v>
                </c:pt>
                <c:pt idx="16">
                  <c:v>0.1</c:v>
                </c:pt>
                <c:pt idx="17">
                  <c:v>0.1</c:v>
                </c:pt>
                <c:pt idx="18">
                  <c:v>7.9000000000000001E-2</c:v>
                </c:pt>
                <c:pt idx="19">
                  <c:v>4.02E-2</c:v>
                </c:pt>
                <c:pt idx="20">
                  <c:v>5.1999999999999998E-2</c:v>
                </c:pt>
                <c:pt idx="21">
                  <c:v>4.2999999999999997E-2</c:v>
                </c:pt>
                <c:pt idx="22">
                  <c:v>2.4299999999999999E-2</c:v>
                </c:pt>
                <c:pt idx="23">
                  <c:v>1.6299999999999999E-2</c:v>
                </c:pt>
                <c:pt idx="24">
                  <c:v>1.7000000000000001E-2</c:v>
                </c:pt>
                <c:pt idx="25">
                  <c:v>5.4999999999999997E-3</c:v>
                </c:pt>
                <c:pt idx="26">
                  <c:v>9.300000000000001E-3</c:v>
                </c:pt>
                <c:pt idx="27">
                  <c:v>8.5100000000000002E-3</c:v>
                </c:pt>
                <c:pt idx="28">
                  <c:v>6.8399999999999997E-3</c:v>
                </c:pt>
                <c:pt idx="29">
                  <c:v>5.0999999999999995E-3</c:v>
                </c:pt>
                <c:pt idx="30">
                  <c:v>4.9899999999999996E-3</c:v>
                </c:pt>
                <c:pt idx="31">
                  <c:v>3.5999999999999999E-3</c:v>
                </c:pt>
                <c:pt idx="32">
                  <c:v>4.1599999999999996E-3</c:v>
                </c:pt>
                <c:pt idx="33">
                  <c:v>4.4200000000000003E-3</c:v>
                </c:pt>
                <c:pt idx="34">
                  <c:v>5.0999999999999995E-3</c:v>
                </c:pt>
                <c:pt idx="35">
                  <c:v>3.7100000000000006E-3</c:v>
                </c:pt>
                <c:pt idx="36">
                  <c:v>7.6E-3</c:v>
                </c:pt>
                <c:pt idx="37">
                  <c:v>4.069999999999999E-3</c:v>
                </c:pt>
                <c:pt idx="38">
                  <c:v>0.11899999999999999</c:v>
                </c:pt>
                <c:pt idx="39">
                  <c:v>0.13800000000000001</c:v>
                </c:pt>
                <c:pt idx="40">
                  <c:v>6.6000000000000003E-2</c:v>
                </c:pt>
                <c:pt idx="41">
                  <c:v>8.9999999999999993E-3</c:v>
                </c:pt>
                <c:pt idx="42">
                  <c:v>9.1999999999999998E-3</c:v>
                </c:pt>
                <c:pt idx="43">
                  <c:v>4.4999999999999997E-3</c:v>
                </c:pt>
                <c:pt idx="44">
                  <c:v>5.0999999999999995E-3</c:v>
                </c:pt>
                <c:pt idx="45">
                  <c:v>4.3E-3</c:v>
                </c:pt>
                <c:pt idx="46">
                  <c:v>4.2000000000000006E-3</c:v>
                </c:pt>
                <c:pt idx="47">
                  <c:v>4.0999999999999995E-3</c:v>
                </c:pt>
                <c:pt idx="48">
                  <c:v>0.13</c:v>
                </c:pt>
                <c:pt idx="49">
                  <c:v>0.13</c:v>
                </c:pt>
                <c:pt idx="50">
                  <c:v>1.6E-2</c:v>
                </c:pt>
                <c:pt idx="51">
                  <c:v>4.1000000000000002E-2</c:v>
                </c:pt>
                <c:pt idx="52">
                  <c:v>6.8199999999999997E-3</c:v>
                </c:pt>
                <c:pt idx="53">
                  <c:v>2.8000000000000001E-2</c:v>
                </c:pt>
                <c:pt idx="54">
                  <c:v>3.5999999999999997E-2</c:v>
                </c:pt>
                <c:pt idx="55">
                  <c:v>1.7999999999999999E-2</c:v>
                </c:pt>
                <c:pt idx="56">
                  <c:v>2.9000000000000001E-2</c:v>
                </c:pt>
                <c:pt idx="57">
                  <c:v>8.6999999999999994E-2</c:v>
                </c:pt>
                <c:pt idx="58">
                  <c:v>8.6999999999999994E-2</c:v>
                </c:pt>
                <c:pt idx="59">
                  <c:v>5.6300000000000003E-2</c:v>
                </c:pt>
                <c:pt idx="60">
                  <c:v>2.98E-2</c:v>
                </c:pt>
                <c:pt idx="61">
                  <c:v>4.6199999999999998E-2</c:v>
                </c:pt>
                <c:pt idx="62">
                  <c:v>8.1000000000000003E-2</c:v>
                </c:pt>
                <c:pt idx="63">
                  <c:v>7.9288999999999998E-2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D2-4252-898D-EE344E2F3CF4}"/>
            </c:ext>
          </c:extLst>
        </c:ser>
        <c:ser>
          <c:idx val="1"/>
          <c:order val="1"/>
          <c:tx>
            <c:strRef>
              <c:f>'SJ MexHat RK 421'!$BH$11</c:f>
              <c:strCache>
                <c:ptCount val="1"/>
                <c:pt idx="0">
                  <c:v>2016 Snowmelt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D05F12"/>
              </a:solidFill>
              <a:ln w="9525">
                <a:solidFill>
                  <a:srgbClr val="7030A0"/>
                </a:solidFill>
              </a:ln>
              <a:effectLst/>
            </c:spPr>
          </c:marker>
          <c:dPt>
            <c:idx val="7"/>
            <c:marker>
              <c:symbol val="triangle"/>
              <c:size val="8"/>
              <c:spPr>
                <a:solidFill>
                  <a:srgbClr val="B64899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3DEA-4F25-9ED8-A4052C65A02D}"/>
              </c:ext>
            </c:extLst>
          </c:dPt>
          <c:xVal>
            <c:numRef>
              <c:f>'SJ MexHat RK 421'!$G$164:$G$184</c:f>
              <c:numCache>
                <c:formatCode>#,##0.00</c:formatCode>
                <c:ptCount val="21"/>
                <c:pt idx="0">
                  <c:v>4.0301999999999998</c:v>
                </c:pt>
                <c:pt idx="1">
                  <c:v>2.3848000000000003</c:v>
                </c:pt>
                <c:pt idx="2">
                  <c:v>3.7</c:v>
                </c:pt>
                <c:pt idx="3">
                  <c:v>1.7594000000000001</c:v>
                </c:pt>
                <c:pt idx="4">
                  <c:v>0.50070000000000003</c:v>
                </c:pt>
                <c:pt idx="5">
                  <c:v>0.19293000000000002</c:v>
                </c:pt>
                <c:pt idx="6">
                  <c:v>0.8454299999999999</c:v>
                </c:pt>
                <c:pt idx="7">
                  <c:v>2.7553000000000001</c:v>
                </c:pt>
                <c:pt idx="8">
                  <c:v>5.2297000000000002</c:v>
                </c:pt>
                <c:pt idx="9">
                  <c:v>2.601</c:v>
                </c:pt>
                <c:pt idx="10">
                  <c:v>1.9564999999999999</c:v>
                </c:pt>
                <c:pt idx="11">
                  <c:v>6.9711999999999996</c:v>
                </c:pt>
                <c:pt idx="12">
                  <c:v>36.08</c:v>
                </c:pt>
                <c:pt idx="13">
                  <c:v>4.7266000000000004</c:v>
                </c:pt>
                <c:pt idx="14">
                  <c:v>2.8319999999999999</c:v>
                </c:pt>
                <c:pt idx="15">
                  <c:v>4.91</c:v>
                </c:pt>
                <c:pt idx="16">
                  <c:v>7.1532999999999998</c:v>
                </c:pt>
                <c:pt idx="17">
                  <c:v>11</c:v>
                </c:pt>
                <c:pt idx="18">
                  <c:v>4.1166999999999998</c:v>
                </c:pt>
                <c:pt idx="19">
                  <c:v>3.4861999999999997</c:v>
                </c:pt>
                <c:pt idx="20">
                  <c:v>2.9443000000000001</c:v>
                </c:pt>
              </c:numCache>
            </c:numRef>
          </c:xVal>
          <c:yVal>
            <c:numRef>
              <c:f>'SJ MexHat RK 421'!$P$164:$P$184</c:f>
              <c:numCache>
                <c:formatCode>#,##0.0000</c:formatCode>
                <c:ptCount val="21"/>
                <c:pt idx="0">
                  <c:v>7.6130000000000008E-3</c:v>
                </c:pt>
                <c:pt idx="1">
                  <c:v>5.3620000000000004E-3</c:v>
                </c:pt>
                <c:pt idx="2">
                  <c:v>6.7999999999999996E-3</c:v>
                </c:pt>
                <c:pt idx="3">
                  <c:v>4.228E-3</c:v>
                </c:pt>
                <c:pt idx="4">
                  <c:v>2.0600000000000002E-3</c:v>
                </c:pt>
                <c:pt idx="5">
                  <c:v>2.1610000000000002E-3</c:v>
                </c:pt>
                <c:pt idx="6">
                  <c:v>1.1196999999999999E-2</c:v>
                </c:pt>
                <c:pt idx="7">
                  <c:v>7.607E-3</c:v>
                </c:pt>
                <c:pt idx="8">
                  <c:v>1.0492000000000001E-2</c:v>
                </c:pt>
                <c:pt idx="9">
                  <c:v>5.751E-3</c:v>
                </c:pt>
                <c:pt idx="10">
                  <c:v>2.4506E-2</c:v>
                </c:pt>
                <c:pt idx="11">
                  <c:v>1.4823000000000001E-2</c:v>
                </c:pt>
                <c:pt idx="12">
                  <c:v>5.8837E-2</c:v>
                </c:pt>
                <c:pt idx="13">
                  <c:v>9.2550000000000011E-3</c:v>
                </c:pt>
                <c:pt idx="14">
                  <c:v>1.038E-2</c:v>
                </c:pt>
                <c:pt idx="15">
                  <c:v>1.2800000000000001E-2</c:v>
                </c:pt>
                <c:pt idx="16">
                  <c:v>2.3956999999999999E-2</c:v>
                </c:pt>
                <c:pt idx="17">
                  <c:v>2.4E-2</c:v>
                </c:pt>
                <c:pt idx="18">
                  <c:v>1.0554000000000001E-2</c:v>
                </c:pt>
                <c:pt idx="19">
                  <c:v>7.4580000000000002E-3</c:v>
                </c:pt>
                <c:pt idx="20">
                  <c:v>5.7080000000000004E-3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D2-4252-898D-EE344E2F3CF4}"/>
            </c:ext>
          </c:extLst>
        </c:ser>
        <c:ser>
          <c:idx val="2"/>
          <c:order val="2"/>
          <c:tx>
            <c:strRef>
              <c:f>'SJ MexHat RK 421'!$BH$12</c:f>
              <c:strCache>
                <c:ptCount val="1"/>
                <c:pt idx="0">
                  <c:v>Summer/Fall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>
                  <a:lumMod val="95000"/>
                  <a:lumOff val="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'SJ MexHat RK 421'!$G$185</c:f>
              <c:numCache>
                <c:formatCode>#,##0.00</c:formatCode>
                <c:ptCount val="1"/>
                <c:pt idx="0">
                  <c:v>3.5</c:v>
                </c:pt>
              </c:numCache>
            </c:numRef>
          </c:xVal>
          <c:yVal>
            <c:numRef>
              <c:f>'SJ MexHat RK 421'!$P$185</c:f>
              <c:numCache>
                <c:formatCode>#,##0.0000</c:formatCode>
                <c:ptCount val="1"/>
                <c:pt idx="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50-492F-B168-3AE9542F7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530000"/>
        <c:axId val="1227530392"/>
        <c:extLst/>
      </c:scatterChart>
      <c:valAx>
        <c:axId val="12275300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(mg/L)</a:t>
                </a:r>
              </a:p>
            </c:rich>
          </c:tx>
          <c:layout>
            <c:manualLayout>
              <c:xMode val="edge"/>
              <c:yMode val="edge"/>
              <c:x val="0.27444481204555315"/>
              <c:y val="0.923217113518430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27530392"/>
        <c:crossesAt val="1.0000000000000002E-3"/>
        <c:crossBetween val="midCat"/>
      </c:valAx>
      <c:valAx>
        <c:axId val="1227530392"/>
        <c:scaling>
          <c:logBase val="10"/>
          <c:orientation val="minMax"/>
          <c:min val="1.0000000000000002E-3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(mg/L)</a:t>
                </a:r>
              </a:p>
            </c:rich>
          </c:tx>
          <c:layout>
            <c:manualLayout>
              <c:xMode val="edge"/>
              <c:yMode val="edge"/>
              <c:x val="3.6359535401102728E-3"/>
              <c:y val="0.311425808187269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27530000"/>
        <c:crossesAt val="0.1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24800118218238668"/>
          <c:y val="0.20137359656765241"/>
          <c:w val="0.39582653451314231"/>
          <c:h val="0.162556726338226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Animas River at RK 130</a:t>
            </a:r>
            <a:br>
              <a:rPr lang="en-US" sz="1100"/>
            </a:br>
            <a:r>
              <a:rPr lang="en-US" sz="1100"/>
              <a:t>Snowmelt--2016</a:t>
            </a:r>
          </a:p>
        </c:rich>
      </c:tx>
      <c:layout>
        <c:manualLayout>
          <c:xMode val="edge"/>
          <c:yMode val="edge"/>
          <c:x val="0.3521683176699687"/>
          <c:y val="1.29055193749196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2509609685886039"/>
          <c:y val="0.15510101583123437"/>
          <c:w val="0.69703666073998816"/>
          <c:h val="0.6552990386288168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'Fig 9-20 Snowmelt Graphics'!$Q$32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0033CC"/>
              </a:solidFill>
              <a:ln w="9525">
                <a:solidFill>
                  <a:srgbClr val="D05F12"/>
                </a:solidFill>
              </a:ln>
              <a:effectLst/>
            </c:spPr>
          </c:marker>
          <c:xVal>
            <c:numRef>
              <c:f>'Fig 9-20 Snowmelt Graphics'!$F$31:$F$44</c:f>
              <c:numCache>
                <c:formatCode>m/d/yy\ h:mm;@</c:formatCode>
                <c:ptCount val="14"/>
                <c:pt idx="0">
                  <c:v>42443.631944444445</c:v>
                </c:pt>
                <c:pt idx="1">
                  <c:v>42452.411805555559</c:v>
                </c:pt>
                <c:pt idx="2">
                  <c:v>42474.381944444445</c:v>
                </c:pt>
                <c:pt idx="3">
                  <c:v>42480.463194444441</c:v>
                </c:pt>
                <c:pt idx="4">
                  <c:v>42487.538194444445</c:v>
                </c:pt>
                <c:pt idx="5">
                  <c:v>42495.416666666664</c:v>
                </c:pt>
                <c:pt idx="6">
                  <c:v>42503.402777777781</c:v>
                </c:pt>
                <c:pt idx="7">
                  <c:v>42509.395833333336</c:v>
                </c:pt>
                <c:pt idx="8">
                  <c:v>42515.555555555555</c:v>
                </c:pt>
                <c:pt idx="9">
                  <c:v>42523.381944444445</c:v>
                </c:pt>
                <c:pt idx="10">
                  <c:v>42529.482638888891</c:v>
                </c:pt>
                <c:pt idx="11">
                  <c:v>42535.413194444445</c:v>
                </c:pt>
                <c:pt idx="12">
                  <c:v>42543.378472222219</c:v>
                </c:pt>
                <c:pt idx="13">
                  <c:v>42548.472222222219</c:v>
                </c:pt>
              </c:numCache>
            </c:numRef>
          </c:xVal>
          <c:yVal>
            <c:numRef>
              <c:f>'Fig 9-20 Snowmelt Graphics'!$G$31:$G$44</c:f>
              <c:numCache>
                <c:formatCode>#,##0.0000</c:formatCode>
                <c:ptCount val="14"/>
                <c:pt idx="0">
                  <c:v>2.8E-3</c:v>
                </c:pt>
                <c:pt idx="1">
                  <c:v>4.4000000000000003E-3</c:v>
                </c:pt>
                <c:pt idx="2">
                  <c:v>1.11E-2</c:v>
                </c:pt>
                <c:pt idx="3">
                  <c:v>5.8999999999999999E-3</c:v>
                </c:pt>
                <c:pt idx="4">
                  <c:v>7.7999999999999996E-3</c:v>
                </c:pt>
                <c:pt idx="5">
                  <c:v>1.01E-2</c:v>
                </c:pt>
                <c:pt idx="6">
                  <c:v>1.18E-2</c:v>
                </c:pt>
                <c:pt idx="7">
                  <c:v>1.4E-2</c:v>
                </c:pt>
                <c:pt idx="8">
                  <c:v>2.3E-2</c:v>
                </c:pt>
                <c:pt idx="9">
                  <c:v>3.85E-2</c:v>
                </c:pt>
                <c:pt idx="10">
                  <c:v>7.51E-2</c:v>
                </c:pt>
                <c:pt idx="11">
                  <c:v>2.7099999999999999E-2</c:v>
                </c:pt>
                <c:pt idx="12">
                  <c:v>1.89E-2</c:v>
                </c:pt>
                <c:pt idx="13">
                  <c:v>1.26E-2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56E-4979-8AF7-DDAC955C7F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69680"/>
        <c:axId val="1742670072"/>
      </c:scatterChart>
      <c:valAx>
        <c:axId val="1742669680"/>
        <c:scaling>
          <c:orientation val="minMax"/>
          <c:max val="42552"/>
          <c:min val="424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70072"/>
        <c:crosses val="autoZero"/>
        <c:crossBetween val="midCat"/>
        <c:majorUnit val="14"/>
        <c:minorUnit val="7"/>
      </c:valAx>
      <c:valAx>
        <c:axId val="1742670072"/>
        <c:scaling>
          <c:orientation val="minMax"/>
          <c:max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Lead Concentration (mg/L)</a:t>
                </a:r>
              </a:p>
            </c:rich>
          </c:tx>
          <c:layout>
            <c:manualLayout>
              <c:xMode val="edge"/>
              <c:yMode val="edge"/>
              <c:x val="2.474811616289899E-2"/>
              <c:y val="0.233223959397006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69680"/>
        <c:crosses val="autoZero"/>
        <c:crossBetween val="midCat"/>
        <c:majorUnit val="2.0000000000000004E-2"/>
        <c:minorUnit val="1.0000000000000002E-2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100"/>
              <a:t>San Juan River at Mexican Hat </a:t>
            </a:r>
            <a:br>
              <a:rPr lang="en-US" sz="1100"/>
            </a:br>
            <a:r>
              <a:rPr lang="en-US" sz="1100"/>
              <a:t>RK 421</a:t>
            </a:r>
          </a:p>
        </c:rich>
      </c:tx>
      <c:layout>
        <c:manualLayout>
          <c:xMode val="edge"/>
          <c:yMode val="edge"/>
          <c:x val="0.21202549056662451"/>
          <c:y val="1.5864541156427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ysClr val="windowText" lastClr="000000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780904561079521"/>
          <c:y val="0.11802289110045493"/>
          <c:w val="0.71046223181201651"/>
          <c:h val="0.74731665633129007"/>
        </c:manualLayout>
      </c:layout>
      <c:scatterChart>
        <c:scatterStyle val="lineMarker"/>
        <c:varyColors val="0"/>
        <c:ser>
          <c:idx val="0"/>
          <c:order val="0"/>
          <c:tx>
            <c:strRef>
              <c:f>'SJ MexHat RK 421'!$BH$10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'SJ MexHat RK 421'!$G$97:$G$160</c:f>
              <c:numCache>
                <c:formatCode>#,##0.00</c:formatCode>
                <c:ptCount val="64"/>
                <c:pt idx="0">
                  <c:v>63.4</c:v>
                </c:pt>
                <c:pt idx="1">
                  <c:v>180</c:v>
                </c:pt>
                <c:pt idx="2">
                  <c:v>210</c:v>
                </c:pt>
                <c:pt idx="3">
                  <c:v>90.8</c:v>
                </c:pt>
                <c:pt idx="4">
                  <c:v>80.599999999999994</c:v>
                </c:pt>
                <c:pt idx="5">
                  <c:v>110</c:v>
                </c:pt>
                <c:pt idx="6">
                  <c:v>111</c:v>
                </c:pt>
                <c:pt idx="7">
                  <c:v>56.4</c:v>
                </c:pt>
                <c:pt idx="8">
                  <c:v>46.991999999999997</c:v>
                </c:pt>
                <c:pt idx="10">
                  <c:v>140</c:v>
                </c:pt>
                <c:pt idx="11">
                  <c:v>54.7</c:v>
                </c:pt>
                <c:pt idx="12">
                  <c:v>71.400000000000006</c:v>
                </c:pt>
                <c:pt idx="13">
                  <c:v>44.7</c:v>
                </c:pt>
                <c:pt idx="14">
                  <c:v>170</c:v>
                </c:pt>
                <c:pt idx="15">
                  <c:v>124</c:v>
                </c:pt>
                <c:pt idx="16">
                  <c:v>120</c:v>
                </c:pt>
                <c:pt idx="17">
                  <c:v>130</c:v>
                </c:pt>
                <c:pt idx="18">
                  <c:v>63.7</c:v>
                </c:pt>
                <c:pt idx="19">
                  <c:v>34.299999999999997</c:v>
                </c:pt>
                <c:pt idx="20">
                  <c:v>73</c:v>
                </c:pt>
                <c:pt idx="21">
                  <c:v>55</c:v>
                </c:pt>
                <c:pt idx="22">
                  <c:v>16.8</c:v>
                </c:pt>
                <c:pt idx="23">
                  <c:v>17.399999999999999</c:v>
                </c:pt>
                <c:pt idx="24">
                  <c:v>17</c:v>
                </c:pt>
                <c:pt idx="25">
                  <c:v>7.9</c:v>
                </c:pt>
                <c:pt idx="26">
                  <c:v>7.8</c:v>
                </c:pt>
                <c:pt idx="27">
                  <c:v>7.11</c:v>
                </c:pt>
                <c:pt idx="28">
                  <c:v>5.79</c:v>
                </c:pt>
                <c:pt idx="29">
                  <c:v>3.4</c:v>
                </c:pt>
                <c:pt idx="30">
                  <c:v>3.41</c:v>
                </c:pt>
                <c:pt idx="31">
                  <c:v>2.5</c:v>
                </c:pt>
                <c:pt idx="32">
                  <c:v>2.57</c:v>
                </c:pt>
                <c:pt idx="33">
                  <c:v>2.89</c:v>
                </c:pt>
                <c:pt idx="34">
                  <c:v>4.2</c:v>
                </c:pt>
                <c:pt idx="35">
                  <c:v>2.19</c:v>
                </c:pt>
                <c:pt idx="36">
                  <c:v>11</c:v>
                </c:pt>
                <c:pt idx="37">
                  <c:v>2.86</c:v>
                </c:pt>
                <c:pt idx="38">
                  <c:v>141</c:v>
                </c:pt>
                <c:pt idx="39">
                  <c:v>163</c:v>
                </c:pt>
                <c:pt idx="40">
                  <c:v>64</c:v>
                </c:pt>
                <c:pt idx="41">
                  <c:v>10</c:v>
                </c:pt>
                <c:pt idx="42">
                  <c:v>11</c:v>
                </c:pt>
                <c:pt idx="43">
                  <c:v>5.3</c:v>
                </c:pt>
                <c:pt idx="44">
                  <c:v>5.6</c:v>
                </c:pt>
                <c:pt idx="45">
                  <c:v>2.5299999999999998</c:v>
                </c:pt>
                <c:pt idx="46">
                  <c:v>2.9</c:v>
                </c:pt>
                <c:pt idx="47">
                  <c:v>2.9</c:v>
                </c:pt>
                <c:pt idx="48">
                  <c:v>96</c:v>
                </c:pt>
                <c:pt idx="49">
                  <c:v>98</c:v>
                </c:pt>
                <c:pt idx="50">
                  <c:v>20</c:v>
                </c:pt>
                <c:pt idx="51">
                  <c:v>46</c:v>
                </c:pt>
                <c:pt idx="52">
                  <c:v>4.55</c:v>
                </c:pt>
                <c:pt idx="53">
                  <c:v>40</c:v>
                </c:pt>
                <c:pt idx="54">
                  <c:v>64</c:v>
                </c:pt>
                <c:pt idx="55">
                  <c:v>17</c:v>
                </c:pt>
                <c:pt idx="56">
                  <c:v>16</c:v>
                </c:pt>
                <c:pt idx="57">
                  <c:v>100</c:v>
                </c:pt>
                <c:pt idx="58">
                  <c:v>110</c:v>
                </c:pt>
                <c:pt idx="59">
                  <c:v>40.799999999999997</c:v>
                </c:pt>
                <c:pt idx="60">
                  <c:v>38.1</c:v>
                </c:pt>
                <c:pt idx="61">
                  <c:v>74.7</c:v>
                </c:pt>
                <c:pt idx="62">
                  <c:v>118</c:v>
                </c:pt>
                <c:pt idx="63">
                  <c:v>70.227999999999994</c:v>
                </c:pt>
              </c:numCache>
            </c:numRef>
          </c:xVal>
          <c:yVal>
            <c:numRef>
              <c:f>'SJ MexHat RK 421'!$I$97:$I$160</c:f>
              <c:numCache>
                <c:formatCode>#,##0.0000</c:formatCode>
                <c:ptCount val="64"/>
                <c:pt idx="0">
                  <c:v>1.6299999999999999E-2</c:v>
                </c:pt>
                <c:pt idx="1">
                  <c:v>2.1000000000000001E-2</c:v>
                </c:pt>
                <c:pt idx="2">
                  <c:v>2.1999999999999999E-2</c:v>
                </c:pt>
                <c:pt idx="3">
                  <c:v>2.06E-2</c:v>
                </c:pt>
                <c:pt idx="4">
                  <c:v>2.2700000000000001E-2</c:v>
                </c:pt>
                <c:pt idx="5">
                  <c:v>2.1999999999999999E-2</c:v>
                </c:pt>
                <c:pt idx="6">
                  <c:v>2.2200000000000001E-2</c:v>
                </c:pt>
                <c:pt idx="7">
                  <c:v>1.3299999999999999E-2</c:v>
                </c:pt>
                <c:pt idx="8">
                  <c:v>9.2200000000000008E-3</c:v>
                </c:pt>
                <c:pt idx="9">
                  <c:v>2.3E-2</c:v>
                </c:pt>
                <c:pt idx="10">
                  <c:v>2.5000000000000001E-2</c:v>
                </c:pt>
                <c:pt idx="11">
                  <c:v>1.7500000000000002E-2</c:v>
                </c:pt>
                <c:pt idx="12">
                  <c:v>2.2700000000000001E-2</c:v>
                </c:pt>
                <c:pt idx="13">
                  <c:v>1.6500000000000001E-2</c:v>
                </c:pt>
                <c:pt idx="14">
                  <c:v>3.4000000000000002E-2</c:v>
                </c:pt>
                <c:pt idx="15">
                  <c:v>3.7199999999999997E-2</c:v>
                </c:pt>
                <c:pt idx="16">
                  <c:v>2.3E-2</c:v>
                </c:pt>
                <c:pt idx="17">
                  <c:v>2.3E-2</c:v>
                </c:pt>
                <c:pt idx="18">
                  <c:v>1.6800000000000002E-2</c:v>
                </c:pt>
                <c:pt idx="19">
                  <c:v>9.9600000000000001E-3</c:v>
                </c:pt>
                <c:pt idx="20">
                  <c:v>1.4E-2</c:v>
                </c:pt>
                <c:pt idx="21">
                  <c:v>1.0999999999999999E-2</c:v>
                </c:pt>
                <c:pt idx="22">
                  <c:v>6.8500000000000002E-3</c:v>
                </c:pt>
                <c:pt idx="23">
                  <c:v>5.3699999999999998E-3</c:v>
                </c:pt>
                <c:pt idx="24">
                  <c:v>5.4999999999999997E-3</c:v>
                </c:pt>
                <c:pt idx="25">
                  <c:v>2.2000000000000001E-3</c:v>
                </c:pt>
                <c:pt idx="26">
                  <c:v>3.0000000000000001E-3</c:v>
                </c:pt>
                <c:pt idx="27">
                  <c:v>3.13E-3</c:v>
                </c:pt>
                <c:pt idx="28">
                  <c:v>2.9199999999999999E-3</c:v>
                </c:pt>
                <c:pt idx="29">
                  <c:v>2.3E-3</c:v>
                </c:pt>
                <c:pt idx="30">
                  <c:v>2.3500000000000001E-3</c:v>
                </c:pt>
                <c:pt idx="31">
                  <c:v>2E-3</c:v>
                </c:pt>
                <c:pt idx="32">
                  <c:v>2.3E-3</c:v>
                </c:pt>
                <c:pt idx="33">
                  <c:v>2.48E-3</c:v>
                </c:pt>
                <c:pt idx="34">
                  <c:v>1.8E-3</c:v>
                </c:pt>
                <c:pt idx="35">
                  <c:v>1.9499999999999999E-3</c:v>
                </c:pt>
                <c:pt idx="36">
                  <c:v>2.8999999999999998E-3</c:v>
                </c:pt>
                <c:pt idx="37">
                  <c:v>2.3500000000000001E-3</c:v>
                </c:pt>
                <c:pt idx="38">
                  <c:v>4.19E-2</c:v>
                </c:pt>
                <c:pt idx="39">
                  <c:v>4.4999999999999998E-2</c:v>
                </c:pt>
                <c:pt idx="40">
                  <c:v>1.4999999999999999E-2</c:v>
                </c:pt>
                <c:pt idx="41">
                  <c:v>3.3E-3</c:v>
                </c:pt>
                <c:pt idx="42">
                  <c:v>3.3999999999999998E-3</c:v>
                </c:pt>
                <c:pt idx="43">
                  <c:v>2.5999999999999999E-3</c:v>
                </c:pt>
                <c:pt idx="44">
                  <c:v>2.5999999999999999E-3</c:v>
                </c:pt>
                <c:pt idx="45">
                  <c:v>2.32E-3</c:v>
                </c:pt>
                <c:pt idx="46">
                  <c:v>1.9E-3</c:v>
                </c:pt>
                <c:pt idx="47">
                  <c:v>2.1000000000000003E-3</c:v>
                </c:pt>
                <c:pt idx="48">
                  <c:v>1.2999999999999999E-2</c:v>
                </c:pt>
                <c:pt idx="49">
                  <c:v>1.2999999999999999E-2</c:v>
                </c:pt>
                <c:pt idx="50">
                  <c:v>4.5999999999999999E-3</c:v>
                </c:pt>
                <c:pt idx="51">
                  <c:v>8.6999999999999994E-3</c:v>
                </c:pt>
                <c:pt idx="52">
                  <c:v>2.3400000000000001E-3</c:v>
                </c:pt>
                <c:pt idx="53">
                  <c:v>1.4E-2</c:v>
                </c:pt>
                <c:pt idx="54">
                  <c:v>1.7999999999999999E-2</c:v>
                </c:pt>
                <c:pt idx="55">
                  <c:v>1.2999999999999999E-2</c:v>
                </c:pt>
                <c:pt idx="56">
                  <c:v>9.1000000000000004E-3</c:v>
                </c:pt>
                <c:pt idx="57">
                  <c:v>0.02</c:v>
                </c:pt>
                <c:pt idx="58">
                  <c:v>1.9E-2</c:v>
                </c:pt>
                <c:pt idx="59">
                  <c:v>1.23E-2</c:v>
                </c:pt>
                <c:pt idx="60">
                  <c:v>1.1299999999999999E-2</c:v>
                </c:pt>
                <c:pt idx="61">
                  <c:v>1.78E-2</c:v>
                </c:pt>
                <c:pt idx="62">
                  <c:v>2.5899999999999999E-2</c:v>
                </c:pt>
                <c:pt idx="63">
                  <c:v>1.2827999999999999E-2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9B-444E-A89F-D5831455922E}"/>
            </c:ext>
          </c:extLst>
        </c:ser>
        <c:ser>
          <c:idx val="1"/>
          <c:order val="1"/>
          <c:tx>
            <c:strRef>
              <c:f>'SJ MexHat RK 421'!$BH$11</c:f>
              <c:strCache>
                <c:ptCount val="1"/>
                <c:pt idx="0">
                  <c:v>2016 Snowmelt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D05F12"/>
              </a:solidFill>
              <a:ln w="9525">
                <a:solidFill>
                  <a:srgbClr val="7030A0"/>
                </a:solidFill>
              </a:ln>
              <a:effectLst/>
            </c:spPr>
          </c:marker>
          <c:dPt>
            <c:idx val="7"/>
            <c:marker>
              <c:symbol val="triangle"/>
              <c:size val="7"/>
              <c:spPr>
                <a:solidFill>
                  <a:srgbClr val="B64899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C64-4EFA-8BE9-21F00A7EE2DB}"/>
              </c:ext>
            </c:extLst>
          </c:dPt>
          <c:xVal>
            <c:numRef>
              <c:f>'SJ MexHat RK 421'!$G$164:$G$184</c:f>
              <c:numCache>
                <c:formatCode>#,##0.00</c:formatCode>
                <c:ptCount val="21"/>
                <c:pt idx="0">
                  <c:v>4.0301999999999998</c:v>
                </c:pt>
                <c:pt idx="1">
                  <c:v>2.3848000000000003</c:v>
                </c:pt>
                <c:pt idx="2">
                  <c:v>3.7</c:v>
                </c:pt>
                <c:pt idx="3">
                  <c:v>1.7594000000000001</c:v>
                </c:pt>
                <c:pt idx="4">
                  <c:v>0.50070000000000003</c:v>
                </c:pt>
                <c:pt idx="5">
                  <c:v>0.19293000000000002</c:v>
                </c:pt>
                <c:pt idx="6">
                  <c:v>0.8454299999999999</c:v>
                </c:pt>
                <c:pt idx="7">
                  <c:v>2.7553000000000001</c:v>
                </c:pt>
                <c:pt idx="8">
                  <c:v>5.2297000000000002</c:v>
                </c:pt>
                <c:pt idx="9">
                  <c:v>2.601</c:v>
                </c:pt>
                <c:pt idx="10">
                  <c:v>1.9564999999999999</c:v>
                </c:pt>
                <c:pt idx="11">
                  <c:v>6.9711999999999996</c:v>
                </c:pt>
                <c:pt idx="12">
                  <c:v>36.08</c:v>
                </c:pt>
                <c:pt idx="13">
                  <c:v>4.7266000000000004</c:v>
                </c:pt>
                <c:pt idx="14">
                  <c:v>2.8319999999999999</c:v>
                </c:pt>
                <c:pt idx="15">
                  <c:v>4.91</c:v>
                </c:pt>
                <c:pt idx="16">
                  <c:v>7.1532999999999998</c:v>
                </c:pt>
                <c:pt idx="17">
                  <c:v>11</c:v>
                </c:pt>
                <c:pt idx="18">
                  <c:v>4.1166999999999998</c:v>
                </c:pt>
                <c:pt idx="19">
                  <c:v>3.4861999999999997</c:v>
                </c:pt>
                <c:pt idx="20">
                  <c:v>2.9443000000000001</c:v>
                </c:pt>
              </c:numCache>
            </c:numRef>
          </c:xVal>
          <c:yVal>
            <c:numRef>
              <c:f>'SJ MexHat RK 421'!$I$164:$I$184</c:f>
              <c:numCache>
                <c:formatCode>#,##0.0000</c:formatCode>
                <c:ptCount val="21"/>
                <c:pt idx="0">
                  <c:v>1.0339000000000001E-2</c:v>
                </c:pt>
                <c:pt idx="1">
                  <c:v>1E-3</c:v>
                </c:pt>
                <c:pt idx="2">
                  <c:v>1.8E-3</c:v>
                </c:pt>
                <c:pt idx="3">
                  <c:v>1.4570000000000002E-3</c:v>
                </c:pt>
                <c:pt idx="4">
                  <c:v>4.3909999999999999E-3</c:v>
                </c:pt>
                <c:pt idx="5">
                  <c:v>1E-3</c:v>
                </c:pt>
                <c:pt idx="6">
                  <c:v>1.519E-3</c:v>
                </c:pt>
                <c:pt idx="7">
                  <c:v>3.0219999999999999E-3</c:v>
                </c:pt>
                <c:pt idx="8">
                  <c:v>2.5830000000000002E-3</c:v>
                </c:pt>
                <c:pt idx="9">
                  <c:v>1.8440000000000002E-3</c:v>
                </c:pt>
                <c:pt idx="10">
                  <c:v>3.5619999999999996E-3</c:v>
                </c:pt>
                <c:pt idx="11">
                  <c:v>3.075E-3</c:v>
                </c:pt>
                <c:pt idx="12">
                  <c:v>6.6810000000000003E-3</c:v>
                </c:pt>
                <c:pt idx="13">
                  <c:v>2.5600000000000002E-3</c:v>
                </c:pt>
                <c:pt idx="14">
                  <c:v>1.771E-3</c:v>
                </c:pt>
                <c:pt idx="15">
                  <c:v>2.8999999999999998E-3</c:v>
                </c:pt>
                <c:pt idx="16">
                  <c:v>4.0720000000000001E-3</c:v>
                </c:pt>
                <c:pt idx="17">
                  <c:v>5.7000000000000002E-3</c:v>
                </c:pt>
                <c:pt idx="18">
                  <c:v>2.385E-3</c:v>
                </c:pt>
                <c:pt idx="19">
                  <c:v>2.0769999999999999E-3</c:v>
                </c:pt>
                <c:pt idx="20">
                  <c:v>1.7929999999999999E-3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9B-444E-A89F-D5831455922E}"/>
            </c:ext>
          </c:extLst>
        </c:ser>
        <c:ser>
          <c:idx val="2"/>
          <c:order val="2"/>
          <c:tx>
            <c:strRef>
              <c:f>'SJ MexHat RK 421'!$BH$12</c:f>
              <c:strCache>
                <c:ptCount val="1"/>
                <c:pt idx="0">
                  <c:v>Summer/Fall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'SJ MexHat RK 421'!$G$185</c:f>
              <c:numCache>
                <c:formatCode>#,##0.00</c:formatCode>
                <c:ptCount val="1"/>
                <c:pt idx="0">
                  <c:v>3.5</c:v>
                </c:pt>
              </c:numCache>
            </c:numRef>
          </c:xVal>
          <c:yVal>
            <c:numRef>
              <c:f>'SJ MexHat RK 421'!$I$185</c:f>
              <c:numCache>
                <c:formatCode>#,##0.0000</c:formatCode>
                <c:ptCount val="1"/>
                <c:pt idx="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EA-488E-80F5-993B944862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531176"/>
        <c:axId val="1227531568"/>
        <c:extLst/>
      </c:scatterChart>
      <c:valAx>
        <c:axId val="122753117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000"/>
                  <a:t>Aluminum Concentration (mg/L)</a:t>
                </a:r>
              </a:p>
            </c:rich>
          </c:tx>
          <c:layout>
            <c:manualLayout>
              <c:xMode val="edge"/>
              <c:yMode val="edge"/>
              <c:x val="0.31478627913956009"/>
              <c:y val="0.930446439164416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27531568"/>
        <c:crossesAt val="1.0000000000000003E-4"/>
        <c:crossBetween val="midCat"/>
      </c:valAx>
      <c:valAx>
        <c:axId val="1227531568"/>
        <c:scaling>
          <c:logBase val="10"/>
          <c:orientation val="minMax"/>
          <c:max val="0.1"/>
          <c:min val="1.0000000000000002E-3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ysClr val="windowText" lastClr="000000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050"/>
                  <a:t> Concentration (mg/L)</a:t>
                </a:r>
              </a:p>
            </c:rich>
          </c:tx>
          <c:layout>
            <c:manualLayout>
              <c:xMode val="edge"/>
              <c:yMode val="edge"/>
              <c:x val="3.6359535401102728E-3"/>
              <c:y val="0.311425808187269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ysClr val="windowText" lastClr="000000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27531176"/>
        <c:crossesAt val="0.1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24903507345043618"/>
          <c:y val="0.21060459034413889"/>
          <c:w val="0.38481312658927314"/>
          <c:h val="0.139112257114790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ysClr val="windowText" lastClr="000000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Mexican Hat  (RK 421.5)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901831954137261"/>
          <c:y val="0.15119349664625256"/>
          <c:w val="0.65844806945191836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MexHat RK 421'!$AF$96</c:f>
              <c:strCache>
                <c:ptCount val="1"/>
                <c:pt idx="0">
                  <c:v>As:Al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'SJ MexHat RK 421'!$F$97:$F$192</c:f>
              <c:strCache>
                <c:ptCount val="95"/>
                <c:pt idx="0">
                  <c:v>8/8/15 17:40</c:v>
                </c:pt>
                <c:pt idx="1">
                  <c:v>8/9/15 19:05</c:v>
                </c:pt>
                <c:pt idx="2">
                  <c:v>8/10/15 11:35</c:v>
                </c:pt>
                <c:pt idx="3">
                  <c:v>8/10/15 11:53</c:v>
                </c:pt>
                <c:pt idx="4">
                  <c:v>8/10/15 16:44</c:v>
                </c:pt>
                <c:pt idx="5">
                  <c:v>8/11/15 10:35</c:v>
                </c:pt>
                <c:pt idx="6">
                  <c:v>8/11/15 11:31</c:v>
                </c:pt>
                <c:pt idx="7">
                  <c:v>8/11/15 15:43</c:v>
                </c:pt>
                <c:pt idx="8">
                  <c:v>8/11/15 19:15</c:v>
                </c:pt>
                <c:pt idx="9">
                  <c:v>8/12/15 9:45</c:v>
                </c:pt>
                <c:pt idx="10">
                  <c:v>8/12/15 10:35</c:v>
                </c:pt>
                <c:pt idx="11">
                  <c:v>8/12/15 17:06</c:v>
                </c:pt>
                <c:pt idx="12">
                  <c:v>8/12/15 17:50</c:v>
                </c:pt>
                <c:pt idx="13">
                  <c:v>8/13/15 12:05</c:v>
                </c:pt>
                <c:pt idx="14">
                  <c:v>8/14/15 10:15</c:v>
                </c:pt>
                <c:pt idx="15">
                  <c:v>8/14/15 11:43</c:v>
                </c:pt>
                <c:pt idx="16">
                  <c:v>8/15/15 10:45</c:v>
                </c:pt>
                <c:pt idx="17">
                  <c:v>8/15/15 10:45</c:v>
                </c:pt>
                <c:pt idx="18">
                  <c:v>8/15/15 12:04</c:v>
                </c:pt>
                <c:pt idx="19">
                  <c:v>8/16/15 11:58</c:v>
                </c:pt>
                <c:pt idx="20">
                  <c:v>8/16/15 12:45</c:v>
                </c:pt>
                <c:pt idx="21">
                  <c:v>8/17/15 10:35</c:v>
                </c:pt>
                <c:pt idx="22">
                  <c:v>8/17/15 15:04</c:v>
                </c:pt>
                <c:pt idx="23">
                  <c:v>8/18/15 11:55</c:v>
                </c:pt>
                <c:pt idx="24">
                  <c:v>8/18/15 12:45</c:v>
                </c:pt>
                <c:pt idx="25">
                  <c:v>8/19/15 10:30</c:v>
                </c:pt>
                <c:pt idx="26">
                  <c:v>8/19/15 12:15</c:v>
                </c:pt>
                <c:pt idx="27">
                  <c:v>8/19/15 13:03</c:v>
                </c:pt>
                <c:pt idx="28">
                  <c:v>8/20/15 6:56</c:v>
                </c:pt>
                <c:pt idx="29">
                  <c:v>8/24/15 13:01</c:v>
                </c:pt>
                <c:pt idx="30">
                  <c:v>8/24/15 13:10</c:v>
                </c:pt>
                <c:pt idx="31">
                  <c:v>8/25/15 11:30</c:v>
                </c:pt>
                <c:pt idx="32">
                  <c:v>8/25/15 13:40</c:v>
                </c:pt>
                <c:pt idx="33">
                  <c:v>8/25/15 13:40</c:v>
                </c:pt>
                <c:pt idx="34">
                  <c:v>8/26/15 10:33</c:v>
                </c:pt>
                <c:pt idx="35">
                  <c:v>8/26/15 13:00</c:v>
                </c:pt>
                <c:pt idx="36">
                  <c:v>8/27/15 11:40</c:v>
                </c:pt>
                <c:pt idx="37">
                  <c:v>8/27/15 13:15</c:v>
                </c:pt>
                <c:pt idx="38">
                  <c:v>8/28/15 14:00</c:v>
                </c:pt>
                <c:pt idx="39">
                  <c:v>8/28/15 14:00</c:v>
                </c:pt>
                <c:pt idx="40">
                  <c:v>9/10/15 11:50</c:v>
                </c:pt>
                <c:pt idx="41">
                  <c:v>9/15/15 10:05</c:v>
                </c:pt>
                <c:pt idx="42">
                  <c:v>9/15/15 10:05</c:v>
                </c:pt>
                <c:pt idx="43">
                  <c:v>9/21/15 14:45</c:v>
                </c:pt>
                <c:pt idx="44">
                  <c:v>9/21/15 14:45</c:v>
                </c:pt>
                <c:pt idx="45">
                  <c:v>9/22/15 9:56</c:v>
                </c:pt>
                <c:pt idx="46">
                  <c:v>9/24/15 10:05</c:v>
                </c:pt>
                <c:pt idx="47">
                  <c:v>9/24/15 10:05</c:v>
                </c:pt>
                <c:pt idx="48">
                  <c:v>9/28/15 12:25</c:v>
                </c:pt>
                <c:pt idx="49">
                  <c:v>9/28/15 12:25</c:v>
                </c:pt>
                <c:pt idx="50">
                  <c:v>9/30/15 11:25</c:v>
                </c:pt>
                <c:pt idx="51">
                  <c:v>9/30/15 11:25</c:v>
                </c:pt>
                <c:pt idx="52">
                  <c:v>10/2/15 12:00</c:v>
                </c:pt>
                <c:pt idx="53">
                  <c:v>10/5/15 12:36</c:v>
                </c:pt>
                <c:pt idx="54">
                  <c:v>10/5/15 12:36</c:v>
                </c:pt>
                <c:pt idx="55">
                  <c:v>10/8/15 12:12</c:v>
                </c:pt>
                <c:pt idx="56">
                  <c:v>10/8/15 12:12</c:v>
                </c:pt>
                <c:pt idx="57">
                  <c:v>10/12/15 12:55</c:v>
                </c:pt>
                <c:pt idx="58">
                  <c:v>10/12/15 12:55</c:v>
                </c:pt>
                <c:pt idx="59">
                  <c:v>10/15/15 12:00</c:v>
                </c:pt>
                <c:pt idx="60">
                  <c:v>10/23/15 0:00</c:v>
                </c:pt>
                <c:pt idx="61">
                  <c:v>10/23/15 12:00</c:v>
                </c:pt>
                <c:pt idx="62">
                  <c:v>10/24/15 0:00</c:v>
                </c:pt>
                <c:pt idx="63">
                  <c:v>2/17/16 9:00</c:v>
                </c:pt>
                <c:pt idx="64">
                  <c:v>2/24/16 9:20</c:v>
                </c:pt>
                <c:pt idx="65">
                  <c:v>3/1/16 9:00</c:v>
                </c:pt>
                <c:pt idx="66">
                  <c:v>3/1/16 9:10</c:v>
                </c:pt>
                <c:pt idx="67">
                  <c:v>3/9/16 11:30</c:v>
                </c:pt>
                <c:pt idx="68">
                  <c:v>3/15/16 11:45</c:v>
                </c:pt>
                <c:pt idx="69">
                  <c:v>3/22/16 11:05</c:v>
                </c:pt>
                <c:pt idx="70">
                  <c:v>3/22/16 12:25</c:v>
                </c:pt>
                <c:pt idx="71">
                  <c:v>3/29/16 8:55</c:v>
                </c:pt>
                <c:pt idx="72">
                  <c:v>4/4/16 15:30</c:v>
                </c:pt>
                <c:pt idx="73">
                  <c:v>4/12/16 11:15</c:v>
                </c:pt>
                <c:pt idx="74">
                  <c:v>4/19/16 9:33</c:v>
                </c:pt>
                <c:pt idx="75">
                  <c:v>4/26/16 8:30</c:v>
                </c:pt>
                <c:pt idx="76">
                  <c:v>5/2/16 11:00</c:v>
                </c:pt>
                <c:pt idx="77">
                  <c:v>5/9/16 18:00</c:v>
                </c:pt>
                <c:pt idx="78">
                  <c:v>5/15/16 9:30</c:v>
                </c:pt>
                <c:pt idx="79">
                  <c:v>5/21/16 12:45</c:v>
                </c:pt>
                <c:pt idx="80">
                  <c:v>5/31/16 11:30</c:v>
                </c:pt>
                <c:pt idx="81">
                  <c:v>5/31/16 12:45</c:v>
                </c:pt>
                <c:pt idx="82">
                  <c:v>5/31/16 13:00</c:v>
                </c:pt>
                <c:pt idx="83">
                  <c:v>6/5/16 7:00</c:v>
                </c:pt>
                <c:pt idx="84">
                  <c:v>6/7/16 12:00</c:v>
                </c:pt>
                <c:pt idx="85">
                  <c:v>6/13/16 9:50</c:v>
                </c:pt>
                <c:pt idx="86">
                  <c:v>6/18/16 13:00</c:v>
                </c:pt>
                <c:pt idx="87">
                  <c:v>6/25/16 12:30</c:v>
                </c:pt>
                <c:pt idx="88">
                  <c:v>11/5/16 15:45</c:v>
                </c:pt>
                <c:pt idx="92">
                  <c:v>Max During Plume</c:v>
                </c:pt>
                <c:pt idx="93">
                  <c:v>Plume to Aug 27</c:v>
                </c:pt>
                <c:pt idx="94">
                  <c:v>Fall 2015</c:v>
                </c:pt>
              </c:strCache>
            </c:strRef>
          </c:cat>
          <c:val>
            <c:numRef>
              <c:f>'SJ MexHat RK 421'!$AF$97:$AF$185</c:f>
              <c:numCache>
                <c:formatCode>#,##0.0000</c:formatCode>
                <c:ptCount val="89"/>
                <c:pt idx="0">
                  <c:v>2.5709779179810725E-4</c:v>
                </c:pt>
                <c:pt idx="1">
                  <c:v>1.1666666666666668E-4</c:v>
                </c:pt>
                <c:pt idx="2">
                  <c:v>1.0476190476190476E-4</c:v>
                </c:pt>
                <c:pt idx="3">
                  <c:v>2.2687224669603524E-4</c:v>
                </c:pt>
                <c:pt idx="4">
                  <c:v>2.8163771712158813E-4</c:v>
                </c:pt>
                <c:pt idx="5">
                  <c:v>1.9999999999999998E-4</c:v>
                </c:pt>
                <c:pt idx="6">
                  <c:v>2.0000000000000001E-4</c:v>
                </c:pt>
                <c:pt idx="7">
                  <c:v>2.3581560283687943E-4</c:v>
                </c:pt>
                <c:pt idx="8">
                  <c:v>1.9620360912495747E-4</c:v>
                </c:pt>
                <c:pt idx="10">
                  <c:v>1.7857142857142857E-4</c:v>
                </c:pt>
                <c:pt idx="11">
                  <c:v>3.1992687385740403E-4</c:v>
                </c:pt>
                <c:pt idx="12">
                  <c:v>3.1792717086834732E-4</c:v>
                </c:pt>
                <c:pt idx="13">
                  <c:v>3.6912751677852348E-4</c:v>
                </c:pt>
                <c:pt idx="14">
                  <c:v>2.0000000000000001E-4</c:v>
                </c:pt>
                <c:pt idx="15">
                  <c:v>2.9999999999999997E-4</c:v>
                </c:pt>
                <c:pt idx="16">
                  <c:v>1.9166666666666667E-4</c:v>
                </c:pt>
                <c:pt idx="17">
                  <c:v>1.7692307692307693E-4</c:v>
                </c:pt>
                <c:pt idx="18">
                  <c:v>2.6373626373626377E-4</c:v>
                </c:pt>
                <c:pt idx="19">
                  <c:v>2.903790087463557E-4</c:v>
                </c:pt>
                <c:pt idx="20">
                  <c:v>1.9178082191780821E-4</c:v>
                </c:pt>
                <c:pt idx="21">
                  <c:v>1.9999999999999998E-4</c:v>
                </c:pt>
                <c:pt idx="22">
                  <c:v>4.0773809523809523E-4</c:v>
                </c:pt>
                <c:pt idx="23">
                  <c:v>3.0862068965517244E-4</c:v>
                </c:pt>
                <c:pt idx="24">
                  <c:v>3.2352941176470585E-4</c:v>
                </c:pt>
                <c:pt idx="25">
                  <c:v>2.7848101265822784E-4</c:v>
                </c:pt>
                <c:pt idx="26">
                  <c:v>3.8461538461538462E-4</c:v>
                </c:pt>
                <c:pt idx="27">
                  <c:v>4.4022503516174399E-4</c:v>
                </c:pt>
                <c:pt idx="28">
                  <c:v>5.0431778929188251E-4</c:v>
                </c:pt>
                <c:pt idx="29">
                  <c:v>6.7647058823529411E-4</c:v>
                </c:pt>
                <c:pt idx="30">
                  <c:v>6.8914956011730205E-4</c:v>
                </c:pt>
                <c:pt idx="31">
                  <c:v>8.0000000000000004E-4</c:v>
                </c:pt>
                <c:pt idx="32">
                  <c:v>8.9494163424124514E-4</c:v>
                </c:pt>
                <c:pt idx="33">
                  <c:v>8.5813148788927329E-4</c:v>
                </c:pt>
                <c:pt idx="34">
                  <c:v>4.2857142857142855E-4</c:v>
                </c:pt>
                <c:pt idx="35">
                  <c:v>8.9041095890410955E-4</c:v>
                </c:pt>
                <c:pt idx="36">
                  <c:v>2.6363636363636362E-4</c:v>
                </c:pt>
                <c:pt idx="37">
                  <c:v>8.2167832167832173E-4</c:v>
                </c:pt>
                <c:pt idx="38">
                  <c:v>2.9716312056737588E-4</c:v>
                </c:pt>
                <c:pt idx="39">
                  <c:v>2.7607361963190183E-4</c:v>
                </c:pt>
                <c:pt idx="40">
                  <c:v>2.3437499999999999E-4</c:v>
                </c:pt>
                <c:pt idx="41">
                  <c:v>3.3E-4</c:v>
                </c:pt>
                <c:pt idx="42">
                  <c:v>3.0909090909090909E-4</c:v>
                </c:pt>
                <c:pt idx="43">
                  <c:v>4.9056603773584906E-4</c:v>
                </c:pt>
                <c:pt idx="44">
                  <c:v>4.6428571428571428E-4</c:v>
                </c:pt>
                <c:pt idx="45">
                  <c:v>9.169960474308301E-4</c:v>
                </c:pt>
                <c:pt idx="46">
                  <c:v>6.551724137931035E-4</c:v>
                </c:pt>
                <c:pt idx="47">
                  <c:v>7.2413793103448293E-4</c:v>
                </c:pt>
                <c:pt idx="48">
                  <c:v>1.3541666666666666E-4</c:v>
                </c:pt>
                <c:pt idx="49">
                  <c:v>1.326530612244898E-4</c:v>
                </c:pt>
                <c:pt idx="50">
                  <c:v>2.3000000000000001E-4</c:v>
                </c:pt>
                <c:pt idx="51">
                  <c:v>1.8913043478260868E-4</c:v>
                </c:pt>
                <c:pt idx="52">
                  <c:v>5.142857142857143E-4</c:v>
                </c:pt>
                <c:pt idx="53">
                  <c:v>3.5E-4</c:v>
                </c:pt>
                <c:pt idx="54">
                  <c:v>2.8124999999999998E-4</c:v>
                </c:pt>
                <c:pt idx="55">
                  <c:v>7.6470588235294111E-4</c:v>
                </c:pt>
                <c:pt idx="56">
                  <c:v>5.6875000000000003E-4</c:v>
                </c:pt>
                <c:pt idx="57">
                  <c:v>2.0000000000000001E-4</c:v>
                </c:pt>
                <c:pt idx="58">
                  <c:v>1.7272727272727272E-4</c:v>
                </c:pt>
                <c:pt idx="59">
                  <c:v>3.0147058823529416E-4</c:v>
                </c:pt>
                <c:pt idx="60">
                  <c:v>2.9658792650918633E-4</c:v>
                </c:pt>
                <c:pt idx="61">
                  <c:v>2.3828647925033466E-4</c:v>
                </c:pt>
                <c:pt idx="62">
                  <c:v>2.1949152542372882E-4</c:v>
                </c:pt>
                <c:pt idx="63">
                  <c:v>1.8266218602266902E-4</c:v>
                </c:pt>
                <c:pt idx="64">
                  <c:v>6.5528950037482922E-4</c:v>
                </c:pt>
                <c:pt idx="65">
                  <c:v>3.6082200509770601E-4</c:v>
                </c:pt>
                <c:pt idx="66">
                  <c:v>5.3277505053421872E-4</c:v>
                </c:pt>
                <c:pt idx="67">
                  <c:v>2.5653813706515809E-3</c:v>
                </c:pt>
                <c:pt idx="68">
                  <c:v>4.1932237504193221E-4</c:v>
                </c:pt>
                <c:pt idx="69">
                  <c:v>4.8648648648648646E-4</c:v>
                </c:pt>
                <c:pt idx="70">
                  <c:v>8.2812322382630444E-4</c:v>
                </c:pt>
                <c:pt idx="71">
                  <c:v>8.7697223886558807E-3</c:v>
                </c:pt>
                <c:pt idx="72">
                  <c:v>5.1832270771782511E-3</c:v>
                </c:pt>
                <c:pt idx="73">
                  <c:v>1.7967188294713934E-3</c:v>
                </c:pt>
                <c:pt idx="74">
                  <c:v>1.0967952673030159E-3</c:v>
                </c:pt>
                <c:pt idx="75">
                  <c:v>4.9390978450006696E-4</c:v>
                </c:pt>
                <c:pt idx="76">
                  <c:v>7.0895809304113804E-4</c:v>
                </c:pt>
                <c:pt idx="77">
                  <c:v>1.8205980066445181E-3</c:v>
                </c:pt>
                <c:pt idx="78">
                  <c:v>4.4110052788616023E-4</c:v>
                </c:pt>
                <c:pt idx="79">
                  <c:v>1.851718403547672E-4</c:v>
                </c:pt>
                <c:pt idx="80">
                  <c:v>5.4161553759573481E-4</c:v>
                </c:pt>
                <c:pt idx="81">
                  <c:v>6.2535310734463279E-4</c:v>
                </c:pt>
                <c:pt idx="82">
                  <c:v>5.9063136456211811E-4</c:v>
                </c:pt>
                <c:pt idx="83">
                  <c:v>5.6924775977520872E-4</c:v>
                </c:pt>
                <c:pt idx="84">
                  <c:v>5.1818181818181824E-4</c:v>
                </c:pt>
                <c:pt idx="85">
                  <c:v>5.7934753564748461E-4</c:v>
                </c:pt>
                <c:pt idx="86">
                  <c:v>5.9577763754230966E-4</c:v>
                </c:pt>
                <c:pt idx="87">
                  <c:v>6.0897327038684915E-4</c:v>
                </c:pt>
                <c:pt idx="88">
                  <c:v>2.8571428571428574E-4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8E-4CBC-BC9E-4AA6F96FD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As:Al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Mexican Hat  (RK 421.5)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375976879294584"/>
          <c:y val="0.15119349664625256"/>
          <c:w val="0.68102775074463995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MexHat RK 421'!$AG$35</c:f>
              <c:strCache>
                <c:ptCount val="1"/>
                <c:pt idx="0">
                  <c:v>Ba:Al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'SJ MexHat RK 421'!$F$97:$F$192</c:f>
              <c:strCache>
                <c:ptCount val="95"/>
                <c:pt idx="0">
                  <c:v>8/8/15 17:40</c:v>
                </c:pt>
                <c:pt idx="1">
                  <c:v>8/9/15 19:05</c:v>
                </c:pt>
                <c:pt idx="2">
                  <c:v>8/10/15 11:35</c:v>
                </c:pt>
                <c:pt idx="3">
                  <c:v>8/10/15 11:53</c:v>
                </c:pt>
                <c:pt idx="4">
                  <c:v>8/10/15 16:44</c:v>
                </c:pt>
                <c:pt idx="5">
                  <c:v>8/11/15 10:35</c:v>
                </c:pt>
                <c:pt idx="6">
                  <c:v>8/11/15 11:31</c:v>
                </c:pt>
                <c:pt idx="7">
                  <c:v>8/11/15 15:43</c:v>
                </c:pt>
                <c:pt idx="8">
                  <c:v>8/11/15 19:15</c:v>
                </c:pt>
                <c:pt idx="9">
                  <c:v>8/12/15 9:45</c:v>
                </c:pt>
                <c:pt idx="10">
                  <c:v>8/12/15 10:35</c:v>
                </c:pt>
                <c:pt idx="11">
                  <c:v>8/12/15 17:06</c:v>
                </c:pt>
                <c:pt idx="12">
                  <c:v>8/12/15 17:50</c:v>
                </c:pt>
                <c:pt idx="13">
                  <c:v>8/13/15 12:05</c:v>
                </c:pt>
                <c:pt idx="14">
                  <c:v>8/14/15 10:15</c:v>
                </c:pt>
                <c:pt idx="15">
                  <c:v>8/14/15 11:43</c:v>
                </c:pt>
                <c:pt idx="16">
                  <c:v>8/15/15 10:45</c:v>
                </c:pt>
                <c:pt idx="17">
                  <c:v>8/15/15 10:45</c:v>
                </c:pt>
                <c:pt idx="18">
                  <c:v>8/15/15 12:04</c:v>
                </c:pt>
                <c:pt idx="19">
                  <c:v>8/16/15 11:58</c:v>
                </c:pt>
                <c:pt idx="20">
                  <c:v>8/16/15 12:45</c:v>
                </c:pt>
                <c:pt idx="21">
                  <c:v>8/17/15 10:35</c:v>
                </c:pt>
                <c:pt idx="22">
                  <c:v>8/17/15 15:04</c:v>
                </c:pt>
                <c:pt idx="23">
                  <c:v>8/18/15 11:55</c:v>
                </c:pt>
                <c:pt idx="24">
                  <c:v>8/18/15 12:45</c:v>
                </c:pt>
                <c:pt idx="25">
                  <c:v>8/19/15 10:30</c:v>
                </c:pt>
                <c:pt idx="26">
                  <c:v>8/19/15 12:15</c:v>
                </c:pt>
                <c:pt idx="27">
                  <c:v>8/19/15 13:03</c:v>
                </c:pt>
                <c:pt idx="28">
                  <c:v>8/20/15 6:56</c:v>
                </c:pt>
                <c:pt idx="29">
                  <c:v>8/24/15 13:01</c:v>
                </c:pt>
                <c:pt idx="30">
                  <c:v>8/24/15 13:10</c:v>
                </c:pt>
                <c:pt idx="31">
                  <c:v>8/25/15 11:30</c:v>
                </c:pt>
                <c:pt idx="32">
                  <c:v>8/25/15 13:40</c:v>
                </c:pt>
                <c:pt idx="33">
                  <c:v>8/25/15 13:40</c:v>
                </c:pt>
                <c:pt idx="34">
                  <c:v>8/26/15 10:33</c:v>
                </c:pt>
                <c:pt idx="35">
                  <c:v>8/26/15 13:00</c:v>
                </c:pt>
                <c:pt idx="36">
                  <c:v>8/27/15 11:40</c:v>
                </c:pt>
                <c:pt idx="37">
                  <c:v>8/27/15 13:15</c:v>
                </c:pt>
                <c:pt idx="38">
                  <c:v>8/28/15 14:00</c:v>
                </c:pt>
                <c:pt idx="39">
                  <c:v>8/28/15 14:00</c:v>
                </c:pt>
                <c:pt idx="40">
                  <c:v>9/10/15 11:50</c:v>
                </c:pt>
                <c:pt idx="41">
                  <c:v>9/15/15 10:05</c:v>
                </c:pt>
                <c:pt idx="42">
                  <c:v>9/15/15 10:05</c:v>
                </c:pt>
                <c:pt idx="43">
                  <c:v>9/21/15 14:45</c:v>
                </c:pt>
                <c:pt idx="44">
                  <c:v>9/21/15 14:45</c:v>
                </c:pt>
                <c:pt idx="45">
                  <c:v>9/22/15 9:56</c:v>
                </c:pt>
                <c:pt idx="46">
                  <c:v>9/24/15 10:05</c:v>
                </c:pt>
                <c:pt idx="47">
                  <c:v>9/24/15 10:05</c:v>
                </c:pt>
                <c:pt idx="48">
                  <c:v>9/28/15 12:25</c:v>
                </c:pt>
                <c:pt idx="49">
                  <c:v>9/28/15 12:25</c:v>
                </c:pt>
                <c:pt idx="50">
                  <c:v>9/30/15 11:25</c:v>
                </c:pt>
                <c:pt idx="51">
                  <c:v>9/30/15 11:25</c:v>
                </c:pt>
                <c:pt idx="52">
                  <c:v>10/2/15 12:00</c:v>
                </c:pt>
                <c:pt idx="53">
                  <c:v>10/5/15 12:36</c:v>
                </c:pt>
                <c:pt idx="54">
                  <c:v>10/5/15 12:36</c:v>
                </c:pt>
                <c:pt idx="55">
                  <c:v>10/8/15 12:12</c:v>
                </c:pt>
                <c:pt idx="56">
                  <c:v>10/8/15 12:12</c:v>
                </c:pt>
                <c:pt idx="57">
                  <c:v>10/12/15 12:55</c:v>
                </c:pt>
                <c:pt idx="58">
                  <c:v>10/12/15 12:55</c:v>
                </c:pt>
                <c:pt idx="59">
                  <c:v>10/15/15 12:00</c:v>
                </c:pt>
                <c:pt idx="60">
                  <c:v>10/23/15 0:00</c:v>
                </c:pt>
                <c:pt idx="61">
                  <c:v>10/23/15 12:00</c:v>
                </c:pt>
                <c:pt idx="62">
                  <c:v>10/24/15 0:00</c:v>
                </c:pt>
                <c:pt idx="63">
                  <c:v>2/17/16 9:00</c:v>
                </c:pt>
                <c:pt idx="64">
                  <c:v>2/24/16 9:20</c:v>
                </c:pt>
                <c:pt idx="65">
                  <c:v>3/1/16 9:00</c:v>
                </c:pt>
                <c:pt idx="66">
                  <c:v>3/1/16 9:10</c:v>
                </c:pt>
                <c:pt idx="67">
                  <c:v>3/9/16 11:30</c:v>
                </c:pt>
                <c:pt idx="68">
                  <c:v>3/15/16 11:45</c:v>
                </c:pt>
                <c:pt idx="69">
                  <c:v>3/22/16 11:05</c:v>
                </c:pt>
                <c:pt idx="70">
                  <c:v>3/22/16 12:25</c:v>
                </c:pt>
                <c:pt idx="71">
                  <c:v>3/29/16 8:55</c:v>
                </c:pt>
                <c:pt idx="72">
                  <c:v>4/4/16 15:30</c:v>
                </c:pt>
                <c:pt idx="73">
                  <c:v>4/12/16 11:15</c:v>
                </c:pt>
                <c:pt idx="74">
                  <c:v>4/19/16 9:33</c:v>
                </c:pt>
                <c:pt idx="75">
                  <c:v>4/26/16 8:30</c:v>
                </c:pt>
                <c:pt idx="76">
                  <c:v>5/2/16 11:00</c:v>
                </c:pt>
                <c:pt idx="77">
                  <c:v>5/9/16 18:00</c:v>
                </c:pt>
                <c:pt idx="78">
                  <c:v>5/15/16 9:30</c:v>
                </c:pt>
                <c:pt idx="79">
                  <c:v>5/21/16 12:45</c:v>
                </c:pt>
                <c:pt idx="80">
                  <c:v>5/31/16 11:30</c:v>
                </c:pt>
                <c:pt idx="81">
                  <c:v>5/31/16 12:45</c:v>
                </c:pt>
                <c:pt idx="82">
                  <c:v>5/31/16 13:00</c:v>
                </c:pt>
                <c:pt idx="83">
                  <c:v>6/5/16 7:00</c:v>
                </c:pt>
                <c:pt idx="84">
                  <c:v>6/7/16 12:00</c:v>
                </c:pt>
                <c:pt idx="85">
                  <c:v>6/13/16 9:50</c:v>
                </c:pt>
                <c:pt idx="86">
                  <c:v>6/18/16 13:00</c:v>
                </c:pt>
                <c:pt idx="87">
                  <c:v>6/25/16 12:30</c:v>
                </c:pt>
                <c:pt idx="88">
                  <c:v>11/5/16 15:45</c:v>
                </c:pt>
                <c:pt idx="92">
                  <c:v>Max During Plume</c:v>
                </c:pt>
                <c:pt idx="93">
                  <c:v>Plume to Aug 27</c:v>
                </c:pt>
                <c:pt idx="94">
                  <c:v>Fall 2015</c:v>
                </c:pt>
              </c:strCache>
            </c:strRef>
          </c:cat>
          <c:val>
            <c:numRef>
              <c:f>'SJ MexHat RK 421'!$AG$36:$AG$124</c:f>
              <c:numCache>
                <c:formatCode>#,##0.0000</c:formatCode>
                <c:ptCount val="89"/>
                <c:pt idx="0">
                  <c:v>2.4290220820189275E-2</c:v>
                </c:pt>
                <c:pt idx="1">
                  <c:v>1.2777777777777777E-2</c:v>
                </c:pt>
                <c:pt idx="2">
                  <c:v>1.0476190476190477E-2</c:v>
                </c:pt>
                <c:pt idx="3">
                  <c:v>2.5330396475770924E-2</c:v>
                </c:pt>
                <c:pt idx="4">
                  <c:v>2.369727047146402E-2</c:v>
                </c:pt>
                <c:pt idx="5">
                  <c:v>9.0909090909090905E-3</c:v>
                </c:pt>
                <c:pt idx="6">
                  <c:v>2.1891891891891894E-2</c:v>
                </c:pt>
                <c:pt idx="7">
                  <c:v>2.3936170212765961E-2</c:v>
                </c:pt>
                <c:pt idx="8">
                  <c:v>3.3406537282941774E-2</c:v>
                </c:pt>
                <c:pt idx="10">
                  <c:v>8.5714285714285719E-3</c:v>
                </c:pt>
                <c:pt idx="11">
                  <c:v>2.4680073126142597E-2</c:v>
                </c:pt>
                <c:pt idx="12">
                  <c:v>2.8151260504201674E-2</c:v>
                </c:pt>
                <c:pt idx="13">
                  <c:v>3.2438478747203577E-2</c:v>
                </c:pt>
                <c:pt idx="14">
                  <c:v>2.3529411764705882E-2</c:v>
                </c:pt>
                <c:pt idx="15">
                  <c:v>3.4838709677419359E-2</c:v>
                </c:pt>
                <c:pt idx="16">
                  <c:v>1.6666666666666666E-2</c:v>
                </c:pt>
                <c:pt idx="17">
                  <c:v>1.3846153846153847E-2</c:v>
                </c:pt>
                <c:pt idx="18">
                  <c:v>2.543171114599686E-2</c:v>
                </c:pt>
                <c:pt idx="19">
                  <c:v>2.6005830903790089E-2</c:v>
                </c:pt>
                <c:pt idx="20">
                  <c:v>1.1917808219178082E-2</c:v>
                </c:pt>
                <c:pt idx="21">
                  <c:v>1.1090909090909091E-2</c:v>
                </c:pt>
                <c:pt idx="22">
                  <c:v>2.9523809523809522E-2</c:v>
                </c:pt>
                <c:pt idx="23">
                  <c:v>1.6149425287356325E-2</c:v>
                </c:pt>
                <c:pt idx="24">
                  <c:v>2.1176470588235293E-2</c:v>
                </c:pt>
                <c:pt idx="25">
                  <c:v>1.6455696202531647E-2</c:v>
                </c:pt>
                <c:pt idx="26">
                  <c:v>2.8205128205128206E-2</c:v>
                </c:pt>
                <c:pt idx="27">
                  <c:v>2.630098452883263E-2</c:v>
                </c:pt>
                <c:pt idx="28">
                  <c:v>2.7806563039723661E-2</c:v>
                </c:pt>
                <c:pt idx="29">
                  <c:v>4.4117647058823532E-2</c:v>
                </c:pt>
                <c:pt idx="30">
                  <c:v>3.870967741935484E-2</c:v>
                </c:pt>
                <c:pt idx="31">
                  <c:v>4.8000000000000001E-2</c:v>
                </c:pt>
                <c:pt idx="32">
                  <c:v>4.5914396887159536E-2</c:v>
                </c:pt>
                <c:pt idx="33">
                  <c:v>4.2214532871972313E-2</c:v>
                </c:pt>
                <c:pt idx="34">
                  <c:v>2.8571428571428571E-2</c:v>
                </c:pt>
                <c:pt idx="35">
                  <c:v>4.8858447488584478E-2</c:v>
                </c:pt>
                <c:pt idx="36">
                  <c:v>1.5454545454545455E-2</c:v>
                </c:pt>
                <c:pt idx="37">
                  <c:v>4.0909090909090916E-2</c:v>
                </c:pt>
                <c:pt idx="38">
                  <c:v>3.0425531914893618E-2</c:v>
                </c:pt>
                <c:pt idx="39">
                  <c:v>2.8282208588957056E-2</c:v>
                </c:pt>
                <c:pt idx="40">
                  <c:v>1.421875E-2</c:v>
                </c:pt>
                <c:pt idx="41">
                  <c:v>1.7999999999999999E-2</c:v>
                </c:pt>
                <c:pt idx="42">
                  <c:v>1.7272727272727273E-2</c:v>
                </c:pt>
                <c:pt idx="43">
                  <c:v>2.2641509433962263E-2</c:v>
                </c:pt>
                <c:pt idx="44">
                  <c:v>2.5000000000000005E-2</c:v>
                </c:pt>
                <c:pt idx="45">
                  <c:v>5.5335968379446647E-2</c:v>
                </c:pt>
                <c:pt idx="46">
                  <c:v>4.4827586206896558E-2</c:v>
                </c:pt>
                <c:pt idx="47">
                  <c:v>4.1379310344827586E-2</c:v>
                </c:pt>
                <c:pt idx="48">
                  <c:v>1.5625E-2</c:v>
                </c:pt>
                <c:pt idx="49">
                  <c:v>1.6326530612244899E-2</c:v>
                </c:pt>
                <c:pt idx="50">
                  <c:v>1.2E-2</c:v>
                </c:pt>
                <c:pt idx="51">
                  <c:v>1.0434782608695651E-2</c:v>
                </c:pt>
                <c:pt idx="52">
                  <c:v>4.131868131868132E-2</c:v>
                </c:pt>
                <c:pt idx="53">
                  <c:v>3.2500000000000001E-2</c:v>
                </c:pt>
                <c:pt idx="54">
                  <c:v>2.5000000000000001E-2</c:v>
                </c:pt>
                <c:pt idx="55">
                  <c:v>5.7647058823529412E-2</c:v>
                </c:pt>
                <c:pt idx="56">
                  <c:v>0.1</c:v>
                </c:pt>
                <c:pt idx="57">
                  <c:v>1.1000000000000001E-2</c:v>
                </c:pt>
                <c:pt idx="58">
                  <c:v>0.01</c:v>
                </c:pt>
                <c:pt idx="59">
                  <c:v>2.8186274509803922E-2</c:v>
                </c:pt>
                <c:pt idx="60">
                  <c:v>3.2283464566929133E-2</c:v>
                </c:pt>
                <c:pt idx="61">
                  <c:v>3.0388219544846051E-2</c:v>
                </c:pt>
                <c:pt idx="62">
                  <c:v>3.2627118644067796E-2</c:v>
                </c:pt>
                <c:pt idx="63">
                  <c:v>1.203223785384747E-2</c:v>
                </c:pt>
                <c:pt idx="64">
                  <c:v>7.0569299290029558E-2</c:v>
                </c:pt>
                <c:pt idx="65">
                  <c:v>3.4629885301614274E-2</c:v>
                </c:pt>
                <c:pt idx="66">
                  <c:v>5.0120319568774656E-2</c:v>
                </c:pt>
                <c:pt idx="67">
                  <c:v>3.4777430400476407E-2</c:v>
                </c:pt>
                <c:pt idx="68">
                  <c:v>4.4351727608185169E-2</c:v>
                </c:pt>
                <c:pt idx="69">
                  <c:v>4.5945945945945948E-2</c:v>
                </c:pt>
                <c:pt idx="70">
                  <c:v>6.3197681027623048E-2</c:v>
                </c:pt>
                <c:pt idx="71">
                  <c:v>0.19972039145196724</c:v>
                </c:pt>
                <c:pt idx="72">
                  <c:v>0.51832270771782507</c:v>
                </c:pt>
                <c:pt idx="73">
                  <c:v>0.12089705830169264</c:v>
                </c:pt>
                <c:pt idx="74">
                  <c:v>9.5234638696330712E-2</c:v>
                </c:pt>
                <c:pt idx="75">
                  <c:v>3.2391915406237447E-2</c:v>
                </c:pt>
                <c:pt idx="76">
                  <c:v>5.0495963091118805E-2</c:v>
                </c:pt>
                <c:pt idx="77">
                  <c:v>9.2491694352159481E-2</c:v>
                </c:pt>
                <c:pt idx="78">
                  <c:v>2.8930456736286438E-2</c:v>
                </c:pt>
                <c:pt idx="79">
                  <c:v>2.3337305986696234E-2</c:v>
                </c:pt>
                <c:pt idx="80">
                  <c:v>4.1945584563957174E-2</c:v>
                </c:pt>
                <c:pt idx="81">
                  <c:v>7.6680790960451981E-2</c:v>
                </c:pt>
                <c:pt idx="82">
                  <c:v>6.4765784114052954E-2</c:v>
                </c:pt>
                <c:pt idx="83">
                  <c:v>3.407238617141739E-2</c:v>
                </c:pt>
                <c:pt idx="84">
                  <c:v>2.4545454545454547E-2</c:v>
                </c:pt>
                <c:pt idx="85">
                  <c:v>4.198265601088251E-2</c:v>
                </c:pt>
                <c:pt idx="86">
                  <c:v>5.309792897710975E-2</c:v>
                </c:pt>
                <c:pt idx="87">
                  <c:v>6.0221444825595216E-2</c:v>
                </c:pt>
                <c:pt idx="88">
                  <c:v>3.1428571428571431E-2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7F-45F5-82F3-8FB2BF468B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Ba:Al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Mexican Hat  (RK 421.5)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252381373676606"/>
          <c:y val="0.15119349664625256"/>
          <c:w val="0.69226370580081986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MexHat RK 421'!$AH$35</c:f>
              <c:strCache>
                <c:ptCount val="1"/>
                <c:pt idx="0">
                  <c:v>Be:Al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'SJ MexHat RK 421'!$F$97:$F$192</c:f>
              <c:strCache>
                <c:ptCount val="95"/>
                <c:pt idx="0">
                  <c:v>8/8/15 17:40</c:v>
                </c:pt>
                <c:pt idx="1">
                  <c:v>8/9/15 19:05</c:v>
                </c:pt>
                <c:pt idx="2">
                  <c:v>8/10/15 11:35</c:v>
                </c:pt>
                <c:pt idx="3">
                  <c:v>8/10/15 11:53</c:v>
                </c:pt>
                <c:pt idx="4">
                  <c:v>8/10/15 16:44</c:v>
                </c:pt>
                <c:pt idx="5">
                  <c:v>8/11/15 10:35</c:v>
                </c:pt>
                <c:pt idx="6">
                  <c:v>8/11/15 11:31</c:v>
                </c:pt>
                <c:pt idx="7">
                  <c:v>8/11/15 15:43</c:v>
                </c:pt>
                <c:pt idx="8">
                  <c:v>8/11/15 19:15</c:v>
                </c:pt>
                <c:pt idx="9">
                  <c:v>8/12/15 9:45</c:v>
                </c:pt>
                <c:pt idx="10">
                  <c:v>8/12/15 10:35</c:v>
                </c:pt>
                <c:pt idx="11">
                  <c:v>8/12/15 17:06</c:v>
                </c:pt>
                <c:pt idx="12">
                  <c:v>8/12/15 17:50</c:v>
                </c:pt>
                <c:pt idx="13">
                  <c:v>8/13/15 12:05</c:v>
                </c:pt>
                <c:pt idx="14">
                  <c:v>8/14/15 10:15</c:v>
                </c:pt>
                <c:pt idx="15">
                  <c:v>8/14/15 11:43</c:v>
                </c:pt>
                <c:pt idx="16">
                  <c:v>8/15/15 10:45</c:v>
                </c:pt>
                <c:pt idx="17">
                  <c:v>8/15/15 10:45</c:v>
                </c:pt>
                <c:pt idx="18">
                  <c:v>8/15/15 12:04</c:v>
                </c:pt>
                <c:pt idx="19">
                  <c:v>8/16/15 11:58</c:v>
                </c:pt>
                <c:pt idx="20">
                  <c:v>8/16/15 12:45</c:v>
                </c:pt>
                <c:pt idx="21">
                  <c:v>8/17/15 10:35</c:v>
                </c:pt>
                <c:pt idx="22">
                  <c:v>8/17/15 15:04</c:v>
                </c:pt>
                <c:pt idx="23">
                  <c:v>8/18/15 11:55</c:v>
                </c:pt>
                <c:pt idx="24">
                  <c:v>8/18/15 12:45</c:v>
                </c:pt>
                <c:pt idx="25">
                  <c:v>8/19/15 10:30</c:v>
                </c:pt>
                <c:pt idx="26">
                  <c:v>8/19/15 12:15</c:v>
                </c:pt>
                <c:pt idx="27">
                  <c:v>8/19/15 13:03</c:v>
                </c:pt>
                <c:pt idx="28">
                  <c:v>8/20/15 6:56</c:v>
                </c:pt>
                <c:pt idx="29">
                  <c:v>8/24/15 13:01</c:v>
                </c:pt>
                <c:pt idx="30">
                  <c:v>8/24/15 13:10</c:v>
                </c:pt>
                <c:pt idx="31">
                  <c:v>8/25/15 11:30</c:v>
                </c:pt>
                <c:pt idx="32">
                  <c:v>8/25/15 13:40</c:v>
                </c:pt>
                <c:pt idx="33">
                  <c:v>8/25/15 13:40</c:v>
                </c:pt>
                <c:pt idx="34">
                  <c:v>8/26/15 10:33</c:v>
                </c:pt>
                <c:pt idx="35">
                  <c:v>8/26/15 13:00</c:v>
                </c:pt>
                <c:pt idx="36">
                  <c:v>8/27/15 11:40</c:v>
                </c:pt>
                <c:pt idx="37">
                  <c:v>8/27/15 13:15</c:v>
                </c:pt>
                <c:pt idx="38">
                  <c:v>8/28/15 14:00</c:v>
                </c:pt>
                <c:pt idx="39">
                  <c:v>8/28/15 14:00</c:v>
                </c:pt>
                <c:pt idx="40">
                  <c:v>9/10/15 11:50</c:v>
                </c:pt>
                <c:pt idx="41">
                  <c:v>9/15/15 10:05</c:v>
                </c:pt>
                <c:pt idx="42">
                  <c:v>9/15/15 10:05</c:v>
                </c:pt>
                <c:pt idx="43">
                  <c:v>9/21/15 14:45</c:v>
                </c:pt>
                <c:pt idx="44">
                  <c:v>9/21/15 14:45</c:v>
                </c:pt>
                <c:pt idx="45">
                  <c:v>9/22/15 9:56</c:v>
                </c:pt>
                <c:pt idx="46">
                  <c:v>9/24/15 10:05</c:v>
                </c:pt>
                <c:pt idx="47">
                  <c:v>9/24/15 10:05</c:v>
                </c:pt>
                <c:pt idx="48">
                  <c:v>9/28/15 12:25</c:v>
                </c:pt>
                <c:pt idx="49">
                  <c:v>9/28/15 12:25</c:v>
                </c:pt>
                <c:pt idx="50">
                  <c:v>9/30/15 11:25</c:v>
                </c:pt>
                <c:pt idx="51">
                  <c:v>9/30/15 11:25</c:v>
                </c:pt>
                <c:pt idx="52">
                  <c:v>10/2/15 12:00</c:v>
                </c:pt>
                <c:pt idx="53">
                  <c:v>10/5/15 12:36</c:v>
                </c:pt>
                <c:pt idx="54">
                  <c:v>10/5/15 12:36</c:v>
                </c:pt>
                <c:pt idx="55">
                  <c:v>10/8/15 12:12</c:v>
                </c:pt>
                <c:pt idx="56">
                  <c:v>10/8/15 12:12</c:v>
                </c:pt>
                <c:pt idx="57">
                  <c:v>10/12/15 12:55</c:v>
                </c:pt>
                <c:pt idx="58">
                  <c:v>10/12/15 12:55</c:v>
                </c:pt>
                <c:pt idx="59">
                  <c:v>10/15/15 12:00</c:v>
                </c:pt>
                <c:pt idx="60">
                  <c:v>10/23/15 0:00</c:v>
                </c:pt>
                <c:pt idx="61">
                  <c:v>10/23/15 12:00</c:v>
                </c:pt>
                <c:pt idx="62">
                  <c:v>10/24/15 0:00</c:v>
                </c:pt>
                <c:pt idx="63">
                  <c:v>2/17/16 9:00</c:v>
                </c:pt>
                <c:pt idx="64">
                  <c:v>2/24/16 9:20</c:v>
                </c:pt>
                <c:pt idx="65">
                  <c:v>3/1/16 9:00</c:v>
                </c:pt>
                <c:pt idx="66">
                  <c:v>3/1/16 9:10</c:v>
                </c:pt>
                <c:pt idx="67">
                  <c:v>3/9/16 11:30</c:v>
                </c:pt>
                <c:pt idx="68">
                  <c:v>3/15/16 11:45</c:v>
                </c:pt>
                <c:pt idx="69">
                  <c:v>3/22/16 11:05</c:v>
                </c:pt>
                <c:pt idx="70">
                  <c:v>3/22/16 12:25</c:v>
                </c:pt>
                <c:pt idx="71">
                  <c:v>3/29/16 8:55</c:v>
                </c:pt>
                <c:pt idx="72">
                  <c:v>4/4/16 15:30</c:v>
                </c:pt>
                <c:pt idx="73">
                  <c:v>4/12/16 11:15</c:v>
                </c:pt>
                <c:pt idx="74">
                  <c:v>4/19/16 9:33</c:v>
                </c:pt>
                <c:pt idx="75">
                  <c:v>4/26/16 8:30</c:v>
                </c:pt>
                <c:pt idx="76">
                  <c:v>5/2/16 11:00</c:v>
                </c:pt>
                <c:pt idx="77">
                  <c:v>5/9/16 18:00</c:v>
                </c:pt>
                <c:pt idx="78">
                  <c:v>5/15/16 9:30</c:v>
                </c:pt>
                <c:pt idx="79">
                  <c:v>5/21/16 12:45</c:v>
                </c:pt>
                <c:pt idx="80">
                  <c:v>5/31/16 11:30</c:v>
                </c:pt>
                <c:pt idx="81">
                  <c:v>5/31/16 12:45</c:v>
                </c:pt>
                <c:pt idx="82">
                  <c:v>5/31/16 13:00</c:v>
                </c:pt>
                <c:pt idx="83">
                  <c:v>6/5/16 7:00</c:v>
                </c:pt>
                <c:pt idx="84">
                  <c:v>6/7/16 12:00</c:v>
                </c:pt>
                <c:pt idx="85">
                  <c:v>6/13/16 9:50</c:v>
                </c:pt>
                <c:pt idx="86">
                  <c:v>6/18/16 13:00</c:v>
                </c:pt>
                <c:pt idx="87">
                  <c:v>6/25/16 12:30</c:v>
                </c:pt>
                <c:pt idx="88">
                  <c:v>11/5/16 15:45</c:v>
                </c:pt>
                <c:pt idx="92">
                  <c:v>Max During Plume</c:v>
                </c:pt>
                <c:pt idx="93">
                  <c:v>Plume to Aug 27</c:v>
                </c:pt>
                <c:pt idx="94">
                  <c:v>Fall 2015</c:v>
                </c:pt>
              </c:strCache>
            </c:strRef>
          </c:cat>
          <c:val>
            <c:numRef>
              <c:f>'SJ MexHat RK 421'!$AH$36:$AH$124</c:f>
              <c:numCache>
                <c:formatCode>#,##0.0000</c:formatCode>
                <c:ptCount val="89"/>
                <c:pt idx="0">
                  <c:v>1.1403785488958991E-4</c:v>
                </c:pt>
                <c:pt idx="1">
                  <c:v>4.4999999999999996E-5</c:v>
                </c:pt>
                <c:pt idx="2">
                  <c:v>4.761904761904762E-5</c:v>
                </c:pt>
                <c:pt idx="3">
                  <c:v>8.3810572687224668E-5</c:v>
                </c:pt>
                <c:pt idx="4">
                  <c:v>7.5930521091811411E-5</c:v>
                </c:pt>
                <c:pt idx="5">
                  <c:v>5.8181818181818185E-5</c:v>
                </c:pt>
                <c:pt idx="6">
                  <c:v>7.3243243243243246E-5</c:v>
                </c:pt>
                <c:pt idx="7">
                  <c:v>9.0248226950354608E-5</c:v>
                </c:pt>
                <c:pt idx="8">
                  <c:v>1.1640279196458972E-4</c:v>
                </c:pt>
                <c:pt idx="10">
                  <c:v>5.5000000000000002E-5</c:v>
                </c:pt>
                <c:pt idx="11">
                  <c:v>1.2376599634369287E-4</c:v>
                </c:pt>
                <c:pt idx="12">
                  <c:v>1.2240896358543417E-4</c:v>
                </c:pt>
                <c:pt idx="13">
                  <c:v>1.2170022371364653E-4</c:v>
                </c:pt>
                <c:pt idx="14">
                  <c:v>6.4705882352941171E-5</c:v>
                </c:pt>
                <c:pt idx="15">
                  <c:v>1.2258064516129031E-4</c:v>
                </c:pt>
                <c:pt idx="16">
                  <c:v>5.4166666666666664E-5</c:v>
                </c:pt>
                <c:pt idx="17">
                  <c:v>4.8461538461538462E-5</c:v>
                </c:pt>
                <c:pt idx="18">
                  <c:v>1.1444270015698586E-4</c:v>
                </c:pt>
                <c:pt idx="19">
                  <c:v>8.3673469387755115E-5</c:v>
                </c:pt>
                <c:pt idx="20">
                  <c:v>5.4794520547945207E-5</c:v>
                </c:pt>
                <c:pt idx="21">
                  <c:v>5.4545454545454546E-5</c:v>
                </c:pt>
                <c:pt idx="22">
                  <c:v>1.2321428571428569E-4</c:v>
                </c:pt>
                <c:pt idx="23">
                  <c:v>6.8390804597701156E-5</c:v>
                </c:pt>
                <c:pt idx="24">
                  <c:v>5.4117647058823531E-5</c:v>
                </c:pt>
                <c:pt idx="25">
                  <c:v>3.1645569620253167E-5</c:v>
                </c:pt>
                <c:pt idx="26">
                  <c:v>5.2564102564102563E-5</c:v>
                </c:pt>
                <c:pt idx="27">
                  <c:v>6.4275668073136421E-5</c:v>
                </c:pt>
                <c:pt idx="28">
                  <c:v>5.9067357512953373E-5</c:v>
                </c:pt>
                <c:pt idx="29">
                  <c:v>7.3529411764705889E-5</c:v>
                </c:pt>
                <c:pt idx="30">
                  <c:v>7.0967741935483862E-5</c:v>
                </c:pt>
                <c:pt idx="31">
                  <c:v>1E-4</c:v>
                </c:pt>
                <c:pt idx="32">
                  <c:v>6.4202334630350196E-5</c:v>
                </c:pt>
                <c:pt idx="33">
                  <c:v>6.2629757785467134E-5</c:v>
                </c:pt>
                <c:pt idx="34">
                  <c:v>4.0476190476190474E-5</c:v>
                </c:pt>
                <c:pt idx="35">
                  <c:v>6.4840182648401838E-5</c:v>
                </c:pt>
                <c:pt idx="36">
                  <c:v>5.0000000000000002E-5</c:v>
                </c:pt>
                <c:pt idx="37">
                  <c:v>7.7972027972027978E-5</c:v>
                </c:pt>
                <c:pt idx="38">
                  <c:v>1.0141843971631206E-4</c:v>
                </c:pt>
                <c:pt idx="39">
                  <c:v>8.5889570552147239E-5</c:v>
                </c:pt>
                <c:pt idx="40">
                  <c:v>6.71875E-5</c:v>
                </c:pt>
                <c:pt idx="41">
                  <c:v>4.3999999999999999E-5</c:v>
                </c:pt>
                <c:pt idx="42">
                  <c:v>3.9090909090909092E-5</c:v>
                </c:pt>
                <c:pt idx="43">
                  <c:v>3.3962264150943392E-5</c:v>
                </c:pt>
                <c:pt idx="44">
                  <c:v>3.928571428571429E-5</c:v>
                </c:pt>
                <c:pt idx="45">
                  <c:v>8.5375494071146247E-5</c:v>
                </c:pt>
                <c:pt idx="46">
                  <c:v>5.1724137931034481E-5</c:v>
                </c:pt>
                <c:pt idx="47">
                  <c:v>5.1724137931034481E-5</c:v>
                </c:pt>
                <c:pt idx="48">
                  <c:v>1.25E-4</c:v>
                </c:pt>
                <c:pt idx="49">
                  <c:v>1.2244897959183673E-4</c:v>
                </c:pt>
                <c:pt idx="50">
                  <c:v>4.7999999999999994E-5</c:v>
                </c:pt>
                <c:pt idx="51">
                  <c:v>5.6521739130434778E-5</c:v>
                </c:pt>
                <c:pt idx="52">
                  <c:v>6.7692307692307697E-5</c:v>
                </c:pt>
                <c:pt idx="53">
                  <c:v>1.3999999999999999E-4</c:v>
                </c:pt>
                <c:pt idx="54">
                  <c:v>1.171875E-4</c:v>
                </c:pt>
                <c:pt idx="55">
                  <c:v>3.1764705882352944E-4</c:v>
                </c:pt>
                <c:pt idx="56">
                  <c:v>1.875E-4</c:v>
                </c:pt>
                <c:pt idx="57">
                  <c:v>4.7000000000000004E-5</c:v>
                </c:pt>
                <c:pt idx="58">
                  <c:v>4.3636363636363636E-5</c:v>
                </c:pt>
                <c:pt idx="59">
                  <c:v>7.4754901960784323E-5</c:v>
                </c:pt>
                <c:pt idx="60">
                  <c:v>7.5065616797900258E-5</c:v>
                </c:pt>
                <c:pt idx="61">
                  <c:v>8.2998661311914322E-5</c:v>
                </c:pt>
                <c:pt idx="62">
                  <c:v>1.0762711864406779E-4</c:v>
                </c:pt>
                <c:pt idx="63">
                  <c:v>7.1196673691405139E-5</c:v>
                </c:pt>
                <c:pt idx="64">
                  <c:v>5.6929929002954541E-4</c:v>
                </c:pt>
                <c:pt idx="65">
                  <c:v>2.6550552251486831E-4</c:v>
                </c:pt>
                <c:pt idx="66">
                  <c:v>4.8127827509866197E-4</c:v>
                </c:pt>
                <c:pt idx="67">
                  <c:v>2.4812664383901546E-4</c:v>
                </c:pt>
                <c:pt idx="68">
                  <c:v>4.1932237504193221E-4</c:v>
                </c:pt>
                <c:pt idx="69">
                  <c:v>5.675675675675675E-5</c:v>
                </c:pt>
                <c:pt idx="70">
                  <c:v>5.683755825849721E-4</c:v>
                </c:pt>
                <c:pt idx="71">
                  <c:v>1.9972039145196726E-3</c:v>
                </c:pt>
                <c:pt idx="72">
                  <c:v>5.1832270771782511E-3</c:v>
                </c:pt>
                <c:pt idx="73">
                  <c:v>1.1828300391516745E-3</c:v>
                </c:pt>
                <c:pt idx="74">
                  <c:v>3.6293688527565054E-4</c:v>
                </c:pt>
                <c:pt idx="75">
                  <c:v>1.9121555729774173E-4</c:v>
                </c:pt>
                <c:pt idx="76">
                  <c:v>3.8446751249519417E-4</c:v>
                </c:pt>
                <c:pt idx="77">
                  <c:v>5.1111679018655762E-4</c:v>
                </c:pt>
                <c:pt idx="78">
                  <c:v>1.4344732614184072E-4</c:v>
                </c:pt>
                <c:pt idx="79">
                  <c:v>8.1485587583148556E-5</c:v>
                </c:pt>
                <c:pt idx="80">
                  <c:v>2.1156856937333389E-4</c:v>
                </c:pt>
                <c:pt idx="81">
                  <c:v>3.5310734463276841E-4</c:v>
                </c:pt>
                <c:pt idx="82">
                  <c:v>1.0183299389002037E-4</c:v>
                </c:pt>
                <c:pt idx="83">
                  <c:v>1.3979561880530665E-4</c:v>
                </c:pt>
                <c:pt idx="84">
                  <c:v>5.8181818181818185E-5</c:v>
                </c:pt>
                <c:pt idx="85">
                  <c:v>2.4291301285009841E-4</c:v>
                </c:pt>
                <c:pt idx="86">
                  <c:v>2.8684527565830991E-4</c:v>
                </c:pt>
                <c:pt idx="87">
                  <c:v>3.3963930306015009E-4</c:v>
                </c:pt>
                <c:pt idx="88">
                  <c:v>4.2857142857142856E-5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9-42C2-94FF-4B69355D77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Be:Al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Mexican Hat  (RK 421.5)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32962151920359"/>
          <c:y val="0.15119349664625256"/>
          <c:w val="0.67429063970553982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MexHat RK 421'!$AI$35</c:f>
              <c:strCache>
                <c:ptCount val="1"/>
                <c:pt idx="0">
                  <c:v>Cr:Al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'SJ MexHat RK 421'!$F$97:$F$192</c:f>
              <c:strCache>
                <c:ptCount val="95"/>
                <c:pt idx="0">
                  <c:v>8/8/15 17:40</c:v>
                </c:pt>
                <c:pt idx="1">
                  <c:v>8/9/15 19:05</c:v>
                </c:pt>
                <c:pt idx="2">
                  <c:v>8/10/15 11:35</c:v>
                </c:pt>
                <c:pt idx="3">
                  <c:v>8/10/15 11:53</c:v>
                </c:pt>
                <c:pt idx="4">
                  <c:v>8/10/15 16:44</c:v>
                </c:pt>
                <c:pt idx="5">
                  <c:v>8/11/15 10:35</c:v>
                </c:pt>
                <c:pt idx="6">
                  <c:v>8/11/15 11:31</c:v>
                </c:pt>
                <c:pt idx="7">
                  <c:v>8/11/15 15:43</c:v>
                </c:pt>
                <c:pt idx="8">
                  <c:v>8/11/15 19:15</c:v>
                </c:pt>
                <c:pt idx="9">
                  <c:v>8/12/15 9:45</c:v>
                </c:pt>
                <c:pt idx="10">
                  <c:v>8/12/15 10:35</c:v>
                </c:pt>
                <c:pt idx="11">
                  <c:v>8/12/15 17:06</c:v>
                </c:pt>
                <c:pt idx="12">
                  <c:v>8/12/15 17:50</c:v>
                </c:pt>
                <c:pt idx="13">
                  <c:v>8/13/15 12:05</c:v>
                </c:pt>
                <c:pt idx="14">
                  <c:v>8/14/15 10:15</c:v>
                </c:pt>
                <c:pt idx="15">
                  <c:v>8/14/15 11:43</c:v>
                </c:pt>
                <c:pt idx="16">
                  <c:v>8/15/15 10:45</c:v>
                </c:pt>
                <c:pt idx="17">
                  <c:v>8/15/15 10:45</c:v>
                </c:pt>
                <c:pt idx="18">
                  <c:v>8/15/15 12:04</c:v>
                </c:pt>
                <c:pt idx="19">
                  <c:v>8/16/15 11:58</c:v>
                </c:pt>
                <c:pt idx="20">
                  <c:v>8/16/15 12:45</c:v>
                </c:pt>
                <c:pt idx="21">
                  <c:v>8/17/15 10:35</c:v>
                </c:pt>
                <c:pt idx="22">
                  <c:v>8/17/15 15:04</c:v>
                </c:pt>
                <c:pt idx="23">
                  <c:v>8/18/15 11:55</c:v>
                </c:pt>
                <c:pt idx="24">
                  <c:v>8/18/15 12:45</c:v>
                </c:pt>
                <c:pt idx="25">
                  <c:v>8/19/15 10:30</c:v>
                </c:pt>
                <c:pt idx="26">
                  <c:v>8/19/15 12:15</c:v>
                </c:pt>
                <c:pt idx="27">
                  <c:v>8/19/15 13:03</c:v>
                </c:pt>
                <c:pt idx="28">
                  <c:v>8/20/15 6:56</c:v>
                </c:pt>
                <c:pt idx="29">
                  <c:v>8/24/15 13:01</c:v>
                </c:pt>
                <c:pt idx="30">
                  <c:v>8/24/15 13:10</c:v>
                </c:pt>
                <c:pt idx="31">
                  <c:v>8/25/15 11:30</c:v>
                </c:pt>
                <c:pt idx="32">
                  <c:v>8/25/15 13:40</c:v>
                </c:pt>
                <c:pt idx="33">
                  <c:v>8/25/15 13:40</c:v>
                </c:pt>
                <c:pt idx="34">
                  <c:v>8/26/15 10:33</c:v>
                </c:pt>
                <c:pt idx="35">
                  <c:v>8/26/15 13:00</c:v>
                </c:pt>
                <c:pt idx="36">
                  <c:v>8/27/15 11:40</c:v>
                </c:pt>
                <c:pt idx="37">
                  <c:v>8/27/15 13:15</c:v>
                </c:pt>
                <c:pt idx="38">
                  <c:v>8/28/15 14:00</c:v>
                </c:pt>
                <c:pt idx="39">
                  <c:v>8/28/15 14:00</c:v>
                </c:pt>
                <c:pt idx="40">
                  <c:v>9/10/15 11:50</c:v>
                </c:pt>
                <c:pt idx="41">
                  <c:v>9/15/15 10:05</c:v>
                </c:pt>
                <c:pt idx="42">
                  <c:v>9/15/15 10:05</c:v>
                </c:pt>
                <c:pt idx="43">
                  <c:v>9/21/15 14:45</c:v>
                </c:pt>
                <c:pt idx="44">
                  <c:v>9/21/15 14:45</c:v>
                </c:pt>
                <c:pt idx="45">
                  <c:v>9/22/15 9:56</c:v>
                </c:pt>
                <c:pt idx="46">
                  <c:v>9/24/15 10:05</c:v>
                </c:pt>
                <c:pt idx="47">
                  <c:v>9/24/15 10:05</c:v>
                </c:pt>
                <c:pt idx="48">
                  <c:v>9/28/15 12:25</c:v>
                </c:pt>
                <c:pt idx="49">
                  <c:v>9/28/15 12:25</c:v>
                </c:pt>
                <c:pt idx="50">
                  <c:v>9/30/15 11:25</c:v>
                </c:pt>
                <c:pt idx="51">
                  <c:v>9/30/15 11:25</c:v>
                </c:pt>
                <c:pt idx="52">
                  <c:v>10/2/15 12:00</c:v>
                </c:pt>
                <c:pt idx="53">
                  <c:v>10/5/15 12:36</c:v>
                </c:pt>
                <c:pt idx="54">
                  <c:v>10/5/15 12:36</c:v>
                </c:pt>
                <c:pt idx="55">
                  <c:v>10/8/15 12:12</c:v>
                </c:pt>
                <c:pt idx="56">
                  <c:v>10/8/15 12:12</c:v>
                </c:pt>
                <c:pt idx="57">
                  <c:v>10/12/15 12:55</c:v>
                </c:pt>
                <c:pt idx="58">
                  <c:v>10/12/15 12:55</c:v>
                </c:pt>
                <c:pt idx="59">
                  <c:v>10/15/15 12:00</c:v>
                </c:pt>
                <c:pt idx="60">
                  <c:v>10/23/15 0:00</c:v>
                </c:pt>
                <c:pt idx="61">
                  <c:v>10/23/15 12:00</c:v>
                </c:pt>
                <c:pt idx="62">
                  <c:v>10/24/15 0:00</c:v>
                </c:pt>
                <c:pt idx="63">
                  <c:v>2/17/16 9:00</c:v>
                </c:pt>
                <c:pt idx="64">
                  <c:v>2/24/16 9:20</c:v>
                </c:pt>
                <c:pt idx="65">
                  <c:v>3/1/16 9:00</c:v>
                </c:pt>
                <c:pt idx="66">
                  <c:v>3/1/16 9:10</c:v>
                </c:pt>
                <c:pt idx="67">
                  <c:v>3/9/16 11:30</c:v>
                </c:pt>
                <c:pt idx="68">
                  <c:v>3/15/16 11:45</c:v>
                </c:pt>
                <c:pt idx="69">
                  <c:v>3/22/16 11:05</c:v>
                </c:pt>
                <c:pt idx="70">
                  <c:v>3/22/16 12:25</c:v>
                </c:pt>
                <c:pt idx="71">
                  <c:v>3/29/16 8:55</c:v>
                </c:pt>
                <c:pt idx="72">
                  <c:v>4/4/16 15:30</c:v>
                </c:pt>
                <c:pt idx="73">
                  <c:v>4/12/16 11:15</c:v>
                </c:pt>
                <c:pt idx="74">
                  <c:v>4/19/16 9:33</c:v>
                </c:pt>
                <c:pt idx="75">
                  <c:v>4/26/16 8:30</c:v>
                </c:pt>
                <c:pt idx="76">
                  <c:v>5/2/16 11:00</c:v>
                </c:pt>
                <c:pt idx="77">
                  <c:v>5/9/16 18:00</c:v>
                </c:pt>
                <c:pt idx="78">
                  <c:v>5/15/16 9:30</c:v>
                </c:pt>
                <c:pt idx="79">
                  <c:v>5/21/16 12:45</c:v>
                </c:pt>
                <c:pt idx="80">
                  <c:v>5/31/16 11:30</c:v>
                </c:pt>
                <c:pt idx="81">
                  <c:v>5/31/16 12:45</c:v>
                </c:pt>
                <c:pt idx="82">
                  <c:v>5/31/16 13:00</c:v>
                </c:pt>
                <c:pt idx="83">
                  <c:v>6/5/16 7:00</c:v>
                </c:pt>
                <c:pt idx="84">
                  <c:v>6/7/16 12:00</c:v>
                </c:pt>
                <c:pt idx="85">
                  <c:v>6/13/16 9:50</c:v>
                </c:pt>
                <c:pt idx="86">
                  <c:v>6/18/16 13:00</c:v>
                </c:pt>
                <c:pt idx="87">
                  <c:v>6/25/16 12:30</c:v>
                </c:pt>
                <c:pt idx="88">
                  <c:v>11/5/16 15:45</c:v>
                </c:pt>
                <c:pt idx="92">
                  <c:v>Max During Plume</c:v>
                </c:pt>
                <c:pt idx="93">
                  <c:v>Plume to Aug 27</c:v>
                </c:pt>
                <c:pt idx="94">
                  <c:v>Fall 2015</c:v>
                </c:pt>
              </c:strCache>
            </c:strRef>
          </c:cat>
          <c:val>
            <c:numRef>
              <c:f>'SJ MexHat RK 421'!$AI$36:$AI$124</c:f>
              <c:numCache>
                <c:formatCode>#,##0.0000</c:formatCode>
                <c:ptCount val="89"/>
                <c:pt idx="0">
                  <c:v>4.637223974763407E-4</c:v>
                </c:pt>
                <c:pt idx="1">
                  <c:v>3.8888888888888892E-4</c:v>
                </c:pt>
                <c:pt idx="2">
                  <c:v>5.2380952380952383E-4</c:v>
                </c:pt>
                <c:pt idx="3">
                  <c:v>4.7466960352422906E-4</c:v>
                </c:pt>
                <c:pt idx="4">
                  <c:v>4.5657568238213401E-4</c:v>
                </c:pt>
                <c:pt idx="5">
                  <c:v>4.6363636363636361E-4</c:v>
                </c:pt>
                <c:pt idx="6">
                  <c:v>3.9189189189189189E-4</c:v>
                </c:pt>
                <c:pt idx="7">
                  <c:v>4.1666666666666669E-4</c:v>
                </c:pt>
                <c:pt idx="10">
                  <c:v>5.2857142857142859E-4</c:v>
                </c:pt>
                <c:pt idx="11">
                  <c:v>4.2413162705667271E-4</c:v>
                </c:pt>
                <c:pt idx="12">
                  <c:v>3.991596638655462E-4</c:v>
                </c:pt>
                <c:pt idx="13">
                  <c:v>4.0939597315436238E-4</c:v>
                </c:pt>
                <c:pt idx="14">
                  <c:v>4.7058823529411766E-4</c:v>
                </c:pt>
                <c:pt idx="15">
                  <c:v>4.1209677419354839E-4</c:v>
                </c:pt>
                <c:pt idx="16">
                  <c:v>3.5E-4</c:v>
                </c:pt>
                <c:pt idx="17">
                  <c:v>3.1538461538461538E-4</c:v>
                </c:pt>
                <c:pt idx="18">
                  <c:v>4.6781789638932495E-4</c:v>
                </c:pt>
                <c:pt idx="19">
                  <c:v>4.9854227405247823E-4</c:v>
                </c:pt>
                <c:pt idx="20">
                  <c:v>5.6164383561643836E-4</c:v>
                </c:pt>
                <c:pt idx="21">
                  <c:v>5.4545454545454548E-4</c:v>
                </c:pt>
                <c:pt idx="22">
                  <c:v>4.9047619047619048E-4</c:v>
                </c:pt>
                <c:pt idx="23">
                  <c:v>5.7298850574712644E-4</c:v>
                </c:pt>
                <c:pt idx="24">
                  <c:v>4.4117647058823526E-4</c:v>
                </c:pt>
                <c:pt idx="25">
                  <c:v>1.7721518987341771E-4</c:v>
                </c:pt>
                <c:pt idx="26">
                  <c:v>4.3589743589743591E-4</c:v>
                </c:pt>
                <c:pt idx="27">
                  <c:v>5.3867791842475388E-4</c:v>
                </c:pt>
                <c:pt idx="28">
                  <c:v>5.3367875647668392E-4</c:v>
                </c:pt>
                <c:pt idx="29">
                  <c:v>4.4117647058823531E-4</c:v>
                </c:pt>
                <c:pt idx="30">
                  <c:v>4.9560117302052784E-4</c:v>
                </c:pt>
                <c:pt idx="31">
                  <c:v>4.7999999999999996E-4</c:v>
                </c:pt>
                <c:pt idx="32">
                  <c:v>6.5369649805447478E-4</c:v>
                </c:pt>
                <c:pt idx="33">
                  <c:v>6.1245674740484433E-4</c:v>
                </c:pt>
                <c:pt idx="34">
                  <c:v>5.2380952380952383E-4</c:v>
                </c:pt>
                <c:pt idx="35">
                  <c:v>9.1324200913242017E-4</c:v>
                </c:pt>
                <c:pt idx="36">
                  <c:v>8.454545454545455E-4</c:v>
                </c:pt>
                <c:pt idx="37">
                  <c:v>8.7062937062937066E-4</c:v>
                </c:pt>
                <c:pt idx="38">
                  <c:v>6.23404255319149E-4</c:v>
                </c:pt>
                <c:pt idx="39">
                  <c:v>6.3803680981595087E-4</c:v>
                </c:pt>
                <c:pt idx="40">
                  <c:v>5.7812499999999997E-4</c:v>
                </c:pt>
                <c:pt idx="41">
                  <c:v>5.4999999999999992E-4</c:v>
                </c:pt>
                <c:pt idx="42">
                  <c:v>5.0000000000000001E-4</c:v>
                </c:pt>
                <c:pt idx="43">
                  <c:v>4.5283018867924528E-4</c:v>
                </c:pt>
                <c:pt idx="44">
                  <c:v>5.0000000000000001E-4</c:v>
                </c:pt>
                <c:pt idx="45">
                  <c:v>7.5889328063241115E-4</c:v>
                </c:pt>
                <c:pt idx="46">
                  <c:v>7.9310344827586204E-4</c:v>
                </c:pt>
                <c:pt idx="47">
                  <c:v>8.275862068965517E-4</c:v>
                </c:pt>
                <c:pt idx="48">
                  <c:v>6.9791666666666667E-4</c:v>
                </c:pt>
                <c:pt idx="49">
                  <c:v>6.836734693877551E-4</c:v>
                </c:pt>
                <c:pt idx="50">
                  <c:v>6.0000000000000006E-4</c:v>
                </c:pt>
                <c:pt idx="51">
                  <c:v>5.8695652173913044E-4</c:v>
                </c:pt>
                <c:pt idx="52">
                  <c:v>7.0109890109890116E-4</c:v>
                </c:pt>
                <c:pt idx="53">
                  <c:v>1.65E-3</c:v>
                </c:pt>
                <c:pt idx="54">
                  <c:v>1.2968750000000001E-3</c:v>
                </c:pt>
                <c:pt idx="55">
                  <c:v>5.0588235294117643E-4</c:v>
                </c:pt>
                <c:pt idx="56">
                  <c:v>4.8749999999999998E-4</c:v>
                </c:pt>
                <c:pt idx="57">
                  <c:v>5.0999999999999993E-4</c:v>
                </c:pt>
                <c:pt idx="58">
                  <c:v>4.6363636363636361E-4</c:v>
                </c:pt>
                <c:pt idx="59">
                  <c:v>7.0343137254901965E-4</c:v>
                </c:pt>
                <c:pt idx="60">
                  <c:v>5.4593175853018369E-4</c:v>
                </c:pt>
                <c:pt idx="61">
                  <c:v>4.3373493975903612E-4</c:v>
                </c:pt>
                <c:pt idx="62">
                  <c:v>3.7288135593220334E-4</c:v>
                </c:pt>
                <c:pt idx="63">
                  <c:v>4.8660078601127761E-4</c:v>
                </c:pt>
                <c:pt idx="64">
                  <c:v>1.6999603122106102E-3</c:v>
                </c:pt>
                <c:pt idx="65">
                  <c:v>1.2792056074766355E-3</c:v>
                </c:pt>
                <c:pt idx="66">
                  <c:v>1.7797670613148519E-3</c:v>
                </c:pt>
                <c:pt idx="67">
                  <c:v>2.0363753659867999E-3</c:v>
                </c:pt>
                <c:pt idx="68">
                  <c:v>2.3301744381080173E-3</c:v>
                </c:pt>
                <c:pt idx="69">
                  <c:v>7.2972972972972969E-4</c:v>
                </c:pt>
                <c:pt idx="70">
                  <c:v>3.5085824712970328E-3</c:v>
                </c:pt>
                <c:pt idx="71">
                  <c:v>1.6536848412222884E-2</c:v>
                </c:pt>
                <c:pt idx="72">
                  <c:v>1.0366454154356502E-2</c:v>
                </c:pt>
                <c:pt idx="73">
                  <c:v>2.3656600783033489E-3</c:v>
                </c:pt>
                <c:pt idx="74">
                  <c:v>7.2587377055130108E-4</c:v>
                </c:pt>
                <c:pt idx="75">
                  <c:v>8.2356540528137363E-4</c:v>
                </c:pt>
                <c:pt idx="76">
                  <c:v>7.6893502499038834E-4</c:v>
                </c:pt>
                <c:pt idx="77">
                  <c:v>1.0222335803731152E-3</c:v>
                </c:pt>
                <c:pt idx="78">
                  <c:v>6.8323961441358737E-4</c:v>
                </c:pt>
                <c:pt idx="79">
                  <c:v>5.8575388026607536E-4</c:v>
                </c:pt>
                <c:pt idx="80">
                  <c:v>5.8773748571912157E-4</c:v>
                </c:pt>
                <c:pt idx="81">
                  <c:v>7.0621468926553683E-4</c:v>
                </c:pt>
                <c:pt idx="82">
                  <c:v>7.1283095723014261E-4</c:v>
                </c:pt>
                <c:pt idx="83">
                  <c:v>6.4599555449932201E-4</c:v>
                </c:pt>
                <c:pt idx="84">
                  <c:v>5.2727272727272725E-4</c:v>
                </c:pt>
                <c:pt idx="85">
                  <c:v>6.3667500668010792E-4</c:v>
                </c:pt>
                <c:pt idx="86">
                  <c:v>8.5881475532097998E-4</c:v>
                </c:pt>
                <c:pt idx="87">
                  <c:v>6.7927860612030017E-4</c:v>
                </c:pt>
                <c:pt idx="88">
                  <c:v>5.7142857142857147E-4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F3-4E2F-B61B-011FE47B9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Trace</a:t>
                </a:r>
                <a:r>
                  <a:rPr lang="en-US" sz="1000" baseline="0"/>
                  <a:t> to </a:t>
                </a:r>
                <a:r>
                  <a:rPr lang="en-US" sz="1000"/>
                  <a:t>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'SJ MexHat RK 421'!$A$1</c:f>
          <c:strCache>
            <c:ptCount val="1"/>
            <c:pt idx="0">
              <c:v>San Juan at Mexican Hat  (RK 421)</c:v>
            </c:pt>
          </c:strCache>
        </c:strRef>
      </c:tx>
      <c:layout>
        <c:manualLayout>
          <c:xMode val="edge"/>
          <c:yMode val="edge"/>
          <c:x val="0.26466274344598828"/>
          <c:y val="3.47798520347798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3896659367283232"/>
          <c:y val="0.12340551181102362"/>
          <c:w val="0.70115237074655612"/>
          <c:h val="0.6603316754907271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'SJ MexHat RK 421'!$AB$96</c:f>
              <c:strCache>
                <c:ptCount val="1"/>
                <c:pt idx="0">
                  <c:v>Thallium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'SJ MexHat RK 421'!$F$97:$F$190</c:f>
              <c:strCache>
                <c:ptCount val="94"/>
                <c:pt idx="0">
                  <c:v>8/8/15 17:40</c:v>
                </c:pt>
                <c:pt idx="1">
                  <c:v>8/9/15 19:05</c:v>
                </c:pt>
                <c:pt idx="2">
                  <c:v>8/10/15 11:35</c:v>
                </c:pt>
                <c:pt idx="3">
                  <c:v>8/10/15 11:53</c:v>
                </c:pt>
                <c:pt idx="4">
                  <c:v>8/10/15 16:44</c:v>
                </c:pt>
                <c:pt idx="5">
                  <c:v>8/11/15 10:35</c:v>
                </c:pt>
                <c:pt idx="6">
                  <c:v>8/11/15 11:31</c:v>
                </c:pt>
                <c:pt idx="7">
                  <c:v>8/11/15 15:43</c:v>
                </c:pt>
                <c:pt idx="8">
                  <c:v>8/11/15 19:15</c:v>
                </c:pt>
                <c:pt idx="9">
                  <c:v>8/12/15 9:45</c:v>
                </c:pt>
                <c:pt idx="10">
                  <c:v>8/12/15 10:35</c:v>
                </c:pt>
                <c:pt idx="11">
                  <c:v>8/12/15 17:06</c:v>
                </c:pt>
                <c:pt idx="12">
                  <c:v>8/12/15 17:50</c:v>
                </c:pt>
                <c:pt idx="13">
                  <c:v>8/13/15 12:05</c:v>
                </c:pt>
                <c:pt idx="14">
                  <c:v>8/14/15 10:15</c:v>
                </c:pt>
                <c:pt idx="15">
                  <c:v>8/14/15 11:43</c:v>
                </c:pt>
                <c:pt idx="16">
                  <c:v>8/15/15 10:45</c:v>
                </c:pt>
                <c:pt idx="17">
                  <c:v>8/15/15 10:45</c:v>
                </c:pt>
                <c:pt idx="18">
                  <c:v>8/15/15 12:04</c:v>
                </c:pt>
                <c:pt idx="19">
                  <c:v>8/16/15 11:58</c:v>
                </c:pt>
                <c:pt idx="20">
                  <c:v>8/16/15 12:45</c:v>
                </c:pt>
                <c:pt idx="21">
                  <c:v>8/17/15 10:35</c:v>
                </c:pt>
                <c:pt idx="22">
                  <c:v>8/17/15 15:04</c:v>
                </c:pt>
                <c:pt idx="23">
                  <c:v>8/18/15 11:55</c:v>
                </c:pt>
                <c:pt idx="24">
                  <c:v>8/18/15 12:45</c:v>
                </c:pt>
                <c:pt idx="25">
                  <c:v>8/19/15 10:30</c:v>
                </c:pt>
                <c:pt idx="26">
                  <c:v>8/19/15 12:15</c:v>
                </c:pt>
                <c:pt idx="27">
                  <c:v>8/19/15 13:03</c:v>
                </c:pt>
                <c:pt idx="28">
                  <c:v>8/20/15 6:56</c:v>
                </c:pt>
                <c:pt idx="29">
                  <c:v>8/24/15 13:01</c:v>
                </c:pt>
                <c:pt idx="30">
                  <c:v>8/24/15 13:10</c:v>
                </c:pt>
                <c:pt idx="31">
                  <c:v>8/25/15 11:30</c:v>
                </c:pt>
                <c:pt idx="32">
                  <c:v>8/25/15 13:40</c:v>
                </c:pt>
                <c:pt idx="33">
                  <c:v>8/25/15 13:40</c:v>
                </c:pt>
                <c:pt idx="34">
                  <c:v>8/26/15 10:33</c:v>
                </c:pt>
                <c:pt idx="35">
                  <c:v>8/26/15 13:00</c:v>
                </c:pt>
                <c:pt idx="36">
                  <c:v>8/27/15 11:40</c:v>
                </c:pt>
                <c:pt idx="37">
                  <c:v>8/27/15 13:15</c:v>
                </c:pt>
                <c:pt idx="38">
                  <c:v>8/28/15 14:00</c:v>
                </c:pt>
                <c:pt idx="39">
                  <c:v>8/28/15 14:00</c:v>
                </c:pt>
                <c:pt idx="40">
                  <c:v>9/10/15 11:50</c:v>
                </c:pt>
                <c:pt idx="41">
                  <c:v>9/15/15 10:05</c:v>
                </c:pt>
                <c:pt idx="42">
                  <c:v>9/15/15 10:05</c:v>
                </c:pt>
                <c:pt idx="43">
                  <c:v>9/21/15 14:45</c:v>
                </c:pt>
                <c:pt idx="44">
                  <c:v>9/21/15 14:45</c:v>
                </c:pt>
                <c:pt idx="45">
                  <c:v>9/22/15 9:56</c:v>
                </c:pt>
                <c:pt idx="46">
                  <c:v>9/24/15 10:05</c:v>
                </c:pt>
                <c:pt idx="47">
                  <c:v>9/24/15 10:05</c:v>
                </c:pt>
                <c:pt idx="48">
                  <c:v>9/28/15 12:25</c:v>
                </c:pt>
                <c:pt idx="49">
                  <c:v>9/28/15 12:25</c:v>
                </c:pt>
                <c:pt idx="50">
                  <c:v>9/30/15 11:25</c:v>
                </c:pt>
                <c:pt idx="51">
                  <c:v>9/30/15 11:25</c:v>
                </c:pt>
                <c:pt idx="52">
                  <c:v>10/2/15 12:00</c:v>
                </c:pt>
                <c:pt idx="53">
                  <c:v>10/5/15 12:36</c:v>
                </c:pt>
                <c:pt idx="54">
                  <c:v>10/5/15 12:36</c:v>
                </c:pt>
                <c:pt idx="55">
                  <c:v>10/8/15 12:12</c:v>
                </c:pt>
                <c:pt idx="56">
                  <c:v>10/8/15 12:12</c:v>
                </c:pt>
                <c:pt idx="57">
                  <c:v>10/12/15 12:55</c:v>
                </c:pt>
                <c:pt idx="58">
                  <c:v>10/12/15 12:55</c:v>
                </c:pt>
                <c:pt idx="59">
                  <c:v>10/15/15 12:00</c:v>
                </c:pt>
                <c:pt idx="60">
                  <c:v>10/23/15 0:00</c:v>
                </c:pt>
                <c:pt idx="61">
                  <c:v>10/23/15 12:00</c:v>
                </c:pt>
                <c:pt idx="62">
                  <c:v>10/24/15 0:00</c:v>
                </c:pt>
                <c:pt idx="63">
                  <c:v>2/17/16 9:00</c:v>
                </c:pt>
                <c:pt idx="64">
                  <c:v>2/24/16 9:20</c:v>
                </c:pt>
                <c:pt idx="65">
                  <c:v>3/1/16 9:00</c:v>
                </c:pt>
                <c:pt idx="66">
                  <c:v>3/1/16 9:10</c:v>
                </c:pt>
                <c:pt idx="67">
                  <c:v>3/9/16 11:30</c:v>
                </c:pt>
                <c:pt idx="68">
                  <c:v>3/15/16 11:45</c:v>
                </c:pt>
                <c:pt idx="69">
                  <c:v>3/22/16 11:05</c:v>
                </c:pt>
                <c:pt idx="70">
                  <c:v>3/22/16 12:25</c:v>
                </c:pt>
                <c:pt idx="71">
                  <c:v>3/29/16 8:55</c:v>
                </c:pt>
                <c:pt idx="72">
                  <c:v>4/4/16 15:30</c:v>
                </c:pt>
                <c:pt idx="73">
                  <c:v>4/12/16 11:15</c:v>
                </c:pt>
                <c:pt idx="74">
                  <c:v>4/19/16 9:33</c:v>
                </c:pt>
                <c:pt idx="75">
                  <c:v>4/26/16 8:30</c:v>
                </c:pt>
                <c:pt idx="76">
                  <c:v>5/2/16 11:00</c:v>
                </c:pt>
                <c:pt idx="77">
                  <c:v>5/9/16 18:00</c:v>
                </c:pt>
                <c:pt idx="78">
                  <c:v>5/15/16 9:30</c:v>
                </c:pt>
                <c:pt idx="79">
                  <c:v>5/21/16 12:45</c:v>
                </c:pt>
                <c:pt idx="80">
                  <c:v>5/31/16 11:30</c:v>
                </c:pt>
                <c:pt idx="81">
                  <c:v>5/31/16 12:45</c:v>
                </c:pt>
                <c:pt idx="82">
                  <c:v>5/31/16 13:00</c:v>
                </c:pt>
                <c:pt idx="83">
                  <c:v>6/5/16 7:00</c:v>
                </c:pt>
                <c:pt idx="84">
                  <c:v>6/7/16 12:00</c:v>
                </c:pt>
                <c:pt idx="85">
                  <c:v>6/13/16 9:50</c:v>
                </c:pt>
                <c:pt idx="86">
                  <c:v>6/18/16 13:00</c:v>
                </c:pt>
                <c:pt idx="87">
                  <c:v>6/25/16 12:30</c:v>
                </c:pt>
                <c:pt idx="88">
                  <c:v>11/5/16 15:45</c:v>
                </c:pt>
                <c:pt idx="92">
                  <c:v>Max During Plume</c:v>
                </c:pt>
                <c:pt idx="93">
                  <c:v>Plume to Aug 27</c:v>
                </c:pt>
              </c:strCache>
            </c:strRef>
          </c:cat>
          <c:val>
            <c:numRef>
              <c:f>'SJ MexHat RK 421'!$AB$97:$AB$185</c:f>
              <c:numCache>
                <c:formatCode>#,##0.0000</c:formatCode>
                <c:ptCount val="89"/>
                <c:pt idx="0">
                  <c:v>8.3799999999999999E-4</c:v>
                </c:pt>
                <c:pt idx="1">
                  <c:v>1.4E-3</c:v>
                </c:pt>
                <c:pt idx="2">
                  <c:v>1.6000000000000001E-3</c:v>
                </c:pt>
                <c:pt idx="3">
                  <c:v>6.1600000000000001E-4</c:v>
                </c:pt>
                <c:pt idx="4">
                  <c:v>4.4200000000000001E-4</c:v>
                </c:pt>
                <c:pt idx="5">
                  <c:v>1E-3</c:v>
                </c:pt>
                <c:pt idx="6">
                  <c:v>8.2799999999999996E-4</c:v>
                </c:pt>
                <c:pt idx="7">
                  <c:v>5.9000000000000003E-4</c:v>
                </c:pt>
                <c:pt idx="8">
                  <c:v>5.9999999999999995E-5</c:v>
                </c:pt>
                <c:pt idx="9">
                  <c:v>1.1999999999999999E-3</c:v>
                </c:pt>
                <c:pt idx="10">
                  <c:v>1.2999999999999999E-3</c:v>
                </c:pt>
                <c:pt idx="11">
                  <c:v>6.0400000000000004E-4</c:v>
                </c:pt>
                <c:pt idx="12">
                  <c:v>6.3199999999999997E-4</c:v>
                </c:pt>
                <c:pt idx="13">
                  <c:v>4.3199999999999998E-4</c:v>
                </c:pt>
                <c:pt idx="14">
                  <c:v>2.5000000000000001E-3</c:v>
                </c:pt>
                <c:pt idx="15">
                  <c:v>9.8799999999999995E-4</c:v>
                </c:pt>
                <c:pt idx="16">
                  <c:v>1E-3</c:v>
                </c:pt>
                <c:pt idx="17">
                  <c:v>1E-3</c:v>
                </c:pt>
                <c:pt idx="18">
                  <c:v>8.6200000000000003E-4</c:v>
                </c:pt>
                <c:pt idx="19">
                  <c:v>4.15E-4</c:v>
                </c:pt>
                <c:pt idx="20">
                  <c:v>5.2000000000000006E-4</c:v>
                </c:pt>
                <c:pt idx="21">
                  <c:v>5.5000000000000003E-4</c:v>
                </c:pt>
                <c:pt idx="22">
                  <c:v>2.61E-4</c:v>
                </c:pt>
                <c:pt idx="23">
                  <c:v>1.8100000000000001E-4</c:v>
                </c:pt>
                <c:pt idx="24">
                  <c:v>5.0000000000000001E-4</c:v>
                </c:pt>
                <c:pt idx="25">
                  <c:v>5.0000000000000001E-4</c:v>
                </c:pt>
                <c:pt idx="26">
                  <c:v>5.0000000000000001E-4</c:v>
                </c:pt>
                <c:pt idx="27">
                  <c:v>5.02E-5</c:v>
                </c:pt>
                <c:pt idx="28">
                  <c:v>3.7200000000000003E-5</c:v>
                </c:pt>
                <c:pt idx="29">
                  <c:v>5.0000000000000001E-4</c:v>
                </c:pt>
                <c:pt idx="30">
                  <c:v>2E-3</c:v>
                </c:pt>
                <c:pt idx="31">
                  <c:v>5.0000000000000001E-4</c:v>
                </c:pt>
                <c:pt idx="32">
                  <c:v>2E-3</c:v>
                </c:pt>
                <c:pt idx="33">
                  <c:v>2E-3</c:v>
                </c:pt>
                <c:pt idx="34">
                  <c:v>1E-4</c:v>
                </c:pt>
                <c:pt idx="35">
                  <c:v>5.0099999999999998E-5</c:v>
                </c:pt>
                <c:pt idx="36">
                  <c:v>1E-4</c:v>
                </c:pt>
                <c:pt idx="37">
                  <c:v>2E-3</c:v>
                </c:pt>
                <c:pt idx="38">
                  <c:v>1.34E-3</c:v>
                </c:pt>
                <c:pt idx="39">
                  <c:v>1.56E-3</c:v>
                </c:pt>
                <c:pt idx="40">
                  <c:v>7.3999999999999999E-4</c:v>
                </c:pt>
                <c:pt idx="41">
                  <c:v>1.1E-4</c:v>
                </c:pt>
                <c:pt idx="42">
                  <c:v>1.1999999999999999E-4</c:v>
                </c:pt>
                <c:pt idx="43">
                  <c:v>1E-4</c:v>
                </c:pt>
                <c:pt idx="44">
                  <c:v>1E-4</c:v>
                </c:pt>
                <c:pt idx="45">
                  <c:v>7.9400000000000006E-5</c:v>
                </c:pt>
                <c:pt idx="46">
                  <c:v>1E-4</c:v>
                </c:pt>
                <c:pt idx="47">
                  <c:v>1E-4</c:v>
                </c:pt>
                <c:pt idx="48">
                  <c:v>9.2000000000000003E-4</c:v>
                </c:pt>
                <c:pt idx="49">
                  <c:v>9.3999999999999997E-4</c:v>
                </c:pt>
                <c:pt idx="50">
                  <c:v>1.7999999999999998E-4</c:v>
                </c:pt>
                <c:pt idx="51">
                  <c:v>4.2999999999999999E-4</c:v>
                </c:pt>
                <c:pt idx="52">
                  <c:v>5.6499999999999998E-5</c:v>
                </c:pt>
                <c:pt idx="53">
                  <c:v>7.0999999999999991E-4</c:v>
                </c:pt>
                <c:pt idx="54">
                  <c:v>9.2000000000000003E-4</c:v>
                </c:pt>
                <c:pt idx="55">
                  <c:v>1.4000000000000001E-4</c:v>
                </c:pt>
                <c:pt idx="56">
                  <c:v>1.4000000000000001E-4</c:v>
                </c:pt>
                <c:pt idx="57">
                  <c:v>1.1000000000000001E-3</c:v>
                </c:pt>
                <c:pt idx="58">
                  <c:v>1.1000000000000001E-3</c:v>
                </c:pt>
                <c:pt idx="59">
                  <c:v>7.9699999999999997E-4</c:v>
                </c:pt>
                <c:pt idx="60">
                  <c:v>3.77E-4</c:v>
                </c:pt>
                <c:pt idx="61">
                  <c:v>4.6200000000000001E-4</c:v>
                </c:pt>
                <c:pt idx="62">
                  <c:v>6.5399999999999996E-4</c:v>
                </c:pt>
                <c:pt idx="63">
                  <c:v>1E-3</c:v>
                </c:pt>
                <c:pt idx="64">
                  <c:v>1E-4</c:v>
                </c:pt>
                <c:pt idx="65">
                  <c:v>1E-4</c:v>
                </c:pt>
                <c:pt idx="66">
                  <c:v>1E-4</c:v>
                </c:pt>
                <c:pt idx="67">
                  <c:v>1E-4</c:v>
                </c:pt>
                <c:pt idx="68">
                  <c:v>1.6700000000000002E-4</c:v>
                </c:pt>
                <c:pt idx="69">
                  <c:v>1E-4</c:v>
                </c:pt>
                <c:pt idx="70">
                  <c:v>1E-4</c:v>
                </c:pt>
                <c:pt idx="71">
                  <c:v>1E-4</c:v>
                </c:pt>
                <c:pt idx="72">
                  <c:v>1E-4</c:v>
                </c:pt>
                <c:pt idx="73">
                  <c:v>1E-4</c:v>
                </c:pt>
                <c:pt idx="74">
                  <c:v>1.3200000000000001E-4</c:v>
                </c:pt>
                <c:pt idx="75">
                  <c:v>1E-4</c:v>
                </c:pt>
                <c:pt idx="76">
                  <c:v>1E-4</c:v>
                </c:pt>
                <c:pt idx="77">
                  <c:v>1E-4</c:v>
                </c:pt>
                <c:pt idx="78">
                  <c:v>1.55E-4</c:v>
                </c:pt>
                <c:pt idx="79">
                  <c:v>7.5699999999999997E-4</c:v>
                </c:pt>
                <c:pt idx="80">
                  <c:v>5.0000000000000001E-4</c:v>
                </c:pt>
                <c:pt idx="81">
                  <c:v>5.0000000000000001E-4</c:v>
                </c:pt>
                <c:pt idx="82">
                  <c:v>1.4999999999999999E-4</c:v>
                </c:pt>
                <c:pt idx="83">
                  <c:v>2.5000000000000001E-4</c:v>
                </c:pt>
                <c:pt idx="84">
                  <c:v>1.6000000000000001E-4</c:v>
                </c:pt>
                <c:pt idx="85">
                  <c:v>2.0899999999999998E-4</c:v>
                </c:pt>
                <c:pt idx="86">
                  <c:v>1.95E-4</c:v>
                </c:pt>
                <c:pt idx="87">
                  <c:v>1.3000000000000002E-4</c:v>
                </c:pt>
                <c:pt idx="88">
                  <c:v>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30-4A9A-A3A4-271C90B62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227524512"/>
        <c:axId val="1227524904"/>
        <c:extLst/>
      </c:barChart>
      <c:catAx>
        <c:axId val="1227524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524904"/>
        <c:crossesAt val="1.0000000000000004E-5"/>
        <c:auto val="0"/>
        <c:lblAlgn val="ctr"/>
        <c:lblOffset val="100"/>
        <c:tickLblSkip val="5"/>
        <c:noMultiLvlLbl val="0"/>
      </c:catAx>
      <c:valAx>
        <c:axId val="1227524904"/>
        <c:scaling>
          <c:logBase val="10"/>
          <c:orientation val="minMax"/>
          <c:max val="1.0000000000000002E-2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0"/>
                  <a:t>Total  Concentration (mg/L)</a:t>
                </a:r>
              </a:p>
            </c:rich>
          </c:tx>
          <c:layout>
            <c:manualLayout>
              <c:xMode val="edge"/>
              <c:yMode val="edge"/>
              <c:x val="3.0486263181599343E-2"/>
              <c:y val="0.189972295129775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524512"/>
        <c:crosses val="autoZero"/>
        <c:crossBetween val="between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29579580694191071"/>
          <c:y val="0.14078707214078706"/>
          <c:w val="0.5597574859823834"/>
          <c:h val="7.34024399485639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Mexican Hat  (RK 421.5)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269875289257481"/>
          <c:y val="0.15119332244309608"/>
          <c:w val="0.64488810200500091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MexHat RK 421'!$AJ$35</c:f>
              <c:strCache>
                <c:ptCount val="1"/>
                <c:pt idx="0">
                  <c:v>Tl:Al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'SJ MexHat RK 421'!$F$97:$F$192</c:f>
              <c:strCache>
                <c:ptCount val="95"/>
                <c:pt idx="0">
                  <c:v>8/8/15 17:40</c:v>
                </c:pt>
                <c:pt idx="1">
                  <c:v>8/9/15 19:05</c:v>
                </c:pt>
                <c:pt idx="2">
                  <c:v>8/10/15 11:35</c:v>
                </c:pt>
                <c:pt idx="3">
                  <c:v>8/10/15 11:53</c:v>
                </c:pt>
                <c:pt idx="4">
                  <c:v>8/10/15 16:44</c:v>
                </c:pt>
                <c:pt idx="5">
                  <c:v>8/11/15 10:35</c:v>
                </c:pt>
                <c:pt idx="6">
                  <c:v>8/11/15 11:31</c:v>
                </c:pt>
                <c:pt idx="7">
                  <c:v>8/11/15 15:43</c:v>
                </c:pt>
                <c:pt idx="8">
                  <c:v>8/11/15 19:15</c:v>
                </c:pt>
                <c:pt idx="9">
                  <c:v>8/12/15 9:45</c:v>
                </c:pt>
                <c:pt idx="10">
                  <c:v>8/12/15 10:35</c:v>
                </c:pt>
                <c:pt idx="11">
                  <c:v>8/12/15 17:06</c:v>
                </c:pt>
                <c:pt idx="12">
                  <c:v>8/12/15 17:50</c:v>
                </c:pt>
                <c:pt idx="13">
                  <c:v>8/13/15 12:05</c:v>
                </c:pt>
                <c:pt idx="14">
                  <c:v>8/14/15 10:15</c:v>
                </c:pt>
                <c:pt idx="15">
                  <c:v>8/14/15 11:43</c:v>
                </c:pt>
                <c:pt idx="16">
                  <c:v>8/15/15 10:45</c:v>
                </c:pt>
                <c:pt idx="17">
                  <c:v>8/15/15 10:45</c:v>
                </c:pt>
                <c:pt idx="18">
                  <c:v>8/15/15 12:04</c:v>
                </c:pt>
                <c:pt idx="19">
                  <c:v>8/16/15 11:58</c:v>
                </c:pt>
                <c:pt idx="20">
                  <c:v>8/16/15 12:45</c:v>
                </c:pt>
                <c:pt idx="21">
                  <c:v>8/17/15 10:35</c:v>
                </c:pt>
                <c:pt idx="22">
                  <c:v>8/17/15 15:04</c:v>
                </c:pt>
                <c:pt idx="23">
                  <c:v>8/18/15 11:55</c:v>
                </c:pt>
                <c:pt idx="24">
                  <c:v>8/18/15 12:45</c:v>
                </c:pt>
                <c:pt idx="25">
                  <c:v>8/19/15 10:30</c:v>
                </c:pt>
                <c:pt idx="26">
                  <c:v>8/19/15 12:15</c:v>
                </c:pt>
                <c:pt idx="27">
                  <c:v>8/19/15 13:03</c:v>
                </c:pt>
                <c:pt idx="28">
                  <c:v>8/20/15 6:56</c:v>
                </c:pt>
                <c:pt idx="29">
                  <c:v>8/24/15 13:01</c:v>
                </c:pt>
                <c:pt idx="30">
                  <c:v>8/24/15 13:10</c:v>
                </c:pt>
                <c:pt idx="31">
                  <c:v>8/25/15 11:30</c:v>
                </c:pt>
                <c:pt idx="32">
                  <c:v>8/25/15 13:40</c:v>
                </c:pt>
                <c:pt idx="33">
                  <c:v>8/25/15 13:40</c:v>
                </c:pt>
                <c:pt idx="34">
                  <c:v>8/26/15 10:33</c:v>
                </c:pt>
                <c:pt idx="35">
                  <c:v>8/26/15 13:00</c:v>
                </c:pt>
                <c:pt idx="36">
                  <c:v>8/27/15 11:40</c:v>
                </c:pt>
                <c:pt idx="37">
                  <c:v>8/27/15 13:15</c:v>
                </c:pt>
                <c:pt idx="38">
                  <c:v>8/28/15 14:00</c:v>
                </c:pt>
                <c:pt idx="39">
                  <c:v>8/28/15 14:00</c:v>
                </c:pt>
                <c:pt idx="40">
                  <c:v>9/10/15 11:50</c:v>
                </c:pt>
                <c:pt idx="41">
                  <c:v>9/15/15 10:05</c:v>
                </c:pt>
                <c:pt idx="42">
                  <c:v>9/15/15 10:05</c:v>
                </c:pt>
                <c:pt idx="43">
                  <c:v>9/21/15 14:45</c:v>
                </c:pt>
                <c:pt idx="44">
                  <c:v>9/21/15 14:45</c:v>
                </c:pt>
                <c:pt idx="45">
                  <c:v>9/22/15 9:56</c:v>
                </c:pt>
                <c:pt idx="46">
                  <c:v>9/24/15 10:05</c:v>
                </c:pt>
                <c:pt idx="47">
                  <c:v>9/24/15 10:05</c:v>
                </c:pt>
                <c:pt idx="48">
                  <c:v>9/28/15 12:25</c:v>
                </c:pt>
                <c:pt idx="49">
                  <c:v>9/28/15 12:25</c:v>
                </c:pt>
                <c:pt idx="50">
                  <c:v>9/30/15 11:25</c:v>
                </c:pt>
                <c:pt idx="51">
                  <c:v>9/30/15 11:25</c:v>
                </c:pt>
                <c:pt idx="52">
                  <c:v>10/2/15 12:00</c:v>
                </c:pt>
                <c:pt idx="53">
                  <c:v>10/5/15 12:36</c:v>
                </c:pt>
                <c:pt idx="54">
                  <c:v>10/5/15 12:36</c:v>
                </c:pt>
                <c:pt idx="55">
                  <c:v>10/8/15 12:12</c:v>
                </c:pt>
                <c:pt idx="56">
                  <c:v>10/8/15 12:12</c:v>
                </c:pt>
                <c:pt idx="57">
                  <c:v>10/12/15 12:55</c:v>
                </c:pt>
                <c:pt idx="58">
                  <c:v>10/12/15 12:55</c:v>
                </c:pt>
                <c:pt idx="59">
                  <c:v>10/15/15 12:00</c:v>
                </c:pt>
                <c:pt idx="60">
                  <c:v>10/23/15 0:00</c:v>
                </c:pt>
                <c:pt idx="61">
                  <c:v>10/23/15 12:00</c:v>
                </c:pt>
                <c:pt idx="62">
                  <c:v>10/24/15 0:00</c:v>
                </c:pt>
                <c:pt idx="63">
                  <c:v>2/17/16 9:00</c:v>
                </c:pt>
                <c:pt idx="64">
                  <c:v>2/24/16 9:20</c:v>
                </c:pt>
                <c:pt idx="65">
                  <c:v>3/1/16 9:00</c:v>
                </c:pt>
                <c:pt idx="66">
                  <c:v>3/1/16 9:10</c:v>
                </c:pt>
                <c:pt idx="67">
                  <c:v>3/9/16 11:30</c:v>
                </c:pt>
                <c:pt idx="68">
                  <c:v>3/15/16 11:45</c:v>
                </c:pt>
                <c:pt idx="69">
                  <c:v>3/22/16 11:05</c:v>
                </c:pt>
                <c:pt idx="70">
                  <c:v>3/22/16 12:25</c:v>
                </c:pt>
                <c:pt idx="71">
                  <c:v>3/29/16 8:55</c:v>
                </c:pt>
                <c:pt idx="72">
                  <c:v>4/4/16 15:30</c:v>
                </c:pt>
                <c:pt idx="73">
                  <c:v>4/12/16 11:15</c:v>
                </c:pt>
                <c:pt idx="74">
                  <c:v>4/19/16 9:33</c:v>
                </c:pt>
                <c:pt idx="75">
                  <c:v>4/26/16 8:30</c:v>
                </c:pt>
                <c:pt idx="76">
                  <c:v>5/2/16 11:00</c:v>
                </c:pt>
                <c:pt idx="77">
                  <c:v>5/9/16 18:00</c:v>
                </c:pt>
                <c:pt idx="78">
                  <c:v>5/15/16 9:30</c:v>
                </c:pt>
                <c:pt idx="79">
                  <c:v>5/21/16 12:45</c:v>
                </c:pt>
                <c:pt idx="80">
                  <c:v>5/31/16 11:30</c:v>
                </c:pt>
                <c:pt idx="81">
                  <c:v>5/31/16 12:45</c:v>
                </c:pt>
                <c:pt idx="82">
                  <c:v>5/31/16 13:00</c:v>
                </c:pt>
                <c:pt idx="83">
                  <c:v>6/5/16 7:00</c:v>
                </c:pt>
                <c:pt idx="84">
                  <c:v>6/7/16 12:00</c:v>
                </c:pt>
                <c:pt idx="85">
                  <c:v>6/13/16 9:50</c:v>
                </c:pt>
                <c:pt idx="86">
                  <c:v>6/18/16 13:00</c:v>
                </c:pt>
                <c:pt idx="87">
                  <c:v>6/25/16 12:30</c:v>
                </c:pt>
                <c:pt idx="88">
                  <c:v>11/5/16 15:45</c:v>
                </c:pt>
                <c:pt idx="92">
                  <c:v>Max During Plume</c:v>
                </c:pt>
                <c:pt idx="93">
                  <c:v>Plume to Aug 27</c:v>
                </c:pt>
                <c:pt idx="94">
                  <c:v>Fall 2015</c:v>
                </c:pt>
              </c:strCache>
            </c:strRef>
          </c:cat>
          <c:val>
            <c:numRef>
              <c:f>'SJ MexHat RK 421'!$AJ$36:$AJ$124</c:f>
              <c:numCache>
                <c:formatCode>#,##0.0000</c:formatCode>
                <c:ptCount val="89"/>
                <c:pt idx="0">
                  <c:v>1.3217665615141955E-5</c:v>
                </c:pt>
                <c:pt idx="1">
                  <c:v>7.7777777777777775E-6</c:v>
                </c:pt>
                <c:pt idx="2">
                  <c:v>7.6190476190476196E-6</c:v>
                </c:pt>
                <c:pt idx="3">
                  <c:v>6.7841409691629961E-6</c:v>
                </c:pt>
                <c:pt idx="4">
                  <c:v>5.483870967741936E-6</c:v>
                </c:pt>
                <c:pt idx="5">
                  <c:v>9.090909090909091E-6</c:v>
                </c:pt>
                <c:pt idx="6">
                  <c:v>7.4594594594594594E-6</c:v>
                </c:pt>
                <c:pt idx="7">
                  <c:v>1.0460992907801419E-5</c:v>
                </c:pt>
                <c:pt idx="8">
                  <c:v>1.2768130745658834E-6</c:v>
                </c:pt>
                <c:pt idx="10">
                  <c:v>9.2857142857142859E-6</c:v>
                </c:pt>
                <c:pt idx="11">
                  <c:v>1.1042047531992687E-5</c:v>
                </c:pt>
                <c:pt idx="12">
                  <c:v>8.8515406162464974E-6</c:v>
                </c:pt>
                <c:pt idx="13">
                  <c:v>9.6644295302013418E-6</c:v>
                </c:pt>
                <c:pt idx="14">
                  <c:v>1.4705882352941177E-5</c:v>
                </c:pt>
                <c:pt idx="15">
                  <c:v>7.9677419354838703E-6</c:v>
                </c:pt>
                <c:pt idx="16">
                  <c:v>8.3333333333333337E-6</c:v>
                </c:pt>
                <c:pt idx="17">
                  <c:v>7.6923076923076919E-6</c:v>
                </c:pt>
                <c:pt idx="18">
                  <c:v>1.3532182103610674E-5</c:v>
                </c:pt>
                <c:pt idx="19">
                  <c:v>1.2099125364431488E-5</c:v>
                </c:pt>
                <c:pt idx="20">
                  <c:v>7.1232876712328772E-6</c:v>
                </c:pt>
                <c:pt idx="21">
                  <c:v>1.0000000000000001E-5</c:v>
                </c:pt>
                <c:pt idx="22">
                  <c:v>1.5535714285714285E-5</c:v>
                </c:pt>
                <c:pt idx="23">
                  <c:v>1.0402298850574714E-5</c:v>
                </c:pt>
                <c:pt idx="24">
                  <c:v>2.9411764705882354E-5</c:v>
                </c:pt>
                <c:pt idx="25">
                  <c:v>6.3291139240506333E-5</c:v>
                </c:pt>
                <c:pt idx="26">
                  <c:v>6.4102564102564103E-5</c:v>
                </c:pt>
                <c:pt idx="27">
                  <c:v>7.0604781997187056E-6</c:v>
                </c:pt>
                <c:pt idx="28">
                  <c:v>6.4248704663212443E-6</c:v>
                </c:pt>
                <c:pt idx="29">
                  <c:v>1.4705882352941178E-4</c:v>
                </c:pt>
                <c:pt idx="30">
                  <c:v>5.8651026392961877E-4</c:v>
                </c:pt>
                <c:pt idx="31">
                  <c:v>2.0000000000000001E-4</c:v>
                </c:pt>
                <c:pt idx="32">
                  <c:v>7.7821011673151756E-4</c:v>
                </c:pt>
                <c:pt idx="33">
                  <c:v>6.9204152249134946E-4</c:v>
                </c:pt>
                <c:pt idx="34">
                  <c:v>2.380952380952381E-5</c:v>
                </c:pt>
                <c:pt idx="35">
                  <c:v>2.2876712328767124E-5</c:v>
                </c:pt>
                <c:pt idx="36">
                  <c:v>9.090909090909091E-6</c:v>
                </c:pt>
                <c:pt idx="37">
                  <c:v>6.993006993006993E-4</c:v>
                </c:pt>
                <c:pt idx="38">
                  <c:v>9.5035460992907798E-6</c:v>
                </c:pt>
                <c:pt idx="39">
                  <c:v>9.5705521472392644E-6</c:v>
                </c:pt>
                <c:pt idx="40">
                  <c:v>1.15625E-5</c:v>
                </c:pt>
                <c:pt idx="41">
                  <c:v>1.1E-5</c:v>
                </c:pt>
                <c:pt idx="42">
                  <c:v>1.0909090909090909E-5</c:v>
                </c:pt>
                <c:pt idx="43">
                  <c:v>1.8867924528301888E-5</c:v>
                </c:pt>
                <c:pt idx="44">
                  <c:v>1.7857142857142858E-5</c:v>
                </c:pt>
                <c:pt idx="45">
                  <c:v>3.1383399209486168E-5</c:v>
                </c:pt>
                <c:pt idx="46">
                  <c:v>3.4482758620689657E-5</c:v>
                </c:pt>
                <c:pt idx="47">
                  <c:v>3.4482758620689657E-5</c:v>
                </c:pt>
                <c:pt idx="48">
                  <c:v>9.5833333333333336E-6</c:v>
                </c:pt>
                <c:pt idx="49">
                  <c:v>9.5918367346938765E-6</c:v>
                </c:pt>
                <c:pt idx="50">
                  <c:v>8.9999999999999985E-6</c:v>
                </c:pt>
                <c:pt idx="51">
                  <c:v>9.3478260869565209E-6</c:v>
                </c:pt>
                <c:pt idx="52">
                  <c:v>1.2417582417582417E-5</c:v>
                </c:pt>
                <c:pt idx="53">
                  <c:v>1.7749999999999998E-5</c:v>
                </c:pt>
                <c:pt idx="54">
                  <c:v>1.4375E-5</c:v>
                </c:pt>
                <c:pt idx="55">
                  <c:v>8.2352941176470598E-6</c:v>
                </c:pt>
                <c:pt idx="56">
                  <c:v>8.7500000000000009E-6</c:v>
                </c:pt>
                <c:pt idx="57">
                  <c:v>1.1000000000000001E-5</c:v>
                </c:pt>
                <c:pt idx="58">
                  <c:v>1.0000000000000001E-5</c:v>
                </c:pt>
                <c:pt idx="59">
                  <c:v>1.9534313725490197E-5</c:v>
                </c:pt>
                <c:pt idx="60">
                  <c:v>9.8950131233595794E-6</c:v>
                </c:pt>
                <c:pt idx="61">
                  <c:v>6.1847389558232934E-6</c:v>
                </c:pt>
                <c:pt idx="62">
                  <c:v>5.5423728813559316E-6</c:v>
                </c:pt>
                <c:pt idx="63">
                  <c:v>1.4239334738281029E-5</c:v>
                </c:pt>
                <c:pt idx="64">
                  <c:v>4.4097543766812198E-5</c:v>
                </c:pt>
                <c:pt idx="65">
                  <c:v>2.6550552251486831E-5</c:v>
                </c:pt>
                <c:pt idx="66">
                  <c:v>4.8127827509866201E-5</c:v>
                </c:pt>
                <c:pt idx="67">
                  <c:v>2.4812664383901544E-5</c:v>
                </c:pt>
                <c:pt idx="68">
                  <c:v>7.0026836632002687E-5</c:v>
                </c:pt>
                <c:pt idx="69">
                  <c:v>2.7027027027027027E-5</c:v>
                </c:pt>
                <c:pt idx="70">
                  <c:v>5.6837558258497215E-5</c:v>
                </c:pt>
                <c:pt idx="71">
                  <c:v>1.9972039145196724E-4</c:v>
                </c:pt>
                <c:pt idx="72">
                  <c:v>5.1832270771782509E-4</c:v>
                </c:pt>
                <c:pt idx="73">
                  <c:v>1.1828300391516744E-4</c:v>
                </c:pt>
                <c:pt idx="74">
                  <c:v>4.790766885638588E-5</c:v>
                </c:pt>
                <c:pt idx="75">
                  <c:v>1.9121555729774175E-5</c:v>
                </c:pt>
                <c:pt idx="76">
                  <c:v>3.8446751249519418E-5</c:v>
                </c:pt>
                <c:pt idx="77">
                  <c:v>5.1111679018655768E-5</c:v>
                </c:pt>
                <c:pt idx="78">
                  <c:v>2.2234335551985311E-5</c:v>
                </c:pt>
                <c:pt idx="79">
                  <c:v>2.0981152993348114E-5</c:v>
                </c:pt>
                <c:pt idx="80">
                  <c:v>1.0578428468666694E-4</c:v>
                </c:pt>
                <c:pt idx="81">
                  <c:v>1.7655367231638421E-4</c:v>
                </c:pt>
                <c:pt idx="82">
                  <c:v>3.0549898167006103E-5</c:v>
                </c:pt>
                <c:pt idx="83">
                  <c:v>3.4948904701326663E-5</c:v>
                </c:pt>
                <c:pt idx="84">
                  <c:v>1.4545454545454546E-5</c:v>
                </c:pt>
                <c:pt idx="85">
                  <c:v>5.0768819685670561E-5</c:v>
                </c:pt>
                <c:pt idx="86">
                  <c:v>5.5934828753370438E-5</c:v>
                </c:pt>
                <c:pt idx="87">
                  <c:v>4.4153109397819521E-5</c:v>
                </c:pt>
                <c:pt idx="88">
                  <c:v>2.8571428571428574E-5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7B-442E-B1E2-5A56A6AD6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Trace</a:t>
                </a:r>
                <a:r>
                  <a:rPr lang="en-US" sz="1000" baseline="0"/>
                  <a:t> to </a:t>
                </a:r>
                <a:r>
                  <a:rPr lang="en-US" sz="1000"/>
                  <a:t>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'SJ Bluff RK 377'!$A$1</c:f>
          <c:strCache>
            <c:ptCount val="1"/>
            <c:pt idx="0">
              <c:v>San Juan at  Bluff  (RK 377 to 378)</c:v>
            </c:pt>
          </c:strCache>
        </c:strRef>
      </c:tx>
      <c:layout>
        <c:manualLayout>
          <c:xMode val="edge"/>
          <c:yMode val="edge"/>
          <c:x val="0.24488435424445179"/>
          <c:y val="3.51803683295200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346363509295065"/>
          <c:y val="0.13266477107028288"/>
          <c:w val="0.69720759757101369"/>
          <c:h val="0.6603316754907271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'SJ Bluff RK 377'!$G$79</c:f>
              <c:strCache>
                <c:ptCount val="1"/>
                <c:pt idx="0">
                  <c:v>Aluminum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'SJ Bluff RK 377'!$F$80:$F$183</c:f>
              <c:strCache>
                <c:ptCount val="79"/>
                <c:pt idx="0">
                  <c:v>8/8/15 16:19</c:v>
                </c:pt>
                <c:pt idx="1">
                  <c:v>8/9/15 18:25</c:v>
                </c:pt>
                <c:pt idx="2">
                  <c:v>8/10/15 11:15</c:v>
                </c:pt>
                <c:pt idx="3">
                  <c:v>8/10/15 12:40</c:v>
                </c:pt>
                <c:pt idx="4">
                  <c:v>8/10/15 15:58</c:v>
                </c:pt>
                <c:pt idx="5">
                  <c:v>8/11/15 10:53</c:v>
                </c:pt>
                <c:pt idx="6">
                  <c:v>8/11/15 11:30</c:v>
                </c:pt>
                <c:pt idx="7">
                  <c:v>8/11/15 15:01</c:v>
                </c:pt>
                <c:pt idx="8">
                  <c:v>8/12/15 10:45</c:v>
                </c:pt>
                <c:pt idx="9">
                  <c:v>8/12/15 11:12</c:v>
                </c:pt>
                <c:pt idx="10">
                  <c:v>8/12/15 11:45</c:v>
                </c:pt>
                <c:pt idx="11">
                  <c:v>8/13/15 11:28</c:v>
                </c:pt>
                <c:pt idx="12">
                  <c:v>8/13/15 14:57</c:v>
                </c:pt>
                <c:pt idx="13">
                  <c:v>8/14/15 11:02</c:v>
                </c:pt>
                <c:pt idx="14">
                  <c:v>8/14/15 11:50</c:v>
                </c:pt>
                <c:pt idx="15">
                  <c:v>8/15/15 11:31</c:v>
                </c:pt>
                <c:pt idx="16">
                  <c:v>8/15/15 12:50</c:v>
                </c:pt>
                <c:pt idx="17">
                  <c:v>8/16/15 11:06</c:v>
                </c:pt>
                <c:pt idx="18">
                  <c:v>8/16/15 14:00</c:v>
                </c:pt>
                <c:pt idx="19">
                  <c:v>8/16/15 14:00</c:v>
                </c:pt>
                <c:pt idx="20">
                  <c:v>8/17/15 12:30</c:v>
                </c:pt>
                <c:pt idx="21">
                  <c:v>8/17/15 15:33</c:v>
                </c:pt>
                <c:pt idx="22">
                  <c:v>8/18/15 11:22</c:v>
                </c:pt>
                <c:pt idx="23">
                  <c:v>8/18/15 14:10</c:v>
                </c:pt>
                <c:pt idx="24">
                  <c:v>8/19/15 11:20</c:v>
                </c:pt>
                <c:pt idx="25">
                  <c:v>8/19/15 12:33</c:v>
                </c:pt>
                <c:pt idx="26">
                  <c:v>8/20/15 7:21</c:v>
                </c:pt>
                <c:pt idx="27">
                  <c:v>8/24/15 12:16</c:v>
                </c:pt>
                <c:pt idx="28">
                  <c:v>8/24/15 13:55</c:v>
                </c:pt>
                <c:pt idx="29">
                  <c:v>8/25/15 12:12</c:v>
                </c:pt>
                <c:pt idx="30">
                  <c:v>8/25/15 14:25</c:v>
                </c:pt>
                <c:pt idx="31">
                  <c:v>8/26/15 11:19</c:v>
                </c:pt>
                <c:pt idx="32">
                  <c:v>8/26/15 13:30</c:v>
                </c:pt>
                <c:pt idx="33">
                  <c:v>8/27/15 12:32</c:v>
                </c:pt>
                <c:pt idx="34">
                  <c:v>8/27/15 13:55</c:v>
                </c:pt>
                <c:pt idx="35">
                  <c:v>8/28/15 14:45</c:v>
                </c:pt>
                <c:pt idx="36">
                  <c:v>9/22/15 13:55</c:v>
                </c:pt>
                <c:pt idx="37">
                  <c:v>10/15/15 12:00</c:v>
                </c:pt>
                <c:pt idx="38">
                  <c:v>10/19/15 0:00</c:v>
                </c:pt>
                <c:pt idx="39">
                  <c:v>10/19/15 12:00</c:v>
                </c:pt>
                <c:pt idx="40">
                  <c:v>10/20/15 0:00</c:v>
                </c:pt>
                <c:pt idx="41">
                  <c:v>10/20/15 12:00</c:v>
                </c:pt>
                <c:pt idx="42">
                  <c:v>10/21/15 0:00</c:v>
                </c:pt>
                <c:pt idx="43">
                  <c:v>10/23/15 0:00</c:v>
                </c:pt>
                <c:pt idx="44">
                  <c:v>10/23/15 12:00</c:v>
                </c:pt>
                <c:pt idx="45">
                  <c:v>10/24/15 0:00</c:v>
                </c:pt>
                <c:pt idx="46">
                  <c:v>10/26/15 16:15</c:v>
                </c:pt>
                <c:pt idx="47">
                  <c:v>10/26/15 16:45</c:v>
                </c:pt>
                <c:pt idx="48">
                  <c:v>2/16/16 17:00</c:v>
                </c:pt>
                <c:pt idx="49">
                  <c:v>2/24/16 8:40</c:v>
                </c:pt>
                <c:pt idx="50">
                  <c:v>3/1/16 8:15</c:v>
                </c:pt>
                <c:pt idx="51">
                  <c:v>3/9/16 12:10</c:v>
                </c:pt>
                <c:pt idx="52">
                  <c:v>3/15/16 11:00</c:v>
                </c:pt>
                <c:pt idx="53">
                  <c:v>3/22/16 10:15</c:v>
                </c:pt>
                <c:pt idx="54">
                  <c:v>3/22/16 11:40</c:v>
                </c:pt>
                <c:pt idx="55">
                  <c:v>3/29/16 9:50</c:v>
                </c:pt>
                <c:pt idx="56">
                  <c:v>4/4/16 14:40</c:v>
                </c:pt>
                <c:pt idx="57">
                  <c:v>4/12/16 10:30</c:v>
                </c:pt>
                <c:pt idx="58">
                  <c:v>4/19/16 10:17</c:v>
                </c:pt>
                <c:pt idx="59">
                  <c:v>4/26/16 10:00</c:v>
                </c:pt>
                <c:pt idx="60">
                  <c:v>4/26/16 10:05</c:v>
                </c:pt>
                <c:pt idx="61">
                  <c:v>5/2/16 12:00</c:v>
                </c:pt>
                <c:pt idx="62">
                  <c:v>5/9/16 14:45</c:v>
                </c:pt>
                <c:pt idx="63">
                  <c:v>5/15/16 10:15</c:v>
                </c:pt>
                <c:pt idx="64">
                  <c:v>5/21/16 13:15</c:v>
                </c:pt>
                <c:pt idx="65">
                  <c:v>5/31/16 14:00</c:v>
                </c:pt>
                <c:pt idx="66">
                  <c:v>6/5/16 8:25</c:v>
                </c:pt>
                <c:pt idx="67">
                  <c:v>6/7/16 11:00</c:v>
                </c:pt>
                <c:pt idx="68">
                  <c:v>6/13/16 10:30</c:v>
                </c:pt>
                <c:pt idx="69">
                  <c:v>6/18/16 13:45</c:v>
                </c:pt>
                <c:pt idx="70">
                  <c:v>6/25/16 13:00</c:v>
                </c:pt>
                <c:pt idx="73">
                  <c:v>Max During Plume</c:v>
                </c:pt>
                <c:pt idx="74">
                  <c:v>Plume to Aug 27</c:v>
                </c:pt>
                <c:pt idx="75">
                  <c:v>Fall 2015</c:v>
                </c:pt>
                <c:pt idx="77">
                  <c:v>Peak 2016 Snowmelt</c:v>
                </c:pt>
                <c:pt idx="78">
                  <c:v>summer/fall 2016</c:v>
                </c:pt>
              </c:strCache>
            </c:strRef>
          </c:cat>
          <c:val>
            <c:numRef>
              <c:f>'SJ Bluff RK 377'!$G$80:$G$150</c:f>
              <c:numCache>
                <c:formatCode>#,##0.00</c:formatCode>
                <c:ptCount val="71"/>
                <c:pt idx="0">
                  <c:v>55.7</c:v>
                </c:pt>
                <c:pt idx="1">
                  <c:v>53</c:v>
                </c:pt>
                <c:pt idx="2">
                  <c:v>27</c:v>
                </c:pt>
                <c:pt idx="3">
                  <c:v>42</c:v>
                </c:pt>
                <c:pt idx="4">
                  <c:v>28.7</c:v>
                </c:pt>
                <c:pt idx="5">
                  <c:v>47.8</c:v>
                </c:pt>
                <c:pt idx="6">
                  <c:v>110</c:v>
                </c:pt>
                <c:pt idx="7">
                  <c:v>48.7</c:v>
                </c:pt>
                <c:pt idx="9">
                  <c:v>45.4</c:v>
                </c:pt>
                <c:pt idx="10">
                  <c:v>110</c:v>
                </c:pt>
                <c:pt idx="11">
                  <c:v>19.3</c:v>
                </c:pt>
                <c:pt idx="12">
                  <c:v>30.6</c:v>
                </c:pt>
                <c:pt idx="13">
                  <c:v>66.3</c:v>
                </c:pt>
                <c:pt idx="14">
                  <c:v>120</c:v>
                </c:pt>
                <c:pt idx="15">
                  <c:v>37.6</c:v>
                </c:pt>
                <c:pt idx="16">
                  <c:v>64</c:v>
                </c:pt>
                <c:pt idx="17">
                  <c:v>24.6</c:v>
                </c:pt>
                <c:pt idx="18">
                  <c:v>33</c:v>
                </c:pt>
                <c:pt idx="19">
                  <c:v>35</c:v>
                </c:pt>
                <c:pt idx="20">
                  <c:v>17</c:v>
                </c:pt>
                <c:pt idx="21">
                  <c:v>10.199999999999999</c:v>
                </c:pt>
                <c:pt idx="22">
                  <c:v>7.32</c:v>
                </c:pt>
                <c:pt idx="23">
                  <c:v>7.4</c:v>
                </c:pt>
                <c:pt idx="24">
                  <c:v>4.7</c:v>
                </c:pt>
                <c:pt idx="25">
                  <c:v>5.98</c:v>
                </c:pt>
                <c:pt idx="26">
                  <c:v>5.77</c:v>
                </c:pt>
                <c:pt idx="27">
                  <c:v>2.7</c:v>
                </c:pt>
                <c:pt idx="28">
                  <c:v>2.21</c:v>
                </c:pt>
                <c:pt idx="29">
                  <c:v>1.8</c:v>
                </c:pt>
                <c:pt idx="30">
                  <c:v>2.0699999999999998</c:v>
                </c:pt>
                <c:pt idx="31">
                  <c:v>3.3</c:v>
                </c:pt>
                <c:pt idx="32">
                  <c:v>1.62</c:v>
                </c:pt>
                <c:pt idx="33">
                  <c:v>3.4</c:v>
                </c:pt>
                <c:pt idx="34">
                  <c:v>1.25</c:v>
                </c:pt>
                <c:pt idx="35">
                  <c:v>125</c:v>
                </c:pt>
                <c:pt idx="36">
                  <c:v>1.72</c:v>
                </c:pt>
                <c:pt idx="37">
                  <c:v>16.399999999999999</c:v>
                </c:pt>
                <c:pt idx="38">
                  <c:v>11</c:v>
                </c:pt>
                <c:pt idx="39">
                  <c:v>16.5</c:v>
                </c:pt>
                <c:pt idx="40">
                  <c:v>85.7</c:v>
                </c:pt>
                <c:pt idx="41">
                  <c:v>71.8</c:v>
                </c:pt>
                <c:pt idx="42">
                  <c:v>67.2</c:v>
                </c:pt>
                <c:pt idx="43">
                  <c:v>45.7</c:v>
                </c:pt>
                <c:pt idx="44">
                  <c:v>69.8</c:v>
                </c:pt>
                <c:pt idx="45">
                  <c:v>200</c:v>
                </c:pt>
                <c:pt idx="46">
                  <c:v>43.7</c:v>
                </c:pt>
                <c:pt idx="47">
                  <c:v>70</c:v>
                </c:pt>
                <c:pt idx="48">
                  <c:v>68.001000000000005</c:v>
                </c:pt>
                <c:pt idx="49">
                  <c:v>1.5799000000000001</c:v>
                </c:pt>
                <c:pt idx="50">
                  <c:v>3.3209</c:v>
                </c:pt>
                <c:pt idx="51">
                  <c:v>3.7309999999999999</c:v>
                </c:pt>
                <c:pt idx="52">
                  <c:v>1.8999000000000001</c:v>
                </c:pt>
                <c:pt idx="53">
                  <c:v>2.8</c:v>
                </c:pt>
                <c:pt idx="54">
                  <c:v>0.5454</c:v>
                </c:pt>
                <c:pt idx="55">
                  <c:v>1.9747000000000001</c:v>
                </c:pt>
                <c:pt idx="56">
                  <c:v>0.29472999999999999</c:v>
                </c:pt>
                <c:pt idx="57">
                  <c:v>0.77707000000000004</c:v>
                </c:pt>
                <c:pt idx="58">
                  <c:v>1.0025999999999999</c:v>
                </c:pt>
                <c:pt idx="59">
                  <c:v>0.73471000000000009</c:v>
                </c:pt>
                <c:pt idx="60">
                  <c:v>0.70683000000000007</c:v>
                </c:pt>
                <c:pt idx="61">
                  <c:v>2.0684999999999998</c:v>
                </c:pt>
                <c:pt idx="62">
                  <c:v>17.997</c:v>
                </c:pt>
                <c:pt idx="63">
                  <c:v>7.3356000000000003</c:v>
                </c:pt>
                <c:pt idx="64">
                  <c:v>32.813000000000002</c:v>
                </c:pt>
                <c:pt idx="65">
                  <c:v>4.6242999999999999</c:v>
                </c:pt>
                <c:pt idx="66">
                  <c:v>6.37</c:v>
                </c:pt>
                <c:pt idx="67">
                  <c:v>8.6999999999999993</c:v>
                </c:pt>
                <c:pt idx="68">
                  <c:v>3.7126999999999999</c:v>
                </c:pt>
                <c:pt idx="69">
                  <c:v>3.4636</c:v>
                </c:pt>
                <c:pt idx="70">
                  <c:v>2.3247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D3-414D-A351-79AF7CDB45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227502952"/>
        <c:axId val="1227503344"/>
        <c:extLst/>
      </c:barChart>
      <c:catAx>
        <c:axId val="122750295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503344"/>
        <c:crossesAt val="0.1"/>
        <c:auto val="0"/>
        <c:lblAlgn val="ctr"/>
        <c:lblOffset val="100"/>
        <c:noMultiLvlLbl val="0"/>
      </c:catAx>
      <c:valAx>
        <c:axId val="1227503344"/>
        <c:scaling>
          <c:logBase val="10"/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Total  Concentration (mg/L)</a:t>
                </a:r>
              </a:p>
            </c:rich>
          </c:tx>
          <c:layout>
            <c:manualLayout>
              <c:xMode val="edge"/>
              <c:yMode val="edge"/>
              <c:x val="2.2596716830514535E-2"/>
              <c:y val="0.176083406240886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502952"/>
        <c:crosses val="autoZero"/>
        <c:crossBetween val="between"/>
        <c:minorUnit val="50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24022008238890535"/>
          <c:y val="0.14381457577925061"/>
          <c:w val="0.5597574859823834"/>
          <c:h val="7.34024399485639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 Bluff  (RK 377.0 to 377.6)</a:t>
            </a:r>
          </a:p>
        </c:rich>
      </c:tx>
      <c:layout>
        <c:manualLayout>
          <c:xMode val="edge"/>
          <c:yMode val="edge"/>
          <c:x val="0.25556011119911787"/>
          <c:y val="3.98002333041703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79328008141971"/>
          <c:y val="0.15119349664625256"/>
          <c:w val="0.73346209560598741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Bluff RK 377'!$AE$79</c:f>
              <c:strCache>
                <c:ptCount val="1"/>
                <c:pt idx="0">
                  <c:v>Pb:Al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strRef>
              <c:f>'SJ Bluff RK 377'!$F$80:$F$159</c:f>
              <c:strCache>
                <c:ptCount val="79"/>
                <c:pt idx="0">
                  <c:v>8/8/15 16:19</c:v>
                </c:pt>
                <c:pt idx="1">
                  <c:v>8/9/15 18:25</c:v>
                </c:pt>
                <c:pt idx="2">
                  <c:v>8/10/15 11:15</c:v>
                </c:pt>
                <c:pt idx="3">
                  <c:v>8/10/15 12:40</c:v>
                </c:pt>
                <c:pt idx="4">
                  <c:v>8/10/15 15:58</c:v>
                </c:pt>
                <c:pt idx="5">
                  <c:v>8/11/15 10:53</c:v>
                </c:pt>
                <c:pt idx="6">
                  <c:v>8/11/15 11:30</c:v>
                </c:pt>
                <c:pt idx="7">
                  <c:v>8/11/15 15:01</c:v>
                </c:pt>
                <c:pt idx="8">
                  <c:v>8/12/15 10:45</c:v>
                </c:pt>
                <c:pt idx="9">
                  <c:v>8/12/15 11:12</c:v>
                </c:pt>
                <c:pt idx="10">
                  <c:v>8/12/15 11:45</c:v>
                </c:pt>
                <c:pt idx="11">
                  <c:v>8/13/15 11:28</c:v>
                </c:pt>
                <c:pt idx="12">
                  <c:v>8/13/15 14:57</c:v>
                </c:pt>
                <c:pt idx="13">
                  <c:v>8/14/15 11:02</c:v>
                </c:pt>
                <c:pt idx="14">
                  <c:v>8/14/15 11:50</c:v>
                </c:pt>
                <c:pt idx="15">
                  <c:v>8/15/15 11:31</c:v>
                </c:pt>
                <c:pt idx="16">
                  <c:v>8/15/15 12:50</c:v>
                </c:pt>
                <c:pt idx="17">
                  <c:v>8/16/15 11:06</c:v>
                </c:pt>
                <c:pt idx="18">
                  <c:v>8/16/15 14:00</c:v>
                </c:pt>
                <c:pt idx="19">
                  <c:v>8/16/15 14:00</c:v>
                </c:pt>
                <c:pt idx="20">
                  <c:v>8/17/15 12:30</c:v>
                </c:pt>
                <c:pt idx="21">
                  <c:v>8/17/15 15:33</c:v>
                </c:pt>
                <c:pt idx="22">
                  <c:v>8/18/15 11:22</c:v>
                </c:pt>
                <c:pt idx="23">
                  <c:v>8/18/15 14:10</c:v>
                </c:pt>
                <c:pt idx="24">
                  <c:v>8/19/15 11:20</c:v>
                </c:pt>
                <c:pt idx="25">
                  <c:v>8/19/15 12:33</c:v>
                </c:pt>
                <c:pt idx="26">
                  <c:v>8/20/15 7:21</c:v>
                </c:pt>
                <c:pt idx="27">
                  <c:v>8/24/15 12:16</c:v>
                </c:pt>
                <c:pt idx="28">
                  <c:v>8/24/15 13:55</c:v>
                </c:pt>
                <c:pt idx="29">
                  <c:v>8/25/15 12:12</c:v>
                </c:pt>
                <c:pt idx="30">
                  <c:v>8/25/15 14:25</c:v>
                </c:pt>
                <c:pt idx="31">
                  <c:v>8/26/15 11:19</c:v>
                </c:pt>
                <c:pt idx="32">
                  <c:v>8/26/15 13:30</c:v>
                </c:pt>
                <c:pt idx="33">
                  <c:v>8/27/15 12:32</c:v>
                </c:pt>
                <c:pt idx="34">
                  <c:v>8/27/15 13:55</c:v>
                </c:pt>
                <c:pt idx="35">
                  <c:v>8/28/15 14:45</c:v>
                </c:pt>
                <c:pt idx="36">
                  <c:v>9/22/15 13:55</c:v>
                </c:pt>
                <c:pt idx="37">
                  <c:v>10/15/15 12:00</c:v>
                </c:pt>
                <c:pt idx="38">
                  <c:v>10/19/15 0:00</c:v>
                </c:pt>
                <c:pt idx="39">
                  <c:v>10/19/15 12:00</c:v>
                </c:pt>
                <c:pt idx="40">
                  <c:v>10/20/15 0:00</c:v>
                </c:pt>
                <c:pt idx="41">
                  <c:v>10/20/15 12:00</c:v>
                </c:pt>
                <c:pt idx="42">
                  <c:v>10/21/15 0:00</c:v>
                </c:pt>
                <c:pt idx="43">
                  <c:v>10/23/15 0:00</c:v>
                </c:pt>
                <c:pt idx="44">
                  <c:v>10/23/15 12:00</c:v>
                </c:pt>
                <c:pt idx="45">
                  <c:v>10/24/15 0:00</c:v>
                </c:pt>
                <c:pt idx="46">
                  <c:v>10/26/15 16:15</c:v>
                </c:pt>
                <c:pt idx="47">
                  <c:v>10/26/15 16:45</c:v>
                </c:pt>
                <c:pt idx="48">
                  <c:v>2/16/16 17:00</c:v>
                </c:pt>
                <c:pt idx="49">
                  <c:v>2/24/16 8:40</c:v>
                </c:pt>
                <c:pt idx="50">
                  <c:v>3/1/16 8:15</c:v>
                </c:pt>
                <c:pt idx="51">
                  <c:v>3/9/16 12:10</c:v>
                </c:pt>
                <c:pt idx="52">
                  <c:v>3/15/16 11:00</c:v>
                </c:pt>
                <c:pt idx="53">
                  <c:v>3/22/16 10:15</c:v>
                </c:pt>
                <c:pt idx="54">
                  <c:v>3/22/16 11:40</c:v>
                </c:pt>
                <c:pt idx="55">
                  <c:v>3/29/16 9:50</c:v>
                </c:pt>
                <c:pt idx="56">
                  <c:v>4/4/16 14:40</c:v>
                </c:pt>
                <c:pt idx="57">
                  <c:v>4/12/16 10:30</c:v>
                </c:pt>
                <c:pt idx="58">
                  <c:v>4/19/16 10:17</c:v>
                </c:pt>
                <c:pt idx="59">
                  <c:v>4/26/16 10:00</c:v>
                </c:pt>
                <c:pt idx="60">
                  <c:v>4/26/16 10:05</c:v>
                </c:pt>
                <c:pt idx="61">
                  <c:v>5/2/16 12:00</c:v>
                </c:pt>
                <c:pt idx="62">
                  <c:v>5/9/16 14:45</c:v>
                </c:pt>
                <c:pt idx="63">
                  <c:v>5/15/16 10:15</c:v>
                </c:pt>
                <c:pt idx="64">
                  <c:v>5/21/16 13:15</c:v>
                </c:pt>
                <c:pt idx="65">
                  <c:v>5/31/16 14:00</c:v>
                </c:pt>
                <c:pt idx="66">
                  <c:v>6/5/16 8:25</c:v>
                </c:pt>
                <c:pt idx="67">
                  <c:v>6/7/16 11:00</c:v>
                </c:pt>
                <c:pt idx="68">
                  <c:v>6/13/16 10:30</c:v>
                </c:pt>
                <c:pt idx="69">
                  <c:v>6/18/16 13:45</c:v>
                </c:pt>
                <c:pt idx="70">
                  <c:v>6/25/16 13:00</c:v>
                </c:pt>
                <c:pt idx="73">
                  <c:v>Max During Plume</c:v>
                </c:pt>
                <c:pt idx="74">
                  <c:v>Plume to Aug 27</c:v>
                </c:pt>
                <c:pt idx="75">
                  <c:v>Fall 2015</c:v>
                </c:pt>
                <c:pt idx="77">
                  <c:v>Peak 2016 Snowmelt</c:v>
                </c:pt>
                <c:pt idx="78">
                  <c:v>summer/fall 2016</c:v>
                </c:pt>
              </c:strCache>
            </c:strRef>
          </c:cat>
          <c:val>
            <c:numRef>
              <c:f>'SJ Bluff RK 377'!$AE$80:$AE$151</c:f>
              <c:numCache>
                <c:formatCode>#,##0.000</c:formatCode>
                <c:ptCount val="72"/>
                <c:pt idx="0">
                  <c:v>1.341113105924596E-3</c:v>
                </c:pt>
                <c:pt idx="1">
                  <c:v>7.5471698113207543E-4</c:v>
                </c:pt>
                <c:pt idx="2">
                  <c:v>5.1851851851851859E-3</c:v>
                </c:pt>
                <c:pt idx="3">
                  <c:v>2.8571428571428571E-3</c:v>
                </c:pt>
                <c:pt idx="4">
                  <c:v>2.951219512195122E-3</c:v>
                </c:pt>
                <c:pt idx="5">
                  <c:v>1.3284518828451885E-3</c:v>
                </c:pt>
                <c:pt idx="6">
                  <c:v>7.4545454545454546E-4</c:v>
                </c:pt>
                <c:pt idx="7">
                  <c:v>1.301848049281314E-3</c:v>
                </c:pt>
                <c:pt idx="9">
                  <c:v>1.4845814977973569E-3</c:v>
                </c:pt>
                <c:pt idx="10">
                  <c:v>7.0909090909090911E-4</c:v>
                </c:pt>
                <c:pt idx="11">
                  <c:v>1.8445595854922278E-3</c:v>
                </c:pt>
                <c:pt idx="12">
                  <c:v>1.6045751633986924E-3</c:v>
                </c:pt>
                <c:pt idx="13">
                  <c:v>1.4479638009049776E-3</c:v>
                </c:pt>
                <c:pt idx="14">
                  <c:v>1E-3</c:v>
                </c:pt>
                <c:pt idx="15">
                  <c:v>1.4361702127659575E-3</c:v>
                </c:pt>
                <c:pt idx="16">
                  <c:v>9.3749999999999997E-4</c:v>
                </c:pt>
                <c:pt idx="17">
                  <c:v>1.2845528455284554E-3</c:v>
                </c:pt>
                <c:pt idx="18">
                  <c:v>5.7575757575757571E-4</c:v>
                </c:pt>
                <c:pt idx="19">
                  <c:v>5.7142857142857147E-4</c:v>
                </c:pt>
                <c:pt idx="20">
                  <c:v>1.2352941176470588E-3</c:v>
                </c:pt>
                <c:pt idx="21">
                  <c:v>1.6862745098039217E-3</c:v>
                </c:pt>
                <c:pt idx="22">
                  <c:v>1.1256830601092897E-3</c:v>
                </c:pt>
                <c:pt idx="23">
                  <c:v>1.2702702702702703E-3</c:v>
                </c:pt>
                <c:pt idx="24">
                  <c:v>1.2553191489361702E-3</c:v>
                </c:pt>
                <c:pt idx="25">
                  <c:v>1.011705685618729E-3</c:v>
                </c:pt>
                <c:pt idx="26">
                  <c:v>9.8786828422876968E-4</c:v>
                </c:pt>
                <c:pt idx="27">
                  <c:v>9.2592592592592585E-4</c:v>
                </c:pt>
                <c:pt idx="28">
                  <c:v>1.0814479638009051E-3</c:v>
                </c:pt>
                <c:pt idx="29">
                  <c:v>1.1666666666666668E-3</c:v>
                </c:pt>
                <c:pt idx="30">
                  <c:v>8.7922705314009671E-4</c:v>
                </c:pt>
                <c:pt idx="31">
                  <c:v>6.0606060606060606E-4</c:v>
                </c:pt>
                <c:pt idx="32">
                  <c:v>9.0740740740740734E-4</c:v>
                </c:pt>
                <c:pt idx="33">
                  <c:v>6.4705882352941182E-4</c:v>
                </c:pt>
                <c:pt idx="34">
                  <c:v>1.0240000000000002E-3</c:v>
                </c:pt>
                <c:pt idx="35">
                  <c:v>1.9039999999999999E-3</c:v>
                </c:pt>
                <c:pt idx="36">
                  <c:v>1.25E-3</c:v>
                </c:pt>
                <c:pt idx="37">
                  <c:v>8.1707317073170739E-4</c:v>
                </c:pt>
                <c:pt idx="38">
                  <c:v>9.0272727272727271E-4</c:v>
                </c:pt>
                <c:pt idx="39">
                  <c:v>8.9696969696969697E-4</c:v>
                </c:pt>
                <c:pt idx="40">
                  <c:v>1.0513418903150525E-3</c:v>
                </c:pt>
                <c:pt idx="41">
                  <c:v>1.2089136490250696E-3</c:v>
                </c:pt>
                <c:pt idx="42">
                  <c:v>1.1354166666666667E-3</c:v>
                </c:pt>
                <c:pt idx="43">
                  <c:v>1.2516411378555798E-3</c:v>
                </c:pt>
                <c:pt idx="44">
                  <c:v>1.0472779369627508E-3</c:v>
                </c:pt>
                <c:pt idx="45">
                  <c:v>1.09E-3</c:v>
                </c:pt>
                <c:pt idx="46">
                  <c:v>8.9702517162471387E-4</c:v>
                </c:pt>
                <c:pt idx="47">
                  <c:v>5.2857142857142859E-4</c:v>
                </c:pt>
                <c:pt idx="48">
                  <c:v>8.6817840914104195E-4</c:v>
                </c:pt>
                <c:pt idx="49">
                  <c:v>4.7800493702133042E-3</c:v>
                </c:pt>
                <c:pt idx="50">
                  <c:v>1.5501821795296455E-3</c:v>
                </c:pt>
                <c:pt idx="51">
                  <c:v>1.7204502814258912E-3</c:v>
                </c:pt>
                <c:pt idx="52">
                  <c:v>1.4595505026580348E-3</c:v>
                </c:pt>
                <c:pt idx="53">
                  <c:v>1E-3</c:v>
                </c:pt>
                <c:pt idx="54">
                  <c:v>4.1804180418041799E-3</c:v>
                </c:pt>
                <c:pt idx="55">
                  <c:v>9.8698536486554913E-4</c:v>
                </c:pt>
                <c:pt idx="56">
                  <c:v>6.5822956604349742E-3</c:v>
                </c:pt>
                <c:pt idx="57">
                  <c:v>1.303743549487176E-2</c:v>
                </c:pt>
                <c:pt idx="58">
                  <c:v>9.6379413524835429E-3</c:v>
                </c:pt>
                <c:pt idx="59">
                  <c:v>7.01637380735256E-3</c:v>
                </c:pt>
                <c:pt idx="60">
                  <c:v>7.1219387971648051E-3</c:v>
                </c:pt>
                <c:pt idx="61">
                  <c:v>1.9424703891708969E-3</c:v>
                </c:pt>
                <c:pt idx="62">
                  <c:v>2.6125465355336997E-3</c:v>
                </c:pt>
                <c:pt idx="63">
                  <c:v>2.2242216042314194E-3</c:v>
                </c:pt>
                <c:pt idx="64">
                  <c:v>1.2792795538353698E-3</c:v>
                </c:pt>
                <c:pt idx="65">
                  <c:v>4.4404558527777176E-3</c:v>
                </c:pt>
                <c:pt idx="66">
                  <c:v>7.4734693877551023E-3</c:v>
                </c:pt>
                <c:pt idx="67">
                  <c:v>4.2528735632183911E-3</c:v>
                </c:pt>
                <c:pt idx="68">
                  <c:v>4.2443504727018065E-3</c:v>
                </c:pt>
                <c:pt idx="69">
                  <c:v>3.1709781729991914E-3</c:v>
                </c:pt>
                <c:pt idx="70">
                  <c:v>3.2976298016948423E-3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2B-4D4C-A32D-3CDBEAE98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Pb:Al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Lead, 2016 Snowmelt San Juan River at Bluff </a:t>
            </a:r>
            <a:br>
              <a:rPr lang="en-US" sz="1200"/>
            </a:br>
            <a:r>
              <a:rPr lang="en-US" sz="1200"/>
              <a:t>RK 377.6</a:t>
            </a:r>
          </a:p>
        </c:rich>
      </c:tx>
      <c:layout>
        <c:manualLayout>
          <c:xMode val="edge"/>
          <c:yMode val="edge"/>
          <c:x val="0.30929133858267716"/>
          <c:y val="1.91723592249761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209406098087179"/>
          <c:y val="0.15800042855726518"/>
          <c:w val="0.78074282890247571"/>
          <c:h val="0.72515759074060449"/>
        </c:manualLayout>
      </c:layout>
      <c:scatterChart>
        <c:scatterStyle val="smoothMarker"/>
        <c:varyColors val="0"/>
        <c:ser>
          <c:idx val="0"/>
          <c:order val="0"/>
          <c:spPr>
            <a:ln w="28575" cap="rnd">
              <a:solidFill>
                <a:srgbClr val="0033CC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33CC"/>
                </a:solidFill>
              </a:ln>
              <a:effectLst/>
            </c:spPr>
          </c:marker>
          <c:xVal>
            <c:numRef>
              <c:f>'SJ Bluff RK 377'!$F$128:$F$151</c:f>
              <c:numCache>
                <c:formatCode>m/d/yy\ h:mm;@</c:formatCode>
                <c:ptCount val="24"/>
                <c:pt idx="0">
                  <c:v>42416.708333333336</c:v>
                </c:pt>
                <c:pt idx="1">
                  <c:v>42424.361111111109</c:v>
                </c:pt>
                <c:pt idx="2">
                  <c:v>42430.34375</c:v>
                </c:pt>
                <c:pt idx="3">
                  <c:v>42438.506944444445</c:v>
                </c:pt>
                <c:pt idx="4">
                  <c:v>42444.458333333336</c:v>
                </c:pt>
                <c:pt idx="5">
                  <c:v>42451.427083333336</c:v>
                </c:pt>
                <c:pt idx="6">
                  <c:v>42451.486111111109</c:v>
                </c:pt>
                <c:pt idx="7">
                  <c:v>42458.409722222219</c:v>
                </c:pt>
                <c:pt idx="8">
                  <c:v>42464.611111111109</c:v>
                </c:pt>
                <c:pt idx="9">
                  <c:v>42472.4375</c:v>
                </c:pt>
                <c:pt idx="10">
                  <c:v>42479.428472222222</c:v>
                </c:pt>
                <c:pt idx="11">
                  <c:v>42486.416666666664</c:v>
                </c:pt>
                <c:pt idx="12">
                  <c:v>42486.420138888891</c:v>
                </c:pt>
                <c:pt idx="13">
                  <c:v>42492.5</c:v>
                </c:pt>
                <c:pt idx="14">
                  <c:v>42499.614583333336</c:v>
                </c:pt>
                <c:pt idx="15">
                  <c:v>42505.427083333336</c:v>
                </c:pt>
                <c:pt idx="16">
                  <c:v>42511.552083333336</c:v>
                </c:pt>
                <c:pt idx="17">
                  <c:v>42521.583333333336</c:v>
                </c:pt>
                <c:pt idx="18">
                  <c:v>42526.350694444445</c:v>
                </c:pt>
                <c:pt idx="19">
                  <c:v>42528.458333333336</c:v>
                </c:pt>
                <c:pt idx="20">
                  <c:v>42534.4375</c:v>
                </c:pt>
                <c:pt idx="21">
                  <c:v>42539.572916666664</c:v>
                </c:pt>
                <c:pt idx="22">
                  <c:v>42546.541666666664</c:v>
                </c:pt>
              </c:numCache>
            </c:numRef>
          </c:xVal>
          <c:yVal>
            <c:numRef>
              <c:f>'SJ Bluff RK 377'!$R$128:$R$151</c:f>
              <c:numCache>
                <c:formatCode>#,##0.0000</c:formatCode>
                <c:ptCount val="24"/>
                <c:pt idx="0">
                  <c:v>5.9036999999999999E-2</c:v>
                </c:pt>
                <c:pt idx="1">
                  <c:v>7.5519999999999997E-3</c:v>
                </c:pt>
                <c:pt idx="2">
                  <c:v>5.1479999999999998E-3</c:v>
                </c:pt>
                <c:pt idx="3">
                  <c:v>6.4189999999999994E-3</c:v>
                </c:pt>
                <c:pt idx="4">
                  <c:v>2.7730000000000003E-3</c:v>
                </c:pt>
                <c:pt idx="5">
                  <c:v>2.8E-3</c:v>
                </c:pt>
                <c:pt idx="6">
                  <c:v>2.2799999999999999E-3</c:v>
                </c:pt>
                <c:pt idx="7">
                  <c:v>1.949E-3</c:v>
                </c:pt>
                <c:pt idx="8">
                  <c:v>1.9399999999999999E-3</c:v>
                </c:pt>
                <c:pt idx="9">
                  <c:v>1.0130999999999999E-2</c:v>
                </c:pt>
                <c:pt idx="10">
                  <c:v>9.6629999999999997E-3</c:v>
                </c:pt>
                <c:pt idx="11">
                  <c:v>5.1549999999999999E-3</c:v>
                </c:pt>
                <c:pt idx="12">
                  <c:v>5.0339999999999994E-3</c:v>
                </c:pt>
                <c:pt idx="13">
                  <c:v>4.0179999999999999E-3</c:v>
                </c:pt>
                <c:pt idx="14">
                  <c:v>4.7017999999999997E-2</c:v>
                </c:pt>
                <c:pt idx="15">
                  <c:v>1.6316000000000001E-2</c:v>
                </c:pt>
                <c:pt idx="16">
                  <c:v>4.1976999999999993E-2</c:v>
                </c:pt>
                <c:pt idx="17">
                  <c:v>2.0534E-2</c:v>
                </c:pt>
                <c:pt idx="18">
                  <c:v>4.7606000000000002E-2</c:v>
                </c:pt>
                <c:pt idx="19">
                  <c:v>3.6999999999999998E-2</c:v>
                </c:pt>
                <c:pt idx="20">
                  <c:v>1.5757999999999998E-2</c:v>
                </c:pt>
                <c:pt idx="21">
                  <c:v>1.0983E-2</c:v>
                </c:pt>
                <c:pt idx="22">
                  <c:v>7.6660000000000001E-3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5DF-487F-9801-93CAA9955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514712"/>
        <c:axId val="1227515104"/>
      </c:scatterChart>
      <c:valAx>
        <c:axId val="1227514712"/>
        <c:scaling>
          <c:orientation val="minMax"/>
          <c:min val="42430"/>
        </c:scaling>
        <c:delete val="0"/>
        <c:axPos val="b"/>
        <c:numFmt formatCode="m/d;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515104"/>
        <c:crosses val="autoZero"/>
        <c:crossBetween val="midCat"/>
        <c:majorUnit val="14"/>
        <c:minorUnit val="7"/>
      </c:valAx>
      <c:valAx>
        <c:axId val="1227515104"/>
        <c:scaling>
          <c:orientation val="minMax"/>
          <c:max val="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Total Lead Concentration (mg/L)</a:t>
                </a:r>
              </a:p>
            </c:rich>
          </c:tx>
          <c:layout>
            <c:manualLayout>
              <c:xMode val="edge"/>
              <c:yMode val="edge"/>
              <c:x val="3.2374946907570167E-2"/>
              <c:y val="0.169195022163268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514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100"/>
              <a:t>San Juan River at Farmington RK 196</a:t>
            </a:r>
          </a:p>
        </c:rich>
      </c:tx>
      <c:layout>
        <c:manualLayout>
          <c:xMode val="edge"/>
          <c:yMode val="edge"/>
          <c:x val="0.2326542980063683"/>
          <c:y val="3.57175823922885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54394372351392"/>
          <c:y val="0.11802278236347218"/>
          <c:w val="0.6986943327315428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v>Post-Event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'SJ LVW020 RK 196'!$G$93:$G$167</c:f>
              <c:numCache>
                <c:formatCode>#,##0.00</c:formatCode>
                <c:ptCount val="75"/>
                <c:pt idx="0">
                  <c:v>11.385</c:v>
                </c:pt>
                <c:pt idx="1">
                  <c:v>3.2</c:v>
                </c:pt>
                <c:pt idx="2">
                  <c:v>25</c:v>
                </c:pt>
                <c:pt idx="3">
                  <c:v>3.5</c:v>
                </c:pt>
                <c:pt idx="4">
                  <c:v>12</c:v>
                </c:pt>
                <c:pt idx="5">
                  <c:v>0.79</c:v>
                </c:pt>
                <c:pt idx="6">
                  <c:v>97</c:v>
                </c:pt>
                <c:pt idx="7">
                  <c:v>27</c:v>
                </c:pt>
                <c:pt idx="8">
                  <c:v>11</c:v>
                </c:pt>
                <c:pt idx="9">
                  <c:v>5.31</c:v>
                </c:pt>
                <c:pt idx="10">
                  <c:v>0.7</c:v>
                </c:pt>
                <c:pt idx="11">
                  <c:v>0.91</c:v>
                </c:pt>
                <c:pt idx="12">
                  <c:v>5.4</c:v>
                </c:pt>
                <c:pt idx="13">
                  <c:v>5.6</c:v>
                </c:pt>
                <c:pt idx="14">
                  <c:v>4.5999999999999996</c:v>
                </c:pt>
                <c:pt idx="15">
                  <c:v>1.8</c:v>
                </c:pt>
                <c:pt idx="16">
                  <c:v>1</c:v>
                </c:pt>
                <c:pt idx="17">
                  <c:v>1.5</c:v>
                </c:pt>
                <c:pt idx="18">
                  <c:v>6.2</c:v>
                </c:pt>
                <c:pt idx="19">
                  <c:v>4.2</c:v>
                </c:pt>
                <c:pt idx="20">
                  <c:v>6.1</c:v>
                </c:pt>
                <c:pt idx="21">
                  <c:v>5.4</c:v>
                </c:pt>
                <c:pt idx="22">
                  <c:v>3.9</c:v>
                </c:pt>
                <c:pt idx="23">
                  <c:v>3</c:v>
                </c:pt>
                <c:pt idx="24">
                  <c:v>4.0999999999999996</c:v>
                </c:pt>
                <c:pt idx="25">
                  <c:v>4.9000000000000004</c:v>
                </c:pt>
                <c:pt idx="26">
                  <c:v>5.0999999999999996</c:v>
                </c:pt>
                <c:pt idx="27">
                  <c:v>4.8</c:v>
                </c:pt>
                <c:pt idx="28">
                  <c:v>3.2</c:v>
                </c:pt>
                <c:pt idx="29">
                  <c:v>6.8</c:v>
                </c:pt>
                <c:pt idx="30">
                  <c:v>3.2</c:v>
                </c:pt>
                <c:pt idx="31">
                  <c:v>2.1</c:v>
                </c:pt>
                <c:pt idx="32">
                  <c:v>4.5999999999999996</c:v>
                </c:pt>
                <c:pt idx="33">
                  <c:v>200</c:v>
                </c:pt>
                <c:pt idx="34">
                  <c:v>210</c:v>
                </c:pt>
                <c:pt idx="35">
                  <c:v>140</c:v>
                </c:pt>
                <c:pt idx="36">
                  <c:v>6.3</c:v>
                </c:pt>
                <c:pt idx="37">
                  <c:v>8.1</c:v>
                </c:pt>
                <c:pt idx="38">
                  <c:v>1.5</c:v>
                </c:pt>
                <c:pt idx="39">
                  <c:v>6</c:v>
                </c:pt>
                <c:pt idx="40">
                  <c:v>23</c:v>
                </c:pt>
                <c:pt idx="41">
                  <c:v>170</c:v>
                </c:pt>
                <c:pt idx="42">
                  <c:v>27</c:v>
                </c:pt>
                <c:pt idx="43">
                  <c:v>8.6999999999999993</c:v>
                </c:pt>
                <c:pt idx="44">
                  <c:v>8</c:v>
                </c:pt>
                <c:pt idx="45">
                  <c:v>7.6</c:v>
                </c:pt>
                <c:pt idx="46">
                  <c:v>6.5</c:v>
                </c:pt>
                <c:pt idx="47">
                  <c:v>6.9</c:v>
                </c:pt>
                <c:pt idx="48">
                  <c:v>5.3</c:v>
                </c:pt>
                <c:pt idx="49">
                  <c:v>6.2</c:v>
                </c:pt>
                <c:pt idx="50">
                  <c:v>4.3</c:v>
                </c:pt>
                <c:pt idx="51">
                  <c:v>4</c:v>
                </c:pt>
                <c:pt idx="52">
                  <c:v>4.3</c:v>
                </c:pt>
                <c:pt idx="53">
                  <c:v>4</c:v>
                </c:pt>
                <c:pt idx="54">
                  <c:v>4.2</c:v>
                </c:pt>
                <c:pt idx="55">
                  <c:v>4.5</c:v>
                </c:pt>
                <c:pt idx="56">
                  <c:v>5.7</c:v>
                </c:pt>
                <c:pt idx="57">
                  <c:v>3.8</c:v>
                </c:pt>
                <c:pt idx="58">
                  <c:v>3.3</c:v>
                </c:pt>
                <c:pt idx="59">
                  <c:v>0.98</c:v>
                </c:pt>
                <c:pt idx="60">
                  <c:v>4.2</c:v>
                </c:pt>
                <c:pt idx="61">
                  <c:v>4.4000000000000004</c:v>
                </c:pt>
                <c:pt idx="62">
                  <c:v>240</c:v>
                </c:pt>
                <c:pt idx="63">
                  <c:v>230</c:v>
                </c:pt>
                <c:pt idx="64">
                  <c:v>9.6999999999999993</c:v>
                </c:pt>
                <c:pt idx="65">
                  <c:v>11</c:v>
                </c:pt>
                <c:pt idx="66">
                  <c:v>9.6999999999999993</c:v>
                </c:pt>
                <c:pt idx="67">
                  <c:v>1.2</c:v>
                </c:pt>
                <c:pt idx="68">
                  <c:v>62</c:v>
                </c:pt>
                <c:pt idx="69">
                  <c:v>3.6</c:v>
                </c:pt>
                <c:pt idx="70">
                  <c:v>28</c:v>
                </c:pt>
                <c:pt idx="71">
                  <c:v>5.9</c:v>
                </c:pt>
                <c:pt idx="72">
                  <c:v>8.6</c:v>
                </c:pt>
                <c:pt idx="73">
                  <c:v>1.3</c:v>
                </c:pt>
                <c:pt idx="74">
                  <c:v>4.9000000000000004</c:v>
                </c:pt>
              </c:numCache>
            </c:numRef>
          </c:xVal>
          <c:yVal>
            <c:numRef>
              <c:f>'SJ LVW020 RK 196'!$R$93:$R$164</c:f>
              <c:numCache>
                <c:formatCode>#,##0.0000</c:formatCode>
                <c:ptCount val="72"/>
                <c:pt idx="0">
                  <c:v>0.1216</c:v>
                </c:pt>
                <c:pt idx="1">
                  <c:v>1.0999999999999999E-2</c:v>
                </c:pt>
                <c:pt idx="2">
                  <c:v>4.8000000000000001E-2</c:v>
                </c:pt>
                <c:pt idx="3">
                  <c:v>6.4999999999999997E-3</c:v>
                </c:pt>
                <c:pt idx="4">
                  <c:v>2.1000000000000001E-2</c:v>
                </c:pt>
                <c:pt idx="5">
                  <c:v>3.5000000000000001E-3</c:v>
                </c:pt>
                <c:pt idx="6">
                  <c:v>7.5999999999999998E-2</c:v>
                </c:pt>
                <c:pt idx="7">
                  <c:v>0.02</c:v>
                </c:pt>
                <c:pt idx="8">
                  <c:v>9.4999999999999998E-3</c:v>
                </c:pt>
                <c:pt idx="9">
                  <c:v>1.2189999999999999E-2</c:v>
                </c:pt>
                <c:pt idx="10">
                  <c:v>3.7000000000000002E-3</c:v>
                </c:pt>
                <c:pt idx="11">
                  <c:v>3.5000000000000001E-3</c:v>
                </c:pt>
                <c:pt idx="12">
                  <c:v>7.9000000000000008E-3</c:v>
                </c:pt>
                <c:pt idx="13">
                  <c:v>7.4999999999999997E-3</c:v>
                </c:pt>
                <c:pt idx="14">
                  <c:v>6.0999999999999995E-3</c:v>
                </c:pt>
                <c:pt idx="15">
                  <c:v>2.3999999999999998E-3</c:v>
                </c:pt>
                <c:pt idx="16">
                  <c:v>1.1999999999999999E-3</c:v>
                </c:pt>
                <c:pt idx="17">
                  <c:v>2.1000000000000003E-3</c:v>
                </c:pt>
                <c:pt idx="18">
                  <c:v>3.0999999999999999E-3</c:v>
                </c:pt>
                <c:pt idx="19">
                  <c:v>3.8E-3</c:v>
                </c:pt>
                <c:pt idx="20">
                  <c:v>2.8E-3</c:v>
                </c:pt>
                <c:pt idx="21">
                  <c:v>6.0000000000000001E-3</c:v>
                </c:pt>
                <c:pt idx="22">
                  <c:v>2.5999999999999999E-3</c:v>
                </c:pt>
                <c:pt idx="23">
                  <c:v>2.7000000000000001E-3</c:v>
                </c:pt>
                <c:pt idx="24">
                  <c:v>5.7000000000000002E-3</c:v>
                </c:pt>
                <c:pt idx="25">
                  <c:v>2.2000000000000001E-3</c:v>
                </c:pt>
                <c:pt idx="26">
                  <c:v>2.5999999999999999E-3</c:v>
                </c:pt>
                <c:pt idx="27">
                  <c:v>3.2000000000000002E-3</c:v>
                </c:pt>
                <c:pt idx="28">
                  <c:v>3.0999999999999999E-3</c:v>
                </c:pt>
                <c:pt idx="29">
                  <c:v>6.4999999999999997E-3</c:v>
                </c:pt>
                <c:pt idx="30">
                  <c:v>3.5999999999999999E-3</c:v>
                </c:pt>
                <c:pt idx="31">
                  <c:v>2.3999999999999998E-3</c:v>
                </c:pt>
                <c:pt idx="32">
                  <c:v>3.0999999999999999E-3</c:v>
                </c:pt>
                <c:pt idx="33">
                  <c:v>6.0999999999999999E-2</c:v>
                </c:pt>
                <c:pt idx="34">
                  <c:v>0.15</c:v>
                </c:pt>
                <c:pt idx="35">
                  <c:v>0.12</c:v>
                </c:pt>
                <c:pt idx="36">
                  <c:v>7.0000000000000001E-3</c:v>
                </c:pt>
                <c:pt idx="37">
                  <c:v>5.7999999999999996E-3</c:v>
                </c:pt>
                <c:pt idx="38">
                  <c:v>2.5000000000000001E-3</c:v>
                </c:pt>
                <c:pt idx="39">
                  <c:v>4.4999999999999997E-3</c:v>
                </c:pt>
                <c:pt idx="40">
                  <c:v>1.4999999999999999E-2</c:v>
                </c:pt>
                <c:pt idx="41">
                  <c:v>0.14000000000000001</c:v>
                </c:pt>
                <c:pt idx="42">
                  <c:v>0.03</c:v>
                </c:pt>
                <c:pt idx="43">
                  <c:v>8.4000000000000012E-3</c:v>
                </c:pt>
                <c:pt idx="44">
                  <c:v>6.7999999999999996E-3</c:v>
                </c:pt>
                <c:pt idx="45">
                  <c:v>5.3E-3</c:v>
                </c:pt>
                <c:pt idx="46">
                  <c:v>6.0999999999999995E-3</c:v>
                </c:pt>
                <c:pt idx="47">
                  <c:v>6.4000000000000003E-3</c:v>
                </c:pt>
                <c:pt idx="48">
                  <c:v>4.7999999999999996E-3</c:v>
                </c:pt>
                <c:pt idx="49">
                  <c:v>3.5999999999999999E-3</c:v>
                </c:pt>
                <c:pt idx="50">
                  <c:v>2.5999999999999999E-3</c:v>
                </c:pt>
                <c:pt idx="51">
                  <c:v>2.8E-3</c:v>
                </c:pt>
                <c:pt idx="52">
                  <c:v>3.0999999999999999E-3</c:v>
                </c:pt>
                <c:pt idx="53">
                  <c:v>2.8E-3</c:v>
                </c:pt>
                <c:pt idx="54">
                  <c:v>3.3999999999999998E-3</c:v>
                </c:pt>
                <c:pt idx="55">
                  <c:v>2.8999999999999998E-3</c:v>
                </c:pt>
                <c:pt idx="56">
                  <c:v>3.3999999999999998E-3</c:v>
                </c:pt>
                <c:pt idx="57">
                  <c:v>2.3E-3</c:v>
                </c:pt>
                <c:pt idx="58">
                  <c:v>2.3E-3</c:v>
                </c:pt>
                <c:pt idx="59">
                  <c:v>1.1999999999999999E-3</c:v>
                </c:pt>
                <c:pt idx="60">
                  <c:v>2.3999999999999998E-3</c:v>
                </c:pt>
                <c:pt idx="61">
                  <c:v>3.0000000000000001E-3</c:v>
                </c:pt>
                <c:pt idx="62">
                  <c:v>0.17</c:v>
                </c:pt>
                <c:pt idx="63">
                  <c:v>0.15</c:v>
                </c:pt>
                <c:pt idx="64">
                  <c:v>6.7999999999999996E-3</c:v>
                </c:pt>
                <c:pt idx="65">
                  <c:v>7.0000000000000001E-3</c:v>
                </c:pt>
                <c:pt idx="66">
                  <c:v>6.6E-3</c:v>
                </c:pt>
                <c:pt idx="67">
                  <c:v>3.0000000000000001E-3</c:v>
                </c:pt>
                <c:pt idx="68">
                  <c:v>3.5999999999999997E-2</c:v>
                </c:pt>
                <c:pt idx="69">
                  <c:v>8.8000000000000005E-3</c:v>
                </c:pt>
                <c:pt idx="70">
                  <c:v>1.7000000000000001E-2</c:v>
                </c:pt>
                <c:pt idx="71">
                  <c:v>5.0999999999999995E-3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20-4DEF-8FBD-8562CBE310A2}"/>
            </c:ext>
          </c:extLst>
        </c:ser>
        <c:ser>
          <c:idx val="1"/>
          <c:order val="1"/>
          <c:tx>
            <c:v>2016 Snowmelt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rgbClr val="D05F12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'SJ LVW020 RK 196'!$G$162</c:f>
              <c:numCache>
                <c:formatCode>#,##0.00</c:formatCode>
                <c:ptCount val="1"/>
                <c:pt idx="0">
                  <c:v>3.6</c:v>
                </c:pt>
              </c:numCache>
            </c:numRef>
          </c:xVal>
          <c:yVal>
            <c:numRef>
              <c:f>'SJ LVW020 RK 196'!$R$162</c:f>
              <c:numCache>
                <c:formatCode>#,##0.0000</c:formatCode>
                <c:ptCount val="1"/>
                <c:pt idx="0">
                  <c:v>8.8000000000000005E-3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20-4DEF-8FBD-8562CBE310A2}"/>
            </c:ext>
          </c:extLst>
        </c:ser>
        <c:ser>
          <c:idx val="2"/>
          <c:order val="2"/>
          <c:tx>
            <c:v>GKM Plume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DEA900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'SJ LVW020 RK 196'!$G$92</c:f>
              <c:numCache>
                <c:formatCode>#,##0.00</c:formatCode>
                <c:ptCount val="1"/>
                <c:pt idx="0">
                  <c:v>29</c:v>
                </c:pt>
              </c:numCache>
            </c:numRef>
          </c:xVal>
          <c:yVal>
            <c:numRef>
              <c:f>'SJ LVW020 RK 196'!$R$92</c:f>
              <c:numCache>
                <c:formatCode>#,##0.0000</c:formatCode>
                <c:ptCount val="1"/>
                <c:pt idx="0">
                  <c:v>0.24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20-4DEF-8FBD-8562CBE310A2}"/>
            </c:ext>
          </c:extLst>
        </c:ser>
        <c:ser>
          <c:idx val="3"/>
          <c:order val="3"/>
          <c:tx>
            <c:v>Summer/Fall 2016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xVal>
            <c:numRef>
              <c:f>'SJ LVW020 RK 196'!$G$163:$G$164</c:f>
              <c:numCache>
                <c:formatCode>#,##0.00</c:formatCode>
                <c:ptCount val="2"/>
                <c:pt idx="0">
                  <c:v>28</c:v>
                </c:pt>
                <c:pt idx="1">
                  <c:v>5.9</c:v>
                </c:pt>
              </c:numCache>
            </c:numRef>
          </c:xVal>
          <c:yVal>
            <c:numRef>
              <c:f>'SJ LVW020 RK 196'!$R$163:$R$164</c:f>
              <c:numCache>
                <c:formatCode>#,##0.0000</c:formatCode>
                <c:ptCount val="2"/>
                <c:pt idx="0">
                  <c:v>1.7000000000000001E-2</c:v>
                </c:pt>
                <c:pt idx="1">
                  <c:v>5.0999999999999995E-3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C7-4E13-AE22-E21E29177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2939368"/>
        <c:axId val="1282939760"/>
        <c:extLst/>
      </c:scatterChart>
      <c:valAx>
        <c:axId val="128293936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(mg/L)</a:t>
                </a:r>
              </a:p>
            </c:rich>
          </c:tx>
          <c:layout>
            <c:manualLayout>
              <c:xMode val="edge"/>
              <c:yMode val="edge"/>
              <c:x val="0.21413750312609711"/>
              <c:y val="0.926982360424480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82939760"/>
        <c:crossesAt val="1.0000000000000002E-3"/>
        <c:crossBetween val="midCat"/>
      </c:valAx>
      <c:valAx>
        <c:axId val="12829397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(mg/L)</a:t>
                </a:r>
              </a:p>
            </c:rich>
          </c:tx>
          <c:layout>
            <c:manualLayout>
              <c:xMode val="edge"/>
              <c:yMode val="edge"/>
              <c:x val="3.6359535401102728E-3"/>
              <c:y val="0.311425808187269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82939368"/>
        <c:crossesAt val="0.1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185004060213531"/>
          <c:y val="0.19732972573206592"/>
          <c:w val="0.49784039410505704"/>
          <c:h val="0.190260383730176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 Bluff  (RK 377.0 to 377.6)</a:t>
            </a:r>
          </a:p>
        </c:rich>
      </c:tx>
      <c:layout>
        <c:manualLayout>
          <c:xMode val="edge"/>
          <c:yMode val="edge"/>
          <c:x val="0.25556011119911787"/>
          <c:y val="3.98002333041703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79328008141971"/>
          <c:y val="0.15119349664625256"/>
          <c:w val="0.73346209560598741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Bluff RK 377'!$AF$79</c:f>
              <c:strCache>
                <c:ptCount val="1"/>
                <c:pt idx="0">
                  <c:v>As:Al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'SJ Bluff RK 377'!$F$80:$F$159</c:f>
              <c:strCache>
                <c:ptCount val="79"/>
                <c:pt idx="0">
                  <c:v>8/8/15 16:19</c:v>
                </c:pt>
                <c:pt idx="1">
                  <c:v>8/9/15 18:25</c:v>
                </c:pt>
                <c:pt idx="2">
                  <c:v>8/10/15 11:15</c:v>
                </c:pt>
                <c:pt idx="3">
                  <c:v>8/10/15 12:40</c:v>
                </c:pt>
                <c:pt idx="4">
                  <c:v>8/10/15 15:58</c:v>
                </c:pt>
                <c:pt idx="5">
                  <c:v>8/11/15 10:53</c:v>
                </c:pt>
                <c:pt idx="6">
                  <c:v>8/11/15 11:30</c:v>
                </c:pt>
                <c:pt idx="7">
                  <c:v>8/11/15 15:01</c:v>
                </c:pt>
                <c:pt idx="8">
                  <c:v>8/12/15 10:45</c:v>
                </c:pt>
                <c:pt idx="9">
                  <c:v>8/12/15 11:12</c:v>
                </c:pt>
                <c:pt idx="10">
                  <c:v>8/12/15 11:45</c:v>
                </c:pt>
                <c:pt idx="11">
                  <c:v>8/13/15 11:28</c:v>
                </c:pt>
                <c:pt idx="12">
                  <c:v>8/13/15 14:57</c:v>
                </c:pt>
                <c:pt idx="13">
                  <c:v>8/14/15 11:02</c:v>
                </c:pt>
                <c:pt idx="14">
                  <c:v>8/14/15 11:50</c:v>
                </c:pt>
                <c:pt idx="15">
                  <c:v>8/15/15 11:31</c:v>
                </c:pt>
                <c:pt idx="16">
                  <c:v>8/15/15 12:50</c:v>
                </c:pt>
                <c:pt idx="17">
                  <c:v>8/16/15 11:06</c:v>
                </c:pt>
                <c:pt idx="18">
                  <c:v>8/16/15 14:00</c:v>
                </c:pt>
                <c:pt idx="19">
                  <c:v>8/16/15 14:00</c:v>
                </c:pt>
                <c:pt idx="20">
                  <c:v>8/17/15 12:30</c:v>
                </c:pt>
                <c:pt idx="21">
                  <c:v>8/17/15 15:33</c:v>
                </c:pt>
                <c:pt idx="22">
                  <c:v>8/18/15 11:22</c:v>
                </c:pt>
                <c:pt idx="23">
                  <c:v>8/18/15 14:10</c:v>
                </c:pt>
                <c:pt idx="24">
                  <c:v>8/19/15 11:20</c:v>
                </c:pt>
                <c:pt idx="25">
                  <c:v>8/19/15 12:33</c:v>
                </c:pt>
                <c:pt idx="26">
                  <c:v>8/20/15 7:21</c:v>
                </c:pt>
                <c:pt idx="27">
                  <c:v>8/24/15 12:16</c:v>
                </c:pt>
                <c:pt idx="28">
                  <c:v>8/24/15 13:55</c:v>
                </c:pt>
                <c:pt idx="29">
                  <c:v>8/25/15 12:12</c:v>
                </c:pt>
                <c:pt idx="30">
                  <c:v>8/25/15 14:25</c:v>
                </c:pt>
                <c:pt idx="31">
                  <c:v>8/26/15 11:19</c:v>
                </c:pt>
                <c:pt idx="32">
                  <c:v>8/26/15 13:30</c:v>
                </c:pt>
                <c:pt idx="33">
                  <c:v>8/27/15 12:32</c:v>
                </c:pt>
                <c:pt idx="34">
                  <c:v>8/27/15 13:55</c:v>
                </c:pt>
                <c:pt idx="35">
                  <c:v>8/28/15 14:45</c:v>
                </c:pt>
                <c:pt idx="36">
                  <c:v>9/22/15 13:55</c:v>
                </c:pt>
                <c:pt idx="37">
                  <c:v>10/15/15 12:00</c:v>
                </c:pt>
                <c:pt idx="38">
                  <c:v>10/19/15 0:00</c:v>
                </c:pt>
                <c:pt idx="39">
                  <c:v>10/19/15 12:00</c:v>
                </c:pt>
                <c:pt idx="40">
                  <c:v>10/20/15 0:00</c:v>
                </c:pt>
                <c:pt idx="41">
                  <c:v>10/20/15 12:00</c:v>
                </c:pt>
                <c:pt idx="42">
                  <c:v>10/21/15 0:00</c:v>
                </c:pt>
                <c:pt idx="43">
                  <c:v>10/23/15 0:00</c:v>
                </c:pt>
                <c:pt idx="44">
                  <c:v>10/23/15 12:00</c:v>
                </c:pt>
                <c:pt idx="45">
                  <c:v>10/24/15 0:00</c:v>
                </c:pt>
                <c:pt idx="46">
                  <c:v>10/26/15 16:15</c:v>
                </c:pt>
                <c:pt idx="47">
                  <c:v>10/26/15 16:45</c:v>
                </c:pt>
                <c:pt idx="48">
                  <c:v>2/16/16 17:00</c:v>
                </c:pt>
                <c:pt idx="49">
                  <c:v>2/24/16 8:40</c:v>
                </c:pt>
                <c:pt idx="50">
                  <c:v>3/1/16 8:15</c:v>
                </c:pt>
                <c:pt idx="51">
                  <c:v>3/9/16 12:10</c:v>
                </c:pt>
                <c:pt idx="52">
                  <c:v>3/15/16 11:00</c:v>
                </c:pt>
                <c:pt idx="53">
                  <c:v>3/22/16 10:15</c:v>
                </c:pt>
                <c:pt idx="54">
                  <c:v>3/22/16 11:40</c:v>
                </c:pt>
                <c:pt idx="55">
                  <c:v>3/29/16 9:50</c:v>
                </c:pt>
                <c:pt idx="56">
                  <c:v>4/4/16 14:40</c:v>
                </c:pt>
                <c:pt idx="57">
                  <c:v>4/12/16 10:30</c:v>
                </c:pt>
                <c:pt idx="58">
                  <c:v>4/19/16 10:17</c:v>
                </c:pt>
                <c:pt idx="59">
                  <c:v>4/26/16 10:00</c:v>
                </c:pt>
                <c:pt idx="60">
                  <c:v>4/26/16 10:05</c:v>
                </c:pt>
                <c:pt idx="61">
                  <c:v>5/2/16 12:00</c:v>
                </c:pt>
                <c:pt idx="62">
                  <c:v>5/9/16 14:45</c:v>
                </c:pt>
                <c:pt idx="63">
                  <c:v>5/15/16 10:15</c:v>
                </c:pt>
                <c:pt idx="64">
                  <c:v>5/21/16 13:15</c:v>
                </c:pt>
                <c:pt idx="65">
                  <c:v>5/31/16 14:00</c:v>
                </c:pt>
                <c:pt idx="66">
                  <c:v>6/5/16 8:25</c:v>
                </c:pt>
                <c:pt idx="67">
                  <c:v>6/7/16 11:00</c:v>
                </c:pt>
                <c:pt idx="68">
                  <c:v>6/13/16 10:30</c:v>
                </c:pt>
                <c:pt idx="69">
                  <c:v>6/18/16 13:45</c:v>
                </c:pt>
                <c:pt idx="70">
                  <c:v>6/25/16 13:00</c:v>
                </c:pt>
                <c:pt idx="73">
                  <c:v>Max During Plume</c:v>
                </c:pt>
                <c:pt idx="74">
                  <c:v>Plume to Aug 27</c:v>
                </c:pt>
                <c:pt idx="75">
                  <c:v>Fall 2015</c:v>
                </c:pt>
                <c:pt idx="77">
                  <c:v>Peak 2016 Snowmelt</c:v>
                </c:pt>
                <c:pt idx="78">
                  <c:v>summer/fall 2016</c:v>
                </c:pt>
              </c:strCache>
            </c:strRef>
          </c:cat>
          <c:val>
            <c:numRef>
              <c:f>'SJ Bluff RK 377'!$AF$80:$AF$150</c:f>
              <c:numCache>
                <c:formatCode>General</c:formatCode>
                <c:ptCount val="71"/>
                <c:pt idx="0">
                  <c:v>2.8545780969479356E-4</c:v>
                </c:pt>
                <c:pt idx="1">
                  <c:v>1.7358490566037735E-4</c:v>
                </c:pt>
                <c:pt idx="2">
                  <c:v>4.8888888888888886E-4</c:v>
                </c:pt>
                <c:pt idx="3">
                  <c:v>3.095238095238095E-4</c:v>
                </c:pt>
                <c:pt idx="4">
                  <c:v>3.7282229965156791E-4</c:v>
                </c:pt>
                <c:pt idx="5">
                  <c:v>2.4058577405857741E-4</c:v>
                </c:pt>
                <c:pt idx="6">
                  <c:v>1.9090909090909092E-4</c:v>
                </c:pt>
                <c:pt idx="7">
                  <c:v>2.4640657084188912E-4</c:v>
                </c:pt>
                <c:pt idx="9">
                  <c:v>3.2819383259911894E-4</c:v>
                </c:pt>
                <c:pt idx="10">
                  <c:v>1.9090909090909092E-4</c:v>
                </c:pt>
                <c:pt idx="11">
                  <c:v>4.5440414507772018E-4</c:v>
                </c:pt>
                <c:pt idx="12">
                  <c:v>3.3660130718954248E-4</c:v>
                </c:pt>
                <c:pt idx="13">
                  <c:v>2.5339366515837107E-4</c:v>
                </c:pt>
                <c:pt idx="14">
                  <c:v>1.9166666666666667E-4</c:v>
                </c:pt>
                <c:pt idx="15">
                  <c:v>2.9787234042553192E-4</c:v>
                </c:pt>
                <c:pt idx="16">
                  <c:v>2.1875E-4</c:v>
                </c:pt>
                <c:pt idx="17">
                  <c:v>3.1991869918699187E-4</c:v>
                </c:pt>
                <c:pt idx="18">
                  <c:v>2.6060606060606062E-4</c:v>
                </c:pt>
                <c:pt idx="19">
                  <c:v>2.4857142857142857E-4</c:v>
                </c:pt>
                <c:pt idx="20">
                  <c:v>3.8823529411764708E-4</c:v>
                </c:pt>
                <c:pt idx="21">
                  <c:v>4.931372549019608E-4</c:v>
                </c:pt>
                <c:pt idx="22">
                  <c:v>4.5628415300546447E-4</c:v>
                </c:pt>
                <c:pt idx="23">
                  <c:v>4.1891891891891888E-4</c:v>
                </c:pt>
                <c:pt idx="24">
                  <c:v>5.9574468085106384E-4</c:v>
                </c:pt>
                <c:pt idx="25">
                  <c:v>4.414715719063545E-4</c:v>
                </c:pt>
                <c:pt idx="26">
                  <c:v>4.9740034662045071E-4</c:v>
                </c:pt>
                <c:pt idx="27">
                  <c:v>7.0370370370370367E-4</c:v>
                </c:pt>
                <c:pt idx="28">
                  <c:v>1.0180995475113121E-3</c:v>
                </c:pt>
                <c:pt idx="29">
                  <c:v>1.0555555555555555E-3</c:v>
                </c:pt>
                <c:pt idx="30">
                  <c:v>1.0483091787439616E-3</c:v>
                </c:pt>
                <c:pt idx="31">
                  <c:v>5.4545454545454548E-4</c:v>
                </c:pt>
                <c:pt idx="32">
                  <c:v>1.0987654320987652E-3</c:v>
                </c:pt>
                <c:pt idx="33">
                  <c:v>5.0000000000000001E-4</c:v>
                </c:pt>
                <c:pt idx="34">
                  <c:v>1.4480000000000001E-3</c:v>
                </c:pt>
                <c:pt idx="35">
                  <c:v>2.544E-4</c:v>
                </c:pt>
                <c:pt idx="36">
                  <c:v>1.0348837209302325E-3</c:v>
                </c:pt>
                <c:pt idx="37">
                  <c:v>3.329268292682927E-4</c:v>
                </c:pt>
                <c:pt idx="38">
                  <c:v>3.9272727272727273E-4</c:v>
                </c:pt>
                <c:pt idx="39">
                  <c:v>3.9878787878787879E-4</c:v>
                </c:pt>
                <c:pt idx="40">
                  <c:v>3.0221703617269545E-4</c:v>
                </c:pt>
                <c:pt idx="41">
                  <c:v>3.1058495821727021E-4</c:v>
                </c:pt>
                <c:pt idx="42">
                  <c:v>3.1547619047619046E-4</c:v>
                </c:pt>
                <c:pt idx="43">
                  <c:v>3.5667396061269139E-4</c:v>
                </c:pt>
                <c:pt idx="44">
                  <c:v>2.6217765042979942E-4</c:v>
                </c:pt>
                <c:pt idx="45">
                  <c:v>1.6049999999999997E-4</c:v>
                </c:pt>
                <c:pt idx="46">
                  <c:v>2.2700228832951943E-4</c:v>
                </c:pt>
                <c:pt idx="47">
                  <c:v>1.7142857142857143E-4</c:v>
                </c:pt>
                <c:pt idx="48">
                  <c:v>1.7710033675975351E-4</c:v>
                </c:pt>
                <c:pt idx="49">
                  <c:v>1.0525982657130198E-3</c:v>
                </c:pt>
                <c:pt idx="50">
                  <c:v>3.6345568972266559E-4</c:v>
                </c:pt>
                <c:pt idx="51">
                  <c:v>1.9037791476815868E-3</c:v>
                </c:pt>
                <c:pt idx="52">
                  <c:v>9.5215537659876822E-4</c:v>
                </c:pt>
                <c:pt idx="53">
                  <c:v>4.6428571428571428E-4</c:v>
                </c:pt>
                <c:pt idx="54">
                  <c:v>1.9270260359369267E-3</c:v>
                </c:pt>
                <c:pt idx="55">
                  <c:v>5.2564946574163167E-4</c:v>
                </c:pt>
                <c:pt idx="56">
                  <c:v>3.3929359074407086E-3</c:v>
                </c:pt>
                <c:pt idx="57">
                  <c:v>2.1928526387584128E-3</c:v>
                </c:pt>
                <c:pt idx="58">
                  <c:v>1.2407739876321565E-3</c:v>
                </c:pt>
                <c:pt idx="59">
                  <c:v>1.8714867090416623E-3</c:v>
                </c:pt>
                <c:pt idx="60">
                  <c:v>1.9269131191375578E-3</c:v>
                </c:pt>
                <c:pt idx="61">
                  <c:v>7.5610345661107094E-4</c:v>
                </c:pt>
                <c:pt idx="62">
                  <c:v>3.1344112907706839E-4</c:v>
                </c:pt>
                <c:pt idx="63">
                  <c:v>4.3581983750477126E-4</c:v>
                </c:pt>
                <c:pt idx="64">
                  <c:v>2.1043488861122116E-4</c:v>
                </c:pt>
                <c:pt idx="65">
                  <c:v>1.0273987414311356E-3</c:v>
                </c:pt>
                <c:pt idx="66">
                  <c:v>6.2276295133437988E-4</c:v>
                </c:pt>
                <c:pt idx="67">
                  <c:v>5.1724137931034484E-4</c:v>
                </c:pt>
                <c:pt idx="68">
                  <c:v>5.5242815201874654E-4</c:v>
                </c:pt>
                <c:pt idx="69">
                  <c:v>5.5433652846749047E-4</c:v>
                </c:pt>
                <c:pt idx="70">
                  <c:v>7.2052307824665551E-4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B8-4F01-A8BD-2B5F3227A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Trace</a:t>
                </a:r>
                <a:r>
                  <a:rPr lang="en-US" sz="1000" baseline="0"/>
                  <a:t> to </a:t>
                </a:r>
                <a:r>
                  <a:rPr lang="en-US" sz="1000"/>
                  <a:t>Al  Ratio</a:t>
                </a:r>
              </a:p>
            </c:rich>
          </c:tx>
          <c:layout>
            <c:manualLayout>
              <c:xMode val="edge"/>
              <c:yMode val="edge"/>
              <c:x val="6.5504977558278584E-3"/>
              <c:y val="0.298108778069408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100"/>
              <a:t>San Juan River at Farmington RK 196</a:t>
            </a:r>
          </a:p>
        </c:rich>
      </c:tx>
      <c:layout>
        <c:manualLayout>
          <c:xMode val="edge"/>
          <c:yMode val="edge"/>
          <c:x val="0.2326542980063683"/>
          <c:y val="3.57175823922885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54394372351392"/>
          <c:y val="0.11802278236347218"/>
          <c:w val="0.6986943327315428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v>Post-Event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'SJ LVW020 RK 196'!$G$92:$G$179</c:f>
              <c:numCache>
                <c:formatCode>#,##0.00</c:formatCode>
                <c:ptCount val="88"/>
                <c:pt idx="0">
                  <c:v>29</c:v>
                </c:pt>
                <c:pt idx="1">
                  <c:v>11.385</c:v>
                </c:pt>
                <c:pt idx="2">
                  <c:v>3.2</c:v>
                </c:pt>
                <c:pt idx="3">
                  <c:v>25</c:v>
                </c:pt>
                <c:pt idx="4">
                  <c:v>3.5</c:v>
                </c:pt>
                <c:pt idx="5">
                  <c:v>12</c:v>
                </c:pt>
                <c:pt idx="6">
                  <c:v>0.79</c:v>
                </c:pt>
                <c:pt idx="7">
                  <c:v>97</c:v>
                </c:pt>
                <c:pt idx="8">
                  <c:v>27</c:v>
                </c:pt>
                <c:pt idx="9">
                  <c:v>11</c:v>
                </c:pt>
                <c:pt idx="10">
                  <c:v>5.31</c:v>
                </c:pt>
                <c:pt idx="11">
                  <c:v>0.7</c:v>
                </c:pt>
                <c:pt idx="12">
                  <c:v>0.91</c:v>
                </c:pt>
                <c:pt idx="13">
                  <c:v>5.4</c:v>
                </c:pt>
                <c:pt idx="14">
                  <c:v>5.6</c:v>
                </c:pt>
                <c:pt idx="15">
                  <c:v>4.5999999999999996</c:v>
                </c:pt>
                <c:pt idx="16">
                  <c:v>1.8</c:v>
                </c:pt>
                <c:pt idx="17">
                  <c:v>1</c:v>
                </c:pt>
                <c:pt idx="18">
                  <c:v>1.5</c:v>
                </c:pt>
                <c:pt idx="19">
                  <c:v>6.2</c:v>
                </c:pt>
                <c:pt idx="20">
                  <c:v>4.2</c:v>
                </c:pt>
                <c:pt idx="21">
                  <c:v>6.1</c:v>
                </c:pt>
                <c:pt idx="22">
                  <c:v>5.4</c:v>
                </c:pt>
                <c:pt idx="23">
                  <c:v>3.9</c:v>
                </c:pt>
                <c:pt idx="24">
                  <c:v>3</c:v>
                </c:pt>
                <c:pt idx="25">
                  <c:v>4.0999999999999996</c:v>
                </c:pt>
                <c:pt idx="26">
                  <c:v>4.9000000000000004</c:v>
                </c:pt>
                <c:pt idx="27">
                  <c:v>5.0999999999999996</c:v>
                </c:pt>
                <c:pt idx="28">
                  <c:v>4.8</c:v>
                </c:pt>
                <c:pt idx="29">
                  <c:v>3.2</c:v>
                </c:pt>
                <c:pt idx="30">
                  <c:v>6.8</c:v>
                </c:pt>
                <c:pt idx="31">
                  <c:v>3.2</c:v>
                </c:pt>
                <c:pt idx="32">
                  <c:v>2.1</c:v>
                </c:pt>
                <c:pt idx="33">
                  <c:v>4.5999999999999996</c:v>
                </c:pt>
                <c:pt idx="34">
                  <c:v>200</c:v>
                </c:pt>
                <c:pt idx="35">
                  <c:v>210</c:v>
                </c:pt>
                <c:pt idx="36">
                  <c:v>140</c:v>
                </c:pt>
                <c:pt idx="37">
                  <c:v>6.3</c:v>
                </c:pt>
                <c:pt idx="38">
                  <c:v>8.1</c:v>
                </c:pt>
                <c:pt idx="39">
                  <c:v>1.5</c:v>
                </c:pt>
                <c:pt idx="40">
                  <c:v>6</c:v>
                </c:pt>
                <c:pt idx="41">
                  <c:v>23</c:v>
                </c:pt>
                <c:pt idx="42">
                  <c:v>170</c:v>
                </c:pt>
                <c:pt idx="43">
                  <c:v>27</c:v>
                </c:pt>
                <c:pt idx="44">
                  <c:v>8.6999999999999993</c:v>
                </c:pt>
                <c:pt idx="45">
                  <c:v>8</c:v>
                </c:pt>
                <c:pt idx="46">
                  <c:v>7.6</c:v>
                </c:pt>
                <c:pt idx="47">
                  <c:v>6.5</c:v>
                </c:pt>
                <c:pt idx="48">
                  <c:v>6.9</c:v>
                </c:pt>
                <c:pt idx="49">
                  <c:v>5.3</c:v>
                </c:pt>
                <c:pt idx="50">
                  <c:v>6.2</c:v>
                </c:pt>
                <c:pt idx="51">
                  <c:v>4.3</c:v>
                </c:pt>
                <c:pt idx="52">
                  <c:v>4</c:v>
                </c:pt>
                <c:pt idx="53">
                  <c:v>4.3</c:v>
                </c:pt>
                <c:pt idx="54">
                  <c:v>4</c:v>
                </c:pt>
                <c:pt idx="55">
                  <c:v>4.2</c:v>
                </c:pt>
                <c:pt idx="56">
                  <c:v>4.5</c:v>
                </c:pt>
                <c:pt idx="57">
                  <c:v>5.7</c:v>
                </c:pt>
                <c:pt idx="58">
                  <c:v>3.8</c:v>
                </c:pt>
                <c:pt idx="59">
                  <c:v>3.3</c:v>
                </c:pt>
                <c:pt idx="60">
                  <c:v>0.98</c:v>
                </c:pt>
                <c:pt idx="61">
                  <c:v>4.2</c:v>
                </c:pt>
                <c:pt idx="62">
                  <c:v>4.4000000000000004</c:v>
                </c:pt>
                <c:pt idx="63">
                  <c:v>240</c:v>
                </c:pt>
                <c:pt idx="64">
                  <c:v>230</c:v>
                </c:pt>
                <c:pt idx="65">
                  <c:v>9.6999999999999993</c:v>
                </c:pt>
                <c:pt idx="66">
                  <c:v>11</c:v>
                </c:pt>
                <c:pt idx="67">
                  <c:v>9.6999999999999993</c:v>
                </c:pt>
                <c:pt idx="68">
                  <c:v>1.2</c:v>
                </c:pt>
                <c:pt idx="69">
                  <c:v>62</c:v>
                </c:pt>
                <c:pt idx="70">
                  <c:v>3.6</c:v>
                </c:pt>
                <c:pt idx="71">
                  <c:v>28</c:v>
                </c:pt>
                <c:pt idx="72">
                  <c:v>5.9</c:v>
                </c:pt>
                <c:pt idx="73">
                  <c:v>8.6</c:v>
                </c:pt>
                <c:pt idx="74">
                  <c:v>1.3</c:v>
                </c:pt>
                <c:pt idx="75">
                  <c:v>4.9000000000000004</c:v>
                </c:pt>
                <c:pt idx="76">
                  <c:v>1.9</c:v>
                </c:pt>
                <c:pt idx="77">
                  <c:v>1.6</c:v>
                </c:pt>
                <c:pt idx="78">
                  <c:v>3.98</c:v>
                </c:pt>
                <c:pt idx="79">
                  <c:v>3.6</c:v>
                </c:pt>
                <c:pt idx="80">
                  <c:v>4.0999999999999996</c:v>
                </c:pt>
                <c:pt idx="81">
                  <c:v>3.9</c:v>
                </c:pt>
                <c:pt idx="82">
                  <c:v>65</c:v>
                </c:pt>
              </c:numCache>
            </c:numRef>
          </c:xVal>
          <c:yVal>
            <c:numRef>
              <c:f>'SJ LVW020 RK 196'!$P$92:$P$164</c:f>
              <c:numCache>
                <c:formatCode>#,##0.00000</c:formatCode>
                <c:ptCount val="73"/>
                <c:pt idx="0">
                  <c:v>5.8000000000000003E-2</c:v>
                </c:pt>
                <c:pt idx="1">
                  <c:v>3.814E-2</c:v>
                </c:pt>
                <c:pt idx="2">
                  <c:v>1.2E-2</c:v>
                </c:pt>
                <c:pt idx="3">
                  <c:v>3.3000000000000002E-2</c:v>
                </c:pt>
                <c:pt idx="4">
                  <c:v>6.1999999999999998E-3</c:v>
                </c:pt>
                <c:pt idx="5">
                  <c:v>1.4999999999999999E-2</c:v>
                </c:pt>
                <c:pt idx="6">
                  <c:v>4.7999999999999996E-3</c:v>
                </c:pt>
                <c:pt idx="7">
                  <c:v>8.5000000000000006E-2</c:v>
                </c:pt>
                <c:pt idx="8">
                  <c:v>2.1999999999999999E-2</c:v>
                </c:pt>
                <c:pt idx="9">
                  <c:v>1.2E-2</c:v>
                </c:pt>
                <c:pt idx="10">
                  <c:v>9.4999999999999998E-3</c:v>
                </c:pt>
                <c:pt idx="11">
                  <c:v>4.4999999999999997E-3</c:v>
                </c:pt>
                <c:pt idx="12">
                  <c:v>4.0999999999999995E-3</c:v>
                </c:pt>
                <c:pt idx="13">
                  <c:v>6.3E-3</c:v>
                </c:pt>
                <c:pt idx="14">
                  <c:v>6.4000000000000003E-3</c:v>
                </c:pt>
                <c:pt idx="15">
                  <c:v>5.7000000000000002E-3</c:v>
                </c:pt>
                <c:pt idx="16">
                  <c:v>4.2000000000000006E-3</c:v>
                </c:pt>
                <c:pt idx="17">
                  <c:v>3.3999999999999998E-3</c:v>
                </c:pt>
                <c:pt idx="18">
                  <c:v>3.5999999999999999E-3</c:v>
                </c:pt>
                <c:pt idx="19">
                  <c:v>5.9000000000000007E-3</c:v>
                </c:pt>
                <c:pt idx="20">
                  <c:v>5.9000000000000007E-3</c:v>
                </c:pt>
                <c:pt idx="21">
                  <c:v>5.0000000000000001E-3</c:v>
                </c:pt>
                <c:pt idx="22">
                  <c:v>7.6E-3</c:v>
                </c:pt>
                <c:pt idx="23">
                  <c:v>4.9000000000000007E-3</c:v>
                </c:pt>
                <c:pt idx="24">
                  <c:v>4.7000000000000002E-3</c:v>
                </c:pt>
                <c:pt idx="25">
                  <c:v>6.7999999999999996E-3</c:v>
                </c:pt>
                <c:pt idx="26">
                  <c:v>1.9E-2</c:v>
                </c:pt>
                <c:pt idx="27">
                  <c:v>4.9000000000000007E-3</c:v>
                </c:pt>
                <c:pt idx="28">
                  <c:v>4.7000000000000002E-3</c:v>
                </c:pt>
                <c:pt idx="29">
                  <c:v>5.3E-3</c:v>
                </c:pt>
                <c:pt idx="30">
                  <c:v>9.6999999999999986E-3</c:v>
                </c:pt>
                <c:pt idx="31">
                  <c:v>5.3E-3</c:v>
                </c:pt>
                <c:pt idx="32">
                  <c:v>4.3E-3</c:v>
                </c:pt>
                <c:pt idx="33">
                  <c:v>5.1999999999999998E-3</c:v>
                </c:pt>
                <c:pt idx="34">
                  <c:v>9.9000000000000005E-2</c:v>
                </c:pt>
                <c:pt idx="35">
                  <c:v>0.21</c:v>
                </c:pt>
                <c:pt idx="36">
                  <c:v>0.21</c:v>
                </c:pt>
                <c:pt idx="37">
                  <c:v>8.0999999999999996E-3</c:v>
                </c:pt>
                <c:pt idx="38">
                  <c:v>7.9000000000000008E-3</c:v>
                </c:pt>
                <c:pt idx="39">
                  <c:v>4.4999999999999997E-3</c:v>
                </c:pt>
                <c:pt idx="40">
                  <c:v>7.7999999999999996E-3</c:v>
                </c:pt>
                <c:pt idx="41">
                  <c:v>2.1000000000000001E-2</c:v>
                </c:pt>
                <c:pt idx="42">
                  <c:v>0.18</c:v>
                </c:pt>
                <c:pt idx="43">
                  <c:v>2.5999999999999999E-2</c:v>
                </c:pt>
                <c:pt idx="44">
                  <c:v>8.8999999999999999E-3</c:v>
                </c:pt>
                <c:pt idx="45">
                  <c:v>8.199999999999999E-3</c:v>
                </c:pt>
                <c:pt idx="46">
                  <c:v>6.7999999999999996E-3</c:v>
                </c:pt>
                <c:pt idx="47">
                  <c:v>8.0000000000000002E-3</c:v>
                </c:pt>
                <c:pt idx="48">
                  <c:v>8.0999999999999996E-3</c:v>
                </c:pt>
                <c:pt idx="49">
                  <c:v>6.6E-3</c:v>
                </c:pt>
                <c:pt idx="50">
                  <c:v>5.7999999999999996E-3</c:v>
                </c:pt>
                <c:pt idx="51">
                  <c:v>4.4000000000000003E-3</c:v>
                </c:pt>
                <c:pt idx="52">
                  <c:v>4.7999999999999996E-3</c:v>
                </c:pt>
                <c:pt idx="53">
                  <c:v>4.9000000000000007E-3</c:v>
                </c:pt>
                <c:pt idx="54">
                  <c:v>4.4999999999999997E-3</c:v>
                </c:pt>
                <c:pt idx="55">
                  <c:v>5.3E-3</c:v>
                </c:pt>
                <c:pt idx="56">
                  <c:v>4.7000000000000002E-3</c:v>
                </c:pt>
                <c:pt idx="57">
                  <c:v>4.5999999999999999E-3</c:v>
                </c:pt>
                <c:pt idx="58">
                  <c:v>4.4999999999999997E-3</c:v>
                </c:pt>
                <c:pt idx="59">
                  <c:v>4.2000000000000006E-3</c:v>
                </c:pt>
                <c:pt idx="60">
                  <c:v>4.0000000000000001E-3</c:v>
                </c:pt>
                <c:pt idx="61">
                  <c:v>4.3E-3</c:v>
                </c:pt>
                <c:pt idx="62">
                  <c:v>4.4000000000000003E-3</c:v>
                </c:pt>
                <c:pt idx="63">
                  <c:v>0.26</c:v>
                </c:pt>
                <c:pt idx="64">
                  <c:v>0.26</c:v>
                </c:pt>
                <c:pt idx="65">
                  <c:v>1.0999999999999999E-2</c:v>
                </c:pt>
                <c:pt idx="66">
                  <c:v>1.0999999999999999E-2</c:v>
                </c:pt>
                <c:pt idx="67">
                  <c:v>0.01</c:v>
                </c:pt>
                <c:pt idx="68">
                  <c:v>4.4999999999999997E-3</c:v>
                </c:pt>
                <c:pt idx="69">
                  <c:v>0.04</c:v>
                </c:pt>
                <c:pt idx="70">
                  <c:v>0.01</c:v>
                </c:pt>
                <c:pt idx="71">
                  <c:v>2.1999999999999999E-2</c:v>
                </c:pt>
                <c:pt idx="72">
                  <c:v>6.0999999999999995E-3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FC-4336-BA88-8A66B7484669}"/>
            </c:ext>
          </c:extLst>
        </c:ser>
        <c:ser>
          <c:idx val="1"/>
          <c:order val="1"/>
          <c:tx>
            <c:v>2016 Snowmelt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rgbClr val="D05F12"/>
              </a:solidFill>
              <a:ln w="9525">
                <a:solidFill>
                  <a:srgbClr val="7030A0"/>
                </a:solidFill>
              </a:ln>
              <a:effectLst/>
            </c:spPr>
          </c:marker>
          <c:dPt>
            <c:idx val="0"/>
            <c:marker>
              <c:symbol val="triangle"/>
              <c:size val="9"/>
              <c:spPr>
                <a:solidFill>
                  <a:srgbClr val="D05F12"/>
                </a:solidFill>
                <a:ln w="9525">
                  <a:solidFill>
                    <a:srgbClr val="7030A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1FC-4336-BA88-8A66B7484669}"/>
              </c:ext>
            </c:extLst>
          </c:dPt>
          <c:xVal>
            <c:numRef>
              <c:f>'SJ LVW020 RK 196'!$G$162</c:f>
              <c:numCache>
                <c:formatCode>#,##0.00</c:formatCode>
                <c:ptCount val="1"/>
                <c:pt idx="0">
                  <c:v>3.6</c:v>
                </c:pt>
              </c:numCache>
            </c:numRef>
          </c:xVal>
          <c:yVal>
            <c:numRef>
              <c:f>'SJ LVW020 RK 196'!$P$162</c:f>
              <c:numCache>
                <c:formatCode>#,##0.00000</c:formatCode>
                <c:ptCount val="1"/>
                <c:pt idx="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1FC-4336-BA88-8A66B7484669}"/>
            </c:ext>
          </c:extLst>
        </c:ser>
        <c:ser>
          <c:idx val="2"/>
          <c:order val="2"/>
          <c:tx>
            <c:v>Summer/Fall 2016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'SJ LVW020 RK 196'!$G$163:$G$164</c:f>
              <c:numCache>
                <c:formatCode>#,##0.00</c:formatCode>
                <c:ptCount val="2"/>
                <c:pt idx="0">
                  <c:v>28</c:v>
                </c:pt>
                <c:pt idx="1">
                  <c:v>5.9</c:v>
                </c:pt>
              </c:numCache>
            </c:numRef>
          </c:xVal>
          <c:yVal>
            <c:numRef>
              <c:f>'SJ LVW020 RK 196'!$P$163:$P$164</c:f>
              <c:numCache>
                <c:formatCode>#,##0.00000</c:formatCode>
                <c:ptCount val="2"/>
                <c:pt idx="0">
                  <c:v>2.1999999999999999E-2</c:v>
                </c:pt>
                <c:pt idx="1">
                  <c:v>6.0999999999999995E-3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4E-43CB-B317-5DD10D4C6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2940544"/>
        <c:axId val="1282940936"/>
        <c:extLst/>
      </c:scatterChart>
      <c:valAx>
        <c:axId val="128294054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(mg/L)</a:t>
                </a:r>
              </a:p>
            </c:rich>
          </c:tx>
          <c:layout>
            <c:manualLayout>
              <c:xMode val="edge"/>
              <c:yMode val="edge"/>
              <c:x val="0.21413750312609711"/>
              <c:y val="0.921045510452290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82940936"/>
        <c:crossesAt val="1.0000000000000002E-3"/>
        <c:crossBetween val="midCat"/>
      </c:valAx>
      <c:valAx>
        <c:axId val="128294093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(mg/L)</a:t>
                </a:r>
              </a:p>
            </c:rich>
          </c:tx>
          <c:layout>
            <c:manualLayout>
              <c:xMode val="edge"/>
              <c:yMode val="edge"/>
              <c:x val="3.6359535401102728E-3"/>
              <c:y val="0.311425808187269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82940544"/>
        <c:crossesAt val="0.1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2343966914754525"/>
          <c:y val="0.18350347609099482"/>
          <c:w val="0.47137891029452728"/>
          <c:h val="0.115489529180842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100"/>
              <a:t>San Juan River at Farmington RK 196</a:t>
            </a:r>
          </a:p>
        </c:rich>
      </c:tx>
      <c:layout>
        <c:manualLayout>
          <c:xMode val="edge"/>
          <c:yMode val="edge"/>
          <c:x val="0.2326542980063683"/>
          <c:y val="3.57175823922885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54394372351392"/>
          <c:y val="0.11802278236347218"/>
          <c:w val="0.6986943327315428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v>Post-Event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'SJ LVW020 RK 196'!$G$92:$G$171</c:f>
              <c:numCache>
                <c:formatCode>#,##0.00</c:formatCode>
                <c:ptCount val="80"/>
                <c:pt idx="0">
                  <c:v>29</c:v>
                </c:pt>
                <c:pt idx="1">
                  <c:v>11.385</c:v>
                </c:pt>
                <c:pt idx="2">
                  <c:v>3.2</c:v>
                </c:pt>
                <c:pt idx="3">
                  <c:v>25</c:v>
                </c:pt>
                <c:pt idx="4">
                  <c:v>3.5</c:v>
                </c:pt>
                <c:pt idx="5">
                  <c:v>12</c:v>
                </c:pt>
                <c:pt idx="6">
                  <c:v>0.79</c:v>
                </c:pt>
                <c:pt idx="7">
                  <c:v>97</c:v>
                </c:pt>
                <c:pt idx="8">
                  <c:v>27</c:v>
                </c:pt>
                <c:pt idx="9">
                  <c:v>11</c:v>
                </c:pt>
                <c:pt idx="10">
                  <c:v>5.31</c:v>
                </c:pt>
                <c:pt idx="11">
                  <c:v>0.7</c:v>
                </c:pt>
                <c:pt idx="12">
                  <c:v>0.91</c:v>
                </c:pt>
                <c:pt idx="13">
                  <c:v>5.4</c:v>
                </c:pt>
                <c:pt idx="14">
                  <c:v>5.6</c:v>
                </c:pt>
                <c:pt idx="15">
                  <c:v>4.5999999999999996</c:v>
                </c:pt>
                <c:pt idx="16">
                  <c:v>1.8</c:v>
                </c:pt>
                <c:pt idx="17">
                  <c:v>1</c:v>
                </c:pt>
                <c:pt idx="18">
                  <c:v>1.5</c:v>
                </c:pt>
                <c:pt idx="19">
                  <c:v>6.2</c:v>
                </c:pt>
                <c:pt idx="20">
                  <c:v>4.2</c:v>
                </c:pt>
                <c:pt idx="21">
                  <c:v>6.1</c:v>
                </c:pt>
                <c:pt idx="22">
                  <c:v>5.4</c:v>
                </c:pt>
                <c:pt idx="23">
                  <c:v>3.9</c:v>
                </c:pt>
                <c:pt idx="24">
                  <c:v>3</c:v>
                </c:pt>
                <c:pt idx="25">
                  <c:v>4.0999999999999996</c:v>
                </c:pt>
                <c:pt idx="26">
                  <c:v>4.9000000000000004</c:v>
                </c:pt>
                <c:pt idx="27">
                  <c:v>5.0999999999999996</c:v>
                </c:pt>
                <c:pt idx="28">
                  <c:v>4.8</c:v>
                </c:pt>
                <c:pt idx="29">
                  <c:v>3.2</c:v>
                </c:pt>
                <c:pt idx="30">
                  <c:v>6.8</c:v>
                </c:pt>
                <c:pt idx="31">
                  <c:v>3.2</c:v>
                </c:pt>
                <c:pt idx="32">
                  <c:v>2.1</c:v>
                </c:pt>
                <c:pt idx="33">
                  <c:v>4.5999999999999996</c:v>
                </c:pt>
                <c:pt idx="34">
                  <c:v>200</c:v>
                </c:pt>
                <c:pt idx="35">
                  <c:v>210</c:v>
                </c:pt>
                <c:pt idx="36">
                  <c:v>140</c:v>
                </c:pt>
                <c:pt idx="37">
                  <c:v>6.3</c:v>
                </c:pt>
                <c:pt idx="38">
                  <c:v>8.1</c:v>
                </c:pt>
                <c:pt idx="39">
                  <c:v>1.5</c:v>
                </c:pt>
                <c:pt idx="40">
                  <c:v>6</c:v>
                </c:pt>
                <c:pt idx="41">
                  <c:v>23</c:v>
                </c:pt>
                <c:pt idx="42">
                  <c:v>170</c:v>
                </c:pt>
                <c:pt idx="43">
                  <c:v>27</c:v>
                </c:pt>
                <c:pt idx="44">
                  <c:v>8.6999999999999993</c:v>
                </c:pt>
                <c:pt idx="45">
                  <c:v>8</c:v>
                </c:pt>
                <c:pt idx="46">
                  <c:v>7.6</c:v>
                </c:pt>
                <c:pt idx="47">
                  <c:v>6.5</c:v>
                </c:pt>
                <c:pt idx="48">
                  <c:v>6.9</c:v>
                </c:pt>
                <c:pt idx="49">
                  <c:v>5.3</c:v>
                </c:pt>
                <c:pt idx="50">
                  <c:v>6.2</c:v>
                </c:pt>
                <c:pt idx="51">
                  <c:v>4.3</c:v>
                </c:pt>
                <c:pt idx="52">
                  <c:v>4</c:v>
                </c:pt>
                <c:pt idx="53">
                  <c:v>4.3</c:v>
                </c:pt>
                <c:pt idx="54">
                  <c:v>4</c:v>
                </c:pt>
                <c:pt idx="55">
                  <c:v>4.2</c:v>
                </c:pt>
                <c:pt idx="56">
                  <c:v>4.5</c:v>
                </c:pt>
                <c:pt idx="57">
                  <c:v>5.7</c:v>
                </c:pt>
                <c:pt idx="58">
                  <c:v>3.8</c:v>
                </c:pt>
                <c:pt idx="59">
                  <c:v>3.3</c:v>
                </c:pt>
                <c:pt idx="60">
                  <c:v>0.98</c:v>
                </c:pt>
                <c:pt idx="61">
                  <c:v>4.2</c:v>
                </c:pt>
                <c:pt idx="62">
                  <c:v>4.4000000000000004</c:v>
                </c:pt>
                <c:pt idx="63">
                  <c:v>240</c:v>
                </c:pt>
                <c:pt idx="64">
                  <c:v>230</c:v>
                </c:pt>
                <c:pt idx="65">
                  <c:v>9.6999999999999993</c:v>
                </c:pt>
                <c:pt idx="66">
                  <c:v>11</c:v>
                </c:pt>
                <c:pt idx="67">
                  <c:v>9.6999999999999993</c:v>
                </c:pt>
                <c:pt idx="68">
                  <c:v>1.2</c:v>
                </c:pt>
                <c:pt idx="69">
                  <c:v>62</c:v>
                </c:pt>
                <c:pt idx="70">
                  <c:v>3.6</c:v>
                </c:pt>
                <c:pt idx="71">
                  <c:v>28</c:v>
                </c:pt>
                <c:pt idx="72">
                  <c:v>5.9</c:v>
                </c:pt>
                <c:pt idx="73">
                  <c:v>8.6</c:v>
                </c:pt>
                <c:pt idx="74">
                  <c:v>1.3</c:v>
                </c:pt>
                <c:pt idx="75">
                  <c:v>4.9000000000000004</c:v>
                </c:pt>
                <c:pt idx="76">
                  <c:v>1.9</c:v>
                </c:pt>
                <c:pt idx="77">
                  <c:v>1.6</c:v>
                </c:pt>
                <c:pt idx="78">
                  <c:v>3.98</c:v>
                </c:pt>
                <c:pt idx="79">
                  <c:v>3.6</c:v>
                </c:pt>
              </c:numCache>
            </c:numRef>
          </c:xVal>
          <c:yVal>
            <c:numRef>
              <c:f>'SJ LVW020 RK 196'!$I$92:$I$164</c:f>
              <c:numCache>
                <c:formatCode>#,##0.0000</c:formatCode>
                <c:ptCount val="73"/>
                <c:pt idx="0">
                  <c:v>1.4999999999999999E-2</c:v>
                </c:pt>
                <c:pt idx="1">
                  <c:v>7.8899999999999994E-3</c:v>
                </c:pt>
                <c:pt idx="2">
                  <c:v>2.3999999999999998E-3</c:v>
                </c:pt>
                <c:pt idx="3">
                  <c:v>6.3E-3</c:v>
                </c:pt>
                <c:pt idx="4">
                  <c:v>1.2999999999999999E-3</c:v>
                </c:pt>
                <c:pt idx="5">
                  <c:v>3.5999999999999999E-3</c:v>
                </c:pt>
                <c:pt idx="6">
                  <c:v>1.1000000000000001E-3</c:v>
                </c:pt>
                <c:pt idx="7">
                  <c:v>1.9E-2</c:v>
                </c:pt>
                <c:pt idx="8">
                  <c:v>3.8999999999999998E-3</c:v>
                </c:pt>
                <c:pt idx="9">
                  <c:v>1.8E-3</c:v>
                </c:pt>
                <c:pt idx="10">
                  <c:v>2.6199999999999999E-3</c:v>
                </c:pt>
                <c:pt idx="11">
                  <c:v>8.5999999999999998E-4</c:v>
                </c:pt>
                <c:pt idx="12">
                  <c:v>1.2999999999999999E-3</c:v>
                </c:pt>
                <c:pt idx="13">
                  <c:v>1.9E-3</c:v>
                </c:pt>
                <c:pt idx="14">
                  <c:v>2E-3</c:v>
                </c:pt>
                <c:pt idx="15">
                  <c:v>1.6999999999999999E-3</c:v>
                </c:pt>
                <c:pt idx="16">
                  <c:v>1.2999999999999999E-3</c:v>
                </c:pt>
                <c:pt idx="17">
                  <c:v>1.9E-3</c:v>
                </c:pt>
                <c:pt idx="18">
                  <c:v>1.2999999999999999E-3</c:v>
                </c:pt>
                <c:pt idx="19">
                  <c:v>1.6999999999999999E-3</c:v>
                </c:pt>
                <c:pt idx="20">
                  <c:v>2.2000000000000001E-3</c:v>
                </c:pt>
                <c:pt idx="21">
                  <c:v>1.8E-3</c:v>
                </c:pt>
                <c:pt idx="22">
                  <c:v>2.5000000000000001E-3</c:v>
                </c:pt>
                <c:pt idx="23">
                  <c:v>1.5E-3</c:v>
                </c:pt>
                <c:pt idx="24">
                  <c:v>2E-3</c:v>
                </c:pt>
                <c:pt idx="25">
                  <c:v>2.3E-3</c:v>
                </c:pt>
                <c:pt idx="26">
                  <c:v>1.6000000000000001E-3</c:v>
                </c:pt>
                <c:pt idx="27">
                  <c:v>1.9E-3</c:v>
                </c:pt>
                <c:pt idx="28">
                  <c:v>1.9E-3</c:v>
                </c:pt>
                <c:pt idx="29">
                  <c:v>1.9E-3</c:v>
                </c:pt>
                <c:pt idx="30">
                  <c:v>2.5999999999999999E-3</c:v>
                </c:pt>
                <c:pt idx="31">
                  <c:v>2E-3</c:v>
                </c:pt>
                <c:pt idx="32">
                  <c:v>1.8E-3</c:v>
                </c:pt>
                <c:pt idx="33">
                  <c:v>1.8E-3</c:v>
                </c:pt>
                <c:pt idx="34">
                  <c:v>3.8E-3</c:v>
                </c:pt>
                <c:pt idx="35">
                  <c:v>3.5999999999999997E-2</c:v>
                </c:pt>
                <c:pt idx="36">
                  <c:v>7.0999999999999995E-3</c:v>
                </c:pt>
                <c:pt idx="37">
                  <c:v>2.3999999999999998E-3</c:v>
                </c:pt>
                <c:pt idx="38">
                  <c:v>2E-3</c:v>
                </c:pt>
                <c:pt idx="39">
                  <c:v>2.1000000000000003E-3</c:v>
                </c:pt>
                <c:pt idx="40">
                  <c:v>2.2000000000000001E-3</c:v>
                </c:pt>
                <c:pt idx="41">
                  <c:v>5.7999999999999996E-3</c:v>
                </c:pt>
                <c:pt idx="42">
                  <c:v>3.5000000000000003E-2</c:v>
                </c:pt>
                <c:pt idx="43">
                  <c:v>6.0999999999999995E-3</c:v>
                </c:pt>
                <c:pt idx="44">
                  <c:v>2.1000000000000003E-3</c:v>
                </c:pt>
                <c:pt idx="45">
                  <c:v>1.9E-3</c:v>
                </c:pt>
                <c:pt idx="46">
                  <c:v>2.1000000000000003E-3</c:v>
                </c:pt>
                <c:pt idx="47">
                  <c:v>2.5999999999999999E-3</c:v>
                </c:pt>
                <c:pt idx="48">
                  <c:v>2.5999999999999999E-3</c:v>
                </c:pt>
                <c:pt idx="49">
                  <c:v>1.9E-3</c:v>
                </c:pt>
                <c:pt idx="50">
                  <c:v>1.6000000000000001E-3</c:v>
                </c:pt>
                <c:pt idx="51">
                  <c:v>1.6000000000000001E-3</c:v>
                </c:pt>
                <c:pt idx="52">
                  <c:v>1.6999999999999999E-3</c:v>
                </c:pt>
                <c:pt idx="53">
                  <c:v>1.8E-3</c:v>
                </c:pt>
                <c:pt idx="54">
                  <c:v>1.9E-3</c:v>
                </c:pt>
                <c:pt idx="55">
                  <c:v>1.9E-3</c:v>
                </c:pt>
                <c:pt idx="56">
                  <c:v>1.8E-3</c:v>
                </c:pt>
                <c:pt idx="57">
                  <c:v>1.5E-3</c:v>
                </c:pt>
                <c:pt idx="58">
                  <c:v>1.5E-3</c:v>
                </c:pt>
                <c:pt idx="59">
                  <c:v>1.6999999999999999E-3</c:v>
                </c:pt>
                <c:pt idx="60">
                  <c:v>1.9E-3</c:v>
                </c:pt>
                <c:pt idx="61">
                  <c:v>1.9E-3</c:v>
                </c:pt>
                <c:pt idx="62">
                  <c:v>1.8E-3</c:v>
                </c:pt>
                <c:pt idx="63">
                  <c:v>2.5999999999999999E-2</c:v>
                </c:pt>
                <c:pt idx="64">
                  <c:v>2.1000000000000001E-2</c:v>
                </c:pt>
                <c:pt idx="65">
                  <c:v>2.8E-3</c:v>
                </c:pt>
                <c:pt idx="66">
                  <c:v>2.7000000000000001E-3</c:v>
                </c:pt>
                <c:pt idx="67">
                  <c:v>2.7000000000000001E-3</c:v>
                </c:pt>
                <c:pt idx="68">
                  <c:v>1.6000000000000001E-3</c:v>
                </c:pt>
                <c:pt idx="69">
                  <c:v>1.0999999999999999E-2</c:v>
                </c:pt>
                <c:pt idx="70">
                  <c:v>1.9E-3</c:v>
                </c:pt>
                <c:pt idx="71">
                  <c:v>4.4999999999999997E-3</c:v>
                </c:pt>
                <c:pt idx="72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4C-442C-8BEF-0B2479E80506}"/>
            </c:ext>
          </c:extLst>
        </c:ser>
        <c:ser>
          <c:idx val="1"/>
          <c:order val="1"/>
          <c:tx>
            <c:v>2016 Snowmelt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rgbClr val="D05F12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'SJ LVW020 RK 196'!$G$162</c:f>
              <c:numCache>
                <c:formatCode>#,##0.00</c:formatCode>
                <c:ptCount val="1"/>
                <c:pt idx="0">
                  <c:v>3.6</c:v>
                </c:pt>
              </c:numCache>
            </c:numRef>
          </c:xVal>
          <c:yVal>
            <c:numRef>
              <c:f>'SJ LVW020 RK 196'!$I$162</c:f>
              <c:numCache>
                <c:formatCode>#,##0.0000</c:formatCode>
                <c:ptCount val="1"/>
                <c:pt idx="0">
                  <c:v>1.9E-3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4C-442C-8BEF-0B2479E80506}"/>
            </c:ext>
          </c:extLst>
        </c:ser>
        <c:ser>
          <c:idx val="2"/>
          <c:order val="2"/>
          <c:tx>
            <c:v>Summer/Fall 2016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tx2">
                    <a:lumMod val="50000"/>
                  </a:schemeClr>
                </a:solidFill>
              </a:ln>
              <a:effectLst/>
            </c:spPr>
          </c:marker>
          <c:xVal>
            <c:numRef>
              <c:f>'SJ LVW020 RK 196'!$G$163:$G$164</c:f>
              <c:numCache>
                <c:formatCode>#,##0.00</c:formatCode>
                <c:ptCount val="2"/>
                <c:pt idx="0">
                  <c:v>28</c:v>
                </c:pt>
                <c:pt idx="1">
                  <c:v>5.9</c:v>
                </c:pt>
              </c:numCache>
            </c:numRef>
          </c:xVal>
          <c:yVal>
            <c:numRef>
              <c:f>'SJ LVW020 RK 196'!$I$163:$I$164</c:f>
              <c:numCache>
                <c:formatCode>#,##0.0000</c:formatCode>
                <c:ptCount val="2"/>
                <c:pt idx="0">
                  <c:v>4.4999999999999997E-3</c:v>
                </c:pt>
                <c:pt idx="1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FC-486F-99E3-AC27D4D47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2941720"/>
        <c:axId val="1282942112"/>
        <c:extLst/>
      </c:scatterChart>
      <c:valAx>
        <c:axId val="128294172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(mg/L)</a:t>
                </a:r>
              </a:p>
            </c:rich>
          </c:tx>
          <c:layout>
            <c:manualLayout>
              <c:xMode val="edge"/>
              <c:yMode val="edge"/>
              <c:x val="0.23299804147417533"/>
              <c:y val="0.929824496488310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82942112"/>
        <c:crossesAt val="1.0000000000000003E-4"/>
        <c:crossBetween val="midCat"/>
      </c:valAx>
      <c:valAx>
        <c:axId val="1282942112"/>
        <c:scaling>
          <c:logBase val="10"/>
          <c:orientation val="minMax"/>
          <c:max val="0.1"/>
          <c:min val="1.0000000000000002E-3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(mg/L)</a:t>
                </a:r>
              </a:p>
            </c:rich>
          </c:tx>
          <c:layout>
            <c:manualLayout>
              <c:xMode val="edge"/>
              <c:yMode val="edge"/>
              <c:x val="3.6359535401102728E-3"/>
              <c:y val="0.311425808187269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82941720"/>
        <c:crossesAt val="0.1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20799193778814298"/>
          <c:y val="0.19777273116210656"/>
          <c:w val="0.40029636291596399"/>
          <c:h val="0.167085715539665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050"/>
              <a:t>San Juan River at Four Corners </a:t>
            </a:r>
            <a:br>
              <a:rPr lang="en-US" sz="1050"/>
            </a:br>
            <a:r>
              <a:rPr lang="en-US" sz="1050"/>
              <a:t>RK 296 </a:t>
            </a:r>
          </a:p>
        </c:rich>
      </c:tx>
      <c:layout>
        <c:manualLayout>
          <c:xMode val="edge"/>
          <c:yMode val="edge"/>
          <c:x val="0.27994346733853137"/>
          <c:y val="2.09430827032546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169563563499363"/>
          <c:y val="0.11802278236347218"/>
          <c:w val="0.7011273876561922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'SJ 4 Corners RK 297'!$BG$7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'SJ 4 Corners RK 297'!$G$96:$G$165</c:f>
              <c:numCache>
                <c:formatCode>#,##0.00</c:formatCode>
                <c:ptCount val="70"/>
                <c:pt idx="0">
                  <c:v>47.4</c:v>
                </c:pt>
                <c:pt idx="1">
                  <c:v>39.74</c:v>
                </c:pt>
                <c:pt idx="2">
                  <c:v>33.9</c:v>
                </c:pt>
                <c:pt idx="3">
                  <c:v>26.7</c:v>
                </c:pt>
                <c:pt idx="4">
                  <c:v>33</c:v>
                </c:pt>
                <c:pt idx="5">
                  <c:v>38.68</c:v>
                </c:pt>
                <c:pt idx="6">
                  <c:v>24.6</c:v>
                </c:pt>
                <c:pt idx="7">
                  <c:v>31</c:v>
                </c:pt>
                <c:pt idx="8">
                  <c:v>39.9</c:v>
                </c:pt>
                <c:pt idx="9">
                  <c:v>71</c:v>
                </c:pt>
                <c:pt idx="10">
                  <c:v>43.7</c:v>
                </c:pt>
                <c:pt idx="11">
                  <c:v>82</c:v>
                </c:pt>
                <c:pt idx="12">
                  <c:v>77</c:v>
                </c:pt>
                <c:pt idx="13">
                  <c:v>110</c:v>
                </c:pt>
                <c:pt idx="14">
                  <c:v>120</c:v>
                </c:pt>
                <c:pt idx="15">
                  <c:v>56.9</c:v>
                </c:pt>
                <c:pt idx="16">
                  <c:v>31.1</c:v>
                </c:pt>
                <c:pt idx="17">
                  <c:v>28.5</c:v>
                </c:pt>
                <c:pt idx="19">
                  <c:v>24</c:v>
                </c:pt>
                <c:pt idx="20">
                  <c:v>38.700000000000003</c:v>
                </c:pt>
                <c:pt idx="21">
                  <c:v>44.3</c:v>
                </c:pt>
                <c:pt idx="22">
                  <c:v>25</c:v>
                </c:pt>
                <c:pt idx="23">
                  <c:v>14.2</c:v>
                </c:pt>
                <c:pt idx="24">
                  <c:v>22</c:v>
                </c:pt>
                <c:pt idx="25">
                  <c:v>9.5</c:v>
                </c:pt>
                <c:pt idx="26">
                  <c:v>13</c:v>
                </c:pt>
                <c:pt idx="27">
                  <c:v>8.6</c:v>
                </c:pt>
                <c:pt idx="28">
                  <c:v>3.64</c:v>
                </c:pt>
                <c:pt idx="29">
                  <c:v>5.9</c:v>
                </c:pt>
                <c:pt idx="30">
                  <c:v>4.07</c:v>
                </c:pt>
                <c:pt idx="31">
                  <c:v>6.4</c:v>
                </c:pt>
                <c:pt idx="32">
                  <c:v>3.65</c:v>
                </c:pt>
                <c:pt idx="33">
                  <c:v>3.8</c:v>
                </c:pt>
                <c:pt idx="34">
                  <c:v>1.76</c:v>
                </c:pt>
                <c:pt idx="35">
                  <c:v>1.5</c:v>
                </c:pt>
                <c:pt idx="36">
                  <c:v>1.5</c:v>
                </c:pt>
                <c:pt idx="37">
                  <c:v>2.9</c:v>
                </c:pt>
                <c:pt idx="38">
                  <c:v>3.1</c:v>
                </c:pt>
                <c:pt idx="39">
                  <c:v>1.54</c:v>
                </c:pt>
                <c:pt idx="40">
                  <c:v>130</c:v>
                </c:pt>
                <c:pt idx="41">
                  <c:v>117</c:v>
                </c:pt>
                <c:pt idx="42">
                  <c:v>196</c:v>
                </c:pt>
                <c:pt idx="43">
                  <c:v>20</c:v>
                </c:pt>
                <c:pt idx="44">
                  <c:v>5.6</c:v>
                </c:pt>
                <c:pt idx="45">
                  <c:v>3.3</c:v>
                </c:pt>
                <c:pt idx="46">
                  <c:v>600</c:v>
                </c:pt>
                <c:pt idx="47">
                  <c:v>40</c:v>
                </c:pt>
                <c:pt idx="48">
                  <c:v>16</c:v>
                </c:pt>
                <c:pt idx="49">
                  <c:v>183</c:v>
                </c:pt>
                <c:pt idx="50">
                  <c:v>9.4</c:v>
                </c:pt>
                <c:pt idx="51">
                  <c:v>48</c:v>
                </c:pt>
                <c:pt idx="52">
                  <c:v>29</c:v>
                </c:pt>
                <c:pt idx="53">
                  <c:v>34.4</c:v>
                </c:pt>
                <c:pt idx="54">
                  <c:v>39</c:v>
                </c:pt>
                <c:pt idx="55">
                  <c:v>23.9</c:v>
                </c:pt>
                <c:pt idx="56">
                  <c:v>166</c:v>
                </c:pt>
                <c:pt idx="57">
                  <c:v>202</c:v>
                </c:pt>
                <c:pt idx="58">
                  <c:v>248</c:v>
                </c:pt>
                <c:pt idx="59">
                  <c:v>230</c:v>
                </c:pt>
                <c:pt idx="60">
                  <c:v>94.8</c:v>
                </c:pt>
                <c:pt idx="61">
                  <c:v>138</c:v>
                </c:pt>
                <c:pt idx="62">
                  <c:v>189</c:v>
                </c:pt>
                <c:pt idx="63">
                  <c:v>26</c:v>
                </c:pt>
                <c:pt idx="64">
                  <c:v>70.180000000000007</c:v>
                </c:pt>
                <c:pt idx="65">
                  <c:v>2.4751999999999996</c:v>
                </c:pt>
                <c:pt idx="66">
                  <c:v>3.2816000000000001</c:v>
                </c:pt>
                <c:pt idx="67">
                  <c:v>2.8874</c:v>
                </c:pt>
                <c:pt idx="68">
                  <c:v>1.5435999999999999</c:v>
                </c:pt>
                <c:pt idx="69">
                  <c:v>0.52832000000000001</c:v>
                </c:pt>
              </c:numCache>
            </c:numRef>
          </c:xVal>
          <c:yVal>
            <c:numRef>
              <c:f>'SJ 4 Corners RK 297'!$R$96:$R$161</c:f>
              <c:numCache>
                <c:formatCode>#,##0.0000</c:formatCode>
                <c:ptCount val="66"/>
                <c:pt idx="0">
                  <c:v>4.4499999999999998E-2</c:v>
                </c:pt>
                <c:pt idx="1">
                  <c:v>5.8790000000000002E-2</c:v>
                </c:pt>
                <c:pt idx="2">
                  <c:v>0.151</c:v>
                </c:pt>
                <c:pt idx="3">
                  <c:v>0.185</c:v>
                </c:pt>
                <c:pt idx="4">
                  <c:v>0.18</c:v>
                </c:pt>
                <c:pt idx="5">
                  <c:v>9.5569999999999988E-2</c:v>
                </c:pt>
                <c:pt idx="6">
                  <c:v>0.111</c:v>
                </c:pt>
                <c:pt idx="7">
                  <c:v>8.3500000000000005E-2</c:v>
                </c:pt>
                <c:pt idx="8">
                  <c:v>7.3499999999999996E-2</c:v>
                </c:pt>
                <c:pt idx="9">
                  <c:v>6.5799999999999997E-2</c:v>
                </c:pt>
                <c:pt idx="10">
                  <c:v>6.93E-2</c:v>
                </c:pt>
                <c:pt idx="11">
                  <c:v>7.0999999999999994E-2</c:v>
                </c:pt>
                <c:pt idx="12">
                  <c:v>8.2199999999999995E-2</c:v>
                </c:pt>
                <c:pt idx="13">
                  <c:v>8.4000000000000005E-2</c:v>
                </c:pt>
                <c:pt idx="14">
                  <c:v>8.8999999999999996E-2</c:v>
                </c:pt>
                <c:pt idx="15">
                  <c:v>6.2600000000000003E-2</c:v>
                </c:pt>
                <c:pt idx="16">
                  <c:v>4.7399999999999998E-2</c:v>
                </c:pt>
                <c:pt idx="17">
                  <c:v>3.5799999999999998E-2</c:v>
                </c:pt>
                <c:pt idx="18">
                  <c:v>3.1E-2</c:v>
                </c:pt>
                <c:pt idx="19">
                  <c:v>1.4999999999999999E-2</c:v>
                </c:pt>
                <c:pt idx="20">
                  <c:v>6.6500000000000004E-2</c:v>
                </c:pt>
                <c:pt idx="21">
                  <c:v>6.4299999999999996E-2</c:v>
                </c:pt>
                <c:pt idx="22">
                  <c:v>0.02</c:v>
                </c:pt>
                <c:pt idx="23">
                  <c:v>1.7399999999999999E-2</c:v>
                </c:pt>
                <c:pt idx="24">
                  <c:v>1.7999999999999999E-2</c:v>
                </c:pt>
                <c:pt idx="25">
                  <c:v>1.5800000000000002E-2</c:v>
                </c:pt>
                <c:pt idx="26">
                  <c:v>7.7999999999999996E-3</c:v>
                </c:pt>
                <c:pt idx="27">
                  <c:v>5.9000000000000007E-3</c:v>
                </c:pt>
                <c:pt idx="28">
                  <c:v>4.3E-3</c:v>
                </c:pt>
                <c:pt idx="29">
                  <c:v>7.1999999999999998E-3</c:v>
                </c:pt>
                <c:pt idx="30">
                  <c:v>4.1599999999999996E-3</c:v>
                </c:pt>
                <c:pt idx="31">
                  <c:v>9.1000000000000004E-3</c:v>
                </c:pt>
                <c:pt idx="32">
                  <c:v>3.8400000000000001E-3</c:v>
                </c:pt>
                <c:pt idx="33">
                  <c:v>2.1000000000000003E-3</c:v>
                </c:pt>
                <c:pt idx="34">
                  <c:v>1.48E-3</c:v>
                </c:pt>
                <c:pt idx="35">
                  <c:v>1.6999999999999999E-3</c:v>
                </c:pt>
                <c:pt idx="36">
                  <c:v>1.2199999999999999E-3</c:v>
                </c:pt>
                <c:pt idx="37">
                  <c:v>3.0000000000000001E-3</c:v>
                </c:pt>
                <c:pt idx="38">
                  <c:v>2E-3</c:v>
                </c:pt>
                <c:pt idx="39">
                  <c:v>1.25E-3</c:v>
                </c:pt>
                <c:pt idx="40">
                  <c:v>0.12</c:v>
                </c:pt>
                <c:pt idx="41">
                  <c:v>0.185</c:v>
                </c:pt>
                <c:pt idx="42">
                  <c:v>0.215</c:v>
                </c:pt>
                <c:pt idx="43">
                  <c:v>1.6E-2</c:v>
                </c:pt>
                <c:pt idx="44">
                  <c:v>3.8999999999999998E-3</c:v>
                </c:pt>
                <c:pt idx="45">
                  <c:v>2.3E-3</c:v>
                </c:pt>
                <c:pt idx="46">
                  <c:v>0.51</c:v>
                </c:pt>
                <c:pt idx="47">
                  <c:v>2.3E-2</c:v>
                </c:pt>
                <c:pt idx="48">
                  <c:v>9.6999999999999986E-3</c:v>
                </c:pt>
                <c:pt idx="49">
                  <c:v>0.22800000000000001</c:v>
                </c:pt>
                <c:pt idx="50">
                  <c:v>7.9000000000000008E-3</c:v>
                </c:pt>
                <c:pt idx="51">
                  <c:v>4.8000000000000001E-2</c:v>
                </c:pt>
                <c:pt idx="52">
                  <c:v>2.1000000000000001E-2</c:v>
                </c:pt>
                <c:pt idx="53">
                  <c:v>4.3999999999999997E-2</c:v>
                </c:pt>
                <c:pt idx="54">
                  <c:v>5.0700000000000002E-2</c:v>
                </c:pt>
                <c:pt idx="55">
                  <c:v>2.5600000000000001E-2</c:v>
                </c:pt>
                <c:pt idx="56">
                  <c:v>0.18099999999999999</c:v>
                </c:pt>
                <c:pt idx="57">
                  <c:v>0.36899999999999999</c:v>
                </c:pt>
                <c:pt idx="58">
                  <c:v>0.22600000000000001</c:v>
                </c:pt>
                <c:pt idx="59">
                  <c:v>0.35499999999999998</c:v>
                </c:pt>
                <c:pt idx="60">
                  <c:v>0.155</c:v>
                </c:pt>
                <c:pt idx="61">
                  <c:v>0.2</c:v>
                </c:pt>
                <c:pt idx="62">
                  <c:v>0.28299999999999997</c:v>
                </c:pt>
                <c:pt idx="63">
                  <c:v>1.9E-2</c:v>
                </c:pt>
                <c:pt idx="64">
                  <c:v>5.6707E-2</c:v>
                </c:pt>
                <c:pt idx="65">
                  <c:v>9.8320000000000005E-3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A5-4C93-8DA5-1020A1012217}"/>
            </c:ext>
          </c:extLst>
        </c:ser>
        <c:ser>
          <c:idx val="1"/>
          <c:order val="1"/>
          <c:tx>
            <c:strRef>
              <c:f>'SJ 4 Corners RK 297'!$BG$8</c:f>
              <c:strCache>
                <c:ptCount val="1"/>
                <c:pt idx="0">
                  <c:v>2016 Snowmelt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D76213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'SJ 4 Corners RK 297'!$G$163:$G$181</c:f>
              <c:numCache>
                <c:formatCode>#,##0.00</c:formatCode>
                <c:ptCount val="19"/>
                <c:pt idx="0">
                  <c:v>2.8874</c:v>
                </c:pt>
                <c:pt idx="1">
                  <c:v>1.5435999999999999</c:v>
                </c:pt>
                <c:pt idx="2">
                  <c:v>0.52832000000000001</c:v>
                </c:pt>
                <c:pt idx="3">
                  <c:v>5.7</c:v>
                </c:pt>
                <c:pt idx="4">
                  <c:v>0.25590999999999997</c:v>
                </c:pt>
                <c:pt idx="5">
                  <c:v>1.4077999999999999</c:v>
                </c:pt>
                <c:pt idx="6">
                  <c:v>0.67442999999999997</c:v>
                </c:pt>
                <c:pt idx="7">
                  <c:v>2.0470000000000002</c:v>
                </c:pt>
                <c:pt idx="8">
                  <c:v>3.1834000000000002</c:v>
                </c:pt>
                <c:pt idx="9">
                  <c:v>6.1769999999999996</c:v>
                </c:pt>
                <c:pt idx="10">
                  <c:v>1.3687</c:v>
                </c:pt>
                <c:pt idx="11">
                  <c:v>13.83</c:v>
                </c:pt>
                <c:pt idx="12">
                  <c:v>22.722000000000001</c:v>
                </c:pt>
                <c:pt idx="13">
                  <c:v>3.2574000000000001</c:v>
                </c:pt>
                <c:pt idx="14">
                  <c:v>4.1325000000000003</c:v>
                </c:pt>
                <c:pt idx="15">
                  <c:v>8.5</c:v>
                </c:pt>
                <c:pt idx="16">
                  <c:v>2.5784000000000002</c:v>
                </c:pt>
                <c:pt idx="17">
                  <c:v>2.2513000000000001</c:v>
                </c:pt>
                <c:pt idx="18">
                  <c:v>1.6553</c:v>
                </c:pt>
              </c:numCache>
            </c:numRef>
          </c:xVal>
          <c:yVal>
            <c:numRef>
              <c:f>'SJ 4 Corners RK 297'!$R$163:$R$181</c:f>
              <c:numCache>
                <c:formatCode>#,##0.0000</c:formatCode>
                <c:ptCount val="19"/>
                <c:pt idx="0">
                  <c:v>4.8060000000000004E-3</c:v>
                </c:pt>
                <c:pt idx="1">
                  <c:v>3.2100000000000002E-3</c:v>
                </c:pt>
                <c:pt idx="2">
                  <c:v>2.3340000000000001E-3</c:v>
                </c:pt>
                <c:pt idx="3">
                  <c:v>5.7000000000000002E-3</c:v>
                </c:pt>
                <c:pt idx="4">
                  <c:v>1.2700000000000001E-3</c:v>
                </c:pt>
                <c:pt idx="5">
                  <c:v>1.869E-3</c:v>
                </c:pt>
                <c:pt idx="6">
                  <c:v>9.1640000000000003E-3</c:v>
                </c:pt>
                <c:pt idx="7">
                  <c:v>9.5449999999999997E-3</c:v>
                </c:pt>
                <c:pt idx="8">
                  <c:v>7.8289999999999992E-3</c:v>
                </c:pt>
                <c:pt idx="9">
                  <c:v>1.0141000000000001E-2</c:v>
                </c:pt>
                <c:pt idx="10">
                  <c:v>2.3165999999999999E-2</c:v>
                </c:pt>
                <c:pt idx="11">
                  <c:v>2.2255E-2</c:v>
                </c:pt>
                <c:pt idx="12">
                  <c:v>3.5064999999999999E-2</c:v>
                </c:pt>
                <c:pt idx="13">
                  <c:v>9.7590000000000003E-3</c:v>
                </c:pt>
                <c:pt idx="14">
                  <c:v>2.3588000000000001E-2</c:v>
                </c:pt>
                <c:pt idx="15">
                  <c:v>3.5999999999999997E-2</c:v>
                </c:pt>
                <c:pt idx="16">
                  <c:v>1.5178000000000001E-2</c:v>
                </c:pt>
                <c:pt idx="17">
                  <c:v>9.8759999999999994E-3</c:v>
                </c:pt>
                <c:pt idx="18">
                  <c:v>5.8269999999999997E-3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A5-4C93-8DA5-1020A1012217}"/>
            </c:ext>
          </c:extLst>
        </c:ser>
        <c:ser>
          <c:idx val="2"/>
          <c:order val="2"/>
          <c:tx>
            <c:strRef>
              <c:f>'SJ 4 Corners RK 297'!$BG$9</c:f>
              <c:strCache>
                <c:ptCount val="1"/>
                <c:pt idx="0">
                  <c:v>Summer/Fall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'SJ 4 Corners RK 297'!$G$182</c:f>
              <c:numCache>
                <c:formatCode>#,##0.00</c:formatCode>
                <c:ptCount val="1"/>
                <c:pt idx="0">
                  <c:v>2.2999999999999998</c:v>
                </c:pt>
              </c:numCache>
            </c:numRef>
          </c:xVal>
          <c:yVal>
            <c:numRef>
              <c:f>'SJ 4 Corners RK 297'!$R$182</c:f>
              <c:numCache>
                <c:formatCode>#,##0.0000</c:formatCode>
                <c:ptCount val="1"/>
                <c:pt idx="0">
                  <c:v>2.5000000000000001E-3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A5-4C93-8DA5-1020A1012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4396424"/>
        <c:axId val="1734396816"/>
        <c:extLst/>
      </c:scatterChart>
      <c:valAx>
        <c:axId val="173439642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(mg/L)</a:t>
                </a:r>
              </a:p>
            </c:rich>
          </c:tx>
          <c:layout>
            <c:manualLayout>
              <c:xMode val="edge"/>
              <c:yMode val="edge"/>
              <c:x val="0.19541931249718708"/>
              <c:y val="0.938057218452126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734396816"/>
        <c:crossesAt val="1.0000000000000002E-3"/>
        <c:crossBetween val="midCat"/>
      </c:valAx>
      <c:valAx>
        <c:axId val="173439681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(mg/L)</a:t>
                </a:r>
              </a:p>
            </c:rich>
          </c:tx>
          <c:layout>
            <c:manualLayout>
              <c:xMode val="edge"/>
              <c:yMode val="edge"/>
              <c:x val="3.6359535401102728E-3"/>
              <c:y val="0.311425808187269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734396424"/>
        <c:crossesAt val="0.1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2249509207886683"/>
          <c:y val="0.19163847161698336"/>
          <c:w val="0.37794743721641366"/>
          <c:h val="0.205430577892856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100"/>
              <a:t>San Juan River at Four Corners </a:t>
            </a:r>
            <a:br>
              <a:rPr lang="en-US" sz="1100"/>
            </a:br>
            <a:r>
              <a:rPr lang="en-US" sz="1100"/>
              <a:t>RK 296 </a:t>
            </a:r>
          </a:p>
        </c:rich>
      </c:tx>
      <c:layout>
        <c:manualLayout>
          <c:xMode val="edge"/>
          <c:yMode val="edge"/>
          <c:x val="0.23813003371975514"/>
          <c:y val="2.22995889413210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71586643096568"/>
          <c:y val="0.11802278236347218"/>
          <c:w val="0.69496561309985061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'SJ 4 Corners RK 297'!$BG$7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'SJ 4 Corners RK 297'!$G$96:$G$161</c:f>
              <c:numCache>
                <c:formatCode>#,##0.00</c:formatCode>
                <c:ptCount val="66"/>
                <c:pt idx="0">
                  <c:v>47.4</c:v>
                </c:pt>
                <c:pt idx="1">
                  <c:v>39.74</c:v>
                </c:pt>
                <c:pt idx="2">
                  <c:v>33.9</c:v>
                </c:pt>
                <c:pt idx="3">
                  <c:v>26.7</c:v>
                </c:pt>
                <c:pt idx="4">
                  <c:v>33</c:v>
                </c:pt>
                <c:pt idx="5">
                  <c:v>38.68</c:v>
                </c:pt>
                <c:pt idx="6">
                  <c:v>24.6</c:v>
                </c:pt>
                <c:pt idx="7">
                  <c:v>31</c:v>
                </c:pt>
                <c:pt idx="8">
                  <c:v>39.9</c:v>
                </c:pt>
                <c:pt idx="9">
                  <c:v>71</c:v>
                </c:pt>
                <c:pt idx="10">
                  <c:v>43.7</c:v>
                </c:pt>
                <c:pt idx="11">
                  <c:v>82</c:v>
                </c:pt>
                <c:pt idx="12">
                  <c:v>77</c:v>
                </c:pt>
                <c:pt idx="13">
                  <c:v>110</c:v>
                </c:pt>
                <c:pt idx="14">
                  <c:v>120</c:v>
                </c:pt>
                <c:pt idx="15">
                  <c:v>56.9</c:v>
                </c:pt>
                <c:pt idx="16">
                  <c:v>31.1</c:v>
                </c:pt>
                <c:pt idx="17">
                  <c:v>28.5</c:v>
                </c:pt>
                <c:pt idx="19">
                  <c:v>24</c:v>
                </c:pt>
                <c:pt idx="20">
                  <c:v>38.700000000000003</c:v>
                </c:pt>
                <c:pt idx="21">
                  <c:v>44.3</c:v>
                </c:pt>
                <c:pt idx="22">
                  <c:v>25</c:v>
                </c:pt>
                <c:pt idx="23">
                  <c:v>14.2</c:v>
                </c:pt>
                <c:pt idx="24">
                  <c:v>22</c:v>
                </c:pt>
                <c:pt idx="25">
                  <c:v>9.5</c:v>
                </c:pt>
                <c:pt idx="26">
                  <c:v>13</c:v>
                </c:pt>
                <c:pt idx="27">
                  <c:v>8.6</c:v>
                </c:pt>
                <c:pt idx="28">
                  <c:v>3.64</c:v>
                </c:pt>
                <c:pt idx="29">
                  <c:v>5.9</c:v>
                </c:pt>
                <c:pt idx="30">
                  <c:v>4.07</c:v>
                </c:pt>
                <c:pt idx="31">
                  <c:v>6.4</c:v>
                </c:pt>
                <c:pt idx="32">
                  <c:v>3.65</c:v>
                </c:pt>
                <c:pt idx="33">
                  <c:v>3.8</c:v>
                </c:pt>
                <c:pt idx="34">
                  <c:v>1.76</c:v>
                </c:pt>
                <c:pt idx="35">
                  <c:v>1.5</c:v>
                </c:pt>
                <c:pt idx="36">
                  <c:v>1.5</c:v>
                </c:pt>
                <c:pt idx="37">
                  <c:v>2.9</c:v>
                </c:pt>
                <c:pt idx="38">
                  <c:v>3.1</c:v>
                </c:pt>
                <c:pt idx="39">
                  <c:v>1.54</c:v>
                </c:pt>
                <c:pt idx="40">
                  <c:v>130</c:v>
                </c:pt>
                <c:pt idx="41">
                  <c:v>117</c:v>
                </c:pt>
                <c:pt idx="42">
                  <c:v>196</c:v>
                </c:pt>
                <c:pt idx="43">
                  <c:v>20</c:v>
                </c:pt>
                <c:pt idx="44">
                  <c:v>5.6</c:v>
                </c:pt>
                <c:pt idx="45">
                  <c:v>3.3</c:v>
                </c:pt>
                <c:pt idx="46">
                  <c:v>600</c:v>
                </c:pt>
                <c:pt idx="47">
                  <c:v>40</c:v>
                </c:pt>
                <c:pt idx="48">
                  <c:v>16</c:v>
                </c:pt>
                <c:pt idx="49">
                  <c:v>183</c:v>
                </c:pt>
                <c:pt idx="50">
                  <c:v>9.4</c:v>
                </c:pt>
                <c:pt idx="51">
                  <c:v>48</c:v>
                </c:pt>
                <c:pt idx="52">
                  <c:v>29</c:v>
                </c:pt>
                <c:pt idx="53">
                  <c:v>34.4</c:v>
                </c:pt>
                <c:pt idx="54">
                  <c:v>39</c:v>
                </c:pt>
                <c:pt idx="55">
                  <c:v>23.9</c:v>
                </c:pt>
                <c:pt idx="56">
                  <c:v>166</c:v>
                </c:pt>
                <c:pt idx="57">
                  <c:v>202</c:v>
                </c:pt>
                <c:pt idx="58">
                  <c:v>248</c:v>
                </c:pt>
                <c:pt idx="59">
                  <c:v>230</c:v>
                </c:pt>
                <c:pt idx="60">
                  <c:v>94.8</c:v>
                </c:pt>
                <c:pt idx="61">
                  <c:v>138</c:v>
                </c:pt>
                <c:pt idx="62">
                  <c:v>189</c:v>
                </c:pt>
                <c:pt idx="63">
                  <c:v>26</c:v>
                </c:pt>
                <c:pt idx="64">
                  <c:v>70.180000000000007</c:v>
                </c:pt>
                <c:pt idx="65">
                  <c:v>2.4751999999999996</c:v>
                </c:pt>
              </c:numCache>
            </c:numRef>
          </c:xVal>
          <c:yVal>
            <c:numRef>
              <c:f>'SJ 4 Corners RK 297'!$P$96:$P$161</c:f>
              <c:numCache>
                <c:formatCode>#,##0.00000</c:formatCode>
                <c:ptCount val="66"/>
                <c:pt idx="0">
                  <c:v>4.1399999999999999E-2</c:v>
                </c:pt>
                <c:pt idx="1">
                  <c:v>4.743E-2</c:v>
                </c:pt>
                <c:pt idx="2">
                  <c:v>5.9299999999999999E-2</c:v>
                </c:pt>
                <c:pt idx="3">
                  <c:v>6.3E-2</c:v>
                </c:pt>
                <c:pt idx="4">
                  <c:v>6.2E-2</c:v>
                </c:pt>
                <c:pt idx="5">
                  <c:v>4.8640000000000003E-2</c:v>
                </c:pt>
                <c:pt idx="6">
                  <c:v>4.7600000000000003E-2</c:v>
                </c:pt>
                <c:pt idx="7">
                  <c:v>4.9700000000000001E-2</c:v>
                </c:pt>
                <c:pt idx="8">
                  <c:v>6.9599999999999995E-2</c:v>
                </c:pt>
                <c:pt idx="9">
                  <c:v>6.0299999999999999E-2</c:v>
                </c:pt>
                <c:pt idx="10">
                  <c:v>6.9699999999999998E-2</c:v>
                </c:pt>
                <c:pt idx="11">
                  <c:v>7.3999999999999996E-2</c:v>
                </c:pt>
                <c:pt idx="12">
                  <c:v>0.104</c:v>
                </c:pt>
                <c:pt idx="13">
                  <c:v>0.11</c:v>
                </c:pt>
                <c:pt idx="14">
                  <c:v>0.12</c:v>
                </c:pt>
                <c:pt idx="15">
                  <c:v>7.6700000000000004E-2</c:v>
                </c:pt>
                <c:pt idx="16">
                  <c:v>4.3700000000000003E-2</c:v>
                </c:pt>
                <c:pt idx="17">
                  <c:v>3.4299999999999997E-2</c:v>
                </c:pt>
                <c:pt idx="18">
                  <c:v>3.6999999999999998E-2</c:v>
                </c:pt>
                <c:pt idx="19">
                  <c:v>1.7000000000000001E-2</c:v>
                </c:pt>
                <c:pt idx="20">
                  <c:v>7.9299999999999995E-2</c:v>
                </c:pt>
                <c:pt idx="21">
                  <c:v>7.0499999999999993E-2</c:v>
                </c:pt>
                <c:pt idx="22">
                  <c:v>2.7E-2</c:v>
                </c:pt>
                <c:pt idx="23">
                  <c:v>1.8200000000000001E-2</c:v>
                </c:pt>
                <c:pt idx="24">
                  <c:v>2.3E-2</c:v>
                </c:pt>
                <c:pt idx="25">
                  <c:v>1.49E-2</c:v>
                </c:pt>
                <c:pt idx="26">
                  <c:v>1.2E-2</c:v>
                </c:pt>
                <c:pt idx="27">
                  <c:v>9.8000000000000014E-3</c:v>
                </c:pt>
                <c:pt idx="28">
                  <c:v>6.2399999999999999E-3</c:v>
                </c:pt>
                <c:pt idx="29">
                  <c:v>0.01</c:v>
                </c:pt>
                <c:pt idx="30">
                  <c:v>6.2399999999999999E-3</c:v>
                </c:pt>
                <c:pt idx="31">
                  <c:v>1.2E-2</c:v>
                </c:pt>
                <c:pt idx="32">
                  <c:v>6.1799999999999997E-3</c:v>
                </c:pt>
                <c:pt idx="33">
                  <c:v>3.8999999999999998E-3</c:v>
                </c:pt>
                <c:pt idx="34">
                  <c:v>3.5000000000000001E-3</c:v>
                </c:pt>
                <c:pt idx="35">
                  <c:v>3.0999999999999999E-3</c:v>
                </c:pt>
                <c:pt idx="36">
                  <c:v>3.2799999999999999E-3</c:v>
                </c:pt>
                <c:pt idx="37">
                  <c:v>1.6999999999999999E-3</c:v>
                </c:pt>
                <c:pt idx="38">
                  <c:v>4.2000000000000006E-3</c:v>
                </c:pt>
                <c:pt idx="39">
                  <c:v>3.2299999999999998E-3</c:v>
                </c:pt>
                <c:pt idx="40">
                  <c:v>0.13</c:v>
                </c:pt>
                <c:pt idx="41">
                  <c:v>0.16400000000000001</c:v>
                </c:pt>
                <c:pt idx="42">
                  <c:v>0.26400000000000001</c:v>
                </c:pt>
                <c:pt idx="43">
                  <c:v>1.9E-2</c:v>
                </c:pt>
                <c:pt idx="44">
                  <c:v>5.9000000000000007E-3</c:v>
                </c:pt>
                <c:pt idx="45">
                  <c:v>4.0000000000000001E-3</c:v>
                </c:pt>
                <c:pt idx="46">
                  <c:v>0.93</c:v>
                </c:pt>
                <c:pt idx="47">
                  <c:v>3.5999999999999997E-2</c:v>
                </c:pt>
                <c:pt idx="48">
                  <c:v>1.4E-2</c:v>
                </c:pt>
                <c:pt idx="49">
                  <c:v>0.33300000000000002</c:v>
                </c:pt>
                <c:pt idx="50">
                  <c:v>1.0999999999999999E-2</c:v>
                </c:pt>
                <c:pt idx="51">
                  <c:v>7.6999999999999999E-2</c:v>
                </c:pt>
                <c:pt idx="52">
                  <c:v>2.9000000000000001E-2</c:v>
                </c:pt>
                <c:pt idx="53">
                  <c:v>5.9499999999999997E-2</c:v>
                </c:pt>
                <c:pt idx="54">
                  <c:v>6.5299999999999997E-2</c:v>
                </c:pt>
                <c:pt idx="55">
                  <c:v>3.9100000000000003E-2</c:v>
                </c:pt>
                <c:pt idx="56">
                  <c:v>0.20100000000000001</c:v>
                </c:pt>
                <c:pt idx="57">
                  <c:v>0.19400000000000001</c:v>
                </c:pt>
                <c:pt idx="58">
                  <c:v>0.24399999999999999</c:v>
                </c:pt>
                <c:pt idx="59">
                  <c:v>0.29599999999999999</c:v>
                </c:pt>
                <c:pt idx="60">
                  <c:v>0.13100000000000001</c:v>
                </c:pt>
                <c:pt idx="61">
                  <c:v>0.219</c:v>
                </c:pt>
                <c:pt idx="62">
                  <c:v>0.308</c:v>
                </c:pt>
                <c:pt idx="63">
                  <c:v>2.5999999999999999E-2</c:v>
                </c:pt>
                <c:pt idx="64">
                  <c:v>8.2575999999999997E-2</c:v>
                </c:pt>
                <c:pt idx="65">
                  <c:v>1.6257999999999998E-2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9C-43F4-A903-C21431B56F51}"/>
            </c:ext>
          </c:extLst>
        </c:ser>
        <c:ser>
          <c:idx val="1"/>
          <c:order val="1"/>
          <c:tx>
            <c:strRef>
              <c:f>'SJ 4 Corners RK 297'!$BG$8</c:f>
              <c:strCache>
                <c:ptCount val="1"/>
                <c:pt idx="0">
                  <c:v>2016 Snowmelt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B64899"/>
              </a:solidFill>
              <a:ln w="9525">
                <a:solidFill>
                  <a:srgbClr val="A75A21"/>
                </a:solidFill>
              </a:ln>
              <a:effectLst/>
            </c:spPr>
          </c:marker>
          <c:xVal>
            <c:numRef>
              <c:f>'SJ 4 Corners RK 297'!$G$165:$G$181</c:f>
              <c:numCache>
                <c:formatCode>#,##0.00</c:formatCode>
                <c:ptCount val="17"/>
                <c:pt idx="0">
                  <c:v>0.52832000000000001</c:v>
                </c:pt>
                <c:pt idx="1">
                  <c:v>5.7</c:v>
                </c:pt>
                <c:pt idx="2">
                  <c:v>0.25590999999999997</c:v>
                </c:pt>
                <c:pt idx="3">
                  <c:v>1.4077999999999999</c:v>
                </c:pt>
                <c:pt idx="4">
                  <c:v>0.67442999999999997</c:v>
                </c:pt>
                <c:pt idx="5">
                  <c:v>2.0470000000000002</c:v>
                </c:pt>
                <c:pt idx="6">
                  <c:v>3.1834000000000002</c:v>
                </c:pt>
                <c:pt idx="7">
                  <c:v>6.1769999999999996</c:v>
                </c:pt>
                <c:pt idx="8">
                  <c:v>1.3687</c:v>
                </c:pt>
                <c:pt idx="9">
                  <c:v>13.83</c:v>
                </c:pt>
                <c:pt idx="10">
                  <c:v>22.722000000000001</c:v>
                </c:pt>
                <c:pt idx="11">
                  <c:v>3.2574000000000001</c:v>
                </c:pt>
                <c:pt idx="12">
                  <c:v>4.1325000000000003</c:v>
                </c:pt>
                <c:pt idx="13">
                  <c:v>8.5</c:v>
                </c:pt>
                <c:pt idx="14">
                  <c:v>2.5784000000000002</c:v>
                </c:pt>
                <c:pt idx="15">
                  <c:v>2.2513000000000001</c:v>
                </c:pt>
                <c:pt idx="16">
                  <c:v>1.6553</c:v>
                </c:pt>
              </c:numCache>
            </c:numRef>
          </c:xVal>
          <c:yVal>
            <c:numRef>
              <c:f>'SJ 4 Corners RK 297'!$P$165:$P$181</c:f>
              <c:numCache>
                <c:formatCode>#,##0.00000</c:formatCode>
                <c:ptCount val="17"/>
                <c:pt idx="0">
                  <c:v>3.5769999999999999E-3</c:v>
                </c:pt>
                <c:pt idx="1">
                  <c:v>8.0000000000000002E-3</c:v>
                </c:pt>
                <c:pt idx="2">
                  <c:v>2.264E-3</c:v>
                </c:pt>
                <c:pt idx="3">
                  <c:v>3.6810000000000002E-3</c:v>
                </c:pt>
                <c:pt idx="4">
                  <c:v>1.0532E-2</c:v>
                </c:pt>
                <c:pt idx="5">
                  <c:v>9.692000000000001E-3</c:v>
                </c:pt>
                <c:pt idx="6">
                  <c:v>9.7789999999999995E-3</c:v>
                </c:pt>
                <c:pt idx="7">
                  <c:v>9.8750000000000001E-3</c:v>
                </c:pt>
                <c:pt idx="8">
                  <c:v>2.2478000000000001E-2</c:v>
                </c:pt>
                <c:pt idx="9">
                  <c:v>1.9918999999999999E-2</c:v>
                </c:pt>
                <c:pt idx="10">
                  <c:v>3.993E-2</c:v>
                </c:pt>
                <c:pt idx="11">
                  <c:v>8.1340000000000006E-3</c:v>
                </c:pt>
                <c:pt idx="12">
                  <c:v>1.4529E-2</c:v>
                </c:pt>
                <c:pt idx="13">
                  <c:v>1.9E-2</c:v>
                </c:pt>
                <c:pt idx="14">
                  <c:v>8.3049999999999999E-3</c:v>
                </c:pt>
                <c:pt idx="15">
                  <c:v>4.9100000000000003E-3</c:v>
                </c:pt>
                <c:pt idx="16">
                  <c:v>4.2830000000000003E-3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99C-43F4-A903-C21431B56F51}"/>
            </c:ext>
          </c:extLst>
        </c:ser>
        <c:ser>
          <c:idx val="2"/>
          <c:order val="2"/>
          <c:tx>
            <c:v>Summer/Fall 2016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50000"/>
                </a:schemeClr>
              </a:solidFill>
              <a:ln w="95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xVal>
            <c:numRef>
              <c:f>'SJ 4 Corners RK 297'!$G$182</c:f>
              <c:numCache>
                <c:formatCode>#,##0.00</c:formatCode>
                <c:ptCount val="1"/>
                <c:pt idx="0">
                  <c:v>2.2999999999999998</c:v>
                </c:pt>
              </c:numCache>
            </c:numRef>
          </c:xVal>
          <c:yVal>
            <c:numRef>
              <c:f>'SJ 4 Corners RK 297'!$R$182</c:f>
              <c:numCache>
                <c:formatCode>#,##0.0000</c:formatCode>
                <c:ptCount val="1"/>
                <c:pt idx="0">
                  <c:v>2.5000000000000001E-3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F-4439-AD90-B37213A32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4397600"/>
        <c:axId val="1734397992"/>
        <c:extLst/>
      </c:scatterChart>
      <c:valAx>
        <c:axId val="17343976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(mg/L)</a:t>
                </a:r>
              </a:p>
            </c:rich>
          </c:tx>
          <c:layout>
            <c:manualLayout>
              <c:xMode val="edge"/>
              <c:yMode val="edge"/>
              <c:x val="0.19393475890782536"/>
              <c:y val="0.927480611546876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734397992"/>
        <c:crossesAt val="1.0000000000000004E-5"/>
        <c:crossBetween val="midCat"/>
      </c:valAx>
      <c:valAx>
        <c:axId val="1734397992"/>
        <c:scaling>
          <c:logBase val="10"/>
          <c:orientation val="minMax"/>
          <c:min val="1.0000000000000002E-3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(mg/L)</a:t>
                </a:r>
              </a:p>
            </c:rich>
          </c:tx>
          <c:layout>
            <c:manualLayout>
              <c:xMode val="edge"/>
              <c:yMode val="edge"/>
              <c:x val="2.909870827661416E-2"/>
              <c:y val="0.319201856509711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734397600"/>
        <c:crossesAt val="0.1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28035944337641583"/>
          <c:y val="0.1810392869256508"/>
          <c:w val="0.42850327979625852"/>
          <c:h val="0.14455078845467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100"/>
              <a:t>San Juan River at Four Corners </a:t>
            </a:r>
            <a:br>
              <a:rPr lang="en-US" sz="1100"/>
            </a:br>
            <a:r>
              <a:rPr lang="en-US" sz="1100"/>
              <a:t>RK 296 </a:t>
            </a:r>
          </a:p>
        </c:rich>
      </c:tx>
      <c:layout>
        <c:manualLayout>
          <c:xMode val="edge"/>
          <c:yMode val="edge"/>
          <c:x val="0.24185638155727499"/>
          <c:y val="8.191888823381824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56790433326779"/>
          <c:y val="0.10147737558220235"/>
          <c:w val="0.69481975349361358"/>
          <c:h val="0.7698073240548372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'SJ 4 Corners RK 297'!$BG$7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'SJ 4 Corners RK 297'!$G$96:$G$166</c:f>
              <c:numCache>
                <c:formatCode>#,##0.00</c:formatCode>
                <c:ptCount val="71"/>
                <c:pt idx="0">
                  <c:v>47.4</c:v>
                </c:pt>
                <c:pt idx="1">
                  <c:v>39.74</c:v>
                </c:pt>
                <c:pt idx="2">
                  <c:v>33.9</c:v>
                </c:pt>
                <c:pt idx="3">
                  <c:v>26.7</c:v>
                </c:pt>
                <c:pt idx="4">
                  <c:v>33</c:v>
                </c:pt>
                <c:pt idx="5">
                  <c:v>38.68</c:v>
                </c:pt>
                <c:pt idx="6">
                  <c:v>24.6</c:v>
                </c:pt>
                <c:pt idx="7">
                  <c:v>31</c:v>
                </c:pt>
                <c:pt idx="8">
                  <c:v>39.9</c:v>
                </c:pt>
                <c:pt idx="9">
                  <c:v>71</c:v>
                </c:pt>
                <c:pt idx="10">
                  <c:v>43.7</c:v>
                </c:pt>
                <c:pt idx="11">
                  <c:v>82</c:v>
                </c:pt>
                <c:pt idx="12">
                  <c:v>77</c:v>
                </c:pt>
                <c:pt idx="13">
                  <c:v>110</c:v>
                </c:pt>
                <c:pt idx="14">
                  <c:v>120</c:v>
                </c:pt>
                <c:pt idx="15">
                  <c:v>56.9</c:v>
                </c:pt>
                <c:pt idx="16">
                  <c:v>31.1</c:v>
                </c:pt>
                <c:pt idx="17">
                  <c:v>28.5</c:v>
                </c:pt>
                <c:pt idx="19">
                  <c:v>24</c:v>
                </c:pt>
                <c:pt idx="20">
                  <c:v>38.700000000000003</c:v>
                </c:pt>
                <c:pt idx="21">
                  <c:v>44.3</c:v>
                </c:pt>
                <c:pt idx="22">
                  <c:v>25</c:v>
                </c:pt>
                <c:pt idx="23">
                  <c:v>14.2</c:v>
                </c:pt>
                <c:pt idx="24">
                  <c:v>22</c:v>
                </c:pt>
                <c:pt idx="25">
                  <c:v>9.5</c:v>
                </c:pt>
                <c:pt idx="26">
                  <c:v>13</c:v>
                </c:pt>
                <c:pt idx="27">
                  <c:v>8.6</c:v>
                </c:pt>
                <c:pt idx="28">
                  <c:v>3.64</c:v>
                </c:pt>
                <c:pt idx="29">
                  <c:v>5.9</c:v>
                </c:pt>
                <c:pt idx="30">
                  <c:v>4.07</c:v>
                </c:pt>
                <c:pt idx="31">
                  <c:v>6.4</c:v>
                </c:pt>
                <c:pt idx="32">
                  <c:v>3.65</c:v>
                </c:pt>
                <c:pt idx="33">
                  <c:v>3.8</c:v>
                </c:pt>
                <c:pt idx="34">
                  <c:v>1.76</c:v>
                </c:pt>
                <c:pt idx="35">
                  <c:v>1.5</c:v>
                </c:pt>
                <c:pt idx="36">
                  <c:v>1.5</c:v>
                </c:pt>
                <c:pt idx="37">
                  <c:v>2.9</c:v>
                </c:pt>
                <c:pt idx="38">
                  <c:v>3.1</c:v>
                </c:pt>
                <c:pt idx="39">
                  <c:v>1.54</c:v>
                </c:pt>
                <c:pt idx="40">
                  <c:v>130</c:v>
                </c:pt>
                <c:pt idx="41">
                  <c:v>117</c:v>
                </c:pt>
                <c:pt idx="42">
                  <c:v>196</c:v>
                </c:pt>
                <c:pt idx="43">
                  <c:v>20</c:v>
                </c:pt>
                <c:pt idx="44">
                  <c:v>5.6</c:v>
                </c:pt>
                <c:pt idx="45">
                  <c:v>3.3</c:v>
                </c:pt>
                <c:pt idx="46">
                  <c:v>600</c:v>
                </c:pt>
                <c:pt idx="47">
                  <c:v>40</c:v>
                </c:pt>
                <c:pt idx="48">
                  <c:v>16</c:v>
                </c:pt>
                <c:pt idx="49">
                  <c:v>183</c:v>
                </c:pt>
                <c:pt idx="50">
                  <c:v>9.4</c:v>
                </c:pt>
                <c:pt idx="51">
                  <c:v>48</c:v>
                </c:pt>
                <c:pt idx="52">
                  <c:v>29</c:v>
                </c:pt>
                <c:pt idx="53">
                  <c:v>34.4</c:v>
                </c:pt>
                <c:pt idx="54">
                  <c:v>39</c:v>
                </c:pt>
                <c:pt idx="55">
                  <c:v>23.9</c:v>
                </c:pt>
                <c:pt idx="56">
                  <c:v>166</c:v>
                </c:pt>
                <c:pt idx="57">
                  <c:v>202</c:v>
                </c:pt>
                <c:pt idx="58">
                  <c:v>248</c:v>
                </c:pt>
                <c:pt idx="59">
                  <c:v>230</c:v>
                </c:pt>
                <c:pt idx="60">
                  <c:v>94.8</c:v>
                </c:pt>
                <c:pt idx="61">
                  <c:v>138</c:v>
                </c:pt>
                <c:pt idx="62">
                  <c:v>189</c:v>
                </c:pt>
                <c:pt idx="63">
                  <c:v>26</c:v>
                </c:pt>
                <c:pt idx="64">
                  <c:v>70.180000000000007</c:v>
                </c:pt>
                <c:pt idx="65">
                  <c:v>2.4751999999999996</c:v>
                </c:pt>
                <c:pt idx="66">
                  <c:v>3.2816000000000001</c:v>
                </c:pt>
                <c:pt idx="67">
                  <c:v>2.8874</c:v>
                </c:pt>
                <c:pt idx="68">
                  <c:v>1.5435999999999999</c:v>
                </c:pt>
                <c:pt idx="69">
                  <c:v>0.52832000000000001</c:v>
                </c:pt>
                <c:pt idx="70">
                  <c:v>5.7</c:v>
                </c:pt>
              </c:numCache>
            </c:numRef>
          </c:xVal>
          <c:yVal>
            <c:numRef>
              <c:f>'SJ 4 Corners RK 297'!$I$96:$I$151</c:f>
              <c:numCache>
                <c:formatCode>#,##0.0000</c:formatCode>
                <c:ptCount val="56"/>
                <c:pt idx="0">
                  <c:v>1.2500000000000001E-2</c:v>
                </c:pt>
                <c:pt idx="1">
                  <c:v>1.0070000000000001E-2</c:v>
                </c:pt>
                <c:pt idx="2">
                  <c:v>1.23E-2</c:v>
                </c:pt>
                <c:pt idx="3">
                  <c:v>1.35E-2</c:v>
                </c:pt>
                <c:pt idx="4">
                  <c:v>1.2999999999999999E-2</c:v>
                </c:pt>
                <c:pt idx="5">
                  <c:v>9.4600000000000014E-3</c:v>
                </c:pt>
                <c:pt idx="6">
                  <c:v>0.01</c:v>
                </c:pt>
                <c:pt idx="7">
                  <c:v>9.5899999999999996E-3</c:v>
                </c:pt>
                <c:pt idx="8">
                  <c:v>1.0999999999999999E-2</c:v>
                </c:pt>
                <c:pt idx="10">
                  <c:v>1.23E-2</c:v>
                </c:pt>
                <c:pt idx="11">
                  <c:v>1.6E-2</c:v>
                </c:pt>
                <c:pt idx="12">
                  <c:v>1.9900000000000001E-2</c:v>
                </c:pt>
                <c:pt idx="13">
                  <c:v>2.3E-2</c:v>
                </c:pt>
                <c:pt idx="14">
                  <c:v>2.4E-2</c:v>
                </c:pt>
                <c:pt idx="15">
                  <c:v>1.4200000000000001E-2</c:v>
                </c:pt>
                <c:pt idx="16">
                  <c:v>1.11E-2</c:v>
                </c:pt>
                <c:pt idx="17">
                  <c:v>9.2099999999999994E-3</c:v>
                </c:pt>
                <c:pt idx="18">
                  <c:v>0.01</c:v>
                </c:pt>
                <c:pt idx="19">
                  <c:v>4.2000000000000006E-3</c:v>
                </c:pt>
                <c:pt idx="20">
                  <c:v>1.2E-2</c:v>
                </c:pt>
                <c:pt idx="21">
                  <c:v>1.2500000000000001E-2</c:v>
                </c:pt>
                <c:pt idx="22">
                  <c:v>5.9000000000000007E-3</c:v>
                </c:pt>
                <c:pt idx="23">
                  <c:v>4.7000000000000002E-3</c:v>
                </c:pt>
                <c:pt idx="24">
                  <c:v>5.0000000000000001E-3</c:v>
                </c:pt>
                <c:pt idx="25">
                  <c:v>4.8900000000000002E-3</c:v>
                </c:pt>
                <c:pt idx="26">
                  <c:v>4.7999999999999996E-3</c:v>
                </c:pt>
                <c:pt idx="27">
                  <c:v>2.1000000000000003E-3</c:v>
                </c:pt>
                <c:pt idx="28">
                  <c:v>2E-3</c:v>
                </c:pt>
                <c:pt idx="29">
                  <c:v>2.5000000000000001E-3</c:v>
                </c:pt>
                <c:pt idx="30">
                  <c:v>2.14E-3</c:v>
                </c:pt>
                <c:pt idx="31">
                  <c:v>3.0999999999999999E-3</c:v>
                </c:pt>
                <c:pt idx="32">
                  <c:v>2.0200000000000001E-3</c:v>
                </c:pt>
                <c:pt idx="33">
                  <c:v>1.8E-3</c:v>
                </c:pt>
                <c:pt idx="34">
                  <c:v>1.97E-3</c:v>
                </c:pt>
                <c:pt idx="35">
                  <c:v>1.8E-3</c:v>
                </c:pt>
                <c:pt idx="36">
                  <c:v>1.8699999999999999E-3</c:v>
                </c:pt>
                <c:pt idx="37">
                  <c:v>6.9999999999999999E-4</c:v>
                </c:pt>
                <c:pt idx="38">
                  <c:v>1.6000000000000001E-3</c:v>
                </c:pt>
                <c:pt idx="39">
                  <c:v>1.5900000000000001E-3</c:v>
                </c:pt>
                <c:pt idx="40">
                  <c:v>0.04</c:v>
                </c:pt>
                <c:pt idx="41">
                  <c:v>3.1600000000000003E-2</c:v>
                </c:pt>
                <c:pt idx="42">
                  <c:v>3.5900000000000001E-2</c:v>
                </c:pt>
                <c:pt idx="43">
                  <c:v>4.9000000000000007E-3</c:v>
                </c:pt>
                <c:pt idx="44">
                  <c:v>2.3999999999999998E-3</c:v>
                </c:pt>
                <c:pt idx="45">
                  <c:v>2.3999999999999998E-3</c:v>
                </c:pt>
                <c:pt idx="46">
                  <c:v>4.2000000000000003E-2</c:v>
                </c:pt>
                <c:pt idx="47">
                  <c:v>6.9000000000000008E-3</c:v>
                </c:pt>
                <c:pt idx="48">
                  <c:v>3.8E-3</c:v>
                </c:pt>
                <c:pt idx="49">
                  <c:v>2.0199999999999999E-2</c:v>
                </c:pt>
                <c:pt idx="50">
                  <c:v>3.2000000000000002E-3</c:v>
                </c:pt>
                <c:pt idx="51">
                  <c:v>1.4E-2</c:v>
                </c:pt>
                <c:pt idx="52">
                  <c:v>6.9000000000000008E-3</c:v>
                </c:pt>
                <c:pt idx="53">
                  <c:v>9.9399999999999992E-3</c:v>
                </c:pt>
                <c:pt idx="54">
                  <c:v>1.03E-2</c:v>
                </c:pt>
                <c:pt idx="55">
                  <c:v>7.3499999999999998E-3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71-4116-9BC0-E4D1E9B26930}"/>
            </c:ext>
          </c:extLst>
        </c:ser>
        <c:ser>
          <c:idx val="1"/>
          <c:order val="1"/>
          <c:tx>
            <c:strRef>
              <c:f>'SJ 4 Corners RK 297'!$BG$8</c:f>
              <c:strCache>
                <c:ptCount val="1"/>
                <c:pt idx="0">
                  <c:v>2016 Snowmelt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D76213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'SJ 4 Corners RK 297'!$G$152:$G$165</c:f>
              <c:numCache>
                <c:formatCode>#,##0.00</c:formatCode>
                <c:ptCount val="14"/>
                <c:pt idx="0">
                  <c:v>166</c:v>
                </c:pt>
                <c:pt idx="1">
                  <c:v>202</c:v>
                </c:pt>
                <c:pt idx="2">
                  <c:v>248</c:v>
                </c:pt>
                <c:pt idx="3">
                  <c:v>230</c:v>
                </c:pt>
                <c:pt idx="4">
                  <c:v>94.8</c:v>
                </c:pt>
                <c:pt idx="5">
                  <c:v>138</c:v>
                </c:pt>
                <c:pt idx="6">
                  <c:v>189</c:v>
                </c:pt>
                <c:pt idx="7">
                  <c:v>26</c:v>
                </c:pt>
                <c:pt idx="8">
                  <c:v>70.180000000000007</c:v>
                </c:pt>
                <c:pt idx="9">
                  <c:v>2.4751999999999996</c:v>
                </c:pt>
                <c:pt idx="10">
                  <c:v>3.2816000000000001</c:v>
                </c:pt>
                <c:pt idx="11">
                  <c:v>2.8874</c:v>
                </c:pt>
                <c:pt idx="12">
                  <c:v>1.5435999999999999</c:v>
                </c:pt>
                <c:pt idx="13">
                  <c:v>0.52832000000000001</c:v>
                </c:pt>
              </c:numCache>
            </c:numRef>
          </c:xVal>
          <c:yVal>
            <c:numRef>
              <c:f>'SJ 4 Corners RK 297'!$I$152:$I$165</c:f>
              <c:numCache>
                <c:formatCode>#,##0.0000</c:formatCode>
                <c:ptCount val="14"/>
                <c:pt idx="0">
                  <c:v>3.1399999999999997E-2</c:v>
                </c:pt>
                <c:pt idx="1">
                  <c:v>3.1600000000000003E-2</c:v>
                </c:pt>
                <c:pt idx="2">
                  <c:v>3.4099999999999998E-2</c:v>
                </c:pt>
                <c:pt idx="3">
                  <c:v>3.39E-2</c:v>
                </c:pt>
                <c:pt idx="4">
                  <c:v>2.53E-2</c:v>
                </c:pt>
                <c:pt idx="5">
                  <c:v>2.5600000000000001E-2</c:v>
                </c:pt>
                <c:pt idx="6">
                  <c:v>3.4599999999999999E-2</c:v>
                </c:pt>
                <c:pt idx="7">
                  <c:v>5.4000000000000003E-3</c:v>
                </c:pt>
                <c:pt idx="8">
                  <c:v>1.0293E-2</c:v>
                </c:pt>
                <c:pt idx="9">
                  <c:v>1.5409999999999998E-3</c:v>
                </c:pt>
                <c:pt idx="10">
                  <c:v>1.8080000000000001E-3</c:v>
                </c:pt>
                <c:pt idx="11">
                  <c:v>2.003E-3</c:v>
                </c:pt>
                <c:pt idx="12">
                  <c:v>1E-3</c:v>
                </c:pt>
                <c:pt idx="13">
                  <c:v>1.66E-3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71-4116-9BC0-E4D1E9B26930}"/>
            </c:ext>
          </c:extLst>
        </c:ser>
        <c:ser>
          <c:idx val="2"/>
          <c:order val="2"/>
          <c:tx>
            <c:strRef>
              <c:f>'SJ 4 Corners RK 297'!$BG$9</c:f>
              <c:strCache>
                <c:ptCount val="1"/>
                <c:pt idx="0">
                  <c:v>Summer/Fall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75000"/>
                </a:schemeClr>
              </a:solidFill>
              <a:ln w="95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xVal>
            <c:numRef>
              <c:f>'SJ 4 Corners RK 297'!$G$166</c:f>
              <c:numCache>
                <c:formatCode>#,##0.00</c:formatCode>
                <c:ptCount val="1"/>
                <c:pt idx="0">
                  <c:v>5.7</c:v>
                </c:pt>
              </c:numCache>
            </c:numRef>
          </c:xVal>
          <c:yVal>
            <c:numRef>
              <c:f>'SJ 4 Corners RK 297'!$I$166</c:f>
              <c:numCache>
                <c:formatCode>#,##0.0000</c:formatCode>
                <c:ptCount val="1"/>
                <c:pt idx="0">
                  <c:v>2.1000000000000003E-3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71-4116-9BC0-E4D1E9B269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4398776"/>
        <c:axId val="1734399168"/>
        <c:extLst/>
      </c:scatterChart>
      <c:valAx>
        <c:axId val="173439877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(mg/L)</a:t>
                </a:r>
              </a:p>
            </c:rich>
          </c:tx>
          <c:layout>
            <c:manualLayout>
              <c:xMode val="edge"/>
              <c:yMode val="edge"/>
              <c:x val="0.17611951838983661"/>
              <c:y val="0.934530563326229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734399168"/>
        <c:crossesAt val="1.0000000000000003E-4"/>
        <c:crossBetween val="midCat"/>
      </c:valAx>
      <c:valAx>
        <c:axId val="1734399168"/>
        <c:scaling>
          <c:logBase val="10"/>
          <c:orientation val="minMax"/>
          <c:max val="0.1"/>
          <c:min val="1.0000000000000002E-3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(mg/L)</a:t>
                </a:r>
              </a:p>
            </c:rich>
          </c:tx>
          <c:layout>
            <c:manualLayout>
              <c:xMode val="edge"/>
              <c:yMode val="edge"/>
              <c:x val="3.6359535401102728E-3"/>
              <c:y val="0.311425808187269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734398776"/>
        <c:crossesAt val="0.1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22746772404521323"/>
          <c:y val="0.19592906346934555"/>
          <c:w val="0.41641318015106193"/>
          <c:h val="0.157918362893363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Four Corners  (RK 296.8)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79328008141971"/>
          <c:y val="0.15119349664625256"/>
          <c:w val="0.73346209560598741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4 Corners RK 297'!$AF$36</c:f>
              <c:strCache>
                <c:ptCount val="1"/>
                <c:pt idx="0">
                  <c:v>As:Al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'SJ 4 Corners RK 297'!$F$96:$F$194</c:f>
              <c:strCache>
                <c:ptCount val="95"/>
                <c:pt idx="0">
                  <c:v>8/8/15 13:23</c:v>
                </c:pt>
                <c:pt idx="1">
                  <c:v>8/8/15 22:00</c:v>
                </c:pt>
                <c:pt idx="2">
                  <c:v>8/9/15 12:02</c:v>
                </c:pt>
                <c:pt idx="3">
                  <c:v>8/9/15 15:05</c:v>
                </c:pt>
                <c:pt idx="4">
                  <c:v>8/9/15 15:20</c:v>
                </c:pt>
                <c:pt idx="5">
                  <c:v>8/9/15 16:30</c:v>
                </c:pt>
                <c:pt idx="6">
                  <c:v>8/9/15 18:00</c:v>
                </c:pt>
                <c:pt idx="7">
                  <c:v>8/9/15 21:02</c:v>
                </c:pt>
                <c:pt idx="8">
                  <c:v>8/10/15 9:11</c:v>
                </c:pt>
                <c:pt idx="9">
                  <c:v>8/10/15 13:05</c:v>
                </c:pt>
                <c:pt idx="10">
                  <c:v>8/10/15 14:06</c:v>
                </c:pt>
                <c:pt idx="11">
                  <c:v>8/10/15 15:05</c:v>
                </c:pt>
                <c:pt idx="12">
                  <c:v>8/11/15 8:50</c:v>
                </c:pt>
                <c:pt idx="13">
                  <c:v>8/11/15 9:52</c:v>
                </c:pt>
                <c:pt idx="14">
                  <c:v>8/11/15 9:52</c:v>
                </c:pt>
                <c:pt idx="15">
                  <c:v>8/11/15 13:17</c:v>
                </c:pt>
                <c:pt idx="16">
                  <c:v>8/12/15 9:50</c:v>
                </c:pt>
                <c:pt idx="17">
                  <c:v>8/12/15 12:09</c:v>
                </c:pt>
                <c:pt idx="18">
                  <c:v>8/12/15 14:15</c:v>
                </c:pt>
                <c:pt idx="19">
                  <c:v>8/12/15 14:35</c:v>
                </c:pt>
                <c:pt idx="20">
                  <c:v>8/13/15 10:01</c:v>
                </c:pt>
                <c:pt idx="21">
                  <c:v>8/14/15 8:50</c:v>
                </c:pt>
                <c:pt idx="22">
                  <c:v>8/14/15 12:40</c:v>
                </c:pt>
                <c:pt idx="23">
                  <c:v>8/15/15 9:43</c:v>
                </c:pt>
                <c:pt idx="24">
                  <c:v>8/15/15 12:00</c:v>
                </c:pt>
                <c:pt idx="25">
                  <c:v>8/16/15 9:15</c:v>
                </c:pt>
                <c:pt idx="26">
                  <c:v>8/16/15 12:10</c:v>
                </c:pt>
                <c:pt idx="27">
                  <c:v>8/17/15 9:25</c:v>
                </c:pt>
                <c:pt idx="28">
                  <c:v>8/18/15 9:56</c:v>
                </c:pt>
                <c:pt idx="29">
                  <c:v>8/18/15 14:05</c:v>
                </c:pt>
                <c:pt idx="30">
                  <c:v>8/19/15 9:30</c:v>
                </c:pt>
                <c:pt idx="31">
                  <c:v>8/19/15 12:05</c:v>
                </c:pt>
                <c:pt idx="32">
                  <c:v>8/20/15 9:44</c:v>
                </c:pt>
                <c:pt idx="33">
                  <c:v>8/24/15 13:27</c:v>
                </c:pt>
                <c:pt idx="34">
                  <c:v>8/24/15 15:10</c:v>
                </c:pt>
                <c:pt idx="35">
                  <c:v>8/25/15 12:33</c:v>
                </c:pt>
                <c:pt idx="36">
                  <c:v>8/25/15 15:30</c:v>
                </c:pt>
                <c:pt idx="37">
                  <c:v>8/26/15 9:45</c:v>
                </c:pt>
                <c:pt idx="38">
                  <c:v>8/26/15 12:58</c:v>
                </c:pt>
                <c:pt idx="39">
                  <c:v>8/26/15 14:50</c:v>
                </c:pt>
                <c:pt idx="40">
                  <c:v>8/27/15 12:28</c:v>
                </c:pt>
                <c:pt idx="41">
                  <c:v>8/27/15 15:40</c:v>
                </c:pt>
                <c:pt idx="42">
                  <c:v>8/28/15 16:25</c:v>
                </c:pt>
                <c:pt idx="43">
                  <c:v>9/10/15 13:35</c:v>
                </c:pt>
                <c:pt idx="44">
                  <c:v>9/15/15 12:10</c:v>
                </c:pt>
                <c:pt idx="45">
                  <c:v>9/21/15 12:50</c:v>
                </c:pt>
                <c:pt idx="46">
                  <c:v>9/24/15 12:10</c:v>
                </c:pt>
                <c:pt idx="47">
                  <c:v>9/28/15 10:35</c:v>
                </c:pt>
                <c:pt idx="48">
                  <c:v>9/30/15 9:35</c:v>
                </c:pt>
                <c:pt idx="49">
                  <c:v>10/2/15 12:00</c:v>
                </c:pt>
                <c:pt idx="50">
                  <c:v>10/5/15 10:18</c:v>
                </c:pt>
                <c:pt idx="51">
                  <c:v>10/8/15 10:07</c:v>
                </c:pt>
                <c:pt idx="52">
                  <c:v>10/12/15 10:55</c:v>
                </c:pt>
                <c:pt idx="53">
                  <c:v>10/15/15 12:00</c:v>
                </c:pt>
                <c:pt idx="54">
                  <c:v>10/18/15 12:00</c:v>
                </c:pt>
                <c:pt idx="55">
                  <c:v>10/19/15 0:00</c:v>
                </c:pt>
                <c:pt idx="56">
                  <c:v>10/19/15 12:00</c:v>
                </c:pt>
                <c:pt idx="57">
                  <c:v>10/20/15 0:01</c:v>
                </c:pt>
                <c:pt idx="58">
                  <c:v>10/20/15 12:00</c:v>
                </c:pt>
                <c:pt idx="59">
                  <c:v>10/21/15 0:00</c:v>
                </c:pt>
                <c:pt idx="60">
                  <c:v>10/22/15 12:00</c:v>
                </c:pt>
                <c:pt idx="61">
                  <c:v>10/23/15 0:00</c:v>
                </c:pt>
                <c:pt idx="62">
                  <c:v>10/23/15 12:00</c:v>
                </c:pt>
                <c:pt idx="63">
                  <c:v>10/26/15 10:45</c:v>
                </c:pt>
                <c:pt idx="64">
                  <c:v>2/16/16 15:00</c:v>
                </c:pt>
                <c:pt idx="65">
                  <c:v>2/23/16 10:10</c:v>
                </c:pt>
                <c:pt idx="66">
                  <c:v>2/29/16 16:00</c:v>
                </c:pt>
                <c:pt idx="67">
                  <c:v>3/9/16 8:20</c:v>
                </c:pt>
                <c:pt idx="68">
                  <c:v>3/15/16 8:20</c:v>
                </c:pt>
                <c:pt idx="69">
                  <c:v>3/22/16 9:30</c:v>
                </c:pt>
                <c:pt idx="70">
                  <c:v>3/23/16 9:30</c:v>
                </c:pt>
                <c:pt idx="71">
                  <c:v>3/28/16 16:50</c:v>
                </c:pt>
                <c:pt idx="72">
                  <c:v>4/4/16 12:20</c:v>
                </c:pt>
                <c:pt idx="73">
                  <c:v>4/12/16 14:00</c:v>
                </c:pt>
                <c:pt idx="74">
                  <c:v>4/19/16 12:25</c:v>
                </c:pt>
                <c:pt idx="75">
                  <c:v>4/26/16 11:45</c:v>
                </c:pt>
                <c:pt idx="76">
                  <c:v>5/2/16 14:00</c:v>
                </c:pt>
                <c:pt idx="77">
                  <c:v>5/9/16 12:30</c:v>
                </c:pt>
                <c:pt idx="78">
                  <c:v>5/15/16 12:15</c:v>
                </c:pt>
                <c:pt idx="79">
                  <c:v>5/21/16 15:30</c:v>
                </c:pt>
                <c:pt idx="80">
                  <c:v>5/31/16 16:15</c:v>
                </c:pt>
                <c:pt idx="81">
                  <c:v>6/5/16 10:30</c:v>
                </c:pt>
                <c:pt idx="82">
                  <c:v>6/8/16 9:25</c:v>
                </c:pt>
                <c:pt idx="83">
                  <c:v>6/13/16 12:30</c:v>
                </c:pt>
                <c:pt idx="84">
                  <c:v>6/18/16 15:30</c:v>
                </c:pt>
                <c:pt idx="85">
                  <c:v>6/25/16 14:45</c:v>
                </c:pt>
                <c:pt idx="86">
                  <c:v>11/5/16 14:00</c:v>
                </c:pt>
                <c:pt idx="89">
                  <c:v>Max During Plume</c:v>
                </c:pt>
                <c:pt idx="90">
                  <c:v>Plume to Aug 27</c:v>
                </c:pt>
                <c:pt idx="91">
                  <c:v>Fall 2015</c:v>
                </c:pt>
                <c:pt idx="93">
                  <c:v>Peak 2016 Snowmelt</c:v>
                </c:pt>
                <c:pt idx="94">
                  <c:v>summer/fall 2016</c:v>
                </c:pt>
              </c:strCache>
            </c:strRef>
          </c:cat>
          <c:val>
            <c:numRef>
              <c:f>'SJ 4 Corners RK 297'!$AF$37:$AF$123</c:f>
              <c:numCache>
                <c:formatCode>#,##0.000000</c:formatCode>
                <c:ptCount val="87"/>
                <c:pt idx="0">
                  <c:v>2.637130801687764E-4</c:v>
                </c:pt>
                <c:pt idx="1">
                  <c:v>2.5339708102667337E-4</c:v>
                </c:pt>
                <c:pt idx="2">
                  <c:v>3.6283185840707967E-4</c:v>
                </c:pt>
                <c:pt idx="3">
                  <c:v>5.0561797752808992E-4</c:v>
                </c:pt>
                <c:pt idx="4">
                  <c:v>3.9393939393939391E-4</c:v>
                </c:pt>
                <c:pt idx="5">
                  <c:v>2.4457083764219237E-4</c:v>
                </c:pt>
                <c:pt idx="6">
                  <c:v>4.0650406504065041E-4</c:v>
                </c:pt>
                <c:pt idx="7">
                  <c:v>3.0935483870967741E-4</c:v>
                </c:pt>
                <c:pt idx="8">
                  <c:v>2.756892230576441E-4</c:v>
                </c:pt>
                <c:pt idx="10">
                  <c:v>2.8146453089244848E-4</c:v>
                </c:pt>
                <c:pt idx="11">
                  <c:v>1.9512195121951221E-4</c:v>
                </c:pt>
                <c:pt idx="12">
                  <c:v>2.5844155844155845E-4</c:v>
                </c:pt>
                <c:pt idx="13">
                  <c:v>2.090909090909091E-4</c:v>
                </c:pt>
                <c:pt idx="14">
                  <c:v>2.0000000000000001E-4</c:v>
                </c:pt>
                <c:pt idx="15">
                  <c:v>2.4956063268892796E-4</c:v>
                </c:pt>
                <c:pt idx="16">
                  <c:v>3.5691318327974277E-4</c:v>
                </c:pt>
                <c:pt idx="17">
                  <c:v>3.2315789473684209E-4</c:v>
                </c:pt>
                <c:pt idx="19">
                  <c:v>1.7500000000000003E-4</c:v>
                </c:pt>
                <c:pt idx="20">
                  <c:v>3.1007751937984492E-4</c:v>
                </c:pt>
                <c:pt idx="21">
                  <c:v>2.8216704288939055E-4</c:v>
                </c:pt>
                <c:pt idx="22">
                  <c:v>2.3600000000000002E-4</c:v>
                </c:pt>
                <c:pt idx="23">
                  <c:v>3.3098591549295776E-4</c:v>
                </c:pt>
                <c:pt idx="24">
                  <c:v>2.2727272727272727E-4</c:v>
                </c:pt>
                <c:pt idx="25">
                  <c:v>5.1473684210526314E-4</c:v>
                </c:pt>
                <c:pt idx="26">
                  <c:v>3.6923076923076921E-4</c:v>
                </c:pt>
                <c:pt idx="27">
                  <c:v>2.4418604651162796E-4</c:v>
                </c:pt>
                <c:pt idx="28">
                  <c:v>5.4945054945054945E-4</c:v>
                </c:pt>
                <c:pt idx="29">
                  <c:v>4.2372881355932202E-4</c:v>
                </c:pt>
                <c:pt idx="30">
                  <c:v>5.2579852579852577E-4</c:v>
                </c:pt>
                <c:pt idx="31">
                  <c:v>4.8437499999999994E-4</c:v>
                </c:pt>
                <c:pt idx="32">
                  <c:v>5.5342465753424662E-4</c:v>
                </c:pt>
                <c:pt idx="33">
                  <c:v>4.7368421052631582E-4</c:v>
                </c:pt>
                <c:pt idx="34">
                  <c:v>1.1193181818181818E-3</c:v>
                </c:pt>
                <c:pt idx="35">
                  <c:v>1.1999999999999999E-3</c:v>
                </c:pt>
                <c:pt idx="36">
                  <c:v>1.2466666666666665E-3</c:v>
                </c:pt>
                <c:pt idx="37">
                  <c:v>2.4137931034482759E-4</c:v>
                </c:pt>
                <c:pt idx="38">
                  <c:v>5.1612903225806454E-4</c:v>
                </c:pt>
                <c:pt idx="39">
                  <c:v>1.0324675324675325E-3</c:v>
                </c:pt>
                <c:pt idx="40">
                  <c:v>3.076923076923077E-4</c:v>
                </c:pt>
                <c:pt idx="41">
                  <c:v>2.700854700854701E-4</c:v>
                </c:pt>
                <c:pt idx="42">
                  <c:v>1.8316326530612244E-4</c:v>
                </c:pt>
                <c:pt idx="43">
                  <c:v>2.4500000000000005E-4</c:v>
                </c:pt>
                <c:pt idx="44">
                  <c:v>4.2857142857142855E-4</c:v>
                </c:pt>
                <c:pt idx="45">
                  <c:v>7.2727272727272723E-4</c:v>
                </c:pt>
                <c:pt idx="46">
                  <c:v>7.0000000000000007E-5</c:v>
                </c:pt>
                <c:pt idx="47">
                  <c:v>1.7250000000000002E-4</c:v>
                </c:pt>
                <c:pt idx="48">
                  <c:v>2.375E-4</c:v>
                </c:pt>
                <c:pt idx="49">
                  <c:v>1.1038251366120218E-4</c:v>
                </c:pt>
                <c:pt idx="50">
                  <c:v>3.4042553191489364E-4</c:v>
                </c:pt>
                <c:pt idx="51">
                  <c:v>2.9166666666666669E-4</c:v>
                </c:pt>
                <c:pt idx="52">
                  <c:v>2.3793103448275864E-4</c:v>
                </c:pt>
                <c:pt idx="53">
                  <c:v>2.8895348837209303E-4</c:v>
                </c:pt>
                <c:pt idx="54">
                  <c:v>2.6410256410256408E-4</c:v>
                </c:pt>
                <c:pt idx="55">
                  <c:v>3.075313807531381E-4</c:v>
                </c:pt>
                <c:pt idx="56">
                  <c:v>1.8915662650602409E-4</c:v>
                </c:pt>
                <c:pt idx="57">
                  <c:v>1.5643564356435644E-4</c:v>
                </c:pt>
                <c:pt idx="58">
                  <c:v>1.3749999999999998E-4</c:v>
                </c:pt>
                <c:pt idx="59">
                  <c:v>1.4739130434782607E-4</c:v>
                </c:pt>
                <c:pt idx="60">
                  <c:v>2.6687763713080168E-4</c:v>
                </c:pt>
                <c:pt idx="61">
                  <c:v>1.855072463768116E-4</c:v>
                </c:pt>
                <c:pt idx="62">
                  <c:v>1.8306878306878306E-4</c:v>
                </c:pt>
                <c:pt idx="63">
                  <c:v>2.0769230769230771E-4</c:v>
                </c:pt>
                <c:pt idx="64">
                  <c:v>1.4666571672841263E-4</c:v>
                </c:pt>
                <c:pt idx="65">
                  <c:v>6.2257595345830644E-4</c:v>
                </c:pt>
                <c:pt idx="66">
                  <c:v>5.5095075572891275E-4</c:v>
                </c:pt>
                <c:pt idx="67">
                  <c:v>6.9370367804945626E-4</c:v>
                </c:pt>
                <c:pt idx="68">
                  <c:v>6.4783622700181399E-4</c:v>
                </c:pt>
                <c:pt idx="69">
                  <c:v>3.1420351302241067E-3</c:v>
                </c:pt>
                <c:pt idx="70">
                  <c:v>3.6842105263157901E-4</c:v>
                </c:pt>
                <c:pt idx="71">
                  <c:v>3.8154038529170417E-2</c:v>
                </c:pt>
                <c:pt idx="72">
                  <c:v>5.5284841596817732E-3</c:v>
                </c:pt>
                <c:pt idx="73">
                  <c:v>2.1529291401628041E-3</c:v>
                </c:pt>
                <c:pt idx="74">
                  <c:v>5.7449926722032238E-4</c:v>
                </c:pt>
                <c:pt idx="75">
                  <c:v>5.9087767795438834E-4</c:v>
                </c:pt>
                <c:pt idx="76">
                  <c:v>3.9226161567103778E-4</c:v>
                </c:pt>
                <c:pt idx="77">
                  <c:v>1.7469131292467304E-3</c:v>
                </c:pt>
                <c:pt idx="78">
                  <c:v>3.2364425162689802E-4</c:v>
                </c:pt>
                <c:pt idx="79">
                  <c:v>2.4702931080010566E-4</c:v>
                </c:pt>
                <c:pt idx="80">
                  <c:v>6.1367962178424508E-4</c:v>
                </c:pt>
                <c:pt idx="81">
                  <c:v>6.3157894736842095E-4</c:v>
                </c:pt>
                <c:pt idx="82">
                  <c:v>4.9411764705882359E-4</c:v>
                </c:pt>
                <c:pt idx="83">
                  <c:v>6.6785603475023262E-4</c:v>
                </c:pt>
                <c:pt idx="84">
                  <c:v>6.2186292364411675E-4</c:v>
                </c:pt>
                <c:pt idx="85">
                  <c:v>8.4637225880505049E-4</c:v>
                </c:pt>
                <c:pt idx="86">
                  <c:v>4.0000000000000002E-4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9E-4FB5-942A-E499C349E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As:Al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3.xml"/><Relationship Id="rId3" Type="http://schemas.openxmlformats.org/officeDocument/2006/relationships/chart" Target="../charts/chart18.xml"/><Relationship Id="rId7" Type="http://schemas.openxmlformats.org/officeDocument/2006/relationships/chart" Target="../charts/chart22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6" Type="http://schemas.openxmlformats.org/officeDocument/2006/relationships/chart" Target="../charts/chart21.xml"/><Relationship Id="rId11" Type="http://schemas.openxmlformats.org/officeDocument/2006/relationships/chart" Target="../charts/chart26.xml"/><Relationship Id="rId5" Type="http://schemas.openxmlformats.org/officeDocument/2006/relationships/chart" Target="../charts/chart20.xml"/><Relationship Id="rId10" Type="http://schemas.openxmlformats.org/officeDocument/2006/relationships/chart" Target="../charts/chart25.xml"/><Relationship Id="rId4" Type="http://schemas.openxmlformats.org/officeDocument/2006/relationships/chart" Target="../charts/chart19.xml"/><Relationship Id="rId9" Type="http://schemas.openxmlformats.org/officeDocument/2006/relationships/chart" Target="../charts/chart24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9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Relationship Id="rId4" Type="http://schemas.openxmlformats.org/officeDocument/2006/relationships/chart" Target="../charts/chart3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10" Type="http://schemas.openxmlformats.org/officeDocument/2006/relationships/chart" Target="../charts/chart15.xml"/><Relationship Id="rId4" Type="http://schemas.openxmlformats.org/officeDocument/2006/relationships/chart" Target="../charts/chart9.xml"/><Relationship Id="rId9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457200</xdr:colOff>
      <xdr:row>8</xdr:row>
      <xdr:rowOff>28575</xdr:rowOff>
    </xdr:from>
    <xdr:to>
      <xdr:col>16</xdr:col>
      <xdr:colOff>207544</xdr:colOff>
      <xdr:row>30</xdr:row>
      <xdr:rowOff>7019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190500</xdr:colOff>
      <xdr:row>3</xdr:row>
      <xdr:rowOff>38100</xdr:rowOff>
    </xdr:from>
    <xdr:to>
      <xdr:col>17</xdr:col>
      <xdr:colOff>419100</xdr:colOff>
      <xdr:row>6</xdr:row>
      <xdr:rowOff>123825</xdr:rowOff>
    </xdr:to>
    <xdr:sp macro="" textlink="">
      <xdr:nvSpPr>
        <xdr:cNvPr id="3" name="TextBox 2"/>
        <xdr:cNvSpPr txBox="1"/>
      </xdr:nvSpPr>
      <xdr:spPr>
        <a:xfrm>
          <a:off x="6924675" y="704850"/>
          <a:ext cx="57150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9-20. Total concentration of lead in water samples collected from the Animas River during the 2016 snowmelt hydrograph: A) at RK 130.1 (Southern Ute Indian Tribe [SUIT] Reservation) and B) sites combined from RK 94.2 to 95.8.</a:t>
          </a:r>
          <a:endParaRPr lang="en-US" sz="1100" b="1"/>
        </a:p>
      </xdr:txBody>
    </xdr:sp>
    <xdr:clientData/>
  </xdr:twoCellAnchor>
  <xdr:twoCellAnchor>
    <xdr:from>
      <xdr:col>9</xdr:col>
      <xdr:colOff>0</xdr:colOff>
      <xdr:row>33</xdr:row>
      <xdr:rowOff>0</xdr:rowOff>
    </xdr:from>
    <xdr:to>
      <xdr:col>14</xdr:col>
      <xdr:colOff>495300</xdr:colOff>
      <xdr:row>53</xdr:row>
      <xdr:rowOff>66675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0.29288</cdr:x>
      <cdr:y>0.11953</cdr:y>
    </cdr:from>
    <cdr:to>
      <cdr:x>0.79973</cdr:x>
      <cdr:y>0.18866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875188" y="421201"/>
          <a:ext cx="1514566" cy="243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50" b="1">
              <a:latin typeface="Gill Sans MT" panose="020B0502020104020203" pitchFamily="34" charset="0"/>
            </a:rPr>
            <a:t>TOTAL COPPER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0.33363</cdr:x>
      <cdr:y>0.11512</cdr:y>
    </cdr:from>
    <cdr:to>
      <cdr:x>0.84048</cdr:x>
      <cdr:y>0.18425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137339" y="518035"/>
          <a:ext cx="1727862" cy="3110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50" b="1">
              <a:latin typeface="Gill Sans MT" panose="020B0502020104020203" pitchFamily="34" charset="0"/>
            </a:rPr>
            <a:t>TOTAL ARSENIC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49</xdr:col>
      <xdr:colOff>133350</xdr:colOff>
      <xdr:row>30</xdr:row>
      <xdr:rowOff>54429</xdr:rowOff>
    </xdr:from>
    <xdr:to>
      <xdr:col>54</xdr:col>
      <xdr:colOff>476250</xdr:colOff>
      <xdr:row>49</xdr:row>
      <xdr:rowOff>54429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48</xdr:col>
      <xdr:colOff>403181</xdr:colOff>
      <xdr:row>0</xdr:row>
      <xdr:rowOff>0</xdr:rowOff>
    </xdr:from>
    <xdr:to>
      <xdr:col>54</xdr:col>
      <xdr:colOff>60281</xdr:colOff>
      <xdr:row>0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39</xdr:col>
      <xdr:colOff>85725</xdr:colOff>
      <xdr:row>2</xdr:row>
      <xdr:rowOff>114300</xdr:rowOff>
    </xdr:from>
    <xdr:to>
      <xdr:col>44</xdr:col>
      <xdr:colOff>190500</xdr:colOff>
      <xdr:row>29</xdr:row>
      <xdr:rowOff>28575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0</xdr:colOff>
      <xdr:row>2</xdr:row>
      <xdr:rowOff>19050</xdr:rowOff>
    </xdr:from>
    <xdr:to>
      <xdr:col>50</xdr:col>
      <xdr:colOff>352425</xdr:colOff>
      <xdr:row>29</xdr:row>
      <xdr:rowOff>38100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51</xdr:col>
      <xdr:colOff>465704</xdr:colOff>
      <xdr:row>2</xdr:row>
      <xdr:rowOff>146617</xdr:rowOff>
    </xdr:from>
    <xdr:to>
      <xdr:col>57</xdr:col>
      <xdr:colOff>152400</xdr:colOff>
      <xdr:row>30</xdr:row>
      <xdr:rowOff>28575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49</xdr:col>
      <xdr:colOff>488155</xdr:colOff>
      <xdr:row>49</xdr:row>
      <xdr:rowOff>108857</xdr:rowOff>
    </xdr:from>
    <xdr:to>
      <xdr:col>55</xdr:col>
      <xdr:colOff>47284</xdr:colOff>
      <xdr:row>68</xdr:row>
      <xdr:rowOff>108517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43</xdr:col>
      <xdr:colOff>76200</xdr:colOff>
      <xdr:row>46</xdr:row>
      <xdr:rowOff>123825</xdr:rowOff>
    </xdr:from>
    <xdr:to>
      <xdr:col>48</xdr:col>
      <xdr:colOff>419100</xdr:colOff>
      <xdr:row>63</xdr:row>
      <xdr:rowOff>104435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37</xdr:col>
      <xdr:colOff>142875</xdr:colOff>
      <xdr:row>30</xdr:row>
      <xdr:rowOff>95250</xdr:rowOff>
    </xdr:from>
    <xdr:to>
      <xdr:col>42</xdr:col>
      <xdr:colOff>314325</xdr:colOff>
      <xdr:row>45</xdr:row>
      <xdr:rowOff>66335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43</xdr:col>
      <xdr:colOff>180975</xdr:colOff>
      <xdr:row>30</xdr:row>
      <xdr:rowOff>133350</xdr:rowOff>
    </xdr:from>
    <xdr:to>
      <xdr:col>48</xdr:col>
      <xdr:colOff>352425</xdr:colOff>
      <xdr:row>45</xdr:row>
      <xdr:rowOff>104434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48</xdr:col>
      <xdr:colOff>485775</xdr:colOff>
      <xdr:row>0</xdr:row>
      <xdr:rowOff>0</xdr:rowOff>
    </xdr:from>
    <xdr:to>
      <xdr:col>54</xdr:col>
      <xdr:colOff>47625</xdr:colOff>
      <xdr:row>0</xdr:row>
      <xdr:rowOff>0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37</xdr:col>
      <xdr:colOff>235063</xdr:colOff>
      <xdr:row>47</xdr:row>
      <xdr:rowOff>0</xdr:rowOff>
    </xdr:from>
    <xdr:to>
      <xdr:col>42</xdr:col>
      <xdr:colOff>235063</xdr:colOff>
      <xdr:row>63</xdr:row>
      <xdr:rowOff>142535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38</xdr:col>
      <xdr:colOff>257175</xdr:colOff>
      <xdr:row>0</xdr:row>
      <xdr:rowOff>161925</xdr:rowOff>
    </xdr:from>
    <xdr:to>
      <xdr:col>55</xdr:col>
      <xdr:colOff>44515</xdr:colOff>
      <xdr:row>2</xdr:row>
      <xdr:rowOff>71146</xdr:rowOff>
    </xdr:to>
    <xdr:sp macro="" textlink="">
      <xdr:nvSpPr>
        <xdr:cNvPr id="26" name="TextBox 25"/>
        <xdr:cNvSpPr txBox="1"/>
      </xdr:nvSpPr>
      <xdr:spPr>
        <a:xfrm>
          <a:off x="25784175" y="161925"/>
          <a:ext cx="10321990" cy="62359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9-42.  Total water concentration of metals in relation to total concentration of aluminum in post-event data collected from August 2015 to October 2015 (gray circles) and 2016 snowmelt data (red triangles) at three sites on the San Juan River: RK 193 (Farmington), RK 246 (Four Corners) and RK 421 (Mexican Hat).</a:t>
          </a:r>
        </a:p>
        <a:p>
          <a:endParaRPr lang="en-US" sz="1100"/>
        </a:p>
      </xdr:txBody>
    </xdr:sp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0.29288</cdr:x>
      <cdr:y>0.11953</cdr:y>
    </cdr:from>
    <cdr:to>
      <cdr:x>0.71947</cdr:x>
      <cdr:y>0.18866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185437" y="595204"/>
          <a:ext cx="1726612" cy="3442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50" b="1">
              <a:latin typeface="Gill Sans MT" panose="020B0502020104020203" pitchFamily="34" charset="0"/>
            </a:rPr>
            <a:t>TOTAL LEAD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0.29288</cdr:x>
      <cdr:y>0.11953</cdr:y>
    </cdr:from>
    <cdr:to>
      <cdr:x>0.71947</cdr:x>
      <cdr:y>0.18866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185437" y="595204"/>
          <a:ext cx="1726612" cy="3442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50" b="1">
              <a:latin typeface="Gill Sans MT" panose="020B0502020104020203" pitchFamily="34" charset="0"/>
            </a:rPr>
            <a:t>TOTAL COPPER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0.29288</cdr:x>
      <cdr:y>0.11953</cdr:y>
    </cdr:from>
    <cdr:to>
      <cdr:x>0.77528</cdr:x>
      <cdr:y>0.18866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886720" y="467384"/>
          <a:ext cx="1460512" cy="2703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50" b="1">
              <a:latin typeface="Gill Sans MT" panose="020B0502020104020203" pitchFamily="34" charset="0"/>
            </a:rPr>
            <a:t>TOTAL ARSENIC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447675</xdr:colOff>
      <xdr:row>0</xdr:row>
      <xdr:rowOff>0</xdr:rowOff>
    </xdr:from>
    <xdr:to>
      <xdr:col>54</xdr:col>
      <xdr:colOff>9525</xdr:colOff>
      <xdr:row>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251926</xdr:colOff>
      <xdr:row>6</xdr:row>
      <xdr:rowOff>130901</xdr:rowOff>
    </xdr:from>
    <xdr:to>
      <xdr:col>38</xdr:col>
      <xdr:colOff>423376</xdr:colOff>
      <xdr:row>23</xdr:row>
      <xdr:rowOff>41871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39</xdr:col>
      <xdr:colOff>151719</xdr:colOff>
      <xdr:row>7</xdr:row>
      <xdr:rowOff>1628</xdr:rowOff>
    </xdr:from>
    <xdr:to>
      <xdr:col>46</xdr:col>
      <xdr:colOff>478290</xdr:colOff>
      <xdr:row>23</xdr:row>
      <xdr:rowOff>85896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581025</xdr:colOff>
      <xdr:row>70</xdr:row>
      <xdr:rowOff>76200</xdr:rowOff>
    </xdr:from>
    <xdr:to>
      <xdr:col>38</xdr:col>
      <xdr:colOff>142875</xdr:colOff>
      <xdr:row>87</xdr:row>
      <xdr:rowOff>66675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0.01029</cdr:x>
      <cdr:y>0.02421</cdr:y>
    </cdr:from>
    <cdr:to>
      <cdr:x>0.11322</cdr:x>
      <cdr:y>0.12374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7625" y="85725"/>
          <a:ext cx="47625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/>
            <a:t>B)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0.00538</cdr:x>
      <cdr:y>0.00288</cdr:y>
    </cdr:from>
    <cdr:to>
      <cdr:x>0.12097</cdr:x>
      <cdr:y>0.10086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050" y="9525"/>
          <a:ext cx="4095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/>
            <a:t>A)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291582</xdr:colOff>
      <xdr:row>6</xdr:row>
      <xdr:rowOff>45224</xdr:rowOff>
    </xdr:from>
    <xdr:to>
      <xdr:col>38</xdr:col>
      <xdr:colOff>185115</xdr:colOff>
      <xdr:row>34</xdr:row>
      <xdr:rowOff>87475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573442</xdr:colOff>
      <xdr:row>6</xdr:row>
      <xdr:rowOff>106803</xdr:rowOff>
    </xdr:from>
    <xdr:to>
      <xdr:col>44</xdr:col>
      <xdr:colOff>534563</xdr:colOff>
      <xdr:row>35</xdr:row>
      <xdr:rowOff>48597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45</xdr:col>
      <xdr:colOff>149587</xdr:colOff>
      <xdr:row>6</xdr:row>
      <xdr:rowOff>52354</xdr:rowOff>
    </xdr:from>
    <xdr:to>
      <xdr:col>51</xdr:col>
      <xdr:colOff>0</xdr:colOff>
      <xdr:row>35</xdr:row>
      <xdr:rowOff>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33</xdr:col>
      <xdr:colOff>204107</xdr:colOff>
      <xdr:row>0</xdr:row>
      <xdr:rowOff>281862</xdr:rowOff>
    </xdr:from>
    <xdr:to>
      <xdr:col>50</xdr:col>
      <xdr:colOff>116633</xdr:colOff>
      <xdr:row>3</xdr:row>
      <xdr:rowOff>97194</xdr:rowOff>
    </xdr:to>
    <xdr:sp macro="" textlink="">
      <xdr:nvSpPr>
        <xdr:cNvPr id="16" name="TextBox 15"/>
        <xdr:cNvSpPr txBox="1"/>
      </xdr:nvSpPr>
      <xdr:spPr>
        <a:xfrm>
          <a:off x="36661530" y="281862"/>
          <a:ext cx="10321991" cy="59288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9-42.  Total water concentration of metals in relation to total concentration of aluminum in post-event data collected from August 2015 to October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2015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(gray circles) and 2016 snowmelt data (red triangles) at three sites on the San Juan River: RK 196 (Farmington), RK 246 (Four Corners) and RK 421 (Mexican Hat).</a:t>
          </a:r>
        </a:p>
        <a:p>
          <a:endParaRPr lang="en-US" sz="1100"/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0.45694</cdr:x>
      <cdr:y>0.12624</cdr:y>
    </cdr:from>
    <cdr:to>
      <cdr:x>0.88353</cdr:x>
      <cdr:y>0.19537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530432" y="531575"/>
          <a:ext cx="1428779" cy="291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latin typeface="Gill Sans MT" panose="020B0502020104020203" pitchFamily="34" charset="0"/>
            </a:rPr>
            <a:t>TOTAL LEAD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0.30166</cdr:x>
      <cdr:y>0.11932</cdr:y>
    </cdr:from>
    <cdr:to>
      <cdr:x>0.81792</cdr:x>
      <cdr:y>0.18845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014468" y="502831"/>
          <a:ext cx="1736119" cy="291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latin typeface="Gill Sans MT" panose="020B0502020104020203" pitchFamily="34" charset="0"/>
            </a:rPr>
            <a:t>TOTAL COPPER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0.31033</cdr:x>
      <cdr:y>0.12393</cdr:y>
    </cdr:from>
    <cdr:to>
      <cdr:x>0.82659</cdr:x>
      <cdr:y>0.19306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043626" y="522271"/>
          <a:ext cx="1736135" cy="291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latin typeface="Gill Sans MT" panose="020B0502020104020203" pitchFamily="34" charset="0"/>
            </a:rPr>
            <a:t>TOTAL ARSENIC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756459</xdr:colOff>
      <xdr:row>4</xdr:row>
      <xdr:rowOff>135309</xdr:rowOff>
    </xdr:from>
    <xdr:to>
      <xdr:col>45</xdr:col>
      <xdr:colOff>77665</xdr:colOff>
      <xdr:row>33</xdr:row>
      <xdr:rowOff>27029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46</xdr:col>
      <xdr:colOff>29766</xdr:colOff>
      <xdr:row>5</xdr:row>
      <xdr:rowOff>35909</xdr:rowOff>
    </xdr:from>
    <xdr:to>
      <xdr:col>51</xdr:col>
      <xdr:colOff>530310</xdr:colOff>
      <xdr:row>34</xdr:row>
      <xdr:rowOff>5472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51</xdr:col>
      <xdr:colOff>599418</xdr:colOff>
      <xdr:row>5</xdr:row>
      <xdr:rowOff>139733</xdr:rowOff>
    </xdr:from>
    <xdr:to>
      <xdr:col>57</xdr:col>
      <xdr:colOff>377031</xdr:colOff>
      <xdr:row>34</xdr:row>
      <xdr:rowOff>35922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628131</xdr:colOff>
      <xdr:row>39</xdr:row>
      <xdr:rowOff>137360</xdr:rowOff>
    </xdr:from>
    <xdr:to>
      <xdr:col>47</xdr:col>
      <xdr:colOff>507482</xdr:colOff>
      <xdr:row>59</xdr:row>
      <xdr:rowOff>19844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37</xdr:col>
      <xdr:colOff>295603</xdr:colOff>
      <xdr:row>67</xdr:row>
      <xdr:rowOff>153275</xdr:rowOff>
    </xdr:from>
    <xdr:to>
      <xdr:col>42</xdr:col>
      <xdr:colOff>467054</xdr:colOff>
      <xdr:row>84</xdr:row>
      <xdr:rowOff>137006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37</xdr:col>
      <xdr:colOff>306551</xdr:colOff>
      <xdr:row>86</xdr:row>
      <xdr:rowOff>43793</xdr:rowOff>
    </xdr:from>
    <xdr:to>
      <xdr:col>42</xdr:col>
      <xdr:colOff>478002</xdr:colOff>
      <xdr:row>103</xdr:row>
      <xdr:rowOff>27524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43</xdr:col>
      <xdr:colOff>306553</xdr:colOff>
      <xdr:row>68</xdr:row>
      <xdr:rowOff>10950</xdr:rowOff>
    </xdr:from>
    <xdr:to>
      <xdr:col>48</xdr:col>
      <xdr:colOff>478004</xdr:colOff>
      <xdr:row>84</xdr:row>
      <xdr:rowOff>158904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43</xdr:col>
      <xdr:colOff>503621</xdr:colOff>
      <xdr:row>86</xdr:row>
      <xdr:rowOff>10947</xdr:rowOff>
    </xdr:from>
    <xdr:to>
      <xdr:col>49</xdr:col>
      <xdr:colOff>61968</xdr:colOff>
      <xdr:row>102</xdr:row>
      <xdr:rowOff>158902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48</xdr:col>
      <xdr:colOff>101639</xdr:colOff>
      <xdr:row>39</xdr:row>
      <xdr:rowOff>37977</xdr:rowOff>
    </xdr:from>
    <xdr:to>
      <xdr:col>53</xdr:col>
      <xdr:colOff>268616</xdr:colOff>
      <xdr:row>59</xdr:row>
      <xdr:rowOff>89297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36</xdr:col>
      <xdr:colOff>560415</xdr:colOff>
      <xdr:row>40</xdr:row>
      <xdr:rowOff>109142</xdr:rowOff>
    </xdr:from>
    <xdr:to>
      <xdr:col>41</xdr:col>
      <xdr:colOff>684048</xdr:colOff>
      <xdr:row>61</xdr:row>
      <xdr:rowOff>29766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40</xdr:col>
      <xdr:colOff>446484</xdr:colOff>
      <xdr:row>0</xdr:row>
      <xdr:rowOff>128984</xdr:rowOff>
    </xdr:from>
    <xdr:to>
      <xdr:col>57</xdr:col>
      <xdr:colOff>350505</xdr:colOff>
      <xdr:row>4</xdr:row>
      <xdr:rowOff>114405</xdr:rowOff>
    </xdr:to>
    <xdr:sp macro="" textlink="">
      <xdr:nvSpPr>
        <xdr:cNvPr id="26" name="TextBox 25"/>
        <xdr:cNvSpPr txBox="1"/>
      </xdr:nvSpPr>
      <xdr:spPr>
        <a:xfrm>
          <a:off x="26898203" y="9812734"/>
          <a:ext cx="10321990" cy="69979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9-42.  Total water concentration of metals in relation to total concentration of aluminum in post-event data collected from August 2015 to October 2015 (gray circles) and 2016 snowmelt data (red triangles) at three sites on the San Juan River: RK 196 (Farmington), RK 246 (Four Corners) and RK 421 (Mexican Hat).</a:t>
          </a:r>
        </a:p>
        <a:p>
          <a:endParaRPr lang="en-US" sz="1100"/>
        </a:p>
      </xdr:txBody>
    </xdr: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0.29288</cdr:x>
      <cdr:y>0.11953</cdr:y>
    </cdr:from>
    <cdr:to>
      <cdr:x>0.71947</cdr:x>
      <cdr:y>0.18866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185437" y="595204"/>
          <a:ext cx="1726612" cy="3442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50" b="1">
              <a:latin typeface="Gill Sans MT" panose="020B0502020104020203" pitchFamily="34" charset="0"/>
            </a:rPr>
            <a:t>TOTAL LEAD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topLeftCell="A6" zoomScale="87" zoomScaleNormal="87" workbookViewId="0">
      <selection activeCell="E12" sqref="E12"/>
    </sheetView>
  </sheetViews>
  <sheetFormatPr defaultRowHeight="12.75" x14ac:dyDescent="0.2"/>
  <cols>
    <col min="1" max="1" width="81.28515625" style="45" customWidth="1"/>
    <col min="2" max="2" width="27.5703125" customWidth="1"/>
    <col min="3" max="3" width="29.28515625" customWidth="1"/>
  </cols>
  <sheetData>
    <row r="1" spans="1:3" ht="18.75" x14ac:dyDescent="0.3">
      <c r="A1" s="46" t="s">
        <v>52</v>
      </c>
    </row>
    <row r="3" spans="1:3" ht="31.5" x14ac:dyDescent="0.25">
      <c r="A3" s="71" t="s">
        <v>59</v>
      </c>
    </row>
    <row r="4" spans="1:3" ht="15.75" x14ac:dyDescent="0.25">
      <c r="A4" t="s">
        <v>53</v>
      </c>
      <c r="B4" s="50"/>
      <c r="C4" s="34"/>
    </row>
    <row r="5" spans="1:3" ht="15.75" x14ac:dyDescent="0.25">
      <c r="A5" s="14" t="s">
        <v>54</v>
      </c>
      <c r="B5" s="50"/>
      <c r="C5" s="34"/>
    </row>
    <row r="6" spans="1:3" ht="15.75" x14ac:dyDescent="0.25">
      <c r="A6"/>
      <c r="B6" s="50"/>
      <c r="C6" s="34"/>
    </row>
    <row r="7" spans="1:3" ht="35.25" customHeight="1" x14ac:dyDescent="0.25">
      <c r="A7" s="47" t="s">
        <v>55</v>
      </c>
    </row>
    <row r="8" spans="1:3" ht="61.5" customHeight="1" x14ac:dyDescent="0.2">
      <c r="B8" s="79" t="s">
        <v>56</v>
      </c>
      <c r="C8" s="79"/>
    </row>
    <row r="9" spans="1:3" ht="15" x14ac:dyDescent="0.25">
      <c r="B9" s="48" t="s">
        <v>57</v>
      </c>
      <c r="C9" s="48" t="s">
        <v>58</v>
      </c>
    </row>
    <row r="10" spans="1:3" ht="30" customHeight="1" x14ac:dyDescent="0.25">
      <c r="B10" s="62" t="s">
        <v>73</v>
      </c>
      <c r="C10" s="34" t="s">
        <v>74</v>
      </c>
    </row>
    <row r="11" spans="1:3" ht="50.25" customHeight="1" x14ac:dyDescent="0.25">
      <c r="B11" s="62" t="s">
        <v>362</v>
      </c>
      <c r="C11" s="34" t="s">
        <v>76</v>
      </c>
    </row>
    <row r="12" spans="1:3" ht="64.5" customHeight="1" x14ac:dyDescent="0.25">
      <c r="B12" s="62" t="s">
        <v>362</v>
      </c>
      <c r="C12" s="34" t="s">
        <v>151</v>
      </c>
    </row>
    <row r="13" spans="1:3" ht="30" customHeight="1" x14ac:dyDescent="0.25">
      <c r="B13" s="62" t="s">
        <v>362</v>
      </c>
      <c r="C13" s="34" t="s">
        <v>276</v>
      </c>
    </row>
    <row r="14" spans="1:3" ht="30.75" customHeight="1" x14ac:dyDescent="0.25">
      <c r="B14" s="50"/>
      <c r="C14" s="34"/>
    </row>
    <row r="15" spans="1:3" ht="15.75" x14ac:dyDescent="0.25">
      <c r="B15" s="50"/>
      <c r="C15" s="34"/>
    </row>
    <row r="16" spans="1:3" ht="15.75" x14ac:dyDescent="0.25">
      <c r="B16" s="50"/>
      <c r="C16" s="34"/>
    </row>
    <row r="17" spans="1:3" ht="22.5" customHeight="1" x14ac:dyDescent="0.25">
      <c r="A17" s="51"/>
      <c r="B17" s="50"/>
      <c r="C17" s="34"/>
    </row>
    <row r="18" spans="1:3" ht="15.75" x14ac:dyDescent="0.25">
      <c r="B18" s="50"/>
      <c r="C18" s="34"/>
    </row>
    <row r="19" spans="1:3" ht="15.75" x14ac:dyDescent="0.25">
      <c r="B19" s="50"/>
      <c r="C19" s="34"/>
    </row>
    <row r="20" spans="1:3" ht="15.75" x14ac:dyDescent="0.25">
      <c r="B20" s="50"/>
      <c r="C20" s="34"/>
    </row>
    <row r="21" spans="1:3" ht="15.75" x14ac:dyDescent="0.25">
      <c r="B21" s="50"/>
      <c r="C21" s="34"/>
    </row>
    <row r="22" spans="1:3" ht="15.75" x14ac:dyDescent="0.25">
      <c r="B22" s="50"/>
      <c r="C22" s="34"/>
    </row>
    <row r="23" spans="1:3" ht="15.75" x14ac:dyDescent="0.25">
      <c r="B23" s="50"/>
      <c r="C23" s="34"/>
    </row>
    <row r="24" spans="1:3" ht="15.75" x14ac:dyDescent="0.25">
      <c r="B24" s="50"/>
      <c r="C24" s="34"/>
    </row>
    <row r="25" spans="1:3" ht="15.75" x14ac:dyDescent="0.25">
      <c r="B25" s="50"/>
      <c r="C25" s="34"/>
    </row>
    <row r="26" spans="1:3" ht="15.75" x14ac:dyDescent="0.25">
      <c r="B26" s="50"/>
      <c r="C26" s="34"/>
    </row>
    <row r="27" spans="1:3" ht="15.75" x14ac:dyDescent="0.25">
      <c r="B27" s="50"/>
      <c r="C27" s="34"/>
    </row>
    <row r="28" spans="1:3" ht="15.75" x14ac:dyDescent="0.25">
      <c r="B28" s="50"/>
      <c r="C28" s="34"/>
    </row>
    <row r="29" spans="1:3" ht="15.75" x14ac:dyDescent="0.25">
      <c r="B29" s="50"/>
      <c r="C29" s="34"/>
    </row>
    <row r="30" spans="1:3" ht="15.75" x14ac:dyDescent="0.25">
      <c r="B30" s="50"/>
      <c r="C30" s="34"/>
    </row>
    <row r="31" spans="1:3" ht="15.75" x14ac:dyDescent="0.25">
      <c r="B31" s="50"/>
      <c r="C31" s="34"/>
    </row>
    <row r="32" spans="1:3" ht="15.75" x14ac:dyDescent="0.25">
      <c r="B32" s="50"/>
      <c r="C32" s="34"/>
    </row>
    <row r="33" spans="2:3" ht="15.75" x14ac:dyDescent="0.25">
      <c r="B33" s="50"/>
      <c r="C33" s="34"/>
    </row>
    <row r="34" spans="2:3" ht="15.75" x14ac:dyDescent="0.25">
      <c r="B34" s="50"/>
      <c r="C34" s="34"/>
    </row>
    <row r="35" spans="2:3" ht="15.75" x14ac:dyDescent="0.25">
      <c r="B35" s="50"/>
      <c r="C35" s="34"/>
    </row>
    <row r="36" spans="2:3" ht="15.75" x14ac:dyDescent="0.25">
      <c r="B36" s="50"/>
      <c r="C36" s="34"/>
    </row>
    <row r="37" spans="2:3" ht="15.75" x14ac:dyDescent="0.25">
      <c r="B37" s="50"/>
      <c r="C37" s="34"/>
    </row>
    <row r="38" spans="2:3" ht="15.75" x14ac:dyDescent="0.25">
      <c r="B38" s="34"/>
      <c r="C38" s="34"/>
    </row>
    <row r="39" spans="2:3" ht="15.75" x14ac:dyDescent="0.25">
      <c r="B39" s="34"/>
      <c r="C39" s="34"/>
    </row>
    <row r="40" spans="2:3" ht="15.75" x14ac:dyDescent="0.25">
      <c r="B40" s="34"/>
      <c r="C40" s="34"/>
    </row>
    <row r="41" spans="2:3" ht="15.75" x14ac:dyDescent="0.25">
      <c r="B41" s="34"/>
      <c r="C41" s="34"/>
    </row>
    <row r="42" spans="2:3" ht="15.75" x14ac:dyDescent="0.25">
      <c r="B42" s="34"/>
      <c r="C42" s="34"/>
    </row>
    <row r="43" spans="2:3" ht="15.75" x14ac:dyDescent="0.25">
      <c r="B43" s="34"/>
      <c r="C43" s="34"/>
    </row>
    <row r="44" spans="2:3" ht="15.75" x14ac:dyDescent="0.25">
      <c r="B44" s="34"/>
      <c r="C44" s="34"/>
    </row>
    <row r="45" spans="2:3" ht="15.75" x14ac:dyDescent="0.25">
      <c r="B45" s="34"/>
      <c r="C45" s="34"/>
    </row>
  </sheetData>
  <mergeCells count="1">
    <mergeCell ref="B8:C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I44"/>
  <sheetViews>
    <sheetView workbookViewId="0">
      <selection activeCell="G15" sqref="G15"/>
    </sheetView>
  </sheetViews>
  <sheetFormatPr defaultRowHeight="12.75" x14ac:dyDescent="0.2"/>
  <cols>
    <col min="4" max="4" width="18.85546875" customWidth="1"/>
    <col min="5" max="5" width="16" customWidth="1"/>
    <col min="6" max="6" width="13.7109375" customWidth="1"/>
    <col min="7" max="7" width="15.85546875" customWidth="1"/>
  </cols>
  <sheetData>
    <row r="1" spans="1:9" ht="18.75" x14ac:dyDescent="0.3">
      <c r="A1" s="32" t="s">
        <v>72</v>
      </c>
    </row>
    <row r="2" spans="1:9" ht="18.75" x14ac:dyDescent="0.3">
      <c r="I2" s="64" t="s">
        <v>73</v>
      </c>
    </row>
    <row r="3" spans="1:9" ht="15" x14ac:dyDescent="0.25">
      <c r="A3" s="49" t="s">
        <v>70</v>
      </c>
      <c r="B3" s="49"/>
      <c r="C3" s="49"/>
      <c r="D3" s="49"/>
    </row>
    <row r="4" spans="1:9" ht="15" x14ac:dyDescent="0.25">
      <c r="C4" s="49" t="s">
        <v>43</v>
      </c>
      <c r="D4" s="49"/>
    </row>
    <row r="5" spans="1:9" ht="25.5" x14ac:dyDescent="0.2">
      <c r="D5" s="2" t="s">
        <v>67</v>
      </c>
      <c r="E5" s="74" t="s">
        <v>154</v>
      </c>
      <c r="F5" s="2" t="s">
        <v>60</v>
      </c>
      <c r="G5" s="2" t="s">
        <v>68</v>
      </c>
    </row>
    <row r="6" spans="1:9" x14ac:dyDescent="0.2">
      <c r="D6" t="s">
        <v>28</v>
      </c>
      <c r="E6" s="53">
        <v>94.24318464000001</v>
      </c>
      <c r="F6" s="63">
        <v>42453.454861111109</v>
      </c>
      <c r="G6" s="2">
        <v>2.5999999999999999E-3</v>
      </c>
    </row>
    <row r="7" spans="1:9" x14ac:dyDescent="0.2">
      <c r="B7" t="s">
        <v>71</v>
      </c>
      <c r="D7" t="s">
        <v>29</v>
      </c>
      <c r="E7" s="53">
        <v>95.772061440000002</v>
      </c>
      <c r="F7" s="63">
        <v>42493.576388888891</v>
      </c>
      <c r="G7" s="2">
        <v>1.0999999999999999E-2</v>
      </c>
    </row>
    <row r="8" spans="1:9" x14ac:dyDescent="0.2">
      <c r="B8" t="s">
        <v>44</v>
      </c>
      <c r="D8" t="s">
        <v>30</v>
      </c>
      <c r="E8" s="53">
        <v>95.772061440000002</v>
      </c>
      <c r="F8" s="63">
        <v>42501.416666666664</v>
      </c>
      <c r="G8" s="2">
        <v>2.1000000000000001E-2</v>
      </c>
    </row>
    <row r="9" spans="1:9" x14ac:dyDescent="0.2">
      <c r="D9" t="s">
        <v>31</v>
      </c>
      <c r="E9" s="53">
        <v>95.772061440000002</v>
      </c>
      <c r="F9" s="63">
        <v>42509.628472222219</v>
      </c>
      <c r="G9" s="2">
        <v>3.3E-3</v>
      </c>
    </row>
    <row r="10" spans="1:9" x14ac:dyDescent="0.2">
      <c r="D10" t="s">
        <v>32</v>
      </c>
      <c r="E10" s="53">
        <v>95.772061440000002</v>
      </c>
      <c r="F10" s="63">
        <v>42516.590277777781</v>
      </c>
      <c r="G10" s="2">
        <v>2.1000000000000001E-2</v>
      </c>
    </row>
    <row r="11" spans="1:9" x14ac:dyDescent="0.2">
      <c r="D11" t="s">
        <v>33</v>
      </c>
      <c r="E11" s="53">
        <v>95.772061440000002</v>
      </c>
      <c r="F11" s="63">
        <v>42522.600694444445</v>
      </c>
      <c r="G11" s="2">
        <v>5.2999999999999999E-2</v>
      </c>
    </row>
    <row r="12" spans="1:9" x14ac:dyDescent="0.2">
      <c r="D12" t="s">
        <v>34</v>
      </c>
      <c r="E12" s="53">
        <v>95.772061440000002</v>
      </c>
      <c r="F12" s="63">
        <v>42527.71875</v>
      </c>
      <c r="G12" s="2">
        <v>0.14000000000000001</v>
      </c>
    </row>
    <row r="13" spans="1:9" x14ac:dyDescent="0.2">
      <c r="D13" t="s">
        <v>35</v>
      </c>
      <c r="E13" s="53">
        <v>94.24318464000001</v>
      </c>
      <c r="F13" s="63">
        <v>42528.479166666664</v>
      </c>
      <c r="G13" s="2">
        <v>6.8000000000000005E-2</v>
      </c>
    </row>
    <row r="14" spans="1:9" x14ac:dyDescent="0.2">
      <c r="D14" t="s">
        <v>36</v>
      </c>
      <c r="E14" s="53">
        <v>95.772061440000002</v>
      </c>
      <c r="F14" s="63">
        <v>42536.604166666664</v>
      </c>
      <c r="G14" s="2">
        <v>2.1999999999999999E-2</v>
      </c>
    </row>
    <row r="15" spans="1:9" x14ac:dyDescent="0.2">
      <c r="D15" t="s">
        <v>37</v>
      </c>
      <c r="E15" s="53">
        <v>95.77</v>
      </c>
      <c r="F15" s="63">
        <v>42544.708333333336</v>
      </c>
      <c r="G15" s="2">
        <v>1.2E-2</v>
      </c>
    </row>
    <row r="16" spans="1:9" x14ac:dyDescent="0.2">
      <c r="D16" t="s">
        <v>37</v>
      </c>
      <c r="E16" s="53">
        <v>95.77</v>
      </c>
      <c r="F16" s="63">
        <v>42551.614583333336</v>
      </c>
      <c r="G16" s="2">
        <v>8.0000000000000002E-3</v>
      </c>
    </row>
    <row r="17" spans="1:7" x14ac:dyDescent="0.2">
      <c r="D17" t="s">
        <v>37</v>
      </c>
      <c r="E17" s="53">
        <v>95.77</v>
      </c>
      <c r="F17" s="63">
        <v>42557.621527777781</v>
      </c>
      <c r="G17" s="2">
        <v>6.3E-3</v>
      </c>
    </row>
    <row r="18" spans="1:7" x14ac:dyDescent="0.2">
      <c r="D18" t="s">
        <v>37</v>
      </c>
      <c r="E18" s="53">
        <v>95.77</v>
      </c>
      <c r="F18" s="63">
        <v>42564.361111111109</v>
      </c>
      <c r="G18" s="2">
        <v>3.5000000000000001E-3</v>
      </c>
    </row>
    <row r="19" spans="1:7" x14ac:dyDescent="0.2">
      <c r="D19" t="s">
        <v>37</v>
      </c>
      <c r="E19" s="53">
        <v>95.77</v>
      </c>
      <c r="F19" s="63">
        <v>42571.611111111109</v>
      </c>
      <c r="G19" s="2">
        <v>2.5000000000000001E-3</v>
      </c>
    </row>
    <row r="29" spans="1:7" ht="15" x14ac:dyDescent="0.25">
      <c r="A29" s="49" t="s">
        <v>363</v>
      </c>
    </row>
    <row r="30" spans="1:7" x14ac:dyDescent="0.2">
      <c r="D30" s="2" t="s">
        <v>67</v>
      </c>
      <c r="E30" s="2" t="s">
        <v>69</v>
      </c>
      <c r="F30" s="2" t="s">
        <v>60</v>
      </c>
      <c r="G30" s="2" t="s">
        <v>68</v>
      </c>
    </row>
    <row r="31" spans="1:7" x14ac:dyDescent="0.2">
      <c r="D31" s="2" t="s">
        <v>27</v>
      </c>
      <c r="E31" s="52">
        <v>130.11546240000001</v>
      </c>
      <c r="F31" s="63">
        <v>42443.631944444445</v>
      </c>
      <c r="G31" s="16">
        <v>2.8E-3</v>
      </c>
    </row>
    <row r="32" spans="1:7" x14ac:dyDescent="0.2">
      <c r="D32" s="2" t="s">
        <v>27</v>
      </c>
      <c r="E32" s="52">
        <v>130.11546240000001</v>
      </c>
      <c r="F32" s="63">
        <v>42452.411805555559</v>
      </c>
      <c r="G32" s="16">
        <v>4.4000000000000003E-3</v>
      </c>
    </row>
    <row r="33" spans="4:7" x14ac:dyDescent="0.2">
      <c r="D33" s="2" t="s">
        <v>27</v>
      </c>
      <c r="E33" s="52">
        <v>130.11546240000001</v>
      </c>
      <c r="F33" s="63">
        <v>42474.381944444445</v>
      </c>
      <c r="G33" s="16">
        <v>1.11E-2</v>
      </c>
    </row>
    <row r="34" spans="4:7" x14ac:dyDescent="0.2">
      <c r="D34" s="2" t="s">
        <v>27</v>
      </c>
      <c r="E34" s="52">
        <v>130.11546240000001</v>
      </c>
      <c r="F34" s="63">
        <v>42480.463194444441</v>
      </c>
      <c r="G34" s="16">
        <v>5.8999999999999999E-3</v>
      </c>
    </row>
    <row r="35" spans="4:7" x14ac:dyDescent="0.2">
      <c r="D35" s="2" t="s">
        <v>27</v>
      </c>
      <c r="E35" s="52">
        <v>130.11546240000001</v>
      </c>
      <c r="F35" s="63">
        <v>42487.538194444445</v>
      </c>
      <c r="G35" s="16">
        <v>7.7999999999999996E-3</v>
      </c>
    </row>
    <row r="36" spans="4:7" x14ac:dyDescent="0.2">
      <c r="D36" s="2" t="s">
        <v>27</v>
      </c>
      <c r="E36" s="52">
        <v>130.11546240000001</v>
      </c>
      <c r="F36" s="63">
        <v>42495.416666666664</v>
      </c>
      <c r="G36" s="16">
        <v>1.01E-2</v>
      </c>
    </row>
    <row r="37" spans="4:7" x14ac:dyDescent="0.2">
      <c r="D37" s="2" t="s">
        <v>27</v>
      </c>
      <c r="E37" s="52">
        <v>130.11546240000001</v>
      </c>
      <c r="F37" s="63">
        <v>42503.402777777781</v>
      </c>
      <c r="G37" s="16">
        <v>1.18E-2</v>
      </c>
    </row>
    <row r="38" spans="4:7" x14ac:dyDescent="0.2">
      <c r="D38" s="2" t="s">
        <v>27</v>
      </c>
      <c r="E38" s="52">
        <v>130.11546240000001</v>
      </c>
      <c r="F38" s="63">
        <v>42509.395833333336</v>
      </c>
      <c r="G38" s="16">
        <v>1.4E-2</v>
      </c>
    </row>
    <row r="39" spans="4:7" x14ac:dyDescent="0.2">
      <c r="D39" s="2" t="s">
        <v>27</v>
      </c>
      <c r="E39" s="52">
        <v>130.11546240000001</v>
      </c>
      <c r="F39" s="63">
        <v>42515.555555555555</v>
      </c>
      <c r="G39" s="16">
        <v>2.3E-2</v>
      </c>
    </row>
    <row r="40" spans="4:7" x14ac:dyDescent="0.2">
      <c r="D40" s="2" t="s">
        <v>27</v>
      </c>
      <c r="E40" s="52">
        <v>130.11546240000001</v>
      </c>
      <c r="F40" s="63">
        <v>42523.381944444445</v>
      </c>
      <c r="G40" s="16">
        <v>3.85E-2</v>
      </c>
    </row>
    <row r="41" spans="4:7" x14ac:dyDescent="0.2">
      <c r="D41" s="2" t="s">
        <v>27</v>
      </c>
      <c r="E41" s="52">
        <v>130.11546240000001</v>
      </c>
      <c r="F41" s="63">
        <v>42529.482638888891</v>
      </c>
      <c r="G41" s="16">
        <v>7.51E-2</v>
      </c>
    </row>
    <row r="42" spans="4:7" x14ac:dyDescent="0.2">
      <c r="D42" s="2" t="s">
        <v>27</v>
      </c>
      <c r="E42" s="52">
        <v>130.11546240000001</v>
      </c>
      <c r="F42" s="63">
        <v>42535.413194444445</v>
      </c>
      <c r="G42" s="16">
        <v>2.7099999999999999E-2</v>
      </c>
    </row>
    <row r="43" spans="4:7" x14ac:dyDescent="0.2">
      <c r="D43" s="2" t="s">
        <v>27</v>
      </c>
      <c r="E43" s="52">
        <v>130.11546240000001</v>
      </c>
      <c r="F43" s="63">
        <v>42543.378472222219</v>
      </c>
      <c r="G43" s="16">
        <v>1.89E-2</v>
      </c>
    </row>
    <row r="44" spans="4:7" x14ac:dyDescent="0.2">
      <c r="D44" s="2" t="s">
        <v>27</v>
      </c>
      <c r="E44" s="52">
        <v>130.11546240000001</v>
      </c>
      <c r="F44" s="63">
        <v>42548.472222222219</v>
      </c>
      <c r="G44" s="16">
        <v>1.26E-2</v>
      </c>
    </row>
  </sheetData>
  <sheetProtection algorithmName="SHA-512" hashValue="4lbM6PpmzW+UdApu4YsKKEbKdBW7fn1MNae4EhlzVAolZ0q09z1Gk8J42Zi0WhnG/GmeohzSYSLTHgA2nbOcXQ==" saltValue="MQuoI7k3CTzWJzC8CDHEiw==" spinCount="100000" sheet="1" scenarios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AF182"/>
  <sheetViews>
    <sheetView zoomScale="98" zoomScaleNormal="98" workbookViewId="0">
      <selection activeCell="AE91" sqref="AE91:AE175"/>
    </sheetView>
  </sheetViews>
  <sheetFormatPr defaultRowHeight="12.75" x14ac:dyDescent="0.2"/>
  <cols>
    <col min="2" max="2" width="18.5703125" customWidth="1"/>
    <col min="3" max="6" width="15.140625" customWidth="1"/>
    <col min="20" max="20" width="10" customWidth="1"/>
    <col min="22" max="22" width="11.28515625" customWidth="1"/>
    <col min="31" max="31" width="10.85546875" customWidth="1"/>
  </cols>
  <sheetData>
    <row r="1" spans="1:32" ht="23.25" x14ac:dyDescent="0.35">
      <c r="A1" s="23" t="s">
        <v>75</v>
      </c>
      <c r="G1" s="80" t="s">
        <v>66</v>
      </c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</row>
    <row r="2" spans="1:32" ht="25.5" x14ac:dyDescent="0.3">
      <c r="B2" s="75" t="s">
        <v>360</v>
      </c>
      <c r="C2" s="75" t="s">
        <v>361</v>
      </c>
      <c r="D2" s="75" t="s">
        <v>67</v>
      </c>
      <c r="E2" s="60" t="s">
        <v>154</v>
      </c>
      <c r="F2" s="20" t="s">
        <v>60</v>
      </c>
      <c r="G2" s="19" t="s">
        <v>3</v>
      </c>
      <c r="H2" s="21" t="s">
        <v>4</v>
      </c>
      <c r="I2" s="19" t="s">
        <v>0</v>
      </c>
      <c r="J2" s="19" t="s">
        <v>5</v>
      </c>
      <c r="K2" s="19" t="s">
        <v>6</v>
      </c>
      <c r="L2" s="19" t="s">
        <v>7</v>
      </c>
      <c r="M2" s="19" t="s">
        <v>8</v>
      </c>
      <c r="N2" s="19" t="s">
        <v>9</v>
      </c>
      <c r="O2" s="19" t="s">
        <v>10</v>
      </c>
      <c r="P2" s="19" t="s">
        <v>11</v>
      </c>
      <c r="Q2" s="19" t="s">
        <v>12</v>
      </c>
      <c r="R2" s="19" t="s">
        <v>1</v>
      </c>
      <c r="S2" s="19" t="s">
        <v>13</v>
      </c>
      <c r="T2" s="19" t="s">
        <v>14</v>
      </c>
      <c r="U2" s="19" t="s">
        <v>15</v>
      </c>
      <c r="V2" s="19" t="s">
        <v>16</v>
      </c>
      <c r="W2" s="19" t="s">
        <v>17</v>
      </c>
      <c r="X2" s="19" t="s">
        <v>18</v>
      </c>
      <c r="Y2" s="19" t="s">
        <v>19</v>
      </c>
      <c r="Z2" s="19" t="s">
        <v>20</v>
      </c>
      <c r="AA2" s="19" t="s">
        <v>21</v>
      </c>
      <c r="AB2" s="19" t="s">
        <v>22</v>
      </c>
      <c r="AC2" s="19" t="s">
        <v>23</v>
      </c>
      <c r="AD2" s="19" t="s">
        <v>24</v>
      </c>
      <c r="AE2" s="22"/>
      <c r="AF2" s="64" t="s">
        <v>362</v>
      </c>
    </row>
    <row r="3" spans="1:32" s="26" customFormat="1" x14ac:dyDescent="0.2">
      <c r="A3"/>
      <c r="B3" s="54" t="s">
        <v>330</v>
      </c>
      <c r="C3" s="54" t="s">
        <v>277</v>
      </c>
      <c r="D3" s="54" t="s">
        <v>331</v>
      </c>
      <c r="E3" s="55">
        <v>196.19512704000002</v>
      </c>
      <c r="F3" s="56">
        <v>42224.597222222219</v>
      </c>
      <c r="G3" s="54">
        <v>29000</v>
      </c>
      <c r="H3" s="54">
        <v>1.2</v>
      </c>
      <c r="I3" s="54">
        <v>15</v>
      </c>
      <c r="J3" s="54">
        <v>400</v>
      </c>
      <c r="K3" s="54">
        <v>1.5</v>
      </c>
      <c r="L3" s="54">
        <v>0.45</v>
      </c>
      <c r="M3" s="54">
        <v>67000</v>
      </c>
      <c r="N3" s="54">
        <v>17</v>
      </c>
      <c r="O3" s="54">
        <v>10</v>
      </c>
      <c r="P3" s="54">
        <v>58</v>
      </c>
      <c r="Q3" s="54">
        <v>36000</v>
      </c>
      <c r="R3" s="54">
        <v>240</v>
      </c>
      <c r="S3" s="54">
        <v>12000</v>
      </c>
      <c r="T3" s="54">
        <v>620</v>
      </c>
      <c r="U3" s="54">
        <v>0.08</v>
      </c>
      <c r="V3" s="54">
        <v>4.4000000000000004</v>
      </c>
      <c r="W3" s="54">
        <v>14</v>
      </c>
      <c r="X3" s="54">
        <v>8400</v>
      </c>
      <c r="Y3" s="54">
        <v>1</v>
      </c>
      <c r="Z3" s="54">
        <v>1.5</v>
      </c>
      <c r="AA3" s="54">
        <v>21000</v>
      </c>
      <c r="AB3" s="54">
        <v>0.37</v>
      </c>
      <c r="AC3" s="54">
        <v>46</v>
      </c>
      <c r="AD3" s="54">
        <v>170</v>
      </c>
    </row>
    <row r="4" spans="1:32" s="26" customFormat="1" x14ac:dyDescent="0.2">
      <c r="A4"/>
      <c r="B4" s="54">
        <v>1504739</v>
      </c>
      <c r="C4" s="54" t="s">
        <v>81</v>
      </c>
      <c r="D4" s="54">
        <v>9365000</v>
      </c>
      <c r="E4" s="55">
        <v>192.96034560000001</v>
      </c>
      <c r="F4" s="56">
        <v>42224.979166666664</v>
      </c>
      <c r="G4" s="54">
        <v>11385</v>
      </c>
      <c r="H4" s="54">
        <v>0.35</v>
      </c>
      <c r="I4" s="54">
        <v>7.89</v>
      </c>
      <c r="J4" s="54">
        <v>581.5</v>
      </c>
      <c r="K4" s="54">
        <v>1</v>
      </c>
      <c r="L4" s="54">
        <v>0.33</v>
      </c>
      <c r="M4" s="54"/>
      <c r="N4" s="54">
        <v>8.2100000000000009</v>
      </c>
      <c r="O4" s="54">
        <v>8.7200000000000006</v>
      </c>
      <c r="P4" s="54">
        <v>38.14</v>
      </c>
      <c r="Q4" s="54">
        <v>20560</v>
      </c>
      <c r="R4" s="54">
        <v>121.6</v>
      </c>
      <c r="S4" s="54"/>
      <c r="T4" s="54">
        <v>562.70000000000005</v>
      </c>
      <c r="U4" s="54"/>
      <c r="V4" s="54">
        <v>1.34</v>
      </c>
      <c r="W4" s="54">
        <v>11.44</v>
      </c>
      <c r="X4" s="54"/>
      <c r="Y4" s="54">
        <v>0.56999999999999995</v>
      </c>
      <c r="Z4" s="54">
        <v>0.75</v>
      </c>
      <c r="AA4" s="54"/>
      <c r="AB4" s="54">
        <v>0.23</v>
      </c>
      <c r="AC4" s="54">
        <v>24.2</v>
      </c>
      <c r="AD4" s="54">
        <v>104.4</v>
      </c>
    </row>
    <row r="5" spans="1:32" s="26" customFormat="1" x14ac:dyDescent="0.2">
      <c r="A5"/>
      <c r="B5" s="54" t="s">
        <v>279</v>
      </c>
      <c r="C5" s="54" t="s">
        <v>277</v>
      </c>
      <c r="D5" s="54" t="s">
        <v>152</v>
      </c>
      <c r="E5" s="55">
        <v>196.05028608000001</v>
      </c>
      <c r="F5" s="56">
        <v>42225</v>
      </c>
      <c r="G5" s="54">
        <v>3200</v>
      </c>
      <c r="H5" s="54">
        <v>0.4</v>
      </c>
      <c r="I5" s="54">
        <v>2.4</v>
      </c>
      <c r="J5" s="54">
        <v>170</v>
      </c>
      <c r="K5" s="54">
        <v>0.65</v>
      </c>
      <c r="L5" s="54">
        <v>0.15</v>
      </c>
      <c r="M5" s="54">
        <v>63000</v>
      </c>
      <c r="N5" s="54">
        <v>1.3</v>
      </c>
      <c r="O5" s="54">
        <v>3.2</v>
      </c>
      <c r="P5" s="54">
        <v>12</v>
      </c>
      <c r="Q5" s="54">
        <v>2400</v>
      </c>
      <c r="R5" s="54">
        <v>11</v>
      </c>
      <c r="S5" s="54">
        <v>8000</v>
      </c>
      <c r="T5" s="54">
        <v>340</v>
      </c>
      <c r="U5" s="54">
        <v>0.8</v>
      </c>
      <c r="V5" s="54">
        <v>1.5</v>
      </c>
      <c r="W5" s="54">
        <v>3.4</v>
      </c>
      <c r="X5" s="54">
        <v>3100</v>
      </c>
      <c r="Y5" s="54">
        <v>2</v>
      </c>
      <c r="Z5" s="54">
        <v>0.1</v>
      </c>
      <c r="AA5" s="54">
        <v>19000</v>
      </c>
      <c r="AB5" s="54">
        <v>0.1</v>
      </c>
      <c r="AC5" s="54">
        <v>6.8</v>
      </c>
      <c r="AD5" s="54">
        <v>45</v>
      </c>
    </row>
    <row r="6" spans="1:32" s="26" customFormat="1" x14ac:dyDescent="0.2">
      <c r="A6"/>
      <c r="B6" s="54" t="s">
        <v>332</v>
      </c>
      <c r="C6" s="54" t="s">
        <v>85</v>
      </c>
      <c r="D6" s="54" t="s">
        <v>153</v>
      </c>
      <c r="E6" s="55">
        <v>196.87105152000001</v>
      </c>
      <c r="F6" s="56">
        <v>42225.412499999999</v>
      </c>
      <c r="G6" s="54">
        <v>25000</v>
      </c>
      <c r="H6" s="54">
        <v>0.4</v>
      </c>
      <c r="I6" s="54">
        <v>6.3</v>
      </c>
      <c r="J6" s="54">
        <v>520</v>
      </c>
      <c r="K6" s="54">
        <v>1.8</v>
      </c>
      <c r="L6" s="54">
        <v>0.19</v>
      </c>
      <c r="M6" s="54">
        <v>72000</v>
      </c>
      <c r="N6" s="54">
        <v>16</v>
      </c>
      <c r="O6" s="54">
        <v>13</v>
      </c>
      <c r="P6" s="54">
        <v>33</v>
      </c>
      <c r="Q6" s="54">
        <v>24000</v>
      </c>
      <c r="R6" s="54">
        <v>48</v>
      </c>
      <c r="S6" s="54">
        <v>13000</v>
      </c>
      <c r="T6" s="54">
        <v>830</v>
      </c>
      <c r="U6" s="54"/>
      <c r="V6" s="54">
        <v>1.3</v>
      </c>
      <c r="W6" s="54">
        <v>17</v>
      </c>
      <c r="X6" s="54">
        <v>7600</v>
      </c>
      <c r="Y6" s="54">
        <v>0.57999999999999996</v>
      </c>
      <c r="Z6" s="54">
        <v>0.3</v>
      </c>
      <c r="AA6" s="54">
        <v>20000</v>
      </c>
      <c r="AB6" s="54">
        <v>0.28000000000000003</v>
      </c>
      <c r="AC6" s="54">
        <v>34</v>
      </c>
      <c r="AD6" s="54">
        <v>110</v>
      </c>
    </row>
    <row r="7" spans="1:32" s="26" customFormat="1" x14ac:dyDescent="0.2">
      <c r="A7"/>
      <c r="B7" s="54" t="s">
        <v>280</v>
      </c>
      <c r="C7" s="54" t="s">
        <v>277</v>
      </c>
      <c r="D7" s="54" t="s">
        <v>152</v>
      </c>
      <c r="E7" s="55">
        <v>196.05028608000001</v>
      </c>
      <c r="F7" s="56">
        <v>42226</v>
      </c>
      <c r="G7" s="54">
        <v>3500</v>
      </c>
      <c r="H7" s="54">
        <v>0.4</v>
      </c>
      <c r="I7" s="54">
        <v>1.3</v>
      </c>
      <c r="J7" s="54">
        <v>120</v>
      </c>
      <c r="K7" s="54">
        <v>0.28999999999999998</v>
      </c>
      <c r="L7" s="54">
        <v>5.7000000000000002E-2</v>
      </c>
      <c r="M7" s="54">
        <v>55000</v>
      </c>
      <c r="N7" s="54">
        <v>2.1</v>
      </c>
      <c r="O7" s="54">
        <v>1.6</v>
      </c>
      <c r="P7" s="54">
        <v>6.2</v>
      </c>
      <c r="Q7" s="54">
        <v>2400</v>
      </c>
      <c r="R7" s="54">
        <v>6.5</v>
      </c>
      <c r="S7" s="54">
        <v>7600</v>
      </c>
      <c r="T7" s="54">
        <v>140</v>
      </c>
      <c r="U7" s="54">
        <v>0.8</v>
      </c>
      <c r="V7" s="54">
        <v>1.3</v>
      </c>
      <c r="W7" s="54">
        <v>2.2999999999999998</v>
      </c>
      <c r="X7" s="54">
        <v>3000</v>
      </c>
      <c r="Y7" s="54">
        <v>0.57999999999999996</v>
      </c>
      <c r="Z7" s="54">
        <v>0.1</v>
      </c>
      <c r="AA7" s="54">
        <v>18000</v>
      </c>
      <c r="AB7" s="54">
        <v>0.1</v>
      </c>
      <c r="AC7" s="54">
        <v>5.3</v>
      </c>
      <c r="AD7" s="54">
        <v>20</v>
      </c>
    </row>
    <row r="8" spans="1:32" s="26" customFormat="1" x14ac:dyDescent="0.2">
      <c r="A8"/>
      <c r="B8" s="54" t="s">
        <v>333</v>
      </c>
      <c r="C8" s="54" t="s">
        <v>85</v>
      </c>
      <c r="D8" s="54" t="s">
        <v>153</v>
      </c>
      <c r="E8" s="55">
        <v>196.87105152000001</v>
      </c>
      <c r="F8" s="56">
        <v>42226.402777777781</v>
      </c>
      <c r="G8" s="54">
        <v>12000</v>
      </c>
      <c r="H8" s="54">
        <v>0.4</v>
      </c>
      <c r="I8" s="54">
        <v>3.6</v>
      </c>
      <c r="J8" s="54">
        <v>260</v>
      </c>
      <c r="K8" s="54">
        <v>0.7</v>
      </c>
      <c r="L8" s="54">
        <v>0.14000000000000001</v>
      </c>
      <c r="M8" s="54">
        <v>56000</v>
      </c>
      <c r="N8" s="54">
        <v>8.3000000000000007</v>
      </c>
      <c r="O8" s="54">
        <v>5.2</v>
      </c>
      <c r="P8" s="54">
        <v>15</v>
      </c>
      <c r="Q8" s="54">
        <v>11000</v>
      </c>
      <c r="R8" s="54">
        <v>21</v>
      </c>
      <c r="S8" s="54">
        <v>9300</v>
      </c>
      <c r="T8" s="54">
        <v>270</v>
      </c>
      <c r="U8" s="54"/>
      <c r="V8" s="54">
        <v>1.4</v>
      </c>
      <c r="W8" s="54">
        <v>7.7</v>
      </c>
      <c r="X8" s="54">
        <v>4900</v>
      </c>
      <c r="Y8" s="54">
        <v>0.57999999999999996</v>
      </c>
      <c r="Z8" s="54">
        <v>0.13</v>
      </c>
      <c r="AA8" s="54">
        <v>18000</v>
      </c>
      <c r="AB8" s="54">
        <v>0.14000000000000001</v>
      </c>
      <c r="AC8" s="54">
        <v>19</v>
      </c>
      <c r="AD8" s="54">
        <v>50</v>
      </c>
    </row>
    <row r="9" spans="1:32" s="26" customFormat="1" x14ac:dyDescent="0.2">
      <c r="A9"/>
      <c r="B9" s="54" t="s">
        <v>281</v>
      </c>
      <c r="C9" s="54" t="s">
        <v>277</v>
      </c>
      <c r="D9" s="54" t="s">
        <v>152</v>
      </c>
      <c r="E9" s="55">
        <v>196.05028608000001</v>
      </c>
      <c r="F9" s="56">
        <v>42227.458333333336</v>
      </c>
      <c r="G9" s="54">
        <v>790</v>
      </c>
      <c r="H9" s="54">
        <v>0.4</v>
      </c>
      <c r="I9" s="54">
        <v>1.1000000000000001</v>
      </c>
      <c r="J9" s="54">
        <v>110</v>
      </c>
      <c r="K9" s="54">
        <v>0.17</v>
      </c>
      <c r="L9" s="54">
        <v>4.2999999999999997E-2</v>
      </c>
      <c r="M9" s="54">
        <v>60000</v>
      </c>
      <c r="N9" s="54">
        <v>1</v>
      </c>
      <c r="O9" s="54">
        <v>0.88</v>
      </c>
      <c r="P9" s="54">
        <v>4.8</v>
      </c>
      <c r="Q9" s="54">
        <v>590</v>
      </c>
      <c r="R9" s="54">
        <v>3.5</v>
      </c>
      <c r="S9" s="54">
        <v>7900</v>
      </c>
      <c r="T9" s="54">
        <v>100</v>
      </c>
      <c r="U9" s="54">
        <v>0.08</v>
      </c>
      <c r="V9" s="54">
        <v>0.96</v>
      </c>
      <c r="W9" s="54">
        <v>1.6</v>
      </c>
      <c r="X9" s="54">
        <v>2500</v>
      </c>
      <c r="Y9" s="54">
        <v>2</v>
      </c>
      <c r="Z9" s="54">
        <v>0.1</v>
      </c>
      <c r="AA9" s="54"/>
      <c r="AB9" s="54">
        <v>0.1</v>
      </c>
      <c r="AC9" s="54">
        <v>2.2999999999999998</v>
      </c>
      <c r="AD9" s="54">
        <v>110</v>
      </c>
    </row>
    <row r="10" spans="1:32" s="26" customFormat="1" x14ac:dyDescent="0.2">
      <c r="A10"/>
      <c r="B10" s="54" t="s">
        <v>334</v>
      </c>
      <c r="C10" s="54" t="s">
        <v>85</v>
      </c>
      <c r="D10" s="54" t="s">
        <v>153</v>
      </c>
      <c r="E10" s="55">
        <v>196.87105152000001</v>
      </c>
      <c r="F10" s="56">
        <v>42227.600694444445</v>
      </c>
      <c r="G10" s="54">
        <v>97000</v>
      </c>
      <c r="H10" s="54"/>
      <c r="I10" s="54">
        <v>19</v>
      </c>
      <c r="J10" s="54">
        <v>890</v>
      </c>
      <c r="K10" s="54">
        <v>5.5</v>
      </c>
      <c r="L10" s="54">
        <v>0.23</v>
      </c>
      <c r="M10" s="54">
        <v>98000</v>
      </c>
      <c r="N10" s="54">
        <v>47</v>
      </c>
      <c r="O10" s="54">
        <v>36</v>
      </c>
      <c r="P10" s="54">
        <v>85</v>
      </c>
      <c r="Q10" s="54">
        <v>75000</v>
      </c>
      <c r="R10" s="54">
        <v>76</v>
      </c>
      <c r="S10" s="54">
        <v>28000</v>
      </c>
      <c r="T10" s="54">
        <v>1600</v>
      </c>
      <c r="U10" s="54"/>
      <c r="V10" s="54">
        <v>1.4</v>
      </c>
      <c r="W10" s="54">
        <v>43</v>
      </c>
      <c r="X10" s="54">
        <v>18000</v>
      </c>
      <c r="Y10" s="54">
        <v>3.9</v>
      </c>
      <c r="Z10" s="54">
        <v>0.44</v>
      </c>
      <c r="AA10" s="54">
        <v>39000</v>
      </c>
      <c r="AB10" s="54">
        <v>0.95</v>
      </c>
      <c r="AC10" s="54">
        <v>120</v>
      </c>
      <c r="AD10" s="54">
        <v>230</v>
      </c>
    </row>
    <row r="11" spans="1:32" s="26" customFormat="1" x14ac:dyDescent="0.2">
      <c r="A11"/>
      <c r="B11" s="54" t="s">
        <v>335</v>
      </c>
      <c r="C11" s="54" t="s">
        <v>85</v>
      </c>
      <c r="D11" s="54" t="s">
        <v>153</v>
      </c>
      <c r="E11" s="55">
        <v>196.87105152000001</v>
      </c>
      <c r="F11" s="56">
        <v>42228.377083333333</v>
      </c>
      <c r="G11" s="54">
        <v>27000</v>
      </c>
      <c r="H11" s="54">
        <v>0.4</v>
      </c>
      <c r="I11" s="54">
        <v>3.9</v>
      </c>
      <c r="J11" s="54">
        <v>280</v>
      </c>
      <c r="K11" s="54">
        <v>1.5</v>
      </c>
      <c r="L11" s="54">
        <v>4.2999999999999997E-2</v>
      </c>
      <c r="M11" s="54">
        <v>65000</v>
      </c>
      <c r="N11" s="54">
        <v>16</v>
      </c>
      <c r="O11" s="54">
        <v>8.6999999999999993</v>
      </c>
      <c r="P11" s="54">
        <v>22</v>
      </c>
      <c r="Q11" s="54">
        <v>22000</v>
      </c>
      <c r="R11" s="54">
        <v>20</v>
      </c>
      <c r="S11" s="54">
        <v>13000</v>
      </c>
      <c r="T11" s="54">
        <v>360</v>
      </c>
      <c r="U11" s="54">
        <v>0.08</v>
      </c>
      <c r="V11" s="54">
        <v>1.6</v>
      </c>
      <c r="W11" s="54">
        <v>11</v>
      </c>
      <c r="X11" s="54">
        <v>6200</v>
      </c>
      <c r="Y11" s="54">
        <v>1.5</v>
      </c>
      <c r="Z11" s="54">
        <v>0.11</v>
      </c>
      <c r="AA11" s="54">
        <v>24000</v>
      </c>
      <c r="AB11" s="54">
        <v>0.22</v>
      </c>
      <c r="AC11" s="54">
        <v>36</v>
      </c>
      <c r="AD11" s="54">
        <v>60</v>
      </c>
    </row>
    <row r="12" spans="1:32" s="26" customFormat="1" x14ac:dyDescent="0.2">
      <c r="A12"/>
      <c r="B12" s="54" t="s">
        <v>282</v>
      </c>
      <c r="C12" s="54" t="s">
        <v>277</v>
      </c>
      <c r="D12" s="54" t="s">
        <v>152</v>
      </c>
      <c r="E12" s="55">
        <v>196.05028608000001</v>
      </c>
      <c r="F12" s="56">
        <v>42228.513888888891</v>
      </c>
      <c r="G12" s="54">
        <v>11000</v>
      </c>
      <c r="H12" s="54">
        <v>0.4</v>
      </c>
      <c r="I12" s="54">
        <v>1.8</v>
      </c>
      <c r="J12" s="54">
        <v>170</v>
      </c>
      <c r="K12" s="54">
        <v>0.77</v>
      </c>
      <c r="L12" s="54">
        <v>0.16</v>
      </c>
      <c r="M12" s="54">
        <v>66000</v>
      </c>
      <c r="N12" s="54">
        <v>5.8</v>
      </c>
      <c r="O12" s="54">
        <v>3.7</v>
      </c>
      <c r="P12" s="54">
        <v>12</v>
      </c>
      <c r="Q12" s="54">
        <v>7000</v>
      </c>
      <c r="R12" s="54">
        <v>9.5</v>
      </c>
      <c r="S12" s="54">
        <v>10000</v>
      </c>
      <c r="T12" s="54">
        <v>270</v>
      </c>
      <c r="U12" s="54">
        <v>0.08</v>
      </c>
      <c r="V12" s="54">
        <v>1.1000000000000001</v>
      </c>
      <c r="W12" s="54">
        <v>4.5999999999999996</v>
      </c>
      <c r="X12" s="54">
        <v>4300</v>
      </c>
      <c r="Y12" s="54">
        <v>0.57999999999999996</v>
      </c>
      <c r="Z12" s="54">
        <v>0.1</v>
      </c>
      <c r="AA12" s="54">
        <v>26000</v>
      </c>
      <c r="AB12" s="54">
        <v>0.1</v>
      </c>
      <c r="AC12" s="54">
        <v>17</v>
      </c>
      <c r="AD12" s="54">
        <v>34</v>
      </c>
    </row>
    <row r="13" spans="1:32" s="26" customFormat="1" x14ac:dyDescent="0.2">
      <c r="A13"/>
      <c r="B13" s="54">
        <v>1504947</v>
      </c>
      <c r="C13" s="54" t="s">
        <v>81</v>
      </c>
      <c r="D13" s="54">
        <v>9365000</v>
      </c>
      <c r="E13" s="55">
        <v>192.96034560000001</v>
      </c>
      <c r="F13" s="56">
        <v>42228.916666666664</v>
      </c>
      <c r="G13" s="54">
        <v>5310</v>
      </c>
      <c r="H13" s="54">
        <v>0.18</v>
      </c>
      <c r="I13" s="54">
        <v>2.62</v>
      </c>
      <c r="J13" s="54">
        <v>227.5</v>
      </c>
      <c r="K13" s="54">
        <v>0.36</v>
      </c>
      <c r="L13" s="54">
        <v>0.09</v>
      </c>
      <c r="M13" s="54"/>
      <c r="N13" s="54">
        <v>3.13</v>
      </c>
      <c r="O13" s="54">
        <v>3</v>
      </c>
      <c r="P13" s="54">
        <v>9.5</v>
      </c>
      <c r="Q13" s="54">
        <v>6117</v>
      </c>
      <c r="R13" s="54">
        <v>12.19</v>
      </c>
      <c r="S13" s="54"/>
      <c r="T13" s="54">
        <v>204.2</v>
      </c>
      <c r="U13" s="54"/>
      <c r="V13" s="54">
        <v>1.1399999999999999</v>
      </c>
      <c r="W13" s="54">
        <v>4.09</v>
      </c>
      <c r="X13" s="54"/>
      <c r="Y13" s="54">
        <v>0.28999999999999998</v>
      </c>
      <c r="Z13" s="54">
        <v>7.0000000000000007E-2</v>
      </c>
      <c r="AA13" s="54"/>
      <c r="AB13" s="54">
        <v>7.0000000000000007E-2</v>
      </c>
      <c r="AC13" s="54">
        <v>9.15</v>
      </c>
      <c r="AD13" s="54">
        <v>31.14</v>
      </c>
    </row>
    <row r="14" spans="1:32" s="26" customFormat="1" x14ac:dyDescent="0.2">
      <c r="A14"/>
      <c r="B14" s="54" t="s">
        <v>283</v>
      </c>
      <c r="C14" s="54" t="s">
        <v>277</v>
      </c>
      <c r="D14" s="54" t="s">
        <v>152</v>
      </c>
      <c r="E14" s="55">
        <v>196.05028608000001</v>
      </c>
      <c r="F14" s="56">
        <v>42229.513888888891</v>
      </c>
      <c r="G14" s="54">
        <v>700</v>
      </c>
      <c r="H14" s="54">
        <v>0.4</v>
      </c>
      <c r="I14" s="54">
        <v>0.86</v>
      </c>
      <c r="J14" s="54">
        <v>95</v>
      </c>
      <c r="K14" s="54">
        <v>0.15</v>
      </c>
      <c r="L14" s="54">
        <v>4.2999999999999997E-2</v>
      </c>
      <c r="M14" s="54">
        <v>63000</v>
      </c>
      <c r="N14" s="54">
        <v>1</v>
      </c>
      <c r="O14" s="54">
        <v>0.76</v>
      </c>
      <c r="P14" s="54">
        <v>4.5</v>
      </c>
      <c r="Q14" s="54">
        <v>590</v>
      </c>
      <c r="R14" s="54">
        <v>3.7</v>
      </c>
      <c r="S14" s="54">
        <v>8500</v>
      </c>
      <c r="T14" s="54">
        <v>110</v>
      </c>
      <c r="U14" s="54">
        <v>0.08</v>
      </c>
      <c r="V14" s="54">
        <v>1.1000000000000001</v>
      </c>
      <c r="W14" s="54">
        <v>1.5</v>
      </c>
      <c r="X14" s="54">
        <v>2600</v>
      </c>
      <c r="Y14" s="54">
        <v>0.57999999999999996</v>
      </c>
      <c r="Z14" s="54">
        <v>0.1</v>
      </c>
      <c r="AA14" s="54">
        <v>20000</v>
      </c>
      <c r="AB14" s="54">
        <v>0.1</v>
      </c>
      <c r="AC14" s="54">
        <v>2.4</v>
      </c>
      <c r="AD14" s="54">
        <v>17</v>
      </c>
    </row>
    <row r="15" spans="1:32" s="26" customFormat="1" x14ac:dyDescent="0.2">
      <c r="A15"/>
      <c r="B15" s="54" t="s">
        <v>284</v>
      </c>
      <c r="C15" s="54" t="s">
        <v>277</v>
      </c>
      <c r="D15" s="54" t="s">
        <v>152</v>
      </c>
      <c r="E15" s="55">
        <v>196.05028608000001</v>
      </c>
      <c r="F15" s="56">
        <v>42230.524305555555</v>
      </c>
      <c r="G15" s="54">
        <v>910</v>
      </c>
      <c r="H15" s="54">
        <v>0.4</v>
      </c>
      <c r="I15" s="54">
        <v>1.3</v>
      </c>
      <c r="J15" s="54">
        <v>100</v>
      </c>
      <c r="K15" s="54">
        <v>0.15</v>
      </c>
      <c r="L15" s="54">
        <v>0.13</v>
      </c>
      <c r="M15" s="54">
        <v>60000</v>
      </c>
      <c r="N15" s="54">
        <v>1</v>
      </c>
      <c r="O15" s="54">
        <v>0.8</v>
      </c>
      <c r="P15" s="54">
        <v>4.0999999999999996</v>
      </c>
      <c r="Q15" s="54">
        <v>670</v>
      </c>
      <c r="R15" s="54">
        <v>3.5</v>
      </c>
      <c r="S15" s="54">
        <v>8200</v>
      </c>
      <c r="T15" s="54">
        <v>120</v>
      </c>
      <c r="U15" s="54">
        <v>0.08</v>
      </c>
      <c r="V15" s="54">
        <v>1</v>
      </c>
      <c r="W15" s="54">
        <v>1.8</v>
      </c>
      <c r="X15" s="54">
        <v>2700</v>
      </c>
      <c r="Y15" s="54">
        <v>0.85</v>
      </c>
      <c r="Z15" s="54">
        <v>0.1</v>
      </c>
      <c r="AA15" s="54">
        <v>22000</v>
      </c>
      <c r="AB15" s="54">
        <v>0.1</v>
      </c>
      <c r="AC15" s="54">
        <v>2.4</v>
      </c>
      <c r="AD15" s="54">
        <v>17</v>
      </c>
    </row>
    <row r="16" spans="1:32" s="26" customFormat="1" x14ac:dyDescent="0.2">
      <c r="A16"/>
      <c r="B16" s="54" t="s">
        <v>336</v>
      </c>
      <c r="C16" s="54" t="s">
        <v>85</v>
      </c>
      <c r="D16" s="54" t="s">
        <v>153</v>
      </c>
      <c r="E16" s="55">
        <v>196.87105152000001</v>
      </c>
      <c r="F16" s="56">
        <v>42230.614583333336</v>
      </c>
      <c r="G16" s="54">
        <v>5400</v>
      </c>
      <c r="H16" s="54">
        <v>0.5</v>
      </c>
      <c r="I16" s="54">
        <v>1.9</v>
      </c>
      <c r="J16" s="54">
        <v>140</v>
      </c>
      <c r="K16" s="54">
        <v>0.25</v>
      </c>
      <c r="L16" s="54">
        <v>0.25</v>
      </c>
      <c r="M16" s="54">
        <v>63000</v>
      </c>
      <c r="N16" s="54">
        <v>2.4</v>
      </c>
      <c r="O16" s="54">
        <v>1.8</v>
      </c>
      <c r="P16" s="54">
        <v>6.3</v>
      </c>
      <c r="Q16" s="54">
        <v>4400</v>
      </c>
      <c r="R16" s="54">
        <v>7.9</v>
      </c>
      <c r="S16" s="54">
        <v>9500</v>
      </c>
      <c r="T16" s="54">
        <v>160</v>
      </c>
      <c r="U16" s="54">
        <v>0.1</v>
      </c>
      <c r="V16" s="54">
        <v>1.6</v>
      </c>
      <c r="W16" s="54">
        <v>2.5</v>
      </c>
      <c r="X16" s="54">
        <v>3400</v>
      </c>
      <c r="Y16" s="54">
        <v>0.51</v>
      </c>
      <c r="Z16" s="54">
        <v>0.5</v>
      </c>
      <c r="AA16" s="54">
        <v>23000</v>
      </c>
      <c r="AB16" s="54">
        <v>0.5</v>
      </c>
      <c r="AC16" s="54">
        <v>7.4</v>
      </c>
      <c r="AD16" s="54">
        <v>28</v>
      </c>
    </row>
    <row r="17" spans="1:30" s="26" customFormat="1" x14ac:dyDescent="0.2">
      <c r="A17"/>
      <c r="B17" s="54" t="s">
        <v>337</v>
      </c>
      <c r="C17" s="54" t="s">
        <v>85</v>
      </c>
      <c r="D17" s="54" t="s">
        <v>153</v>
      </c>
      <c r="E17" s="55">
        <v>196.87105152000001</v>
      </c>
      <c r="F17" s="56">
        <v>42231.385416666664</v>
      </c>
      <c r="G17" s="54">
        <v>5600</v>
      </c>
      <c r="H17" s="54">
        <v>0.5</v>
      </c>
      <c r="I17" s="54">
        <v>2</v>
      </c>
      <c r="J17" s="54">
        <v>160</v>
      </c>
      <c r="K17" s="54">
        <v>0.25</v>
      </c>
      <c r="L17" s="54">
        <v>0.25</v>
      </c>
      <c r="M17" s="54">
        <v>59000</v>
      </c>
      <c r="N17" s="54">
        <v>2.7</v>
      </c>
      <c r="O17" s="54">
        <v>1.9</v>
      </c>
      <c r="P17" s="54">
        <v>6.4</v>
      </c>
      <c r="Q17" s="54">
        <v>4300</v>
      </c>
      <c r="R17" s="54">
        <v>7.5</v>
      </c>
      <c r="S17" s="54">
        <v>8900</v>
      </c>
      <c r="T17" s="54">
        <v>160</v>
      </c>
      <c r="U17" s="54">
        <v>0.1</v>
      </c>
      <c r="V17" s="54">
        <v>1.2</v>
      </c>
      <c r="W17" s="54">
        <v>2.6</v>
      </c>
      <c r="X17" s="54">
        <v>3200</v>
      </c>
      <c r="Y17" s="54">
        <v>0.5</v>
      </c>
      <c r="Z17" s="54">
        <v>0.5</v>
      </c>
      <c r="AA17" s="54">
        <v>23000</v>
      </c>
      <c r="AB17" s="54">
        <v>0.5</v>
      </c>
      <c r="AC17" s="54">
        <v>7.7</v>
      </c>
      <c r="AD17" s="54">
        <v>24</v>
      </c>
    </row>
    <row r="18" spans="1:30" s="26" customFormat="1" x14ac:dyDescent="0.2">
      <c r="A18"/>
      <c r="B18" s="54" t="s">
        <v>285</v>
      </c>
      <c r="C18" s="54" t="s">
        <v>277</v>
      </c>
      <c r="D18" s="54" t="s">
        <v>152</v>
      </c>
      <c r="E18" s="55">
        <v>196.05028608000001</v>
      </c>
      <c r="F18" s="56">
        <v>42231.479166666664</v>
      </c>
      <c r="G18" s="54">
        <v>4600</v>
      </c>
      <c r="H18" s="54">
        <v>0.5</v>
      </c>
      <c r="I18" s="54">
        <v>1.7</v>
      </c>
      <c r="J18" s="54">
        <v>130</v>
      </c>
      <c r="K18" s="54">
        <v>0.25</v>
      </c>
      <c r="L18" s="54">
        <v>0.25</v>
      </c>
      <c r="M18" s="54">
        <v>54000</v>
      </c>
      <c r="N18" s="54">
        <v>1.5</v>
      </c>
      <c r="O18" s="54">
        <v>1.4</v>
      </c>
      <c r="P18" s="54">
        <v>5.7</v>
      </c>
      <c r="Q18" s="54">
        <v>3300</v>
      </c>
      <c r="R18" s="54">
        <v>6.1</v>
      </c>
      <c r="S18" s="54">
        <v>8300</v>
      </c>
      <c r="T18" s="54">
        <v>130</v>
      </c>
      <c r="U18" s="54">
        <v>0.1</v>
      </c>
      <c r="V18" s="54">
        <v>1.3</v>
      </c>
      <c r="W18" s="54">
        <v>2.2000000000000002</v>
      </c>
      <c r="X18" s="54">
        <v>3100</v>
      </c>
      <c r="Y18" s="54">
        <v>0.5</v>
      </c>
      <c r="Z18" s="54">
        <v>0.5</v>
      </c>
      <c r="AA18" s="54">
        <v>21000</v>
      </c>
      <c r="AB18" s="54">
        <v>0.5</v>
      </c>
      <c r="AC18" s="54">
        <v>4.9000000000000004</v>
      </c>
      <c r="AD18" s="54">
        <v>20</v>
      </c>
    </row>
    <row r="19" spans="1:30" s="26" customFormat="1" x14ac:dyDescent="0.2">
      <c r="A19"/>
      <c r="B19" s="54" t="s">
        <v>286</v>
      </c>
      <c r="C19" s="54" t="s">
        <v>277</v>
      </c>
      <c r="D19" s="54" t="s">
        <v>152</v>
      </c>
      <c r="E19" s="55">
        <v>196.05028608000001</v>
      </c>
      <c r="F19" s="56">
        <v>42232.402777777781</v>
      </c>
      <c r="G19" s="54">
        <v>1800</v>
      </c>
      <c r="H19" s="54">
        <v>0.4</v>
      </c>
      <c r="I19" s="54">
        <v>1.3</v>
      </c>
      <c r="J19" s="54">
        <v>97</v>
      </c>
      <c r="K19" s="54">
        <v>0.15</v>
      </c>
      <c r="L19" s="54">
        <v>0.27</v>
      </c>
      <c r="M19" s="54">
        <v>55000</v>
      </c>
      <c r="N19" s="54">
        <v>1</v>
      </c>
      <c r="O19" s="54">
        <v>0.86</v>
      </c>
      <c r="P19" s="54">
        <v>4.2</v>
      </c>
      <c r="Q19" s="54">
        <v>1100</v>
      </c>
      <c r="R19" s="54">
        <v>2.4</v>
      </c>
      <c r="S19" s="54">
        <v>7700</v>
      </c>
      <c r="T19" s="54">
        <v>83</v>
      </c>
      <c r="U19" s="54">
        <v>0.08</v>
      </c>
      <c r="V19" s="54">
        <v>1.2</v>
      </c>
      <c r="W19" s="54">
        <v>1.5</v>
      </c>
      <c r="X19" s="54">
        <v>2600</v>
      </c>
      <c r="Y19" s="54">
        <v>3.9</v>
      </c>
      <c r="Z19" s="54">
        <v>0.1</v>
      </c>
      <c r="AA19" s="54">
        <v>21000</v>
      </c>
      <c r="AB19" s="54">
        <v>0.1</v>
      </c>
      <c r="AC19" s="54">
        <v>3.5</v>
      </c>
      <c r="AD19" s="54">
        <v>7.8</v>
      </c>
    </row>
    <row r="20" spans="1:30" s="26" customFormat="1" x14ac:dyDescent="0.2">
      <c r="A20"/>
      <c r="B20" s="54" t="s">
        <v>338</v>
      </c>
      <c r="C20" s="54" t="s">
        <v>85</v>
      </c>
      <c r="D20" s="54" t="s">
        <v>153</v>
      </c>
      <c r="E20" s="55">
        <v>196.87105152000001</v>
      </c>
      <c r="F20" s="56">
        <v>42232.472222222219</v>
      </c>
      <c r="G20" s="54">
        <v>1000</v>
      </c>
      <c r="H20" s="54">
        <v>0.4</v>
      </c>
      <c r="I20" s="54">
        <v>1.9</v>
      </c>
      <c r="J20" s="54">
        <v>93</v>
      </c>
      <c r="K20" s="54">
        <v>0.15</v>
      </c>
      <c r="L20" s="54">
        <v>4.2999999999999997E-2</v>
      </c>
      <c r="M20" s="54">
        <v>51000</v>
      </c>
      <c r="N20" s="54">
        <v>1.2</v>
      </c>
      <c r="O20" s="54">
        <v>0.55000000000000004</v>
      </c>
      <c r="P20" s="54">
        <v>3.4</v>
      </c>
      <c r="Q20" s="54">
        <v>610</v>
      </c>
      <c r="R20" s="54">
        <v>1.2</v>
      </c>
      <c r="S20" s="54">
        <v>7400</v>
      </c>
      <c r="T20" s="54">
        <v>60</v>
      </c>
      <c r="U20" s="54">
        <v>0.08</v>
      </c>
      <c r="V20" s="54">
        <v>1.3</v>
      </c>
      <c r="W20" s="54">
        <v>2.1</v>
      </c>
      <c r="X20" s="54">
        <v>2600</v>
      </c>
      <c r="Y20" s="54">
        <v>0.57999999999999996</v>
      </c>
      <c r="Z20" s="54">
        <v>0.1</v>
      </c>
      <c r="AA20" s="54">
        <v>27000</v>
      </c>
      <c r="AB20" s="54">
        <v>0.18</v>
      </c>
      <c r="AC20" s="54">
        <v>2.8</v>
      </c>
      <c r="AD20" s="54">
        <v>5.2</v>
      </c>
    </row>
    <row r="21" spans="1:30" s="26" customFormat="1" x14ac:dyDescent="0.2">
      <c r="A21"/>
      <c r="B21" s="54" t="s">
        <v>287</v>
      </c>
      <c r="C21" s="54" t="s">
        <v>277</v>
      </c>
      <c r="D21" s="54" t="s">
        <v>152</v>
      </c>
      <c r="E21" s="55">
        <v>196.05028608000001</v>
      </c>
      <c r="F21" s="56">
        <v>42233.378472222219</v>
      </c>
      <c r="G21" s="54">
        <v>1500</v>
      </c>
      <c r="H21" s="54">
        <v>0.4</v>
      </c>
      <c r="I21" s="54">
        <v>1.3</v>
      </c>
      <c r="J21" s="54">
        <v>100</v>
      </c>
      <c r="K21" s="54">
        <v>0.15</v>
      </c>
      <c r="L21" s="54">
        <v>0.5</v>
      </c>
      <c r="M21" s="54">
        <v>58000</v>
      </c>
      <c r="N21" s="54">
        <v>1</v>
      </c>
      <c r="O21" s="54">
        <v>0.84</v>
      </c>
      <c r="P21" s="54">
        <v>3.6</v>
      </c>
      <c r="Q21" s="54">
        <v>940</v>
      </c>
      <c r="R21" s="54">
        <v>2.1</v>
      </c>
      <c r="S21" s="54">
        <v>8200</v>
      </c>
      <c r="T21" s="54">
        <v>84</v>
      </c>
      <c r="U21" s="54">
        <v>0.08</v>
      </c>
      <c r="V21" s="54">
        <v>1.3</v>
      </c>
      <c r="W21" s="54">
        <v>1.6</v>
      </c>
      <c r="X21" s="54">
        <v>2800</v>
      </c>
      <c r="Y21" s="54">
        <v>3</v>
      </c>
      <c r="Z21" s="54">
        <v>0.1</v>
      </c>
      <c r="AA21" s="54">
        <v>23000</v>
      </c>
      <c r="AB21" s="54">
        <v>0.1</v>
      </c>
      <c r="AC21" s="54">
        <v>3.3</v>
      </c>
      <c r="AD21" s="54">
        <v>7.3</v>
      </c>
    </row>
    <row r="22" spans="1:30" s="26" customFormat="1" x14ac:dyDescent="0.2">
      <c r="A22"/>
      <c r="B22" s="54" t="s">
        <v>339</v>
      </c>
      <c r="C22" s="54" t="s">
        <v>85</v>
      </c>
      <c r="D22" s="54" t="s">
        <v>153</v>
      </c>
      <c r="E22" s="55">
        <v>196.87105152000001</v>
      </c>
      <c r="F22" s="56">
        <v>42233.4375</v>
      </c>
      <c r="G22" s="54">
        <v>6200</v>
      </c>
      <c r="H22" s="54">
        <v>0.5</v>
      </c>
      <c r="I22" s="54">
        <v>1.7</v>
      </c>
      <c r="J22" s="54">
        <v>130</v>
      </c>
      <c r="K22" s="54">
        <v>0.25</v>
      </c>
      <c r="L22" s="54">
        <v>0.25</v>
      </c>
      <c r="M22" s="54">
        <v>47000</v>
      </c>
      <c r="N22" s="54">
        <v>1.3</v>
      </c>
      <c r="O22" s="54">
        <v>1.5</v>
      </c>
      <c r="P22" s="54">
        <v>5.9</v>
      </c>
      <c r="Q22" s="54">
        <v>4100</v>
      </c>
      <c r="R22" s="54">
        <v>3.1</v>
      </c>
      <c r="S22" s="54">
        <v>8000</v>
      </c>
      <c r="T22" s="54">
        <v>98</v>
      </c>
      <c r="U22" s="54">
        <v>0.1</v>
      </c>
      <c r="V22" s="54">
        <v>2</v>
      </c>
      <c r="W22" s="54">
        <v>2.5</v>
      </c>
      <c r="X22" s="54">
        <v>3600</v>
      </c>
      <c r="Y22" s="54">
        <v>0.51</v>
      </c>
      <c r="Z22" s="54">
        <v>0.5</v>
      </c>
      <c r="AA22" s="54">
        <v>24000</v>
      </c>
      <c r="AB22" s="54">
        <v>0.5</v>
      </c>
      <c r="AC22" s="54">
        <v>5.3</v>
      </c>
      <c r="AD22" s="54">
        <v>13</v>
      </c>
    </row>
    <row r="23" spans="1:30" s="26" customFormat="1" x14ac:dyDescent="0.2">
      <c r="A23"/>
      <c r="B23" s="54" t="s">
        <v>340</v>
      </c>
      <c r="C23" s="54" t="s">
        <v>85</v>
      </c>
      <c r="D23" s="54" t="s">
        <v>153</v>
      </c>
      <c r="E23" s="55">
        <v>196.87105152000001</v>
      </c>
      <c r="F23" s="56">
        <v>42234.515972222223</v>
      </c>
      <c r="G23" s="54">
        <v>4200</v>
      </c>
      <c r="H23" s="54">
        <v>0.5</v>
      </c>
      <c r="I23" s="54">
        <v>2.2000000000000002</v>
      </c>
      <c r="J23" s="54">
        <v>160</v>
      </c>
      <c r="K23" s="54">
        <v>0.27</v>
      </c>
      <c r="L23" s="54">
        <v>0.25</v>
      </c>
      <c r="M23" s="54">
        <v>52000</v>
      </c>
      <c r="N23" s="54">
        <v>1.7</v>
      </c>
      <c r="O23" s="54">
        <v>2</v>
      </c>
      <c r="P23" s="54">
        <v>5.9</v>
      </c>
      <c r="Q23" s="54">
        <v>3800</v>
      </c>
      <c r="R23" s="54">
        <v>3.8</v>
      </c>
      <c r="S23" s="54">
        <v>8200</v>
      </c>
      <c r="T23" s="54">
        <v>170</v>
      </c>
      <c r="U23" s="54">
        <v>0.1</v>
      </c>
      <c r="V23" s="54">
        <v>1.2</v>
      </c>
      <c r="W23" s="54">
        <v>2.9</v>
      </c>
      <c r="X23" s="54">
        <v>3200</v>
      </c>
      <c r="Y23" s="54">
        <v>0.5</v>
      </c>
      <c r="Z23" s="54">
        <v>0.5</v>
      </c>
      <c r="AA23" s="54">
        <v>25000</v>
      </c>
      <c r="AB23" s="54">
        <v>0.5</v>
      </c>
      <c r="AC23" s="54">
        <v>6</v>
      </c>
      <c r="AD23" s="54">
        <v>13</v>
      </c>
    </row>
    <row r="24" spans="1:30" s="26" customFormat="1" x14ac:dyDescent="0.2">
      <c r="A24"/>
      <c r="B24" s="54" t="s">
        <v>288</v>
      </c>
      <c r="C24" s="54" t="s">
        <v>277</v>
      </c>
      <c r="D24" s="54" t="s">
        <v>152</v>
      </c>
      <c r="E24" s="55">
        <v>196.05028608000001</v>
      </c>
      <c r="F24" s="56">
        <v>42234.5625</v>
      </c>
      <c r="G24" s="54">
        <v>6100</v>
      </c>
      <c r="H24" s="54">
        <v>0.5</v>
      </c>
      <c r="I24" s="54">
        <v>1.8</v>
      </c>
      <c r="J24" s="54">
        <v>130</v>
      </c>
      <c r="K24" s="54">
        <v>0.25</v>
      </c>
      <c r="L24" s="54">
        <v>0.25</v>
      </c>
      <c r="M24" s="54">
        <v>52000</v>
      </c>
      <c r="N24" s="54">
        <v>1.2</v>
      </c>
      <c r="O24" s="54">
        <v>1.4</v>
      </c>
      <c r="P24" s="54">
        <v>5</v>
      </c>
      <c r="Q24" s="54">
        <v>3800</v>
      </c>
      <c r="R24" s="54">
        <v>2.8</v>
      </c>
      <c r="S24" s="54">
        <v>8600</v>
      </c>
      <c r="T24" s="54">
        <v>90</v>
      </c>
      <c r="U24" s="54">
        <v>0.1</v>
      </c>
      <c r="V24" s="54">
        <v>2</v>
      </c>
      <c r="W24" s="54">
        <v>2.2999999999999998</v>
      </c>
      <c r="X24" s="54">
        <v>3800</v>
      </c>
      <c r="Y24" s="54">
        <v>0.5</v>
      </c>
      <c r="Z24" s="54">
        <v>0.5</v>
      </c>
      <c r="AA24" s="54">
        <v>27000</v>
      </c>
      <c r="AB24" s="54">
        <v>0.5</v>
      </c>
      <c r="AC24" s="54">
        <v>5.4</v>
      </c>
      <c r="AD24" s="54">
        <v>11</v>
      </c>
    </row>
    <row r="25" spans="1:30" s="26" customFormat="1" x14ac:dyDescent="0.2">
      <c r="A25"/>
      <c r="B25" s="54" t="s">
        <v>341</v>
      </c>
      <c r="C25" s="54" t="s">
        <v>85</v>
      </c>
      <c r="D25" s="54" t="s">
        <v>153</v>
      </c>
      <c r="E25" s="55">
        <v>196.87105152000001</v>
      </c>
      <c r="F25" s="56">
        <v>42235.444444444445</v>
      </c>
      <c r="G25" s="54">
        <v>5400</v>
      </c>
      <c r="H25" s="54">
        <v>0.5</v>
      </c>
      <c r="I25" s="54">
        <v>2.5</v>
      </c>
      <c r="J25" s="54">
        <v>190</v>
      </c>
      <c r="K25" s="54">
        <v>0.42</v>
      </c>
      <c r="L25" s="54">
        <v>0.25</v>
      </c>
      <c r="M25" s="54">
        <v>50000</v>
      </c>
      <c r="N25" s="54">
        <v>3</v>
      </c>
      <c r="O25" s="54">
        <v>2.8</v>
      </c>
      <c r="P25" s="54">
        <v>7.6</v>
      </c>
      <c r="Q25" s="54">
        <v>5400</v>
      </c>
      <c r="R25" s="54">
        <v>6</v>
      </c>
      <c r="S25" s="54">
        <v>8400</v>
      </c>
      <c r="T25" s="54">
        <v>220</v>
      </c>
      <c r="U25" s="54">
        <v>0.1</v>
      </c>
      <c r="V25" s="54">
        <v>1.4</v>
      </c>
      <c r="W25" s="54">
        <v>3.8</v>
      </c>
      <c r="X25" s="54">
        <v>3400</v>
      </c>
      <c r="Y25" s="54">
        <v>0.5</v>
      </c>
      <c r="Z25" s="54">
        <v>0.5</v>
      </c>
      <c r="AA25" s="54">
        <v>25000</v>
      </c>
      <c r="AB25" s="54">
        <v>0.5</v>
      </c>
      <c r="AC25" s="54">
        <v>8.9</v>
      </c>
      <c r="AD25" s="54">
        <v>21</v>
      </c>
    </row>
    <row r="26" spans="1:30" s="26" customFormat="1" x14ac:dyDescent="0.2">
      <c r="A26"/>
      <c r="B26" s="54" t="s">
        <v>289</v>
      </c>
      <c r="C26" s="54" t="s">
        <v>277</v>
      </c>
      <c r="D26" s="54" t="s">
        <v>152</v>
      </c>
      <c r="E26" s="55">
        <v>196.05028608000001</v>
      </c>
      <c r="F26" s="56">
        <v>42235.548611111109</v>
      </c>
      <c r="G26" s="54">
        <v>3900</v>
      </c>
      <c r="H26" s="54">
        <v>0.5</v>
      </c>
      <c r="I26" s="54">
        <v>1.5</v>
      </c>
      <c r="J26" s="54">
        <v>140</v>
      </c>
      <c r="K26" s="54">
        <v>0.25</v>
      </c>
      <c r="L26" s="54">
        <v>0.25</v>
      </c>
      <c r="M26" s="54">
        <v>58000</v>
      </c>
      <c r="N26" s="54">
        <v>1.6</v>
      </c>
      <c r="O26" s="54">
        <v>1.4</v>
      </c>
      <c r="P26" s="54">
        <v>4.9000000000000004</v>
      </c>
      <c r="Q26" s="54">
        <v>3200</v>
      </c>
      <c r="R26" s="54">
        <v>2.6</v>
      </c>
      <c r="S26" s="54">
        <v>9200</v>
      </c>
      <c r="T26" s="54">
        <v>92</v>
      </c>
      <c r="U26" s="54">
        <v>0.1</v>
      </c>
      <c r="V26" s="54">
        <v>1.3</v>
      </c>
      <c r="W26" s="54">
        <v>2.4</v>
      </c>
      <c r="X26" s="54">
        <v>3800</v>
      </c>
      <c r="Y26" s="54">
        <v>0.5</v>
      </c>
      <c r="Z26" s="54">
        <v>0.5</v>
      </c>
      <c r="AA26" s="54">
        <v>29000</v>
      </c>
      <c r="AB26" s="54">
        <v>0.5</v>
      </c>
      <c r="AC26" s="54">
        <v>4.8</v>
      </c>
      <c r="AD26" s="54">
        <v>25</v>
      </c>
    </row>
    <row r="27" spans="1:30" s="26" customFormat="1" x14ac:dyDescent="0.2">
      <c r="A27"/>
      <c r="B27" s="54" t="s">
        <v>290</v>
      </c>
      <c r="C27" s="54" t="s">
        <v>277</v>
      </c>
      <c r="D27" s="54" t="s">
        <v>152</v>
      </c>
      <c r="E27" s="55">
        <v>196.05028608000001</v>
      </c>
      <c r="F27" s="56">
        <v>42236.458333333336</v>
      </c>
      <c r="G27" s="54">
        <v>3000</v>
      </c>
      <c r="H27" s="54">
        <v>0.5</v>
      </c>
      <c r="I27" s="54">
        <v>2</v>
      </c>
      <c r="J27" s="54">
        <v>130</v>
      </c>
      <c r="K27" s="54">
        <v>0.26</v>
      </c>
      <c r="L27" s="54">
        <v>0.25</v>
      </c>
      <c r="M27" s="54">
        <v>49000</v>
      </c>
      <c r="N27" s="54">
        <v>2</v>
      </c>
      <c r="O27" s="54">
        <v>1.5</v>
      </c>
      <c r="P27" s="54">
        <v>4.7</v>
      </c>
      <c r="Q27" s="54">
        <v>2700</v>
      </c>
      <c r="R27" s="54">
        <v>2.7</v>
      </c>
      <c r="S27" s="54">
        <v>8300</v>
      </c>
      <c r="T27" s="54">
        <v>97</v>
      </c>
      <c r="U27" s="54">
        <v>0.1</v>
      </c>
      <c r="V27" s="54">
        <v>1.4</v>
      </c>
      <c r="W27" s="54">
        <v>2.5</v>
      </c>
      <c r="X27" s="54">
        <v>3200</v>
      </c>
      <c r="Y27" s="54">
        <v>0.5</v>
      </c>
      <c r="Z27" s="54">
        <v>0.5</v>
      </c>
      <c r="AA27" s="54">
        <v>26000</v>
      </c>
      <c r="AB27" s="54">
        <v>0.5</v>
      </c>
      <c r="AC27" s="54">
        <v>5.6</v>
      </c>
      <c r="AD27" s="54">
        <v>12</v>
      </c>
    </row>
    <row r="28" spans="1:30" s="26" customFormat="1" x14ac:dyDescent="0.2">
      <c r="A28"/>
      <c r="B28" s="54" t="s">
        <v>291</v>
      </c>
      <c r="C28" s="54" t="s">
        <v>277</v>
      </c>
      <c r="D28" s="54" t="s">
        <v>152</v>
      </c>
      <c r="E28" s="55">
        <v>196.05028608000001</v>
      </c>
      <c r="F28" s="56">
        <v>42237.479166666664</v>
      </c>
      <c r="G28" s="54">
        <v>4100</v>
      </c>
      <c r="H28" s="54">
        <v>0.5</v>
      </c>
      <c r="I28" s="54">
        <v>2.2999999999999998</v>
      </c>
      <c r="J28" s="54">
        <v>160</v>
      </c>
      <c r="K28" s="54">
        <v>0.28000000000000003</v>
      </c>
      <c r="L28" s="54">
        <v>0.25</v>
      </c>
      <c r="M28" s="54">
        <v>49000</v>
      </c>
      <c r="N28" s="54">
        <v>2.1</v>
      </c>
      <c r="O28" s="54">
        <v>2.2000000000000002</v>
      </c>
      <c r="P28" s="54">
        <v>6.8</v>
      </c>
      <c r="Q28" s="54">
        <v>4400</v>
      </c>
      <c r="R28" s="54">
        <v>5.7</v>
      </c>
      <c r="S28" s="54">
        <v>8100</v>
      </c>
      <c r="T28" s="54">
        <v>150</v>
      </c>
      <c r="U28" s="54">
        <v>0.1</v>
      </c>
      <c r="V28" s="54">
        <v>1.3</v>
      </c>
      <c r="W28" s="54">
        <v>3.3</v>
      </c>
      <c r="X28" s="54">
        <v>3300</v>
      </c>
      <c r="Y28" s="54">
        <v>0.5</v>
      </c>
      <c r="Z28" s="54">
        <v>0.5</v>
      </c>
      <c r="AA28" s="54">
        <v>24000</v>
      </c>
      <c r="AB28" s="54">
        <v>0.5</v>
      </c>
      <c r="AC28" s="54">
        <v>6.9</v>
      </c>
      <c r="AD28" s="54">
        <v>27</v>
      </c>
    </row>
    <row r="29" spans="1:30" s="26" customFormat="1" x14ac:dyDescent="0.2">
      <c r="A29"/>
      <c r="B29" s="54" t="s">
        <v>292</v>
      </c>
      <c r="C29" s="54" t="s">
        <v>277</v>
      </c>
      <c r="D29" s="54" t="s">
        <v>152</v>
      </c>
      <c r="E29" s="55">
        <v>196.05028608000001</v>
      </c>
      <c r="F29" s="56">
        <v>42238.465277777781</v>
      </c>
      <c r="G29" s="54">
        <v>4900</v>
      </c>
      <c r="H29" s="54">
        <v>2</v>
      </c>
      <c r="I29" s="54">
        <v>1.6</v>
      </c>
      <c r="J29" s="54">
        <v>120</v>
      </c>
      <c r="K29" s="54">
        <v>0.25</v>
      </c>
      <c r="L29" s="54">
        <v>0.25</v>
      </c>
      <c r="M29" s="54">
        <v>42000</v>
      </c>
      <c r="N29" s="54">
        <v>1.4</v>
      </c>
      <c r="O29" s="54">
        <v>1.2</v>
      </c>
      <c r="P29" s="54">
        <v>19</v>
      </c>
      <c r="Q29" s="54">
        <v>3200</v>
      </c>
      <c r="R29" s="54">
        <v>2.2000000000000002</v>
      </c>
      <c r="S29" s="54">
        <v>7200</v>
      </c>
      <c r="T29" s="54">
        <v>89</v>
      </c>
      <c r="U29" s="54">
        <v>0.1</v>
      </c>
      <c r="V29" s="54">
        <v>2</v>
      </c>
      <c r="W29" s="54">
        <v>2.2000000000000002</v>
      </c>
      <c r="X29" s="54">
        <v>3100</v>
      </c>
      <c r="Y29" s="54">
        <v>0.5</v>
      </c>
      <c r="Z29" s="54">
        <v>0.5</v>
      </c>
      <c r="AA29" s="54">
        <v>23000</v>
      </c>
      <c r="AB29" s="54">
        <v>0.5</v>
      </c>
      <c r="AC29" s="54">
        <v>4.3</v>
      </c>
      <c r="AD29" s="54">
        <v>12</v>
      </c>
    </row>
    <row r="30" spans="1:30" s="26" customFormat="1" x14ac:dyDescent="0.2">
      <c r="A30"/>
      <c r="B30" s="54" t="s">
        <v>293</v>
      </c>
      <c r="C30" s="54" t="s">
        <v>277</v>
      </c>
      <c r="D30" s="54" t="s">
        <v>152</v>
      </c>
      <c r="E30" s="55">
        <v>196.05028608000001</v>
      </c>
      <c r="F30" s="56">
        <v>42239.475694444445</v>
      </c>
      <c r="G30" s="54">
        <v>5100</v>
      </c>
      <c r="H30" s="54">
        <v>0.5</v>
      </c>
      <c r="I30" s="54">
        <v>1.9</v>
      </c>
      <c r="J30" s="54">
        <v>140</v>
      </c>
      <c r="K30" s="54">
        <v>0.25</v>
      </c>
      <c r="L30" s="54">
        <v>0.25</v>
      </c>
      <c r="M30" s="54">
        <v>43000</v>
      </c>
      <c r="N30" s="54">
        <v>1.6</v>
      </c>
      <c r="O30" s="54">
        <v>1.5</v>
      </c>
      <c r="P30" s="54">
        <v>4.9000000000000004</v>
      </c>
      <c r="Q30" s="54">
        <v>3400</v>
      </c>
      <c r="R30" s="54">
        <v>2.6</v>
      </c>
      <c r="S30" s="54">
        <v>7200</v>
      </c>
      <c r="T30" s="54">
        <v>100</v>
      </c>
      <c r="U30" s="54">
        <v>0.1</v>
      </c>
      <c r="V30" s="54">
        <v>1.3</v>
      </c>
      <c r="W30" s="54">
        <v>2.5</v>
      </c>
      <c r="X30" s="54">
        <v>3000</v>
      </c>
      <c r="Y30" s="54">
        <v>0.5</v>
      </c>
      <c r="Z30" s="54">
        <v>0.5</v>
      </c>
      <c r="AA30" s="54">
        <v>23000</v>
      </c>
      <c r="AB30" s="54">
        <v>0.5</v>
      </c>
      <c r="AC30" s="54">
        <v>5.5</v>
      </c>
      <c r="AD30" s="54">
        <v>11</v>
      </c>
    </row>
    <row r="31" spans="1:30" s="26" customFormat="1" x14ac:dyDescent="0.2">
      <c r="A31"/>
      <c r="B31" s="54" t="s">
        <v>294</v>
      </c>
      <c r="C31" s="54" t="s">
        <v>277</v>
      </c>
      <c r="D31" s="54" t="s">
        <v>152</v>
      </c>
      <c r="E31" s="55">
        <v>196.05028608000001</v>
      </c>
      <c r="F31" s="56">
        <v>42240.46875</v>
      </c>
      <c r="G31" s="54">
        <v>4800</v>
      </c>
      <c r="H31" s="54">
        <v>0.5</v>
      </c>
      <c r="I31" s="54">
        <v>1.9</v>
      </c>
      <c r="J31" s="54">
        <v>140</v>
      </c>
      <c r="K31" s="54">
        <v>0.25</v>
      </c>
      <c r="L31" s="54">
        <v>0.25</v>
      </c>
      <c r="M31" s="54">
        <v>46000</v>
      </c>
      <c r="N31" s="54">
        <v>1.6</v>
      </c>
      <c r="O31" s="54">
        <v>1.5</v>
      </c>
      <c r="P31" s="54">
        <v>4.7</v>
      </c>
      <c r="Q31" s="54">
        <v>3600</v>
      </c>
      <c r="R31" s="54">
        <v>3.2</v>
      </c>
      <c r="S31" s="54">
        <v>7600</v>
      </c>
      <c r="T31" s="54">
        <v>100</v>
      </c>
      <c r="U31" s="54">
        <v>0.1</v>
      </c>
      <c r="V31" s="54">
        <v>1.1000000000000001</v>
      </c>
      <c r="W31" s="54">
        <v>2.1</v>
      </c>
      <c r="X31" s="54">
        <v>3400</v>
      </c>
      <c r="Y31" s="54">
        <v>0.5</v>
      </c>
      <c r="Z31" s="54">
        <v>0.5</v>
      </c>
      <c r="AA31" s="54">
        <v>24000</v>
      </c>
      <c r="AB31" s="54">
        <v>0.5</v>
      </c>
      <c r="AC31" s="54">
        <v>5.0999999999999996</v>
      </c>
      <c r="AD31" s="54">
        <v>6.2</v>
      </c>
    </row>
    <row r="32" spans="1:30" s="26" customFormat="1" x14ac:dyDescent="0.2">
      <c r="A32"/>
      <c r="B32" s="54" t="s">
        <v>342</v>
      </c>
      <c r="C32" s="54" t="s">
        <v>85</v>
      </c>
      <c r="D32" s="54" t="s">
        <v>153</v>
      </c>
      <c r="E32" s="55">
        <v>196.87105152000001</v>
      </c>
      <c r="F32" s="56">
        <v>42240.661805555559</v>
      </c>
      <c r="G32" s="54">
        <v>3200</v>
      </c>
      <c r="H32" s="54">
        <v>0.5</v>
      </c>
      <c r="I32" s="54">
        <v>1.9</v>
      </c>
      <c r="J32" s="54">
        <v>150</v>
      </c>
      <c r="K32" s="54">
        <v>0.25</v>
      </c>
      <c r="L32" s="54">
        <v>0.25</v>
      </c>
      <c r="M32" s="54">
        <v>44000</v>
      </c>
      <c r="N32" s="54">
        <v>1.6</v>
      </c>
      <c r="O32" s="54">
        <v>1.7</v>
      </c>
      <c r="P32" s="54">
        <v>5.3</v>
      </c>
      <c r="Q32" s="54">
        <v>3200</v>
      </c>
      <c r="R32" s="54">
        <v>3.1</v>
      </c>
      <c r="S32" s="54">
        <v>7000</v>
      </c>
      <c r="T32" s="54">
        <v>110</v>
      </c>
      <c r="U32" s="54">
        <v>0.1</v>
      </c>
      <c r="V32" s="54">
        <v>1.2</v>
      </c>
      <c r="W32" s="54">
        <v>2.7</v>
      </c>
      <c r="X32" s="54">
        <v>3000</v>
      </c>
      <c r="Y32" s="54">
        <v>0.5</v>
      </c>
      <c r="Z32" s="54">
        <v>0.5</v>
      </c>
      <c r="AA32" s="54">
        <v>23000</v>
      </c>
      <c r="AB32" s="54">
        <v>0.5</v>
      </c>
      <c r="AC32" s="54">
        <v>5.9</v>
      </c>
      <c r="AD32" s="54">
        <v>11</v>
      </c>
    </row>
    <row r="33" spans="1:30" s="26" customFormat="1" x14ac:dyDescent="0.2">
      <c r="A33"/>
      <c r="B33" s="54" t="s">
        <v>295</v>
      </c>
      <c r="C33" s="54" t="s">
        <v>277</v>
      </c>
      <c r="D33" s="54" t="s">
        <v>152</v>
      </c>
      <c r="E33" s="55">
        <v>196.05028608000001</v>
      </c>
      <c r="F33" s="56">
        <v>42241.434027777781</v>
      </c>
      <c r="G33" s="54">
        <v>6800</v>
      </c>
      <c r="H33" s="54">
        <v>0.5</v>
      </c>
      <c r="I33" s="54">
        <v>2.6</v>
      </c>
      <c r="J33" s="54">
        <v>200</v>
      </c>
      <c r="K33" s="54">
        <v>0.46</v>
      </c>
      <c r="L33" s="54">
        <v>0.25</v>
      </c>
      <c r="M33" s="54">
        <v>48000</v>
      </c>
      <c r="N33" s="54">
        <v>3.3</v>
      </c>
      <c r="O33" s="54">
        <v>3.2</v>
      </c>
      <c r="P33" s="54">
        <v>9.6999999999999993</v>
      </c>
      <c r="Q33" s="54">
        <v>7000</v>
      </c>
      <c r="R33" s="54">
        <v>6.5</v>
      </c>
      <c r="S33" s="54">
        <v>8300</v>
      </c>
      <c r="T33" s="54">
        <v>190</v>
      </c>
      <c r="U33" s="54">
        <v>0.1</v>
      </c>
      <c r="V33" s="54">
        <v>1.3</v>
      </c>
      <c r="W33" s="54">
        <v>4.8</v>
      </c>
      <c r="X33" s="54">
        <v>3600</v>
      </c>
      <c r="Y33" s="54">
        <v>0.5</v>
      </c>
      <c r="Z33" s="54">
        <v>0.5</v>
      </c>
      <c r="AA33" s="54">
        <v>24000</v>
      </c>
      <c r="AB33" s="54">
        <v>0.5</v>
      </c>
      <c r="AC33" s="54">
        <v>9.6</v>
      </c>
      <c r="AD33" s="54">
        <v>27</v>
      </c>
    </row>
    <row r="34" spans="1:30" s="26" customFormat="1" x14ac:dyDescent="0.2">
      <c r="A34"/>
      <c r="B34" s="54" t="s">
        <v>343</v>
      </c>
      <c r="C34" s="54" t="s">
        <v>85</v>
      </c>
      <c r="D34" s="54" t="s">
        <v>153</v>
      </c>
      <c r="E34" s="55">
        <v>196.87105152000001</v>
      </c>
      <c r="F34" s="56">
        <v>42241.569444444445</v>
      </c>
      <c r="G34" s="54">
        <v>3200</v>
      </c>
      <c r="H34" s="54">
        <v>0.5</v>
      </c>
      <c r="I34" s="54">
        <v>2</v>
      </c>
      <c r="J34" s="54">
        <v>150</v>
      </c>
      <c r="K34" s="54">
        <v>0.25</v>
      </c>
      <c r="L34" s="54">
        <v>0.25</v>
      </c>
      <c r="M34" s="54">
        <v>43000</v>
      </c>
      <c r="N34" s="54">
        <v>1.9</v>
      </c>
      <c r="O34" s="54">
        <v>1.9</v>
      </c>
      <c r="P34" s="54">
        <v>5.3</v>
      </c>
      <c r="Q34" s="54">
        <v>3400</v>
      </c>
      <c r="R34" s="54">
        <v>3.6</v>
      </c>
      <c r="S34" s="54">
        <v>6900</v>
      </c>
      <c r="T34" s="54">
        <v>140</v>
      </c>
      <c r="U34" s="54">
        <v>0.1</v>
      </c>
      <c r="V34" s="54">
        <v>1.3</v>
      </c>
      <c r="W34" s="54">
        <v>2.8</v>
      </c>
      <c r="X34" s="54">
        <v>2800</v>
      </c>
      <c r="Y34" s="54">
        <v>0.52</v>
      </c>
      <c r="Z34" s="54">
        <v>0.5</v>
      </c>
      <c r="AA34" s="54">
        <v>22000</v>
      </c>
      <c r="AB34" s="54">
        <v>0.5</v>
      </c>
      <c r="AC34" s="54">
        <v>5.9</v>
      </c>
      <c r="AD34" s="54">
        <v>19</v>
      </c>
    </row>
    <row r="35" spans="1:30" s="26" customFormat="1" x14ac:dyDescent="0.2">
      <c r="A35"/>
      <c r="B35" s="54" t="s">
        <v>296</v>
      </c>
      <c r="C35" s="54" t="s">
        <v>277</v>
      </c>
      <c r="D35" s="54" t="s">
        <v>152</v>
      </c>
      <c r="E35" s="55">
        <v>196.05028608000001</v>
      </c>
      <c r="F35" s="56">
        <v>42242.440972222219</v>
      </c>
      <c r="G35" s="54">
        <v>2100</v>
      </c>
      <c r="H35" s="54">
        <v>0.5</v>
      </c>
      <c r="I35" s="54">
        <v>1.8</v>
      </c>
      <c r="J35" s="54">
        <v>140</v>
      </c>
      <c r="K35" s="54">
        <v>0.25</v>
      </c>
      <c r="L35" s="54">
        <v>0.25</v>
      </c>
      <c r="M35" s="54">
        <v>44000</v>
      </c>
      <c r="N35" s="54">
        <v>1.8</v>
      </c>
      <c r="O35" s="54">
        <v>1.4</v>
      </c>
      <c r="P35" s="54">
        <v>4.3</v>
      </c>
      <c r="Q35" s="54">
        <v>2200</v>
      </c>
      <c r="R35" s="54">
        <v>2.4</v>
      </c>
      <c r="S35" s="54">
        <v>6900</v>
      </c>
      <c r="T35" s="54">
        <v>95</v>
      </c>
      <c r="U35" s="54">
        <v>0.1</v>
      </c>
      <c r="V35" s="54">
        <v>1.3</v>
      </c>
      <c r="W35" s="54">
        <v>2.2999999999999998</v>
      </c>
      <c r="X35" s="54">
        <v>2800</v>
      </c>
      <c r="Y35" s="54">
        <v>0.5</v>
      </c>
      <c r="Z35" s="54">
        <v>0.5</v>
      </c>
      <c r="AA35" s="54">
        <v>23000</v>
      </c>
      <c r="AB35" s="54">
        <v>0.5</v>
      </c>
      <c r="AC35" s="54">
        <v>5.6</v>
      </c>
      <c r="AD35" s="54">
        <v>11</v>
      </c>
    </row>
    <row r="36" spans="1:30" s="26" customFormat="1" x14ac:dyDescent="0.2">
      <c r="A36"/>
      <c r="B36" s="54" t="s">
        <v>344</v>
      </c>
      <c r="C36" s="54" t="s">
        <v>85</v>
      </c>
      <c r="D36" s="54" t="s">
        <v>153</v>
      </c>
      <c r="E36" s="55">
        <v>196.87105152000001</v>
      </c>
      <c r="F36" s="56">
        <v>42242.479166666664</v>
      </c>
      <c r="G36" s="54">
        <v>4600</v>
      </c>
      <c r="H36" s="54">
        <v>0.4</v>
      </c>
      <c r="I36" s="54">
        <v>1.8</v>
      </c>
      <c r="J36" s="54">
        <v>120</v>
      </c>
      <c r="K36" s="54">
        <v>0.2</v>
      </c>
      <c r="L36" s="54">
        <v>4.2999999999999997E-2</v>
      </c>
      <c r="M36" s="54">
        <v>44000</v>
      </c>
      <c r="N36" s="54">
        <v>2.6</v>
      </c>
      <c r="O36" s="54">
        <v>1.7</v>
      </c>
      <c r="P36" s="54">
        <v>5.2</v>
      </c>
      <c r="Q36" s="54">
        <v>3400</v>
      </c>
      <c r="R36" s="54">
        <v>3.1</v>
      </c>
      <c r="S36" s="54">
        <v>7400</v>
      </c>
      <c r="T36" s="54">
        <v>90</v>
      </c>
      <c r="U36" s="54">
        <v>0.08</v>
      </c>
      <c r="V36" s="54">
        <v>1.3</v>
      </c>
      <c r="W36" s="54">
        <v>3</v>
      </c>
      <c r="X36" s="54">
        <v>3600</v>
      </c>
      <c r="Y36" s="54">
        <v>1.6</v>
      </c>
      <c r="Z36" s="54">
        <v>0.1</v>
      </c>
      <c r="AA36" s="54">
        <v>26000</v>
      </c>
      <c r="AB36" s="54">
        <v>0.1</v>
      </c>
      <c r="AC36" s="54">
        <v>7.1</v>
      </c>
      <c r="AD36" s="54">
        <v>11</v>
      </c>
    </row>
    <row r="37" spans="1:30" s="2" customFormat="1" x14ac:dyDescent="0.2">
      <c r="A37"/>
      <c r="B37" s="54" t="s">
        <v>297</v>
      </c>
      <c r="C37" s="54" t="s">
        <v>277</v>
      </c>
      <c r="D37" s="54" t="s">
        <v>152</v>
      </c>
      <c r="E37" s="55">
        <v>196.05028608000001</v>
      </c>
      <c r="F37" s="56">
        <v>42243.46875</v>
      </c>
      <c r="G37" s="54">
        <v>200000</v>
      </c>
      <c r="H37" s="54"/>
      <c r="I37" s="54">
        <v>3.8</v>
      </c>
      <c r="J37" s="54">
        <v>650</v>
      </c>
      <c r="K37" s="54">
        <v>15</v>
      </c>
      <c r="L37" s="54">
        <v>1.5</v>
      </c>
      <c r="M37" s="54">
        <v>230000</v>
      </c>
      <c r="N37" s="54">
        <v>7.6</v>
      </c>
      <c r="O37" s="54">
        <v>67</v>
      </c>
      <c r="P37" s="54">
        <v>99</v>
      </c>
      <c r="Q37" s="54">
        <v>190000</v>
      </c>
      <c r="R37" s="54">
        <v>61</v>
      </c>
      <c r="S37" s="54">
        <v>61000</v>
      </c>
      <c r="T37" s="54">
        <v>4900</v>
      </c>
      <c r="U37" s="54">
        <v>0.55000000000000004</v>
      </c>
      <c r="V37" s="54"/>
      <c r="W37" s="54">
        <v>69</v>
      </c>
      <c r="X37" s="54">
        <v>32000</v>
      </c>
      <c r="Y37" s="54">
        <v>2.5</v>
      </c>
      <c r="Z37" s="54">
        <v>2.5</v>
      </c>
      <c r="AA37" s="54">
        <v>80000</v>
      </c>
      <c r="AB37" s="54">
        <v>2.5</v>
      </c>
      <c r="AC37" s="54">
        <v>46</v>
      </c>
      <c r="AD37" s="54">
        <v>300</v>
      </c>
    </row>
    <row r="38" spans="1:30" s="2" customFormat="1" x14ac:dyDescent="0.2">
      <c r="A38"/>
      <c r="B38" s="54" t="s">
        <v>345</v>
      </c>
      <c r="C38" s="54" t="s">
        <v>85</v>
      </c>
      <c r="D38" s="54" t="s">
        <v>153</v>
      </c>
      <c r="E38" s="55">
        <v>196.87105152000001</v>
      </c>
      <c r="F38" s="56">
        <v>42243.510416666664</v>
      </c>
      <c r="G38" s="54">
        <v>210000</v>
      </c>
      <c r="H38" s="54">
        <v>0.4</v>
      </c>
      <c r="I38" s="54">
        <v>36</v>
      </c>
      <c r="J38" s="54">
        <v>2500</v>
      </c>
      <c r="K38" s="54">
        <v>17</v>
      </c>
      <c r="L38" s="54">
        <v>2</v>
      </c>
      <c r="M38" s="54">
        <v>180000</v>
      </c>
      <c r="N38" s="54">
        <v>110</v>
      </c>
      <c r="O38" s="54">
        <v>94</v>
      </c>
      <c r="P38" s="54">
        <v>210</v>
      </c>
      <c r="Q38" s="54">
        <v>170000</v>
      </c>
      <c r="R38" s="54">
        <v>150</v>
      </c>
      <c r="S38" s="54">
        <v>60000</v>
      </c>
      <c r="T38" s="54">
        <v>4600</v>
      </c>
      <c r="U38" s="54">
        <v>0.16</v>
      </c>
      <c r="V38" s="54">
        <v>1.8</v>
      </c>
      <c r="W38" s="54">
        <v>110</v>
      </c>
      <c r="X38" s="54">
        <v>29000</v>
      </c>
      <c r="Y38" s="54">
        <v>10</v>
      </c>
      <c r="Z38" s="54">
        <v>0.97</v>
      </c>
      <c r="AA38" s="54">
        <v>67000</v>
      </c>
      <c r="AB38" s="54">
        <v>1.9</v>
      </c>
      <c r="AC38" s="54">
        <v>200</v>
      </c>
      <c r="AD38" s="54">
        <v>490</v>
      </c>
    </row>
    <row r="39" spans="1:30" s="2" customFormat="1" x14ac:dyDescent="0.2">
      <c r="A39"/>
      <c r="B39" s="54" t="s">
        <v>298</v>
      </c>
      <c r="C39" s="54" t="s">
        <v>277</v>
      </c>
      <c r="D39" s="54" t="s">
        <v>152</v>
      </c>
      <c r="E39" s="55">
        <v>196.05028608000001</v>
      </c>
      <c r="F39" s="56">
        <v>42244.444444444445</v>
      </c>
      <c r="G39" s="54">
        <v>140000</v>
      </c>
      <c r="H39" s="54">
        <v>2.5</v>
      </c>
      <c r="I39" s="54">
        <v>7.1</v>
      </c>
      <c r="J39" s="54">
        <v>3000</v>
      </c>
      <c r="K39" s="54">
        <v>11</v>
      </c>
      <c r="L39" s="54">
        <v>1.8</v>
      </c>
      <c r="M39" s="54">
        <v>180000</v>
      </c>
      <c r="N39" s="54">
        <v>91</v>
      </c>
      <c r="O39" s="54">
        <v>77</v>
      </c>
      <c r="P39" s="54">
        <v>210</v>
      </c>
      <c r="Q39" s="54">
        <v>120000</v>
      </c>
      <c r="R39" s="54">
        <v>120</v>
      </c>
      <c r="S39" s="54">
        <v>51000</v>
      </c>
      <c r="T39" s="54">
        <v>4100</v>
      </c>
      <c r="U39" s="54">
        <v>0.37</v>
      </c>
      <c r="V39" s="54">
        <v>2.5</v>
      </c>
      <c r="W39" s="54">
        <v>120</v>
      </c>
      <c r="X39" s="54">
        <v>26000</v>
      </c>
      <c r="Y39" s="54">
        <v>2.8</v>
      </c>
      <c r="Z39" s="54">
        <v>2.5</v>
      </c>
      <c r="AA39" s="54">
        <v>52000</v>
      </c>
      <c r="AB39" s="54"/>
      <c r="AC39" s="54">
        <v>140</v>
      </c>
      <c r="AD39" s="54">
        <v>650</v>
      </c>
    </row>
    <row r="40" spans="1:30" s="2" customFormat="1" x14ac:dyDescent="0.2">
      <c r="A40"/>
      <c r="B40" s="54" t="s">
        <v>299</v>
      </c>
      <c r="C40" s="54" t="s">
        <v>277</v>
      </c>
      <c r="D40" s="54" t="s">
        <v>152</v>
      </c>
      <c r="E40" s="55">
        <v>196.05028608000001</v>
      </c>
      <c r="F40" s="56">
        <v>42246.461805555555</v>
      </c>
      <c r="G40" s="54">
        <v>6300</v>
      </c>
      <c r="H40" s="54">
        <v>0.5</v>
      </c>
      <c r="I40" s="54">
        <v>2.4</v>
      </c>
      <c r="J40" s="54">
        <v>210</v>
      </c>
      <c r="K40" s="54">
        <v>0.42</v>
      </c>
      <c r="L40" s="54">
        <v>0.25</v>
      </c>
      <c r="M40" s="54">
        <v>64000</v>
      </c>
      <c r="N40" s="54">
        <v>4.4000000000000004</v>
      </c>
      <c r="O40" s="54">
        <v>3.1</v>
      </c>
      <c r="P40" s="54">
        <v>8.1</v>
      </c>
      <c r="Q40" s="54">
        <v>6000</v>
      </c>
      <c r="R40" s="54">
        <v>7</v>
      </c>
      <c r="S40" s="54">
        <v>9800</v>
      </c>
      <c r="T40" s="54">
        <v>220</v>
      </c>
      <c r="U40" s="54">
        <v>0.1</v>
      </c>
      <c r="V40" s="54">
        <v>1.5</v>
      </c>
      <c r="W40" s="54">
        <v>4.4000000000000004</v>
      </c>
      <c r="X40" s="54">
        <v>4100</v>
      </c>
      <c r="Y40" s="54">
        <v>0.5</v>
      </c>
      <c r="Z40" s="54">
        <v>0.5</v>
      </c>
      <c r="AA40" s="54">
        <v>27000</v>
      </c>
      <c r="AB40" s="54">
        <v>0.5</v>
      </c>
      <c r="AC40" s="54">
        <v>11</v>
      </c>
      <c r="AD40" s="54">
        <v>27</v>
      </c>
    </row>
    <row r="41" spans="1:30" s="5" customFormat="1" x14ac:dyDescent="0.2">
      <c r="A41"/>
      <c r="B41" s="54" t="s">
        <v>300</v>
      </c>
      <c r="C41" s="54" t="s">
        <v>277</v>
      </c>
      <c r="D41" s="54" t="s">
        <v>152</v>
      </c>
      <c r="E41" s="55">
        <v>196.05028608000001</v>
      </c>
      <c r="F41" s="56">
        <v>42247.427083333336</v>
      </c>
      <c r="G41" s="54">
        <v>8100</v>
      </c>
      <c r="H41" s="54">
        <v>0.4</v>
      </c>
      <c r="I41" s="54">
        <v>2</v>
      </c>
      <c r="J41" s="54">
        <v>160</v>
      </c>
      <c r="K41" s="54">
        <v>0.42</v>
      </c>
      <c r="L41" s="54">
        <v>0.5</v>
      </c>
      <c r="M41" s="54">
        <v>57000</v>
      </c>
      <c r="N41" s="54">
        <v>4.7</v>
      </c>
      <c r="O41" s="54">
        <v>2.9</v>
      </c>
      <c r="P41" s="54">
        <v>7.9</v>
      </c>
      <c r="Q41" s="54">
        <v>5500</v>
      </c>
      <c r="R41" s="54">
        <v>5.8</v>
      </c>
      <c r="S41" s="54">
        <v>8900</v>
      </c>
      <c r="T41" s="54">
        <v>190</v>
      </c>
      <c r="U41" s="54">
        <v>0.08</v>
      </c>
      <c r="V41" s="54">
        <v>1.5</v>
      </c>
      <c r="W41" s="54">
        <v>4.5</v>
      </c>
      <c r="X41" s="54">
        <v>4300</v>
      </c>
      <c r="Y41" s="54">
        <v>4.3</v>
      </c>
      <c r="Z41" s="54">
        <v>0.1</v>
      </c>
      <c r="AA41" s="54">
        <v>24000</v>
      </c>
      <c r="AB41" s="54">
        <v>0.1</v>
      </c>
      <c r="AC41" s="54">
        <v>12</v>
      </c>
      <c r="AD41" s="54">
        <v>22</v>
      </c>
    </row>
    <row r="42" spans="1:30" s="5" customFormat="1" x14ac:dyDescent="0.2">
      <c r="A42"/>
      <c r="B42" s="54" t="s">
        <v>301</v>
      </c>
      <c r="C42" s="54" t="s">
        <v>277</v>
      </c>
      <c r="D42" s="54" t="s">
        <v>152</v>
      </c>
      <c r="E42" s="55">
        <v>196.05028608000001</v>
      </c>
      <c r="F42" s="56">
        <v>42248.434027777781</v>
      </c>
      <c r="G42" s="54">
        <v>1500</v>
      </c>
      <c r="H42" s="54">
        <v>0.4</v>
      </c>
      <c r="I42" s="54">
        <v>2.1</v>
      </c>
      <c r="J42" s="54">
        <v>130</v>
      </c>
      <c r="K42" s="54">
        <v>0.23</v>
      </c>
      <c r="L42" s="54">
        <v>5.3999999999999999E-2</v>
      </c>
      <c r="M42" s="54">
        <v>54000</v>
      </c>
      <c r="N42" s="54">
        <v>2.2000000000000002</v>
      </c>
      <c r="O42" s="54">
        <v>1.4</v>
      </c>
      <c r="P42" s="54">
        <v>4.5</v>
      </c>
      <c r="Q42" s="54">
        <v>770</v>
      </c>
      <c r="R42" s="54">
        <v>2.5</v>
      </c>
      <c r="S42" s="54">
        <v>7600</v>
      </c>
      <c r="T42" s="54">
        <v>150</v>
      </c>
      <c r="U42" s="54">
        <v>0.08</v>
      </c>
      <c r="V42" s="54">
        <v>1.1000000000000001</v>
      </c>
      <c r="W42" s="54">
        <v>3.9</v>
      </c>
      <c r="X42" s="54">
        <v>3000</v>
      </c>
      <c r="Y42" s="54">
        <v>0.57999999999999996</v>
      </c>
      <c r="Z42" s="54">
        <v>0.1</v>
      </c>
      <c r="AA42" s="54">
        <v>26000</v>
      </c>
      <c r="AB42" s="54">
        <v>0.1</v>
      </c>
      <c r="AC42" s="54">
        <v>4.5999999999999996</v>
      </c>
      <c r="AD42" s="54">
        <v>7.3</v>
      </c>
    </row>
    <row r="43" spans="1:30" s="5" customFormat="1" x14ac:dyDescent="0.2">
      <c r="A43"/>
      <c r="B43" s="54" t="s">
        <v>302</v>
      </c>
      <c r="C43" s="54" t="s">
        <v>277</v>
      </c>
      <c r="D43" s="54" t="s">
        <v>152</v>
      </c>
      <c r="E43" s="55">
        <v>196.05028608000001</v>
      </c>
      <c r="F43" s="56">
        <v>42249.475694444445</v>
      </c>
      <c r="G43" s="54">
        <v>6000</v>
      </c>
      <c r="H43" s="54">
        <v>0.4</v>
      </c>
      <c r="I43" s="54">
        <v>2.2000000000000002</v>
      </c>
      <c r="J43" s="54">
        <v>160</v>
      </c>
      <c r="K43" s="54">
        <v>0.39</v>
      </c>
      <c r="L43" s="54">
        <v>0.15</v>
      </c>
      <c r="M43" s="54">
        <v>51000</v>
      </c>
      <c r="N43" s="54">
        <v>4.4000000000000004</v>
      </c>
      <c r="O43" s="54">
        <v>2.9</v>
      </c>
      <c r="P43" s="54">
        <v>7.8</v>
      </c>
      <c r="Q43" s="54">
        <v>5200</v>
      </c>
      <c r="R43" s="54">
        <v>4.5</v>
      </c>
      <c r="S43" s="54">
        <v>8100</v>
      </c>
      <c r="T43" s="54">
        <v>160</v>
      </c>
      <c r="U43" s="54">
        <v>0.08</v>
      </c>
      <c r="V43" s="54">
        <v>1.4</v>
      </c>
      <c r="W43" s="54">
        <v>4.4000000000000004</v>
      </c>
      <c r="X43" s="54">
        <v>3800</v>
      </c>
      <c r="Y43" s="54">
        <v>2.6</v>
      </c>
      <c r="Z43" s="54">
        <v>0.1</v>
      </c>
      <c r="AA43" s="54">
        <v>28000</v>
      </c>
      <c r="AB43" s="54">
        <v>0.1</v>
      </c>
      <c r="AC43" s="54">
        <v>11</v>
      </c>
      <c r="AD43" s="54">
        <v>20</v>
      </c>
    </row>
    <row r="44" spans="1:30" s="5" customFormat="1" x14ac:dyDescent="0.2">
      <c r="A44"/>
      <c r="B44" s="54" t="s">
        <v>303</v>
      </c>
      <c r="C44" s="54" t="s">
        <v>277</v>
      </c>
      <c r="D44" s="54" t="s">
        <v>152</v>
      </c>
      <c r="E44" s="55">
        <v>196.05028608000001</v>
      </c>
      <c r="F44" s="56">
        <v>42252.420138888891</v>
      </c>
      <c r="G44" s="54">
        <v>23000</v>
      </c>
      <c r="H44" s="54">
        <v>0.4</v>
      </c>
      <c r="I44" s="54">
        <v>5.8</v>
      </c>
      <c r="J44" s="54">
        <v>310</v>
      </c>
      <c r="K44" s="54">
        <v>1.4</v>
      </c>
      <c r="L44" s="54">
        <v>0.5</v>
      </c>
      <c r="M44" s="54">
        <v>58000</v>
      </c>
      <c r="N44" s="54">
        <v>13</v>
      </c>
      <c r="O44" s="54">
        <v>9</v>
      </c>
      <c r="P44" s="54">
        <v>21</v>
      </c>
      <c r="Q44" s="54">
        <v>22000</v>
      </c>
      <c r="R44" s="54">
        <v>15</v>
      </c>
      <c r="S44" s="54">
        <v>11000</v>
      </c>
      <c r="T44" s="54">
        <v>450</v>
      </c>
      <c r="U44" s="54">
        <v>0.08</v>
      </c>
      <c r="V44" s="54">
        <v>1.3</v>
      </c>
      <c r="W44" s="54">
        <v>12</v>
      </c>
      <c r="X44" s="54">
        <v>6900</v>
      </c>
      <c r="Y44" s="54">
        <v>4.0999999999999996</v>
      </c>
      <c r="Z44" s="54">
        <v>0.1</v>
      </c>
      <c r="AA44" s="54">
        <v>28000</v>
      </c>
      <c r="AB44" s="54">
        <v>0.22</v>
      </c>
      <c r="AC44" s="54">
        <v>30</v>
      </c>
      <c r="AD44" s="54">
        <v>52</v>
      </c>
    </row>
    <row r="45" spans="1:30" s="5" customFormat="1" x14ac:dyDescent="0.2">
      <c r="A45"/>
      <c r="B45" s="54" t="s">
        <v>304</v>
      </c>
      <c r="C45" s="54" t="s">
        <v>277</v>
      </c>
      <c r="D45" s="54" t="s">
        <v>152</v>
      </c>
      <c r="E45" s="55">
        <v>196.05028608000001</v>
      </c>
      <c r="F45" s="56">
        <v>42253.40625</v>
      </c>
      <c r="G45" s="54">
        <v>170000</v>
      </c>
      <c r="H45" s="54"/>
      <c r="I45" s="54">
        <v>35</v>
      </c>
      <c r="J45" s="54">
        <v>1800</v>
      </c>
      <c r="K45" s="54">
        <v>14</v>
      </c>
      <c r="L45" s="54">
        <v>2.8</v>
      </c>
      <c r="M45" s="54">
        <v>210000</v>
      </c>
      <c r="N45" s="54">
        <v>99</v>
      </c>
      <c r="O45" s="54">
        <v>80</v>
      </c>
      <c r="P45" s="54">
        <v>180</v>
      </c>
      <c r="Q45" s="54">
        <v>160000</v>
      </c>
      <c r="R45" s="54">
        <v>140</v>
      </c>
      <c r="S45" s="54">
        <v>52000</v>
      </c>
      <c r="T45" s="54">
        <v>4200</v>
      </c>
      <c r="U45" s="54">
        <v>0.1</v>
      </c>
      <c r="V45" s="54">
        <v>3</v>
      </c>
      <c r="W45" s="54">
        <v>110</v>
      </c>
      <c r="X45" s="54">
        <v>29000</v>
      </c>
      <c r="Y45" s="54">
        <v>12</v>
      </c>
      <c r="Z45" s="54">
        <v>1.1000000000000001</v>
      </c>
      <c r="AA45" s="54">
        <v>43000</v>
      </c>
      <c r="AB45" s="54">
        <v>2.1</v>
      </c>
      <c r="AC45" s="54">
        <v>180</v>
      </c>
      <c r="AD45" s="54">
        <v>520</v>
      </c>
    </row>
    <row r="46" spans="1:30" s="5" customFormat="1" x14ac:dyDescent="0.2">
      <c r="A46"/>
      <c r="B46" s="54" t="s">
        <v>305</v>
      </c>
      <c r="C46" s="54" t="s">
        <v>277</v>
      </c>
      <c r="D46" s="54" t="s">
        <v>152</v>
      </c>
      <c r="E46" s="55">
        <v>196.05028608000001</v>
      </c>
      <c r="F46" s="56">
        <v>42254.444444444445</v>
      </c>
      <c r="G46" s="54">
        <v>27000</v>
      </c>
      <c r="H46" s="54">
        <v>0.4</v>
      </c>
      <c r="I46" s="54">
        <v>6.1</v>
      </c>
      <c r="J46" s="54">
        <v>430</v>
      </c>
      <c r="K46" s="54">
        <v>1.3</v>
      </c>
      <c r="L46" s="54">
        <v>0.52</v>
      </c>
      <c r="M46" s="54">
        <v>72000</v>
      </c>
      <c r="N46" s="54">
        <v>13</v>
      </c>
      <c r="O46" s="54">
        <v>10</v>
      </c>
      <c r="P46" s="54">
        <v>26</v>
      </c>
      <c r="Q46" s="54">
        <v>22000</v>
      </c>
      <c r="R46" s="54">
        <v>30</v>
      </c>
      <c r="S46" s="54">
        <v>13000</v>
      </c>
      <c r="T46" s="54">
        <v>650</v>
      </c>
      <c r="U46" s="54">
        <v>0.08</v>
      </c>
      <c r="V46" s="54">
        <v>1.7</v>
      </c>
      <c r="W46" s="54">
        <v>14</v>
      </c>
      <c r="X46" s="54">
        <v>7900</v>
      </c>
      <c r="Y46" s="54">
        <v>3.6</v>
      </c>
      <c r="Z46" s="54">
        <v>0.23</v>
      </c>
      <c r="AA46" s="54">
        <v>24000</v>
      </c>
      <c r="AB46" s="54">
        <v>0.27</v>
      </c>
      <c r="AC46" s="54">
        <v>34</v>
      </c>
      <c r="AD46" s="54">
        <v>100</v>
      </c>
    </row>
    <row r="47" spans="1:30" s="5" customFormat="1" x14ac:dyDescent="0.2">
      <c r="A47"/>
      <c r="B47" s="54" t="s">
        <v>306</v>
      </c>
      <c r="C47" s="54" t="s">
        <v>277</v>
      </c>
      <c r="D47" s="54" t="s">
        <v>152</v>
      </c>
      <c r="E47" s="55">
        <v>196.05028608000001</v>
      </c>
      <c r="F47" s="56">
        <v>42255.473611111112</v>
      </c>
      <c r="G47" s="54">
        <v>8700</v>
      </c>
      <c r="H47" s="54">
        <v>0.4</v>
      </c>
      <c r="I47" s="54">
        <v>2.1</v>
      </c>
      <c r="J47" s="54">
        <v>170</v>
      </c>
      <c r="K47" s="54">
        <v>0.39</v>
      </c>
      <c r="L47" s="54">
        <v>0.38</v>
      </c>
      <c r="M47" s="54">
        <v>60000</v>
      </c>
      <c r="N47" s="54">
        <v>4.7</v>
      </c>
      <c r="O47" s="54">
        <v>2.6</v>
      </c>
      <c r="P47" s="54">
        <v>8.9</v>
      </c>
      <c r="Q47" s="54">
        <v>6200</v>
      </c>
      <c r="R47" s="54">
        <v>8.4</v>
      </c>
      <c r="S47" s="54">
        <v>8700</v>
      </c>
      <c r="T47" s="54">
        <v>180</v>
      </c>
      <c r="U47" s="54">
        <v>0.08</v>
      </c>
      <c r="V47" s="54">
        <v>1.5</v>
      </c>
      <c r="W47" s="54">
        <v>4</v>
      </c>
      <c r="X47" s="54">
        <v>4900</v>
      </c>
      <c r="Y47" s="54"/>
      <c r="Z47" s="54">
        <v>0.1</v>
      </c>
      <c r="AA47" s="54">
        <v>25000</v>
      </c>
      <c r="AB47" s="54">
        <v>0.1</v>
      </c>
      <c r="AC47" s="54">
        <v>12</v>
      </c>
      <c r="AD47" s="54">
        <v>30</v>
      </c>
    </row>
    <row r="48" spans="1:30" s="5" customFormat="1" x14ac:dyDescent="0.2">
      <c r="A48"/>
      <c r="B48" s="54" t="s">
        <v>307</v>
      </c>
      <c r="C48" s="54" t="s">
        <v>277</v>
      </c>
      <c r="D48" s="54" t="s">
        <v>152</v>
      </c>
      <c r="E48" s="55">
        <v>196.05028608000001</v>
      </c>
      <c r="F48" s="56">
        <v>42256.482638888891</v>
      </c>
      <c r="G48" s="54">
        <v>8000</v>
      </c>
      <c r="H48" s="54">
        <v>0.4</v>
      </c>
      <c r="I48" s="54">
        <v>1.9</v>
      </c>
      <c r="J48" s="54">
        <v>170</v>
      </c>
      <c r="K48" s="54">
        <v>0.34</v>
      </c>
      <c r="L48" s="54">
        <v>0.11</v>
      </c>
      <c r="M48" s="54">
        <v>64000</v>
      </c>
      <c r="N48" s="54">
        <v>4.5</v>
      </c>
      <c r="O48" s="54">
        <v>2.6</v>
      </c>
      <c r="P48" s="54">
        <v>8.1999999999999993</v>
      </c>
      <c r="Q48" s="54">
        <v>5900</v>
      </c>
      <c r="R48" s="54">
        <v>6.8</v>
      </c>
      <c r="S48" s="54">
        <v>9100</v>
      </c>
      <c r="T48" s="54">
        <v>180</v>
      </c>
      <c r="U48" s="54">
        <v>0.08</v>
      </c>
      <c r="V48" s="54">
        <v>1.6</v>
      </c>
      <c r="W48" s="54">
        <v>4.0999999999999996</v>
      </c>
      <c r="X48" s="54">
        <v>4700</v>
      </c>
      <c r="Y48" s="54">
        <v>6.7</v>
      </c>
      <c r="Z48" s="54">
        <v>0.1</v>
      </c>
      <c r="AA48" s="54">
        <v>26000</v>
      </c>
      <c r="AB48" s="54">
        <v>0.1</v>
      </c>
      <c r="AC48" s="54">
        <v>12</v>
      </c>
      <c r="AD48" s="54">
        <v>28</v>
      </c>
    </row>
    <row r="49" spans="1:30" s="5" customFormat="1" x14ac:dyDescent="0.2">
      <c r="A49"/>
      <c r="B49" s="54" t="s">
        <v>308</v>
      </c>
      <c r="C49" s="54" t="s">
        <v>277</v>
      </c>
      <c r="D49" s="54" t="s">
        <v>152</v>
      </c>
      <c r="E49" s="55">
        <v>196.05028608000001</v>
      </c>
      <c r="F49" s="56">
        <v>42257.46875</v>
      </c>
      <c r="G49" s="54">
        <v>7600</v>
      </c>
      <c r="H49" s="54">
        <v>0.4</v>
      </c>
      <c r="I49" s="54">
        <v>2.1</v>
      </c>
      <c r="J49" s="54">
        <v>160</v>
      </c>
      <c r="K49" s="54">
        <v>0.31</v>
      </c>
      <c r="L49" s="54">
        <v>0.5</v>
      </c>
      <c r="M49" s="54">
        <v>62000</v>
      </c>
      <c r="N49" s="54">
        <v>2.7</v>
      </c>
      <c r="O49" s="54">
        <v>2.1</v>
      </c>
      <c r="P49" s="54">
        <v>6.8</v>
      </c>
      <c r="Q49" s="54">
        <v>5100</v>
      </c>
      <c r="R49" s="54">
        <v>5.3</v>
      </c>
      <c r="S49" s="54">
        <v>9700</v>
      </c>
      <c r="T49" s="54">
        <v>170</v>
      </c>
      <c r="U49" s="54">
        <v>0.08</v>
      </c>
      <c r="V49" s="54">
        <v>1.5</v>
      </c>
      <c r="W49" s="54">
        <v>4</v>
      </c>
      <c r="X49" s="54">
        <v>4300</v>
      </c>
      <c r="Y49" s="54">
        <v>2</v>
      </c>
      <c r="Z49" s="54">
        <v>0.1</v>
      </c>
      <c r="AA49" s="54">
        <v>26000</v>
      </c>
      <c r="AB49" s="54">
        <v>0.1</v>
      </c>
      <c r="AC49" s="54">
        <v>8.5</v>
      </c>
      <c r="AD49" s="54">
        <v>21</v>
      </c>
    </row>
    <row r="50" spans="1:30" s="5" customFormat="1" x14ac:dyDescent="0.2">
      <c r="A50"/>
      <c r="B50" s="54" t="s">
        <v>346</v>
      </c>
      <c r="C50" s="54" t="s">
        <v>85</v>
      </c>
      <c r="D50" s="54" t="s">
        <v>153</v>
      </c>
      <c r="E50" s="55">
        <v>196.87105152000001</v>
      </c>
      <c r="F50" s="56">
        <v>42257.644444444442</v>
      </c>
      <c r="G50" s="54">
        <v>6500</v>
      </c>
      <c r="H50" s="54">
        <v>0.4</v>
      </c>
      <c r="I50" s="54">
        <v>2.6</v>
      </c>
      <c r="J50" s="54">
        <v>230</v>
      </c>
      <c r="K50" s="54">
        <v>0.41</v>
      </c>
      <c r="L50" s="54">
        <v>0.15</v>
      </c>
      <c r="M50" s="54">
        <v>51000</v>
      </c>
      <c r="N50" s="54">
        <v>3.7</v>
      </c>
      <c r="O50" s="54">
        <v>3.1</v>
      </c>
      <c r="P50" s="54">
        <v>8</v>
      </c>
      <c r="Q50" s="54">
        <v>5700</v>
      </c>
      <c r="R50" s="54">
        <v>6.1</v>
      </c>
      <c r="S50" s="54">
        <v>8400</v>
      </c>
      <c r="T50" s="54">
        <v>190</v>
      </c>
      <c r="U50" s="54">
        <v>0.08</v>
      </c>
      <c r="V50" s="54">
        <v>1.3</v>
      </c>
      <c r="W50" s="54">
        <v>4.9000000000000004</v>
      </c>
      <c r="X50" s="54">
        <v>3900</v>
      </c>
      <c r="Y50" s="54">
        <v>3.6</v>
      </c>
      <c r="Z50" s="54">
        <v>0.1</v>
      </c>
      <c r="AA50" s="54">
        <v>25000</v>
      </c>
      <c r="AB50" s="54">
        <v>0.1</v>
      </c>
      <c r="AC50" s="54">
        <v>11</v>
      </c>
      <c r="AD50" s="54">
        <v>23</v>
      </c>
    </row>
    <row r="51" spans="1:30" s="5" customFormat="1" x14ac:dyDescent="0.2">
      <c r="A51"/>
      <c r="B51" s="54" t="s">
        <v>347</v>
      </c>
      <c r="C51" s="54" t="s">
        <v>85</v>
      </c>
      <c r="D51" s="54" t="s">
        <v>153</v>
      </c>
      <c r="E51" s="55">
        <v>196.87105152000001</v>
      </c>
      <c r="F51" s="56">
        <v>42257.645833333336</v>
      </c>
      <c r="G51" s="54">
        <v>6900</v>
      </c>
      <c r="H51" s="54">
        <v>0.4</v>
      </c>
      <c r="I51" s="54">
        <v>2.6</v>
      </c>
      <c r="J51" s="54">
        <v>260</v>
      </c>
      <c r="K51" s="54">
        <v>0.43</v>
      </c>
      <c r="L51" s="54">
        <v>0.1</v>
      </c>
      <c r="M51" s="54">
        <v>54000</v>
      </c>
      <c r="N51" s="54">
        <v>3.9</v>
      </c>
      <c r="O51" s="54">
        <v>3.2</v>
      </c>
      <c r="P51" s="54">
        <v>8.1</v>
      </c>
      <c r="Q51" s="54">
        <v>6100</v>
      </c>
      <c r="R51" s="54">
        <v>6.4</v>
      </c>
      <c r="S51" s="54">
        <v>8700</v>
      </c>
      <c r="T51" s="54">
        <v>210</v>
      </c>
      <c r="U51" s="54">
        <v>0.08</v>
      </c>
      <c r="V51" s="54">
        <v>1.3</v>
      </c>
      <c r="W51" s="54">
        <v>5.2</v>
      </c>
      <c r="X51" s="54">
        <v>4000</v>
      </c>
      <c r="Y51" s="54">
        <v>2.7</v>
      </c>
      <c r="Z51" s="54">
        <v>0.1</v>
      </c>
      <c r="AA51" s="54">
        <v>26000</v>
      </c>
      <c r="AB51" s="54">
        <v>0.1</v>
      </c>
      <c r="AC51" s="54">
        <v>11</v>
      </c>
      <c r="AD51" s="54">
        <v>23</v>
      </c>
    </row>
    <row r="52" spans="1:30" s="5" customFormat="1" x14ac:dyDescent="0.2">
      <c r="A52"/>
      <c r="B52" s="54" t="s">
        <v>309</v>
      </c>
      <c r="C52" s="54" t="s">
        <v>277</v>
      </c>
      <c r="D52" s="54" t="s">
        <v>152</v>
      </c>
      <c r="E52" s="55">
        <v>196.05028608000001</v>
      </c>
      <c r="F52" s="56">
        <v>42258.397222222222</v>
      </c>
      <c r="G52" s="54">
        <v>5300</v>
      </c>
      <c r="H52" s="54">
        <v>0.4</v>
      </c>
      <c r="I52" s="54">
        <v>1.9</v>
      </c>
      <c r="J52" s="54">
        <v>150</v>
      </c>
      <c r="K52" s="54">
        <v>0.27</v>
      </c>
      <c r="L52" s="54">
        <v>0.5</v>
      </c>
      <c r="M52" s="54">
        <v>57000</v>
      </c>
      <c r="N52" s="54">
        <v>2.6</v>
      </c>
      <c r="O52" s="54">
        <v>2</v>
      </c>
      <c r="P52" s="54">
        <v>6.6</v>
      </c>
      <c r="Q52" s="54">
        <v>4100</v>
      </c>
      <c r="R52" s="54">
        <v>4.8</v>
      </c>
      <c r="S52" s="54">
        <v>8900</v>
      </c>
      <c r="T52" s="54">
        <v>130</v>
      </c>
      <c r="U52" s="54">
        <v>0.08</v>
      </c>
      <c r="V52" s="54">
        <v>1.4</v>
      </c>
      <c r="W52" s="54">
        <v>3.7</v>
      </c>
      <c r="X52" s="54">
        <v>3600</v>
      </c>
      <c r="Y52" s="54">
        <v>2.5</v>
      </c>
      <c r="Z52" s="54">
        <v>0.1</v>
      </c>
      <c r="AA52" s="54">
        <v>27000</v>
      </c>
      <c r="AB52" s="54">
        <v>0.1</v>
      </c>
      <c r="AC52" s="54">
        <v>7.7</v>
      </c>
      <c r="AD52" s="54">
        <v>19</v>
      </c>
    </row>
    <row r="53" spans="1:30" s="5" customFormat="1" x14ac:dyDescent="0.2">
      <c r="A53"/>
      <c r="B53" s="54" t="s">
        <v>310</v>
      </c>
      <c r="C53" s="54" t="s">
        <v>277</v>
      </c>
      <c r="D53" s="54" t="s">
        <v>152</v>
      </c>
      <c r="E53" s="55">
        <v>196.05028608000001</v>
      </c>
      <c r="F53" s="56">
        <v>42259.510416666664</v>
      </c>
      <c r="G53" s="54">
        <v>6200</v>
      </c>
      <c r="H53" s="54">
        <v>0.4</v>
      </c>
      <c r="I53" s="54">
        <v>1.6</v>
      </c>
      <c r="J53" s="54">
        <v>130</v>
      </c>
      <c r="K53" s="54">
        <v>0.25</v>
      </c>
      <c r="L53" s="54">
        <v>4.2999999999999997E-2</v>
      </c>
      <c r="M53" s="54">
        <v>59000</v>
      </c>
      <c r="N53" s="54">
        <v>3</v>
      </c>
      <c r="O53" s="54">
        <v>1.8</v>
      </c>
      <c r="P53" s="54">
        <v>5.8</v>
      </c>
      <c r="Q53" s="54">
        <v>4000</v>
      </c>
      <c r="R53" s="54">
        <v>3.6</v>
      </c>
      <c r="S53" s="54">
        <v>8600</v>
      </c>
      <c r="T53" s="54">
        <v>120</v>
      </c>
      <c r="U53" s="54">
        <v>0.08</v>
      </c>
      <c r="V53" s="54">
        <v>1.4</v>
      </c>
      <c r="W53" s="54">
        <v>3.6</v>
      </c>
      <c r="X53" s="54">
        <v>4200</v>
      </c>
      <c r="Y53" s="54">
        <v>2.8</v>
      </c>
      <c r="Z53" s="54">
        <v>0.1</v>
      </c>
      <c r="AA53" s="54">
        <v>28000</v>
      </c>
      <c r="AB53" s="54">
        <v>0.1</v>
      </c>
      <c r="AC53" s="54">
        <v>8.1999999999999993</v>
      </c>
      <c r="AD53" s="54">
        <v>15</v>
      </c>
    </row>
    <row r="54" spans="1:30" s="5" customFormat="1" x14ac:dyDescent="0.2">
      <c r="A54"/>
      <c r="B54" s="54" t="s">
        <v>311</v>
      </c>
      <c r="C54" s="54" t="s">
        <v>277</v>
      </c>
      <c r="D54" s="54" t="s">
        <v>152</v>
      </c>
      <c r="E54" s="55">
        <v>196.05028608000001</v>
      </c>
      <c r="F54" s="56">
        <v>42260.515277777777</v>
      </c>
      <c r="G54" s="54">
        <v>4300</v>
      </c>
      <c r="H54" s="54">
        <v>0.4</v>
      </c>
      <c r="I54" s="54">
        <v>1.6</v>
      </c>
      <c r="J54" s="54">
        <v>120</v>
      </c>
      <c r="K54" s="54">
        <v>0.2</v>
      </c>
      <c r="L54" s="54">
        <v>0.5</v>
      </c>
      <c r="M54" s="54">
        <v>55000</v>
      </c>
      <c r="N54" s="54">
        <v>2.2000000000000002</v>
      </c>
      <c r="O54" s="54">
        <v>1.4</v>
      </c>
      <c r="P54" s="54">
        <v>4.4000000000000004</v>
      </c>
      <c r="Q54" s="54">
        <v>3200</v>
      </c>
      <c r="R54" s="54">
        <v>2.6</v>
      </c>
      <c r="S54" s="54">
        <v>8500</v>
      </c>
      <c r="T54" s="54">
        <v>97</v>
      </c>
      <c r="U54" s="54">
        <v>0.08</v>
      </c>
      <c r="V54" s="54">
        <v>1.3</v>
      </c>
      <c r="W54" s="54">
        <v>2.6</v>
      </c>
      <c r="X54" s="54">
        <v>3700</v>
      </c>
      <c r="Y54" s="54">
        <v>2.4</v>
      </c>
      <c r="Z54" s="54">
        <v>0.1</v>
      </c>
      <c r="AA54" s="54">
        <v>27000</v>
      </c>
      <c r="AB54" s="54">
        <v>0.1</v>
      </c>
      <c r="AC54" s="54">
        <v>6.7</v>
      </c>
      <c r="AD54" s="54">
        <v>20</v>
      </c>
    </row>
    <row r="55" spans="1:30" s="5" customFormat="1" x14ac:dyDescent="0.2">
      <c r="A55"/>
      <c r="B55" s="54" t="s">
        <v>312</v>
      </c>
      <c r="C55" s="54" t="s">
        <v>277</v>
      </c>
      <c r="D55" s="54" t="s">
        <v>152</v>
      </c>
      <c r="E55" s="55">
        <v>196.05028608000001</v>
      </c>
      <c r="F55" s="56">
        <v>42261.541666666664</v>
      </c>
      <c r="G55" s="54">
        <v>4000</v>
      </c>
      <c r="H55" s="54">
        <v>0.4</v>
      </c>
      <c r="I55" s="54">
        <v>1.7</v>
      </c>
      <c r="J55" s="54">
        <v>130</v>
      </c>
      <c r="K55" s="54">
        <v>0.2</v>
      </c>
      <c r="L55" s="54">
        <v>0.5</v>
      </c>
      <c r="M55" s="54">
        <v>55000</v>
      </c>
      <c r="N55" s="54">
        <v>2.2999999999999998</v>
      </c>
      <c r="O55" s="54">
        <v>1.6</v>
      </c>
      <c r="P55" s="54">
        <v>4.8</v>
      </c>
      <c r="Q55" s="54">
        <v>3300</v>
      </c>
      <c r="R55" s="54">
        <v>2.8</v>
      </c>
      <c r="S55" s="54">
        <v>8700</v>
      </c>
      <c r="T55" s="54">
        <v>110</v>
      </c>
      <c r="U55" s="54">
        <v>0.08</v>
      </c>
      <c r="V55" s="54">
        <v>1.3</v>
      </c>
      <c r="W55" s="54">
        <v>3</v>
      </c>
      <c r="X55" s="54">
        <v>3700</v>
      </c>
      <c r="Y55" s="54">
        <v>1.6</v>
      </c>
      <c r="Z55" s="54">
        <v>0.1</v>
      </c>
      <c r="AA55" s="54">
        <v>29000</v>
      </c>
      <c r="AB55" s="54">
        <v>0.1</v>
      </c>
      <c r="AC55" s="54">
        <v>6.6</v>
      </c>
      <c r="AD55" s="54">
        <v>12</v>
      </c>
    </row>
    <row r="56" spans="1:30" s="5" customFormat="1" x14ac:dyDescent="0.2">
      <c r="A56"/>
      <c r="B56" s="54" t="s">
        <v>313</v>
      </c>
      <c r="C56" s="54" t="s">
        <v>277</v>
      </c>
      <c r="D56" s="54" t="s">
        <v>152</v>
      </c>
      <c r="E56" s="55">
        <v>196.05028608000001</v>
      </c>
      <c r="F56" s="56">
        <v>42262.423611111109</v>
      </c>
      <c r="G56" s="54">
        <v>4300</v>
      </c>
      <c r="H56" s="54">
        <v>0.4</v>
      </c>
      <c r="I56" s="54">
        <v>1.8</v>
      </c>
      <c r="J56" s="54">
        <v>150</v>
      </c>
      <c r="K56" s="54">
        <v>0.21</v>
      </c>
      <c r="L56" s="54">
        <v>0.5</v>
      </c>
      <c r="M56" s="54">
        <v>52000</v>
      </c>
      <c r="N56" s="54">
        <v>2.6</v>
      </c>
      <c r="O56" s="54">
        <v>1.7</v>
      </c>
      <c r="P56" s="54">
        <v>4.9000000000000004</v>
      </c>
      <c r="Q56" s="54">
        <v>3400</v>
      </c>
      <c r="R56" s="54">
        <v>3.1</v>
      </c>
      <c r="S56" s="54">
        <v>8600</v>
      </c>
      <c r="T56" s="54">
        <v>120</v>
      </c>
      <c r="U56" s="54">
        <v>0.08</v>
      </c>
      <c r="V56" s="54">
        <v>1.4</v>
      </c>
      <c r="W56" s="54">
        <v>2.9</v>
      </c>
      <c r="X56" s="54">
        <v>3300</v>
      </c>
      <c r="Y56" s="54">
        <v>2</v>
      </c>
      <c r="Z56" s="54">
        <v>0.1</v>
      </c>
      <c r="AA56" s="54">
        <v>25000</v>
      </c>
      <c r="AB56" s="54">
        <v>0.1</v>
      </c>
      <c r="AC56" s="54">
        <v>6.7</v>
      </c>
      <c r="AD56" s="54">
        <v>12</v>
      </c>
    </row>
    <row r="57" spans="1:30" s="5" customFormat="1" x14ac:dyDescent="0.2">
      <c r="A57"/>
      <c r="B57" s="54" t="s">
        <v>348</v>
      </c>
      <c r="C57" s="54" t="s">
        <v>85</v>
      </c>
      <c r="D57" s="54" t="s">
        <v>153</v>
      </c>
      <c r="E57" s="55">
        <v>196.87105152000001</v>
      </c>
      <c r="F57" s="56">
        <v>42262.583333333336</v>
      </c>
      <c r="G57" s="54">
        <v>4000</v>
      </c>
      <c r="H57" s="54">
        <v>0.4</v>
      </c>
      <c r="I57" s="54">
        <v>1.9</v>
      </c>
      <c r="J57" s="54">
        <v>160</v>
      </c>
      <c r="K57" s="54">
        <v>0.21</v>
      </c>
      <c r="L57" s="54">
        <v>0.5</v>
      </c>
      <c r="M57" s="54">
        <v>46000</v>
      </c>
      <c r="N57" s="54">
        <v>2.2000000000000002</v>
      </c>
      <c r="O57" s="54">
        <v>1.6</v>
      </c>
      <c r="P57" s="54">
        <v>4.5</v>
      </c>
      <c r="Q57" s="54">
        <v>3200</v>
      </c>
      <c r="R57" s="54">
        <v>2.8</v>
      </c>
      <c r="S57" s="54">
        <v>7800</v>
      </c>
      <c r="T57" s="54">
        <v>89</v>
      </c>
      <c r="U57" s="54">
        <v>0.08</v>
      </c>
      <c r="V57" s="54">
        <v>1.3</v>
      </c>
      <c r="W57" s="54">
        <v>2.6</v>
      </c>
      <c r="X57" s="54">
        <v>3100</v>
      </c>
      <c r="Y57" s="54">
        <v>2</v>
      </c>
      <c r="Z57" s="54">
        <v>0.1</v>
      </c>
      <c r="AA57" s="54">
        <v>23000</v>
      </c>
      <c r="AB57" s="54">
        <v>0.1</v>
      </c>
      <c r="AC57" s="54">
        <v>5.8</v>
      </c>
      <c r="AD57" s="54">
        <v>11</v>
      </c>
    </row>
    <row r="58" spans="1:30" s="5" customFormat="1" x14ac:dyDescent="0.2">
      <c r="A58"/>
      <c r="B58" s="54" t="s">
        <v>314</v>
      </c>
      <c r="C58" s="54" t="s">
        <v>277</v>
      </c>
      <c r="D58" s="54" t="s">
        <v>152</v>
      </c>
      <c r="E58" s="55">
        <v>196.05028608000001</v>
      </c>
      <c r="F58" s="56">
        <v>42263.46875</v>
      </c>
      <c r="G58" s="54">
        <v>4200</v>
      </c>
      <c r="H58" s="54">
        <v>0.4</v>
      </c>
      <c r="I58" s="54">
        <v>1.9</v>
      </c>
      <c r="J58" s="54">
        <v>170</v>
      </c>
      <c r="K58" s="54">
        <v>0.23</v>
      </c>
      <c r="L58" s="54">
        <v>0.5</v>
      </c>
      <c r="M58" s="54">
        <v>54000</v>
      </c>
      <c r="N58" s="54">
        <v>2.4</v>
      </c>
      <c r="O58" s="54">
        <v>1.9</v>
      </c>
      <c r="P58" s="54">
        <v>5.3</v>
      </c>
      <c r="Q58" s="54">
        <v>3700</v>
      </c>
      <c r="R58" s="54">
        <v>3.4</v>
      </c>
      <c r="S58" s="54">
        <v>9100</v>
      </c>
      <c r="T58" s="54">
        <v>130</v>
      </c>
      <c r="U58" s="54">
        <v>0.08</v>
      </c>
      <c r="V58" s="54">
        <v>1.4</v>
      </c>
      <c r="W58" s="54">
        <v>3.2</v>
      </c>
      <c r="X58" s="54">
        <v>3800</v>
      </c>
      <c r="Y58" s="54">
        <v>4.5</v>
      </c>
      <c r="Z58" s="54">
        <v>0.1</v>
      </c>
      <c r="AA58" s="54">
        <v>27000</v>
      </c>
      <c r="AB58" s="54">
        <v>0.1</v>
      </c>
      <c r="AC58" s="54">
        <v>6.4</v>
      </c>
      <c r="AD58" s="54">
        <v>13</v>
      </c>
    </row>
    <row r="59" spans="1:30" s="5" customFormat="1" x14ac:dyDescent="0.2">
      <c r="A59"/>
      <c r="B59" s="54" t="s">
        <v>315</v>
      </c>
      <c r="C59" s="54" t="s">
        <v>277</v>
      </c>
      <c r="D59" s="54" t="s">
        <v>152</v>
      </c>
      <c r="E59" s="55">
        <v>196.05028608000001</v>
      </c>
      <c r="F59" s="56">
        <v>42264.454861111109</v>
      </c>
      <c r="G59" s="54">
        <v>4500</v>
      </c>
      <c r="H59" s="54">
        <v>0.4</v>
      </c>
      <c r="I59" s="54">
        <v>1.8</v>
      </c>
      <c r="J59" s="54">
        <v>130</v>
      </c>
      <c r="K59" s="54">
        <v>0.2</v>
      </c>
      <c r="L59" s="54">
        <v>0.5</v>
      </c>
      <c r="M59" s="54">
        <v>54000</v>
      </c>
      <c r="N59" s="54">
        <v>2.5</v>
      </c>
      <c r="O59" s="54">
        <v>1.7</v>
      </c>
      <c r="P59" s="54">
        <v>4.7</v>
      </c>
      <c r="Q59" s="54">
        <v>3500</v>
      </c>
      <c r="R59" s="54">
        <v>2.9</v>
      </c>
      <c r="S59" s="54">
        <v>8900</v>
      </c>
      <c r="T59" s="54">
        <v>130</v>
      </c>
      <c r="U59" s="54">
        <v>0.08</v>
      </c>
      <c r="V59" s="54">
        <v>1.4</v>
      </c>
      <c r="W59" s="54">
        <v>2.9</v>
      </c>
      <c r="X59" s="54">
        <v>3600</v>
      </c>
      <c r="Y59" s="54">
        <v>2</v>
      </c>
      <c r="Z59" s="54">
        <v>0.1</v>
      </c>
      <c r="AA59" s="54">
        <v>27000</v>
      </c>
      <c r="AB59" s="54">
        <v>0.1</v>
      </c>
      <c r="AC59" s="54">
        <v>6.5</v>
      </c>
      <c r="AD59" s="54">
        <v>12</v>
      </c>
    </row>
    <row r="60" spans="1:30" s="5" customFormat="1" x14ac:dyDescent="0.2">
      <c r="A60"/>
      <c r="B60" s="54" t="s">
        <v>316</v>
      </c>
      <c r="C60" s="54" t="s">
        <v>277</v>
      </c>
      <c r="D60" s="54" t="s">
        <v>152</v>
      </c>
      <c r="E60" s="55">
        <v>196.05028608000001</v>
      </c>
      <c r="F60" s="56">
        <v>42265.590277777781</v>
      </c>
      <c r="G60" s="54">
        <v>5700</v>
      </c>
      <c r="H60" s="54">
        <v>0.4</v>
      </c>
      <c r="I60" s="54">
        <v>1.5</v>
      </c>
      <c r="J60" s="54">
        <v>120</v>
      </c>
      <c r="K60" s="54">
        <v>0.18</v>
      </c>
      <c r="L60" s="54">
        <v>0.11</v>
      </c>
      <c r="M60" s="54">
        <v>53000</v>
      </c>
      <c r="N60" s="54">
        <v>1</v>
      </c>
      <c r="O60" s="54">
        <v>1.6</v>
      </c>
      <c r="P60" s="54">
        <v>4.5999999999999996</v>
      </c>
      <c r="Q60" s="54">
        <v>4900</v>
      </c>
      <c r="R60" s="54">
        <v>3.4</v>
      </c>
      <c r="S60" s="54">
        <v>9100</v>
      </c>
      <c r="T60" s="54">
        <v>160</v>
      </c>
      <c r="U60" s="54">
        <v>0.08</v>
      </c>
      <c r="V60" s="54">
        <v>1.4</v>
      </c>
      <c r="W60" s="54">
        <v>2.7</v>
      </c>
      <c r="X60" s="54">
        <v>4000</v>
      </c>
      <c r="Y60" s="54">
        <v>0.57999999999999996</v>
      </c>
      <c r="Z60" s="54">
        <v>0.1</v>
      </c>
      <c r="AA60" s="54">
        <v>27000</v>
      </c>
      <c r="AB60" s="54">
        <v>0.1</v>
      </c>
      <c r="AC60" s="54">
        <v>2.2999999999999998</v>
      </c>
      <c r="AD60" s="54">
        <v>11</v>
      </c>
    </row>
    <row r="61" spans="1:30" s="5" customFormat="1" x14ac:dyDescent="0.2">
      <c r="A61"/>
      <c r="B61" s="54" t="s">
        <v>317</v>
      </c>
      <c r="C61" s="54" t="s">
        <v>277</v>
      </c>
      <c r="D61" s="54" t="s">
        <v>152</v>
      </c>
      <c r="E61" s="55">
        <v>196.05028608000001</v>
      </c>
      <c r="F61" s="56">
        <v>42266.454861111109</v>
      </c>
      <c r="G61" s="54">
        <v>3800</v>
      </c>
      <c r="H61" s="54">
        <v>0.4</v>
      </c>
      <c r="I61" s="54">
        <v>1.5</v>
      </c>
      <c r="J61" s="54">
        <v>120</v>
      </c>
      <c r="K61" s="54">
        <v>0.17</v>
      </c>
      <c r="L61" s="54">
        <v>0.5</v>
      </c>
      <c r="M61" s="54">
        <v>53000</v>
      </c>
      <c r="N61" s="54">
        <v>2.6</v>
      </c>
      <c r="O61" s="54">
        <v>1.4</v>
      </c>
      <c r="P61" s="54">
        <v>4.5</v>
      </c>
      <c r="Q61" s="54">
        <v>2800</v>
      </c>
      <c r="R61" s="54">
        <v>2.2999999999999998</v>
      </c>
      <c r="S61" s="54">
        <v>8300</v>
      </c>
      <c r="T61" s="54">
        <v>120</v>
      </c>
      <c r="U61" s="54">
        <v>0.08</v>
      </c>
      <c r="V61" s="54">
        <v>1.5</v>
      </c>
      <c r="W61" s="54">
        <v>2.7</v>
      </c>
      <c r="X61" s="54">
        <v>4400</v>
      </c>
      <c r="Y61" s="54">
        <v>4.3</v>
      </c>
      <c r="Z61" s="54">
        <v>0.18</v>
      </c>
      <c r="AA61" s="54">
        <v>27000</v>
      </c>
      <c r="AB61" s="54">
        <v>0.1</v>
      </c>
      <c r="AC61" s="54">
        <v>6.5</v>
      </c>
      <c r="AD61" s="54">
        <v>9.8000000000000007</v>
      </c>
    </row>
    <row r="62" spans="1:30" s="5" customFormat="1" x14ac:dyDescent="0.2">
      <c r="A62"/>
      <c r="B62" s="54" t="s">
        <v>318</v>
      </c>
      <c r="C62" s="54" t="s">
        <v>277</v>
      </c>
      <c r="D62" s="54" t="s">
        <v>152</v>
      </c>
      <c r="E62" s="55">
        <v>196.05028608000001</v>
      </c>
      <c r="F62" s="56">
        <v>42267.444444444445</v>
      </c>
      <c r="G62" s="54">
        <v>3300</v>
      </c>
      <c r="H62" s="54">
        <v>0.4</v>
      </c>
      <c r="I62" s="54">
        <v>1.7</v>
      </c>
      <c r="J62" s="54">
        <v>120</v>
      </c>
      <c r="K62" s="54">
        <v>0.19</v>
      </c>
      <c r="L62" s="54">
        <v>0.5</v>
      </c>
      <c r="M62" s="54">
        <v>52000</v>
      </c>
      <c r="N62" s="54">
        <v>2.4</v>
      </c>
      <c r="O62" s="54">
        <v>1.3</v>
      </c>
      <c r="P62" s="54">
        <v>4.2</v>
      </c>
      <c r="Q62" s="54">
        <v>2500</v>
      </c>
      <c r="R62" s="54">
        <v>2.2999999999999998</v>
      </c>
      <c r="S62" s="54">
        <v>8200</v>
      </c>
      <c r="T62" s="54">
        <v>110</v>
      </c>
      <c r="U62" s="54">
        <v>0.08</v>
      </c>
      <c r="V62" s="54">
        <v>1.5</v>
      </c>
      <c r="W62" s="54">
        <v>2.5</v>
      </c>
      <c r="X62" s="54">
        <v>4300</v>
      </c>
      <c r="Y62" s="54">
        <v>5.8</v>
      </c>
      <c r="Z62" s="54">
        <v>0.1</v>
      </c>
      <c r="AA62" s="54">
        <v>26000</v>
      </c>
      <c r="AB62" s="54">
        <v>0.1</v>
      </c>
      <c r="AC62" s="54">
        <v>5.8</v>
      </c>
      <c r="AD62" s="54">
        <v>8.8000000000000007</v>
      </c>
    </row>
    <row r="63" spans="1:30" s="5" customFormat="1" x14ac:dyDescent="0.2">
      <c r="A63"/>
      <c r="B63" s="54" t="s">
        <v>349</v>
      </c>
      <c r="C63" s="54" t="s">
        <v>85</v>
      </c>
      <c r="D63" s="54" t="s">
        <v>153</v>
      </c>
      <c r="E63" s="55">
        <v>196.87105152000001</v>
      </c>
      <c r="F63" s="56">
        <v>42268.333333333336</v>
      </c>
      <c r="G63" s="54">
        <v>980</v>
      </c>
      <c r="H63" s="54">
        <v>0.4</v>
      </c>
      <c r="I63" s="54">
        <v>1.9</v>
      </c>
      <c r="J63" s="54">
        <v>94</v>
      </c>
      <c r="K63" s="54">
        <v>0.15</v>
      </c>
      <c r="L63" s="54">
        <v>0.5</v>
      </c>
      <c r="M63" s="54">
        <v>43000</v>
      </c>
      <c r="N63" s="54">
        <v>1</v>
      </c>
      <c r="O63" s="54">
        <v>0.57999999999999996</v>
      </c>
      <c r="P63" s="54">
        <v>4</v>
      </c>
      <c r="Q63" s="54">
        <v>640</v>
      </c>
      <c r="R63" s="54">
        <v>1.2</v>
      </c>
      <c r="S63" s="54">
        <v>7000</v>
      </c>
      <c r="T63" s="54">
        <v>51</v>
      </c>
      <c r="U63" s="54">
        <v>0.08</v>
      </c>
      <c r="V63" s="54">
        <v>1.1000000000000001</v>
      </c>
      <c r="W63" s="54">
        <v>2.4</v>
      </c>
      <c r="X63" s="54">
        <v>2400</v>
      </c>
      <c r="Y63" s="54">
        <v>0.57999999999999996</v>
      </c>
      <c r="Z63" s="54">
        <v>0.1</v>
      </c>
      <c r="AA63" s="54">
        <v>23000</v>
      </c>
      <c r="AB63" s="54">
        <v>0.1</v>
      </c>
      <c r="AC63" s="54">
        <v>2.2000000000000002</v>
      </c>
      <c r="AD63" s="54">
        <v>5</v>
      </c>
    </row>
    <row r="64" spans="1:30" s="5" customFormat="1" x14ac:dyDescent="0.2">
      <c r="A64"/>
      <c r="B64" s="54" t="s">
        <v>319</v>
      </c>
      <c r="C64" s="54" t="s">
        <v>277</v>
      </c>
      <c r="D64" s="54" t="s">
        <v>152</v>
      </c>
      <c r="E64" s="55">
        <v>196.05028608000001</v>
      </c>
      <c r="F64" s="56">
        <v>42268.506944444445</v>
      </c>
      <c r="G64" s="54">
        <v>4200</v>
      </c>
      <c r="H64" s="54">
        <v>0.4</v>
      </c>
      <c r="I64" s="54">
        <v>1.9</v>
      </c>
      <c r="J64" s="54">
        <v>120</v>
      </c>
      <c r="K64" s="54">
        <v>0.19</v>
      </c>
      <c r="L64" s="54">
        <v>0.5</v>
      </c>
      <c r="M64" s="54">
        <v>54000</v>
      </c>
      <c r="N64" s="54">
        <v>2.2000000000000002</v>
      </c>
      <c r="O64" s="54">
        <v>1.4</v>
      </c>
      <c r="P64" s="54">
        <v>4.3</v>
      </c>
      <c r="Q64" s="54">
        <v>3200</v>
      </c>
      <c r="R64" s="54">
        <v>2.4</v>
      </c>
      <c r="S64" s="54">
        <v>8800</v>
      </c>
      <c r="T64" s="54">
        <v>120</v>
      </c>
      <c r="U64" s="54">
        <v>0.08</v>
      </c>
      <c r="V64" s="54">
        <v>1.5</v>
      </c>
      <c r="W64" s="54">
        <v>2.6</v>
      </c>
      <c r="X64" s="54">
        <v>4800</v>
      </c>
      <c r="Y64" s="54">
        <v>0.57999999999999996</v>
      </c>
      <c r="Z64" s="54">
        <v>0.1</v>
      </c>
      <c r="AA64" s="54">
        <v>29000</v>
      </c>
      <c r="AB64" s="54">
        <v>0.1</v>
      </c>
      <c r="AC64" s="54">
        <v>5.9</v>
      </c>
      <c r="AD64" s="54">
        <v>20</v>
      </c>
    </row>
    <row r="65" spans="1:31" s="5" customFormat="1" x14ac:dyDescent="0.2">
      <c r="A65"/>
      <c r="B65" s="54" t="s">
        <v>320</v>
      </c>
      <c r="C65" s="54" t="s">
        <v>277</v>
      </c>
      <c r="D65" s="54" t="s">
        <v>152</v>
      </c>
      <c r="E65" s="55">
        <v>196.05028608000001</v>
      </c>
      <c r="F65" s="56">
        <v>42269.385416666664</v>
      </c>
      <c r="G65" s="54">
        <v>4400</v>
      </c>
      <c r="H65" s="54">
        <v>0.4</v>
      </c>
      <c r="I65" s="54">
        <v>1.8</v>
      </c>
      <c r="J65" s="54">
        <v>130</v>
      </c>
      <c r="K65" s="54">
        <v>0.19</v>
      </c>
      <c r="L65" s="54">
        <v>0.5</v>
      </c>
      <c r="M65" s="54">
        <v>49000</v>
      </c>
      <c r="N65" s="54">
        <v>2.2999999999999998</v>
      </c>
      <c r="O65" s="54">
        <v>1.6</v>
      </c>
      <c r="P65" s="54">
        <v>4.4000000000000004</v>
      </c>
      <c r="Q65" s="54">
        <v>3500</v>
      </c>
      <c r="R65" s="54">
        <v>3</v>
      </c>
      <c r="S65" s="54">
        <v>8200</v>
      </c>
      <c r="T65" s="54">
        <v>120</v>
      </c>
      <c r="U65" s="54">
        <v>0.08</v>
      </c>
      <c r="V65" s="54">
        <v>1.3</v>
      </c>
      <c r="W65" s="54">
        <v>2.7</v>
      </c>
      <c r="X65" s="54">
        <v>3500</v>
      </c>
      <c r="Y65" s="54">
        <v>0.57999999999999996</v>
      </c>
      <c r="Z65" s="54">
        <v>0.1</v>
      </c>
      <c r="AA65" s="54">
        <v>25000</v>
      </c>
      <c r="AB65" s="54">
        <v>0.1</v>
      </c>
      <c r="AC65" s="54">
        <v>6</v>
      </c>
      <c r="AD65" s="54">
        <v>12</v>
      </c>
    </row>
    <row r="66" spans="1:31" s="5" customFormat="1" x14ac:dyDescent="0.2">
      <c r="A66"/>
      <c r="B66" s="54" t="s">
        <v>321</v>
      </c>
      <c r="C66" s="54" t="s">
        <v>277</v>
      </c>
      <c r="D66" s="54" t="s">
        <v>152</v>
      </c>
      <c r="E66" s="55">
        <v>196.05028608000001</v>
      </c>
      <c r="F66" s="56">
        <v>42271.434027777781</v>
      </c>
      <c r="G66" s="54">
        <v>240000</v>
      </c>
      <c r="H66" s="54"/>
      <c r="I66" s="54">
        <v>26</v>
      </c>
      <c r="J66" s="54">
        <v>3800</v>
      </c>
      <c r="K66" s="54">
        <v>18</v>
      </c>
      <c r="L66" s="54">
        <v>3.5</v>
      </c>
      <c r="M66" s="54">
        <v>210000</v>
      </c>
      <c r="N66" s="54">
        <v>170</v>
      </c>
      <c r="O66" s="54">
        <v>120</v>
      </c>
      <c r="P66" s="54">
        <v>260</v>
      </c>
      <c r="Q66" s="54">
        <v>220000</v>
      </c>
      <c r="R66" s="54">
        <v>170</v>
      </c>
      <c r="S66" s="54">
        <v>72000</v>
      </c>
      <c r="T66" s="54">
        <v>6300</v>
      </c>
      <c r="U66" s="54">
        <v>0.18</v>
      </c>
      <c r="V66" s="54">
        <v>1.9</v>
      </c>
      <c r="W66" s="54">
        <v>170</v>
      </c>
      <c r="X66" s="54">
        <v>44000</v>
      </c>
      <c r="Y66" s="54">
        <v>8.8000000000000007</v>
      </c>
      <c r="Z66" s="54">
        <v>1.2</v>
      </c>
      <c r="AA66" s="54">
        <v>53000</v>
      </c>
      <c r="AB66" s="54">
        <v>2.8</v>
      </c>
      <c r="AC66" s="54">
        <v>260</v>
      </c>
      <c r="AD66" s="54">
        <v>670</v>
      </c>
    </row>
    <row r="67" spans="1:31" s="5" customFormat="1" x14ac:dyDescent="0.2">
      <c r="A67"/>
      <c r="B67" s="54" t="s">
        <v>350</v>
      </c>
      <c r="C67" s="54" t="s">
        <v>85</v>
      </c>
      <c r="D67" s="54" t="s">
        <v>153</v>
      </c>
      <c r="E67" s="55">
        <v>196.87105152000001</v>
      </c>
      <c r="F67" s="56">
        <v>42271.565972222219</v>
      </c>
      <c r="G67" s="54">
        <v>230000</v>
      </c>
      <c r="H67" s="54">
        <v>0.4</v>
      </c>
      <c r="I67" s="54">
        <v>21</v>
      </c>
      <c r="J67" s="54">
        <v>3600</v>
      </c>
      <c r="K67" s="54">
        <v>17</v>
      </c>
      <c r="L67" s="54">
        <v>3.7</v>
      </c>
      <c r="M67" s="54">
        <v>180000</v>
      </c>
      <c r="N67" s="54">
        <v>180</v>
      </c>
      <c r="O67" s="54">
        <v>120</v>
      </c>
      <c r="P67" s="54">
        <v>260</v>
      </c>
      <c r="Q67" s="54">
        <v>210000</v>
      </c>
      <c r="R67" s="54">
        <v>150</v>
      </c>
      <c r="S67" s="54">
        <v>70000</v>
      </c>
      <c r="T67" s="54">
        <v>5700</v>
      </c>
      <c r="U67" s="54">
        <v>0.08</v>
      </c>
      <c r="V67" s="54">
        <v>2</v>
      </c>
      <c r="W67" s="54">
        <v>170</v>
      </c>
      <c r="X67" s="54">
        <v>45000</v>
      </c>
      <c r="Y67" s="54">
        <v>8.5</v>
      </c>
      <c r="Z67" s="54">
        <v>1.1000000000000001</v>
      </c>
      <c r="AA67" s="54">
        <v>51000</v>
      </c>
      <c r="AB67" s="54">
        <v>2.8</v>
      </c>
      <c r="AC67" s="54">
        <v>270</v>
      </c>
      <c r="AD67" s="54">
        <v>670</v>
      </c>
    </row>
    <row r="68" spans="1:31" s="5" customFormat="1" x14ac:dyDescent="0.2">
      <c r="A68"/>
      <c r="B68" s="54" t="s">
        <v>351</v>
      </c>
      <c r="C68" s="54" t="s">
        <v>85</v>
      </c>
      <c r="D68" s="54" t="s">
        <v>153</v>
      </c>
      <c r="E68" s="55">
        <v>196.87105152000001</v>
      </c>
      <c r="F68" s="56">
        <v>42275.34375</v>
      </c>
      <c r="G68" s="54">
        <v>9700</v>
      </c>
      <c r="H68" s="54">
        <v>0.4</v>
      </c>
      <c r="I68" s="54">
        <v>2.8</v>
      </c>
      <c r="J68" s="54">
        <v>230</v>
      </c>
      <c r="K68" s="54">
        <v>0.65</v>
      </c>
      <c r="L68" s="54">
        <v>0.11</v>
      </c>
      <c r="M68" s="54">
        <v>60000</v>
      </c>
      <c r="N68" s="54">
        <v>7.4</v>
      </c>
      <c r="O68" s="54">
        <v>4.2</v>
      </c>
      <c r="P68" s="54">
        <v>11</v>
      </c>
      <c r="Q68" s="54">
        <v>7600</v>
      </c>
      <c r="R68" s="54">
        <v>6.8</v>
      </c>
      <c r="S68" s="54">
        <v>10000</v>
      </c>
      <c r="T68" s="54">
        <v>240</v>
      </c>
      <c r="U68" s="54">
        <v>0.08</v>
      </c>
      <c r="V68" s="54">
        <v>1.5</v>
      </c>
      <c r="W68" s="54">
        <v>6.8</v>
      </c>
      <c r="X68" s="54">
        <v>4600</v>
      </c>
      <c r="Y68" s="54">
        <v>0.77</v>
      </c>
      <c r="Z68" s="54">
        <v>0.1</v>
      </c>
      <c r="AA68" s="54">
        <v>30000</v>
      </c>
      <c r="AB68" s="54">
        <v>0.1</v>
      </c>
      <c r="AC68" s="54">
        <v>16</v>
      </c>
      <c r="AD68" s="54">
        <v>28</v>
      </c>
    </row>
    <row r="69" spans="1:31" s="5" customFormat="1" x14ac:dyDescent="0.2">
      <c r="A69"/>
      <c r="B69" s="54" t="s">
        <v>322</v>
      </c>
      <c r="C69" s="54" t="s">
        <v>277</v>
      </c>
      <c r="D69" s="54" t="s">
        <v>152</v>
      </c>
      <c r="E69" s="55">
        <v>196.05028608000001</v>
      </c>
      <c r="F69" s="56">
        <v>42275.427083333336</v>
      </c>
      <c r="G69" s="54">
        <v>11000</v>
      </c>
      <c r="H69" s="54">
        <v>0.4</v>
      </c>
      <c r="I69" s="54">
        <v>2.7</v>
      </c>
      <c r="J69" s="54">
        <v>250</v>
      </c>
      <c r="K69" s="54">
        <v>0.61</v>
      </c>
      <c r="L69" s="54">
        <v>0.5</v>
      </c>
      <c r="M69" s="54">
        <v>67000</v>
      </c>
      <c r="N69" s="54">
        <v>7.5</v>
      </c>
      <c r="O69" s="54">
        <v>4.7</v>
      </c>
      <c r="P69" s="54">
        <v>11</v>
      </c>
      <c r="Q69" s="54">
        <v>9200</v>
      </c>
      <c r="R69" s="54">
        <v>7</v>
      </c>
      <c r="S69" s="54">
        <v>12000</v>
      </c>
      <c r="T69" s="54">
        <v>240</v>
      </c>
      <c r="U69" s="54">
        <v>0.08</v>
      </c>
      <c r="V69" s="54">
        <v>1.5</v>
      </c>
      <c r="W69" s="54">
        <v>7.2</v>
      </c>
      <c r="X69" s="54">
        <v>5100</v>
      </c>
      <c r="Y69" s="54">
        <v>0.7</v>
      </c>
      <c r="Z69" s="54">
        <v>0.1</v>
      </c>
      <c r="AA69" s="54">
        <v>32000</v>
      </c>
      <c r="AB69" s="54">
        <v>0.11</v>
      </c>
      <c r="AC69" s="54">
        <v>16</v>
      </c>
      <c r="AD69" s="54">
        <v>31</v>
      </c>
    </row>
    <row r="70" spans="1:31" s="5" customFormat="1" x14ac:dyDescent="0.2">
      <c r="A70"/>
      <c r="B70" s="54" t="s">
        <v>352</v>
      </c>
      <c r="C70" s="54" t="s">
        <v>85</v>
      </c>
      <c r="D70" s="54" t="s">
        <v>153</v>
      </c>
      <c r="E70" s="55">
        <v>196.87105152000001</v>
      </c>
      <c r="F70" s="56">
        <v>42277.329861111109</v>
      </c>
      <c r="G70" s="54">
        <v>9700</v>
      </c>
      <c r="H70" s="54">
        <v>0.4</v>
      </c>
      <c r="I70" s="54">
        <v>2.7</v>
      </c>
      <c r="J70" s="54">
        <v>180</v>
      </c>
      <c r="K70" s="54">
        <v>0.56000000000000005</v>
      </c>
      <c r="L70" s="54">
        <v>0.5</v>
      </c>
      <c r="M70" s="54">
        <v>54000</v>
      </c>
      <c r="N70" s="54">
        <v>6.6</v>
      </c>
      <c r="O70" s="54">
        <v>4.0999999999999996</v>
      </c>
      <c r="P70" s="54">
        <v>10</v>
      </c>
      <c r="Q70" s="54">
        <v>7600</v>
      </c>
      <c r="R70" s="54">
        <v>6.6</v>
      </c>
      <c r="S70" s="54">
        <v>9500</v>
      </c>
      <c r="T70" s="54">
        <v>200</v>
      </c>
      <c r="U70" s="54">
        <v>0.08</v>
      </c>
      <c r="V70" s="54">
        <v>1.4</v>
      </c>
      <c r="W70" s="54">
        <v>6.2</v>
      </c>
      <c r="X70" s="54">
        <v>4200</v>
      </c>
      <c r="Y70" s="54">
        <v>0.59</v>
      </c>
      <c r="Z70" s="54">
        <v>0.1</v>
      </c>
      <c r="AA70" s="54">
        <v>29000</v>
      </c>
      <c r="AB70" s="54">
        <v>0.1</v>
      </c>
      <c r="AC70" s="54">
        <v>16</v>
      </c>
      <c r="AD70" s="54">
        <v>24</v>
      </c>
    </row>
    <row r="71" spans="1:31" s="5" customFormat="1" x14ac:dyDescent="0.2">
      <c r="A71"/>
      <c r="B71" s="54" t="s">
        <v>323</v>
      </c>
      <c r="C71" s="54" t="s">
        <v>277</v>
      </c>
      <c r="D71" s="54" t="s">
        <v>152</v>
      </c>
      <c r="E71" s="55">
        <v>196.05028608000001</v>
      </c>
      <c r="F71" s="56">
        <v>42277.416666666664</v>
      </c>
      <c r="G71" s="54">
        <v>1200</v>
      </c>
      <c r="H71" s="54">
        <v>0.4</v>
      </c>
      <c r="I71" s="54">
        <v>1.6</v>
      </c>
      <c r="J71" s="54">
        <v>130</v>
      </c>
      <c r="K71" s="54">
        <v>0.25</v>
      </c>
      <c r="L71" s="54">
        <v>8.5000000000000006E-2</v>
      </c>
      <c r="M71" s="54">
        <v>62000</v>
      </c>
      <c r="N71" s="54">
        <v>1</v>
      </c>
      <c r="O71" s="54">
        <v>1.3</v>
      </c>
      <c r="P71" s="54">
        <v>4.5</v>
      </c>
      <c r="Q71" s="54">
        <v>630</v>
      </c>
      <c r="R71" s="54">
        <v>3</v>
      </c>
      <c r="S71" s="54">
        <v>9200</v>
      </c>
      <c r="T71" s="54">
        <v>140</v>
      </c>
      <c r="U71" s="54">
        <v>0.08</v>
      </c>
      <c r="V71" s="54">
        <v>1.4</v>
      </c>
      <c r="W71" s="54">
        <v>1.8</v>
      </c>
      <c r="X71" s="54">
        <v>2800</v>
      </c>
      <c r="Y71" s="54">
        <v>0.57999999999999996</v>
      </c>
      <c r="Z71" s="54">
        <v>0.1</v>
      </c>
      <c r="AA71" s="54">
        <v>33000</v>
      </c>
      <c r="AB71" s="54">
        <v>0.1</v>
      </c>
      <c r="AC71" s="54">
        <v>3.4</v>
      </c>
      <c r="AD71" s="54">
        <v>7.1</v>
      </c>
    </row>
    <row r="72" spans="1:31" s="5" customFormat="1" x14ac:dyDescent="0.2">
      <c r="A72"/>
      <c r="B72" s="54" t="s">
        <v>353</v>
      </c>
      <c r="C72" s="54" t="s">
        <v>85</v>
      </c>
      <c r="D72" s="54" t="s">
        <v>153</v>
      </c>
      <c r="E72" s="55">
        <v>196.87105152000001</v>
      </c>
      <c r="F72" s="56">
        <v>42282.347222222219</v>
      </c>
      <c r="G72" s="54">
        <v>62000</v>
      </c>
      <c r="H72" s="54">
        <v>0.4</v>
      </c>
      <c r="I72" s="54">
        <v>11</v>
      </c>
      <c r="J72" s="54">
        <v>720</v>
      </c>
      <c r="K72" s="54">
        <v>4</v>
      </c>
      <c r="L72" s="54">
        <v>0.64</v>
      </c>
      <c r="M72" s="54">
        <v>99000</v>
      </c>
      <c r="N72" s="54">
        <v>24</v>
      </c>
      <c r="O72" s="54">
        <v>20</v>
      </c>
      <c r="P72" s="54">
        <v>40</v>
      </c>
      <c r="Q72" s="54">
        <v>56000</v>
      </c>
      <c r="R72" s="54">
        <v>36</v>
      </c>
      <c r="S72" s="54">
        <v>21000</v>
      </c>
      <c r="T72" s="54">
        <v>1300</v>
      </c>
      <c r="U72" s="54">
        <v>0.08</v>
      </c>
      <c r="V72" s="54">
        <v>1.3</v>
      </c>
      <c r="W72" s="54">
        <v>24</v>
      </c>
      <c r="X72" s="54">
        <v>14000</v>
      </c>
      <c r="Y72" s="54">
        <v>1.5</v>
      </c>
      <c r="Z72" s="54">
        <v>0.14000000000000001</v>
      </c>
      <c r="AA72" s="54">
        <v>35000</v>
      </c>
      <c r="AB72" s="54">
        <v>0.43</v>
      </c>
      <c r="AC72" s="54">
        <v>55</v>
      </c>
      <c r="AD72" s="54">
        <v>110</v>
      </c>
    </row>
    <row r="73" spans="1:31" s="5" customFormat="1" x14ac:dyDescent="0.2">
      <c r="A73"/>
      <c r="B73" s="54" t="s">
        <v>354</v>
      </c>
      <c r="C73" s="54" t="s">
        <v>85</v>
      </c>
      <c r="D73" s="54" t="s">
        <v>153</v>
      </c>
      <c r="E73" s="55">
        <v>196.87105152000001</v>
      </c>
      <c r="F73" s="56">
        <v>42285.331250000003</v>
      </c>
      <c r="G73" s="54">
        <v>3600</v>
      </c>
      <c r="H73" s="54">
        <v>0.4</v>
      </c>
      <c r="I73" s="54">
        <v>1.9</v>
      </c>
      <c r="J73" s="54">
        <v>240</v>
      </c>
      <c r="K73" s="54">
        <v>0.97</v>
      </c>
      <c r="L73" s="54">
        <v>0.15</v>
      </c>
      <c r="M73" s="54">
        <v>74000</v>
      </c>
      <c r="N73" s="54">
        <v>1</v>
      </c>
      <c r="O73" s="54">
        <v>4.5999999999999996</v>
      </c>
      <c r="P73" s="54">
        <v>10</v>
      </c>
      <c r="Q73" s="54">
        <v>1800</v>
      </c>
      <c r="R73" s="54">
        <v>8.8000000000000007</v>
      </c>
      <c r="S73" s="54">
        <v>9100</v>
      </c>
      <c r="T73" s="54">
        <v>420</v>
      </c>
      <c r="U73" s="54">
        <v>0.13</v>
      </c>
      <c r="V73" s="54">
        <v>1.6</v>
      </c>
      <c r="W73" s="54">
        <v>3.9</v>
      </c>
      <c r="X73" s="54">
        <v>4800</v>
      </c>
      <c r="Y73" s="54">
        <v>0.57999999999999996</v>
      </c>
      <c r="Z73" s="54">
        <v>0.1</v>
      </c>
      <c r="AA73" s="54">
        <v>33000</v>
      </c>
      <c r="AB73" s="54">
        <v>0.1</v>
      </c>
      <c r="AC73" s="54">
        <v>7.4</v>
      </c>
      <c r="AD73" s="54">
        <v>22</v>
      </c>
    </row>
    <row r="74" spans="1:31" s="5" customFormat="1" x14ac:dyDescent="0.2">
      <c r="A74"/>
      <c r="B74" s="54" t="s">
        <v>324</v>
      </c>
      <c r="C74" s="54" t="s">
        <v>277</v>
      </c>
      <c r="D74" s="54" t="s">
        <v>152</v>
      </c>
      <c r="E74" s="55">
        <v>196.05028608000001</v>
      </c>
      <c r="F74" s="56">
        <v>42285.465277777781</v>
      </c>
      <c r="G74" s="54">
        <v>28000</v>
      </c>
      <c r="H74" s="54">
        <v>0.4</v>
      </c>
      <c r="I74" s="54">
        <v>4.5</v>
      </c>
      <c r="J74" s="54">
        <v>340</v>
      </c>
      <c r="K74" s="54">
        <v>1.3</v>
      </c>
      <c r="L74" s="54">
        <v>0.35</v>
      </c>
      <c r="M74" s="54">
        <v>80000</v>
      </c>
      <c r="N74" s="54">
        <v>13</v>
      </c>
      <c r="O74" s="54">
        <v>9.6</v>
      </c>
      <c r="P74" s="54">
        <v>22</v>
      </c>
      <c r="Q74" s="54">
        <v>21000</v>
      </c>
      <c r="R74" s="54">
        <v>17</v>
      </c>
      <c r="S74" s="54">
        <v>13000</v>
      </c>
      <c r="T74" s="54">
        <v>510</v>
      </c>
      <c r="U74" s="54">
        <v>0.08</v>
      </c>
      <c r="V74" s="54">
        <v>1.2</v>
      </c>
      <c r="W74" s="54">
        <v>12</v>
      </c>
      <c r="X74" s="54">
        <v>8400</v>
      </c>
      <c r="Y74" s="54">
        <v>1.1000000000000001</v>
      </c>
      <c r="Z74" s="54">
        <v>0.1</v>
      </c>
      <c r="AA74" s="54">
        <v>34000</v>
      </c>
      <c r="AB74" s="54">
        <v>0.23</v>
      </c>
      <c r="AC74" s="54">
        <v>33</v>
      </c>
      <c r="AD74" s="54">
        <v>63</v>
      </c>
    </row>
    <row r="75" spans="1:31" s="5" customFormat="1" x14ac:dyDescent="0.2">
      <c r="A75"/>
      <c r="B75" s="54" t="s">
        <v>355</v>
      </c>
      <c r="C75" s="54" t="s">
        <v>85</v>
      </c>
      <c r="D75" s="54" t="s">
        <v>153</v>
      </c>
      <c r="E75" s="55">
        <v>196.87105152000001</v>
      </c>
      <c r="F75" s="56">
        <v>42289.381944444445</v>
      </c>
      <c r="G75" s="54">
        <v>5900</v>
      </c>
      <c r="H75" s="54">
        <v>0.4</v>
      </c>
      <c r="I75" s="54">
        <v>2</v>
      </c>
      <c r="J75" s="54">
        <v>190</v>
      </c>
      <c r="K75" s="54">
        <v>0.32</v>
      </c>
      <c r="L75" s="54">
        <v>4.2999999999999997E-2</v>
      </c>
      <c r="M75" s="54">
        <v>59000</v>
      </c>
      <c r="N75" s="54">
        <v>4.0999999999999996</v>
      </c>
      <c r="O75" s="54">
        <v>2.7</v>
      </c>
      <c r="P75" s="54">
        <v>6.1</v>
      </c>
      <c r="Q75" s="54">
        <v>5000</v>
      </c>
      <c r="R75" s="54">
        <v>5.0999999999999996</v>
      </c>
      <c r="S75" s="54">
        <v>9300</v>
      </c>
      <c r="T75" s="54">
        <v>140</v>
      </c>
      <c r="U75" s="54">
        <v>0.08</v>
      </c>
      <c r="V75" s="54">
        <v>1.3</v>
      </c>
      <c r="W75" s="54">
        <v>4.2</v>
      </c>
      <c r="X75" s="54">
        <v>4200</v>
      </c>
      <c r="Y75" s="54">
        <v>0.57999999999999996</v>
      </c>
      <c r="Z75" s="54">
        <v>0.1</v>
      </c>
      <c r="AA75" s="54">
        <v>31000</v>
      </c>
      <c r="AB75" s="54">
        <v>0.1</v>
      </c>
      <c r="AC75" s="54">
        <v>7.7</v>
      </c>
      <c r="AD75" s="54">
        <v>23</v>
      </c>
      <c r="AE75" s="7"/>
    </row>
    <row r="76" spans="1:31" s="5" customFormat="1" ht="12" x14ac:dyDescent="0.2">
      <c r="A76" s="7"/>
      <c r="B76" s="54" t="s">
        <v>325</v>
      </c>
      <c r="C76" s="54" t="s">
        <v>277</v>
      </c>
      <c r="D76" s="54" t="s">
        <v>152</v>
      </c>
      <c r="E76" s="55">
        <v>196.05028608000001</v>
      </c>
      <c r="F76" s="56">
        <v>42291.479166666664</v>
      </c>
      <c r="G76" s="54">
        <v>8600</v>
      </c>
      <c r="H76" s="54">
        <v>0.4</v>
      </c>
      <c r="I76" s="54">
        <v>2.6</v>
      </c>
      <c r="J76" s="54">
        <v>210</v>
      </c>
      <c r="K76" s="54">
        <v>0.4</v>
      </c>
      <c r="L76" s="54">
        <v>4.2999999999999997E-2</v>
      </c>
      <c r="M76" s="54">
        <v>71000</v>
      </c>
      <c r="N76" s="54">
        <v>5.2</v>
      </c>
      <c r="O76" s="54">
        <v>3.5</v>
      </c>
      <c r="P76" s="54">
        <v>8</v>
      </c>
      <c r="Q76" s="54">
        <v>7000</v>
      </c>
      <c r="R76" s="54">
        <v>6.5</v>
      </c>
      <c r="S76" s="54">
        <v>12000</v>
      </c>
      <c r="T76" s="54">
        <v>210</v>
      </c>
      <c r="U76" s="54">
        <v>0.08</v>
      </c>
      <c r="V76" s="54">
        <v>1.5</v>
      </c>
      <c r="W76" s="54">
        <v>5.4</v>
      </c>
      <c r="X76" s="54">
        <v>5200</v>
      </c>
      <c r="Y76" s="54">
        <v>0.57999999999999996</v>
      </c>
      <c r="Z76" s="54">
        <v>0.1</v>
      </c>
      <c r="AA76" s="54">
        <v>35000</v>
      </c>
      <c r="AB76" s="54">
        <v>0.1</v>
      </c>
      <c r="AC76" s="54">
        <v>11</v>
      </c>
      <c r="AD76" s="54">
        <v>26</v>
      </c>
      <c r="AE76" s="7"/>
    </row>
    <row r="77" spans="1:31" s="5" customFormat="1" ht="12" x14ac:dyDescent="0.2">
      <c r="A77" s="7"/>
      <c r="B77" s="54" t="s">
        <v>326</v>
      </c>
      <c r="C77" s="54" t="s">
        <v>64</v>
      </c>
      <c r="D77" s="54" t="s">
        <v>152</v>
      </c>
      <c r="E77" s="55">
        <v>196.05028608000001</v>
      </c>
      <c r="F77" s="56">
        <v>42326.395833333336</v>
      </c>
      <c r="G77" s="54">
        <v>1300</v>
      </c>
      <c r="H77" s="54">
        <v>0.4</v>
      </c>
      <c r="I77" s="54">
        <v>0.65</v>
      </c>
      <c r="J77" s="54">
        <v>100</v>
      </c>
      <c r="K77" s="54">
        <v>0.19</v>
      </c>
      <c r="L77" s="54">
        <v>9.7000000000000003E-2</v>
      </c>
      <c r="M77" s="54">
        <v>79000</v>
      </c>
      <c r="N77" s="54">
        <v>1</v>
      </c>
      <c r="O77" s="54">
        <v>0.91</v>
      </c>
      <c r="P77" s="54">
        <v>4.5</v>
      </c>
      <c r="Q77" s="54">
        <v>820</v>
      </c>
      <c r="R77" s="54">
        <v>2.7</v>
      </c>
      <c r="S77" s="54">
        <v>11000</v>
      </c>
      <c r="T77" s="54">
        <v>95</v>
      </c>
      <c r="U77" s="54">
        <v>0.08</v>
      </c>
      <c r="V77" s="54">
        <v>1.1000000000000001</v>
      </c>
      <c r="W77" s="54">
        <v>1.9</v>
      </c>
      <c r="X77" s="54">
        <v>3200</v>
      </c>
      <c r="Y77" s="54">
        <v>0.57999999999999996</v>
      </c>
      <c r="Z77" s="54">
        <v>0.1</v>
      </c>
      <c r="AA77" s="54">
        <v>40000</v>
      </c>
      <c r="AB77" s="54">
        <v>0.1</v>
      </c>
      <c r="AC77" s="54">
        <v>2.2999999999999998</v>
      </c>
      <c r="AD77" s="54">
        <v>20</v>
      </c>
      <c r="AE77" s="7"/>
    </row>
    <row r="78" spans="1:31" s="5" customFormat="1" ht="12" x14ac:dyDescent="0.2">
      <c r="A78" s="7"/>
      <c r="B78" s="54" t="s">
        <v>356</v>
      </c>
      <c r="C78" s="54" t="s">
        <v>64</v>
      </c>
      <c r="D78" s="54" t="s">
        <v>153</v>
      </c>
      <c r="E78" s="55">
        <v>196.87105152000001</v>
      </c>
      <c r="F78" s="56">
        <v>42327.381944444445</v>
      </c>
      <c r="G78" s="54">
        <v>4900</v>
      </c>
      <c r="H78" s="54">
        <v>0.4</v>
      </c>
      <c r="I78" s="54">
        <v>1.8</v>
      </c>
      <c r="J78" s="54">
        <v>150</v>
      </c>
      <c r="K78" s="54">
        <v>0.25</v>
      </c>
      <c r="L78" s="54">
        <v>8.4000000000000005E-2</v>
      </c>
      <c r="M78" s="54">
        <v>73000</v>
      </c>
      <c r="N78" s="54">
        <v>3.8</v>
      </c>
      <c r="O78" s="54">
        <v>2</v>
      </c>
      <c r="P78" s="54">
        <v>5.6</v>
      </c>
      <c r="Q78" s="54">
        <v>4100</v>
      </c>
      <c r="R78" s="54">
        <v>3.6</v>
      </c>
      <c r="S78" s="54">
        <v>11000</v>
      </c>
      <c r="T78" s="54">
        <v>110</v>
      </c>
      <c r="U78" s="54">
        <v>0.08</v>
      </c>
      <c r="V78" s="54">
        <v>1.4</v>
      </c>
      <c r="W78" s="54">
        <v>3.9</v>
      </c>
      <c r="X78" s="54">
        <v>3800</v>
      </c>
      <c r="Y78" s="54">
        <v>0.57999999999999996</v>
      </c>
      <c r="Z78" s="54">
        <v>0.1</v>
      </c>
      <c r="AA78" s="54">
        <v>40000</v>
      </c>
      <c r="AB78" s="54">
        <v>0.1</v>
      </c>
      <c r="AC78" s="54">
        <v>9.8000000000000007</v>
      </c>
      <c r="AD78" s="54">
        <v>20</v>
      </c>
      <c r="AE78" s="7"/>
    </row>
    <row r="79" spans="1:31" s="5" customFormat="1" ht="12" x14ac:dyDescent="0.2">
      <c r="A79" s="7"/>
      <c r="B79" s="54" t="s">
        <v>357</v>
      </c>
      <c r="C79" s="54" t="s">
        <v>64</v>
      </c>
      <c r="D79" s="54" t="s">
        <v>153</v>
      </c>
      <c r="E79" s="55">
        <v>196.87105152000001</v>
      </c>
      <c r="F79" s="56">
        <v>42452.513888888891</v>
      </c>
      <c r="G79" s="54">
        <v>1900</v>
      </c>
      <c r="H79" s="54">
        <v>0.4</v>
      </c>
      <c r="I79" s="54">
        <v>0.93</v>
      </c>
      <c r="J79" s="54">
        <v>95</v>
      </c>
      <c r="K79" s="54">
        <v>0.15</v>
      </c>
      <c r="L79" s="54">
        <v>0.1</v>
      </c>
      <c r="M79" s="54">
        <v>63000</v>
      </c>
      <c r="N79" s="54">
        <v>1.4</v>
      </c>
      <c r="O79" s="54">
        <v>1.2</v>
      </c>
      <c r="P79" s="54">
        <v>4.8</v>
      </c>
      <c r="Q79" s="54">
        <v>1700</v>
      </c>
      <c r="R79" s="54">
        <v>2.8</v>
      </c>
      <c r="S79" s="54">
        <v>9600</v>
      </c>
      <c r="T79" s="54">
        <v>73</v>
      </c>
      <c r="U79" s="54">
        <v>0.08</v>
      </c>
      <c r="V79" s="54">
        <v>0.99</v>
      </c>
      <c r="W79" s="54">
        <v>2.7</v>
      </c>
      <c r="X79" s="54">
        <v>2700</v>
      </c>
      <c r="Y79" s="54">
        <v>0.57999999999999996</v>
      </c>
      <c r="Z79" s="54">
        <v>0.1</v>
      </c>
      <c r="AA79" s="54">
        <v>27000</v>
      </c>
      <c r="AB79" s="54">
        <v>0.1</v>
      </c>
      <c r="AC79" s="54">
        <v>3</v>
      </c>
      <c r="AD79" s="54">
        <v>24</v>
      </c>
      <c r="AE79" s="7"/>
    </row>
    <row r="80" spans="1:31" s="5" customFormat="1" ht="12" x14ac:dyDescent="0.2">
      <c r="A80" s="7"/>
      <c r="B80" s="54" t="s">
        <v>327</v>
      </c>
      <c r="C80" s="54" t="s">
        <v>64</v>
      </c>
      <c r="D80" s="54" t="s">
        <v>152</v>
      </c>
      <c r="E80" s="55">
        <v>196.05028608000001</v>
      </c>
      <c r="F80" s="56">
        <v>42452.618055555555</v>
      </c>
      <c r="G80" s="54">
        <v>1600</v>
      </c>
      <c r="H80" s="54">
        <v>0.4</v>
      </c>
      <c r="I80" s="54">
        <v>0.56000000000000005</v>
      </c>
      <c r="J80" s="54">
        <v>91</v>
      </c>
      <c r="K80" s="54">
        <v>0.15</v>
      </c>
      <c r="L80" s="54">
        <v>0.11</v>
      </c>
      <c r="M80" s="54">
        <v>66000</v>
      </c>
      <c r="N80" s="54">
        <v>1.2</v>
      </c>
      <c r="O80" s="54">
        <v>1.1000000000000001</v>
      </c>
      <c r="P80" s="54">
        <v>4.8</v>
      </c>
      <c r="Q80" s="54">
        <v>1500</v>
      </c>
      <c r="R80" s="54">
        <v>3.1</v>
      </c>
      <c r="S80" s="54">
        <v>10000</v>
      </c>
      <c r="T80" s="54">
        <v>74</v>
      </c>
      <c r="U80" s="54">
        <v>0.08</v>
      </c>
      <c r="V80" s="54">
        <v>0.97</v>
      </c>
      <c r="W80" s="54">
        <v>2.6</v>
      </c>
      <c r="X80" s="54">
        <v>2600</v>
      </c>
      <c r="Y80" s="54">
        <v>0.57999999999999996</v>
      </c>
      <c r="Z80" s="54">
        <v>0.1</v>
      </c>
      <c r="AA80" s="54">
        <v>26000</v>
      </c>
      <c r="AB80" s="54">
        <v>0.1</v>
      </c>
      <c r="AC80" s="54">
        <v>2.7</v>
      </c>
      <c r="AD80" s="54">
        <v>28</v>
      </c>
      <c r="AE80" s="7"/>
    </row>
    <row r="81" spans="1:31" s="5" customFormat="1" ht="12" x14ac:dyDescent="0.2">
      <c r="A81" s="7"/>
      <c r="B81" s="54" t="s">
        <v>278</v>
      </c>
      <c r="C81" s="54" t="s">
        <v>65</v>
      </c>
      <c r="D81" s="54">
        <v>9365000</v>
      </c>
      <c r="E81" s="55">
        <v>192.96034560000001</v>
      </c>
      <c r="F81" s="56">
        <v>42473.635416666664</v>
      </c>
      <c r="G81" s="54">
        <v>3980</v>
      </c>
      <c r="H81" s="54"/>
      <c r="I81" s="54">
        <v>3.2</v>
      </c>
      <c r="J81" s="54">
        <v>216</v>
      </c>
      <c r="K81" s="54">
        <v>0.4</v>
      </c>
      <c r="L81" s="54">
        <v>0.30199999999999999</v>
      </c>
      <c r="M81" s="54"/>
      <c r="N81" s="54">
        <v>3.5</v>
      </c>
      <c r="O81" s="54">
        <v>4.3</v>
      </c>
      <c r="P81" s="54">
        <v>12.9</v>
      </c>
      <c r="Q81" s="54">
        <v>6400</v>
      </c>
      <c r="R81" s="54">
        <v>15.9</v>
      </c>
      <c r="S81" s="54"/>
      <c r="T81" s="54">
        <v>612</v>
      </c>
      <c r="U81" s="54">
        <v>8.9999999999999993E-3</v>
      </c>
      <c r="V81" s="54">
        <v>0.91</v>
      </c>
      <c r="W81" s="54">
        <v>5.4</v>
      </c>
      <c r="X81" s="54"/>
      <c r="Y81" s="54">
        <v>0.439</v>
      </c>
      <c r="Z81" s="54">
        <v>9.0999999999999998E-2</v>
      </c>
      <c r="AA81" s="54"/>
      <c r="AB81" s="54">
        <v>7.0000000000000007E-2</v>
      </c>
      <c r="AC81" s="54">
        <v>7.6</v>
      </c>
      <c r="AD81" s="54">
        <v>104</v>
      </c>
      <c r="AE81" s="7"/>
    </row>
    <row r="82" spans="1:31" x14ac:dyDescent="0.2">
      <c r="B82" s="54" t="s">
        <v>358</v>
      </c>
      <c r="C82" s="54" t="s">
        <v>64</v>
      </c>
      <c r="D82" s="54" t="s">
        <v>153</v>
      </c>
      <c r="E82" s="55">
        <v>196.87105152000001</v>
      </c>
      <c r="F82" s="56">
        <v>42529.53125</v>
      </c>
      <c r="G82" s="54">
        <v>3600</v>
      </c>
      <c r="H82" s="54">
        <v>0.4</v>
      </c>
      <c r="I82" s="54">
        <v>2.2999999999999998</v>
      </c>
      <c r="J82" s="54">
        <v>160</v>
      </c>
      <c r="K82" s="54">
        <v>0.23</v>
      </c>
      <c r="L82" s="54">
        <v>0.11</v>
      </c>
      <c r="M82" s="54">
        <v>32000</v>
      </c>
      <c r="N82" s="54">
        <v>2.2000000000000002</v>
      </c>
      <c r="O82" s="54">
        <v>2.2000000000000002</v>
      </c>
      <c r="P82" s="54">
        <v>15</v>
      </c>
      <c r="Q82" s="54">
        <v>4500</v>
      </c>
      <c r="R82" s="54">
        <v>32</v>
      </c>
      <c r="S82" s="54">
        <v>5400</v>
      </c>
      <c r="T82" s="54">
        <v>330</v>
      </c>
      <c r="U82" s="54">
        <v>4.7000000000000002E-3</v>
      </c>
      <c r="V82" s="54">
        <v>1</v>
      </c>
      <c r="W82" s="54">
        <v>2.9</v>
      </c>
      <c r="X82" s="54">
        <v>2600</v>
      </c>
      <c r="Y82" s="54">
        <v>0.57999999999999996</v>
      </c>
      <c r="Z82" s="54">
        <v>0.14000000000000001</v>
      </c>
      <c r="AA82" s="54">
        <v>9700</v>
      </c>
      <c r="AB82" s="54">
        <v>0.1</v>
      </c>
      <c r="AC82" s="54">
        <v>6.7</v>
      </c>
      <c r="AD82" s="54">
        <v>120</v>
      </c>
      <c r="AE82" s="7"/>
    </row>
    <row r="83" spans="1:31" x14ac:dyDescent="0.2">
      <c r="B83" s="54" t="s">
        <v>328</v>
      </c>
      <c r="C83" s="54" t="s">
        <v>64</v>
      </c>
      <c r="D83" s="54" t="s">
        <v>152</v>
      </c>
      <c r="E83" s="55">
        <v>196.05028608000001</v>
      </c>
      <c r="F83" s="56">
        <v>42530.420138888891</v>
      </c>
      <c r="G83" s="54">
        <v>4100</v>
      </c>
      <c r="H83" s="54">
        <v>0.4</v>
      </c>
      <c r="I83" s="54">
        <v>2.5</v>
      </c>
      <c r="J83" s="54">
        <v>130</v>
      </c>
      <c r="K83" s="54">
        <v>0.22</v>
      </c>
      <c r="L83" s="54">
        <v>0.34</v>
      </c>
      <c r="M83" s="54">
        <v>31000</v>
      </c>
      <c r="N83" s="54">
        <v>2.4</v>
      </c>
      <c r="O83" s="54">
        <v>2.1</v>
      </c>
      <c r="P83" s="54">
        <v>12</v>
      </c>
      <c r="Q83" s="54">
        <v>4100</v>
      </c>
      <c r="R83" s="54">
        <v>27</v>
      </c>
      <c r="S83" s="54">
        <v>5300</v>
      </c>
      <c r="T83" s="54">
        <v>300</v>
      </c>
      <c r="U83" s="54">
        <v>9.7999999999999997E-4</v>
      </c>
      <c r="V83" s="54">
        <v>1.1000000000000001</v>
      </c>
      <c r="W83" s="54">
        <v>2.2999999999999998</v>
      </c>
      <c r="X83" s="54">
        <v>2700</v>
      </c>
      <c r="Y83" s="54">
        <v>0.57999999999999996</v>
      </c>
      <c r="Z83" s="54">
        <v>0.14000000000000001</v>
      </c>
      <c r="AA83" s="54">
        <v>9200</v>
      </c>
      <c r="AB83" s="54">
        <v>0.1</v>
      </c>
      <c r="AC83" s="54">
        <v>6.9</v>
      </c>
      <c r="AD83" s="54">
        <v>96</v>
      </c>
      <c r="AE83" s="7"/>
    </row>
    <row r="84" spans="1:31" x14ac:dyDescent="0.2">
      <c r="B84" s="54" t="s">
        <v>329</v>
      </c>
      <c r="C84" s="54" t="s">
        <v>64</v>
      </c>
      <c r="D84" s="54" t="s">
        <v>152</v>
      </c>
      <c r="E84" s="55">
        <v>196.05028608000001</v>
      </c>
      <c r="F84" s="56">
        <v>42609.5625</v>
      </c>
      <c r="G84" s="54">
        <v>3900</v>
      </c>
      <c r="H84" s="54">
        <v>0.4</v>
      </c>
      <c r="I84" s="54">
        <v>1.1000000000000001</v>
      </c>
      <c r="J84" s="54">
        <v>110</v>
      </c>
      <c r="K84" s="54">
        <v>0.18</v>
      </c>
      <c r="L84" s="54">
        <v>7.0000000000000007E-2</v>
      </c>
      <c r="M84" s="54">
        <v>63000</v>
      </c>
      <c r="N84" s="54">
        <v>1.7</v>
      </c>
      <c r="O84" s="54">
        <v>1.3</v>
      </c>
      <c r="P84" s="54">
        <v>4.0999999999999996</v>
      </c>
      <c r="Q84" s="54">
        <v>3000</v>
      </c>
      <c r="R84" s="54">
        <v>2.9</v>
      </c>
      <c r="S84" s="54">
        <v>9700</v>
      </c>
      <c r="T84" s="54">
        <v>100</v>
      </c>
      <c r="U84" s="54">
        <v>2.8E-3</v>
      </c>
      <c r="V84" s="54">
        <v>1.1000000000000001</v>
      </c>
      <c r="W84" s="54">
        <v>3.9</v>
      </c>
      <c r="X84" s="54">
        <v>3600</v>
      </c>
      <c r="Y84" s="54">
        <v>0.57999999999999996</v>
      </c>
      <c r="Z84" s="54">
        <v>0.1</v>
      </c>
      <c r="AA84" s="54">
        <v>26000</v>
      </c>
      <c r="AB84" s="54">
        <v>0.1</v>
      </c>
      <c r="AC84" s="54">
        <v>5.0999999999999996</v>
      </c>
      <c r="AD84" s="54">
        <v>15</v>
      </c>
      <c r="AE84" s="7"/>
    </row>
    <row r="85" spans="1:31" x14ac:dyDescent="0.2">
      <c r="B85" s="54" t="s">
        <v>359</v>
      </c>
      <c r="C85" s="54" t="s">
        <v>63</v>
      </c>
      <c r="D85" s="54" t="s">
        <v>153</v>
      </c>
      <c r="E85" s="55">
        <v>196.87105152000001</v>
      </c>
      <c r="F85" s="56">
        <v>42679.423611111109</v>
      </c>
      <c r="G85" s="54">
        <v>65000</v>
      </c>
      <c r="H85" s="54">
        <v>0.4</v>
      </c>
      <c r="I85" s="54">
        <v>8.4</v>
      </c>
      <c r="J85" s="54">
        <v>500</v>
      </c>
      <c r="K85" s="54">
        <v>4.4000000000000004</v>
      </c>
      <c r="L85" s="54">
        <v>0.37</v>
      </c>
      <c r="M85" s="54">
        <v>91000</v>
      </c>
      <c r="N85" s="54">
        <v>33</v>
      </c>
      <c r="O85" s="54">
        <v>22</v>
      </c>
      <c r="P85" s="54">
        <v>62</v>
      </c>
      <c r="Q85" s="54">
        <v>50000</v>
      </c>
      <c r="R85" s="54">
        <v>35</v>
      </c>
      <c r="S85" s="54">
        <v>22000</v>
      </c>
      <c r="T85" s="54">
        <v>1000</v>
      </c>
      <c r="U85" s="54">
        <v>4.2000000000000003E-2</v>
      </c>
      <c r="V85" s="54">
        <v>2.2999999999999998</v>
      </c>
      <c r="W85" s="54">
        <v>29</v>
      </c>
      <c r="X85" s="54">
        <v>12000</v>
      </c>
      <c r="Y85" s="54">
        <v>0.57999999999999996</v>
      </c>
      <c r="Z85" s="54">
        <v>0.24</v>
      </c>
      <c r="AA85" s="54">
        <v>65000</v>
      </c>
      <c r="AB85" s="54">
        <v>0.5</v>
      </c>
      <c r="AC85" s="54">
        <v>77</v>
      </c>
      <c r="AD85" s="54">
        <v>150</v>
      </c>
      <c r="AE85" s="7"/>
    </row>
    <row r="86" spans="1:31" x14ac:dyDescent="0.2">
      <c r="B86" s="1"/>
      <c r="C86" s="1"/>
      <c r="D86" s="1"/>
      <c r="E86" s="73"/>
      <c r="F86" s="9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</row>
    <row r="87" spans="1:31" x14ac:dyDescent="0.2">
      <c r="B87" s="5"/>
      <c r="C87" s="5"/>
      <c r="D87" s="7"/>
      <c r="E87" s="61"/>
      <c r="F87" s="9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</row>
    <row r="88" spans="1:31" x14ac:dyDescent="0.2">
      <c r="B88" s="5"/>
      <c r="C88" s="5"/>
      <c r="D88" s="7"/>
      <c r="E88" s="61"/>
      <c r="F88" s="9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</row>
    <row r="89" spans="1:31" x14ac:dyDescent="0.2">
      <c r="AE89" s="7"/>
    </row>
    <row r="90" spans="1:31" ht="15.75" x14ac:dyDescent="0.25">
      <c r="G90" s="81" t="s">
        <v>62</v>
      </c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</row>
    <row r="91" spans="1:31" ht="24" x14ac:dyDescent="0.2">
      <c r="B91" s="75" t="s">
        <v>360</v>
      </c>
      <c r="C91" s="75" t="s">
        <v>361</v>
      </c>
      <c r="D91" s="75" t="s">
        <v>67</v>
      </c>
      <c r="E91" s="60" t="s">
        <v>154</v>
      </c>
      <c r="F91" s="20" t="s">
        <v>60</v>
      </c>
      <c r="G91" s="17" t="s">
        <v>3</v>
      </c>
      <c r="H91" s="18" t="s">
        <v>4</v>
      </c>
      <c r="I91" s="17" t="s">
        <v>0</v>
      </c>
      <c r="J91" s="17" t="s">
        <v>5</v>
      </c>
      <c r="K91" s="17" t="s">
        <v>6</v>
      </c>
      <c r="L91" s="17" t="s">
        <v>7</v>
      </c>
      <c r="M91" s="17" t="s">
        <v>8</v>
      </c>
      <c r="N91" s="17" t="s">
        <v>9</v>
      </c>
      <c r="O91" s="17" t="s">
        <v>10</v>
      </c>
      <c r="P91" s="17" t="s">
        <v>11</v>
      </c>
      <c r="Q91" s="17" t="s">
        <v>12</v>
      </c>
      <c r="R91" s="17" t="s">
        <v>1</v>
      </c>
      <c r="S91" s="17" t="s">
        <v>13</v>
      </c>
      <c r="T91" s="17" t="s">
        <v>14</v>
      </c>
      <c r="U91" s="17" t="s">
        <v>15</v>
      </c>
      <c r="V91" s="17" t="s">
        <v>16</v>
      </c>
      <c r="W91" s="17" t="s">
        <v>17</v>
      </c>
      <c r="X91" s="17" t="s">
        <v>18</v>
      </c>
      <c r="Y91" s="17" t="s">
        <v>19</v>
      </c>
      <c r="Z91" s="17" t="s">
        <v>20</v>
      </c>
      <c r="AA91" s="17" t="s">
        <v>21</v>
      </c>
      <c r="AB91" s="17" t="s">
        <v>22</v>
      </c>
      <c r="AC91" s="17" t="s">
        <v>23</v>
      </c>
      <c r="AD91" s="17" t="s">
        <v>24</v>
      </c>
      <c r="AE91" s="14" t="s">
        <v>42</v>
      </c>
    </row>
    <row r="92" spans="1:31" x14ac:dyDescent="0.2">
      <c r="B92" s="72" t="s">
        <v>330</v>
      </c>
      <c r="C92" s="72" t="s">
        <v>277</v>
      </c>
      <c r="D92" s="72" t="s">
        <v>331</v>
      </c>
      <c r="E92" s="52">
        <v>196.19512704000002</v>
      </c>
      <c r="F92" s="63">
        <v>42224.597222222219</v>
      </c>
      <c r="G92" s="33">
        <v>29</v>
      </c>
      <c r="H92" s="65"/>
      <c r="I92" s="58">
        <v>1.4999999999999999E-2</v>
      </c>
      <c r="J92" s="58">
        <v>0.4</v>
      </c>
      <c r="K92" s="58">
        <v>1.5E-3</v>
      </c>
      <c r="L92" s="59">
        <v>4.4999999999999999E-4</v>
      </c>
      <c r="M92" s="59"/>
      <c r="N92" s="59">
        <v>1.7000000000000001E-2</v>
      </c>
      <c r="O92" s="59">
        <v>0.01</v>
      </c>
      <c r="P92" s="59">
        <v>5.8000000000000003E-2</v>
      </c>
      <c r="Q92" s="33">
        <v>36</v>
      </c>
      <c r="R92" s="58">
        <v>0.24</v>
      </c>
      <c r="S92" s="65"/>
      <c r="T92" s="33">
        <v>0.62</v>
      </c>
      <c r="U92" s="65"/>
      <c r="V92" s="65"/>
      <c r="W92" s="59">
        <v>1.4E-2</v>
      </c>
      <c r="X92" s="65"/>
      <c r="Y92" s="65"/>
      <c r="Z92" s="65"/>
      <c r="AA92" s="65"/>
      <c r="AB92" s="58">
        <v>3.6999999999999999E-4</v>
      </c>
      <c r="AC92" s="58"/>
      <c r="AD92" s="58">
        <v>0.17</v>
      </c>
      <c r="AE92" s="57">
        <f>R92/G92</f>
        <v>8.2758620689655175E-3</v>
      </c>
    </row>
    <row r="93" spans="1:31" x14ac:dyDescent="0.2">
      <c r="B93" s="72">
        <v>1504739</v>
      </c>
      <c r="C93" s="72" t="s">
        <v>81</v>
      </c>
      <c r="D93" s="72">
        <v>9365000</v>
      </c>
      <c r="E93" s="52">
        <v>192.96034560000001</v>
      </c>
      <c r="F93" s="63">
        <v>42224.979166666664</v>
      </c>
      <c r="G93" s="33">
        <v>11.385</v>
      </c>
      <c r="H93" s="65"/>
      <c r="I93" s="58">
        <v>7.8899999999999994E-3</v>
      </c>
      <c r="J93" s="58">
        <v>0.58150000000000002</v>
      </c>
      <c r="K93" s="58">
        <v>1E-3</v>
      </c>
      <c r="L93" s="59">
        <v>3.3E-4</v>
      </c>
      <c r="M93" s="65"/>
      <c r="N93" s="59">
        <v>8.2100000000000003E-3</v>
      </c>
      <c r="O93" s="59">
        <v>8.7200000000000003E-3</v>
      </c>
      <c r="P93" s="59">
        <v>3.814E-2</v>
      </c>
      <c r="Q93" s="33">
        <v>20.56</v>
      </c>
      <c r="R93" s="58">
        <v>0.1216</v>
      </c>
      <c r="S93" s="65"/>
      <c r="T93" s="33">
        <v>0.56270000000000009</v>
      </c>
      <c r="U93" s="65"/>
      <c r="V93" s="65"/>
      <c r="W93" s="59">
        <v>1.1439999999999999E-2</v>
      </c>
      <c r="X93" s="65"/>
      <c r="Y93" s="65"/>
      <c r="Z93" s="65"/>
      <c r="AA93" s="65"/>
      <c r="AB93" s="58">
        <v>2.3000000000000001E-4</v>
      </c>
      <c r="AC93" s="65"/>
      <c r="AD93" s="58">
        <v>0.10440000000000001</v>
      </c>
      <c r="AE93" s="57">
        <f t="shared" ref="AE93:AE156" si="0">R93/G93</f>
        <v>1.0680720245937638E-2</v>
      </c>
    </row>
    <row r="94" spans="1:31" x14ac:dyDescent="0.2">
      <c r="B94" s="72" t="s">
        <v>279</v>
      </c>
      <c r="C94" s="72" t="s">
        <v>277</v>
      </c>
      <c r="D94" s="72" t="s">
        <v>152</v>
      </c>
      <c r="E94" s="52">
        <v>196.05028608000001</v>
      </c>
      <c r="F94" s="63">
        <v>42225</v>
      </c>
      <c r="G94" s="33">
        <v>3.2</v>
      </c>
      <c r="H94" s="65"/>
      <c r="I94" s="58">
        <v>2.3999999999999998E-3</v>
      </c>
      <c r="J94" s="58">
        <v>0.17</v>
      </c>
      <c r="K94" s="58">
        <v>6.4999999999999997E-4</v>
      </c>
      <c r="L94" s="59">
        <v>1.4999999999999999E-4</v>
      </c>
      <c r="M94" s="65"/>
      <c r="N94" s="59">
        <v>1.2999999999999999E-3</v>
      </c>
      <c r="O94" s="59">
        <v>3.2000000000000002E-3</v>
      </c>
      <c r="P94" s="59">
        <v>1.2E-2</v>
      </c>
      <c r="Q94" s="33">
        <v>2.4</v>
      </c>
      <c r="R94" s="58">
        <v>1.0999999999999999E-2</v>
      </c>
      <c r="S94" s="65"/>
      <c r="T94" s="33">
        <v>0.34</v>
      </c>
      <c r="U94" s="65"/>
      <c r="V94" s="65"/>
      <c r="W94" s="59">
        <v>3.3999999999999998E-3</v>
      </c>
      <c r="X94" s="65"/>
      <c r="Y94" s="65"/>
      <c r="Z94" s="65"/>
      <c r="AA94" s="65"/>
      <c r="AB94" s="58">
        <v>1E-4</v>
      </c>
      <c r="AC94" s="65"/>
      <c r="AD94" s="58">
        <v>4.4999999999999998E-2</v>
      </c>
      <c r="AE94" s="57">
        <f t="shared" si="0"/>
        <v>3.4374999999999996E-3</v>
      </c>
    </row>
    <row r="95" spans="1:31" x14ac:dyDescent="0.2">
      <c r="B95" s="72" t="s">
        <v>332</v>
      </c>
      <c r="C95" s="72" t="s">
        <v>85</v>
      </c>
      <c r="D95" s="72" t="s">
        <v>153</v>
      </c>
      <c r="E95" s="52">
        <v>196.87105152000001</v>
      </c>
      <c r="F95" s="63">
        <v>42225.412499999999</v>
      </c>
      <c r="G95" s="33">
        <v>25</v>
      </c>
      <c r="H95" s="65"/>
      <c r="I95" s="58">
        <v>6.3E-3</v>
      </c>
      <c r="J95" s="58">
        <v>0.52</v>
      </c>
      <c r="K95" s="58">
        <v>1.8E-3</v>
      </c>
      <c r="L95" s="59">
        <v>1.9000000000000001E-4</v>
      </c>
      <c r="M95" s="65"/>
      <c r="N95" s="59">
        <v>1.6E-2</v>
      </c>
      <c r="O95" s="59">
        <v>1.2999999999999999E-2</v>
      </c>
      <c r="P95" s="59">
        <v>3.3000000000000002E-2</v>
      </c>
      <c r="Q95" s="33">
        <v>24</v>
      </c>
      <c r="R95" s="58">
        <v>4.8000000000000001E-2</v>
      </c>
      <c r="S95" s="65"/>
      <c r="T95" s="33">
        <v>0.83</v>
      </c>
      <c r="U95" s="65"/>
      <c r="V95" s="65"/>
      <c r="W95" s="59">
        <v>1.7000000000000001E-2</v>
      </c>
      <c r="X95" s="65"/>
      <c r="Y95" s="65"/>
      <c r="Z95" s="65"/>
      <c r="AA95" s="65"/>
      <c r="AB95" s="58">
        <v>2.8000000000000003E-4</v>
      </c>
      <c r="AC95" s="65"/>
      <c r="AD95" s="58">
        <v>0.11</v>
      </c>
      <c r="AE95" s="57">
        <f t="shared" si="0"/>
        <v>1.92E-3</v>
      </c>
    </row>
    <row r="96" spans="1:31" x14ac:dyDescent="0.2">
      <c r="B96" s="72" t="s">
        <v>280</v>
      </c>
      <c r="C96" s="72" t="s">
        <v>277</v>
      </c>
      <c r="D96" s="72" t="s">
        <v>152</v>
      </c>
      <c r="E96" s="52">
        <v>196.05028608000001</v>
      </c>
      <c r="F96" s="63">
        <v>42226</v>
      </c>
      <c r="G96" s="33">
        <v>3.5</v>
      </c>
      <c r="H96" s="65"/>
      <c r="I96" s="58">
        <v>1.2999999999999999E-3</v>
      </c>
      <c r="J96" s="58">
        <v>0.12</v>
      </c>
      <c r="K96" s="58">
        <v>2.9E-4</v>
      </c>
      <c r="L96" s="59">
        <v>5.7000000000000003E-5</v>
      </c>
      <c r="M96" s="65"/>
      <c r="N96" s="59">
        <v>2.1000000000000003E-3</v>
      </c>
      <c r="O96" s="59">
        <v>1.6000000000000001E-3</v>
      </c>
      <c r="P96" s="59">
        <v>6.1999999999999998E-3</v>
      </c>
      <c r="Q96" s="33">
        <v>2.4</v>
      </c>
      <c r="R96" s="58">
        <v>6.4999999999999997E-3</v>
      </c>
      <c r="S96" s="65"/>
      <c r="T96" s="33">
        <v>0.14000000000000001</v>
      </c>
      <c r="U96" s="65"/>
      <c r="V96" s="65"/>
      <c r="W96" s="59">
        <v>2.3E-3</v>
      </c>
      <c r="X96" s="65"/>
      <c r="Y96" s="65"/>
      <c r="Z96" s="65"/>
      <c r="AA96" s="65"/>
      <c r="AB96" s="58">
        <v>1E-4</v>
      </c>
      <c r="AC96" s="65"/>
      <c r="AD96" s="58">
        <v>0.02</v>
      </c>
      <c r="AE96" s="57">
        <f t="shared" si="0"/>
        <v>1.8571428571428571E-3</v>
      </c>
    </row>
    <row r="97" spans="2:31" x14ac:dyDescent="0.2">
      <c r="B97" s="72" t="s">
        <v>333</v>
      </c>
      <c r="C97" s="72" t="s">
        <v>85</v>
      </c>
      <c r="D97" s="72" t="s">
        <v>153</v>
      </c>
      <c r="E97" s="52">
        <v>196.87105152000001</v>
      </c>
      <c r="F97" s="63">
        <v>42226.402777777781</v>
      </c>
      <c r="G97" s="33">
        <v>12</v>
      </c>
      <c r="H97" s="65"/>
      <c r="I97" s="58">
        <v>3.5999999999999999E-3</v>
      </c>
      <c r="J97" s="58">
        <v>0.26</v>
      </c>
      <c r="K97" s="58">
        <v>6.9999999999999999E-4</v>
      </c>
      <c r="L97" s="59">
        <v>1.4000000000000001E-4</v>
      </c>
      <c r="M97" s="65"/>
      <c r="N97" s="59">
        <v>8.3000000000000001E-3</v>
      </c>
      <c r="O97" s="59">
        <v>5.1999999999999998E-3</v>
      </c>
      <c r="P97" s="59">
        <v>1.4999999999999999E-2</v>
      </c>
      <c r="Q97" s="33">
        <v>11</v>
      </c>
      <c r="R97" s="58">
        <v>2.1000000000000001E-2</v>
      </c>
      <c r="S97" s="65"/>
      <c r="T97" s="33">
        <v>0.27</v>
      </c>
      <c r="U97" s="65"/>
      <c r="V97" s="65"/>
      <c r="W97" s="59">
        <v>7.7000000000000002E-3</v>
      </c>
      <c r="X97" s="65"/>
      <c r="Y97" s="65"/>
      <c r="Z97" s="65"/>
      <c r="AA97" s="65"/>
      <c r="AB97" s="58">
        <v>1.4000000000000001E-4</v>
      </c>
      <c r="AC97" s="65"/>
      <c r="AD97" s="58">
        <v>0.05</v>
      </c>
      <c r="AE97" s="57">
        <f t="shared" si="0"/>
        <v>1.75E-3</v>
      </c>
    </row>
    <row r="98" spans="2:31" x14ac:dyDescent="0.2">
      <c r="B98" s="72" t="s">
        <v>281</v>
      </c>
      <c r="C98" s="72" t="s">
        <v>277</v>
      </c>
      <c r="D98" s="72" t="s">
        <v>152</v>
      </c>
      <c r="E98" s="52">
        <v>196.05028608000001</v>
      </c>
      <c r="F98" s="63">
        <v>42227.458333333336</v>
      </c>
      <c r="G98" s="33">
        <v>0.79</v>
      </c>
      <c r="H98" s="65"/>
      <c r="I98" s="58">
        <v>1.1000000000000001E-3</v>
      </c>
      <c r="J98" s="58">
        <v>0.11</v>
      </c>
      <c r="K98" s="58">
        <v>1.7000000000000001E-4</v>
      </c>
      <c r="L98" s="59">
        <v>4.2999999999999995E-5</v>
      </c>
      <c r="M98" s="65"/>
      <c r="N98" s="59">
        <v>1E-3</v>
      </c>
      <c r="O98" s="59">
        <v>8.8000000000000003E-4</v>
      </c>
      <c r="P98" s="59">
        <v>4.7999999999999996E-3</v>
      </c>
      <c r="Q98" s="33">
        <v>0.59</v>
      </c>
      <c r="R98" s="58">
        <v>3.5000000000000001E-3</v>
      </c>
      <c r="S98" s="65"/>
      <c r="T98" s="33">
        <v>0.1</v>
      </c>
      <c r="U98" s="65"/>
      <c r="V98" s="65"/>
      <c r="W98" s="59">
        <v>1.6000000000000001E-3</v>
      </c>
      <c r="X98" s="65"/>
      <c r="Y98" s="65"/>
      <c r="Z98" s="65"/>
      <c r="AA98" s="65"/>
      <c r="AB98" s="58">
        <v>1E-4</v>
      </c>
      <c r="AC98" s="65"/>
      <c r="AD98" s="58">
        <v>0.11</v>
      </c>
      <c r="AE98" s="57">
        <f t="shared" si="0"/>
        <v>4.4303797468354432E-3</v>
      </c>
    </row>
    <row r="99" spans="2:31" x14ac:dyDescent="0.2">
      <c r="B99" s="72" t="s">
        <v>334</v>
      </c>
      <c r="C99" s="72" t="s">
        <v>85</v>
      </c>
      <c r="D99" s="72" t="s">
        <v>153</v>
      </c>
      <c r="E99" s="52">
        <v>196.87105152000001</v>
      </c>
      <c r="F99" s="63">
        <v>42227.600694444445</v>
      </c>
      <c r="G99" s="33">
        <v>97</v>
      </c>
      <c r="H99" s="65"/>
      <c r="I99" s="58">
        <v>1.9E-2</v>
      </c>
      <c r="J99" s="58">
        <v>0.89</v>
      </c>
      <c r="K99" s="58">
        <v>5.4999999999999997E-3</v>
      </c>
      <c r="L99" s="59">
        <v>2.3000000000000001E-4</v>
      </c>
      <c r="M99" s="65"/>
      <c r="N99" s="59">
        <v>4.7E-2</v>
      </c>
      <c r="O99" s="59">
        <v>3.5999999999999997E-2</v>
      </c>
      <c r="P99" s="59">
        <v>8.5000000000000006E-2</v>
      </c>
      <c r="Q99" s="33">
        <v>75</v>
      </c>
      <c r="R99" s="58">
        <v>7.5999999999999998E-2</v>
      </c>
      <c r="S99" s="65"/>
      <c r="T99" s="33">
        <v>1.6</v>
      </c>
      <c r="U99" s="65"/>
      <c r="V99" s="65"/>
      <c r="W99" s="59">
        <v>4.2999999999999997E-2</v>
      </c>
      <c r="X99" s="65"/>
      <c r="Y99" s="65"/>
      <c r="Z99" s="65"/>
      <c r="AA99" s="65"/>
      <c r="AB99" s="58">
        <v>9.5E-4</v>
      </c>
      <c r="AC99" s="65"/>
      <c r="AD99" s="58">
        <v>0.23</v>
      </c>
      <c r="AE99" s="57">
        <f t="shared" si="0"/>
        <v>7.8350515463917526E-4</v>
      </c>
    </row>
    <row r="100" spans="2:31" x14ac:dyDescent="0.2">
      <c r="B100" s="72" t="s">
        <v>335</v>
      </c>
      <c r="C100" s="72" t="s">
        <v>85</v>
      </c>
      <c r="D100" s="72" t="s">
        <v>153</v>
      </c>
      <c r="E100" s="52">
        <v>196.87105152000001</v>
      </c>
      <c r="F100" s="63">
        <v>42228.377083333333</v>
      </c>
      <c r="G100" s="33">
        <v>27</v>
      </c>
      <c r="H100" s="65"/>
      <c r="I100" s="58">
        <v>3.8999999999999998E-3</v>
      </c>
      <c r="J100" s="58">
        <v>0.28000000000000003</v>
      </c>
      <c r="K100" s="58">
        <v>1.5E-3</v>
      </c>
      <c r="L100" s="59">
        <v>4.2999999999999995E-5</v>
      </c>
      <c r="M100" s="65"/>
      <c r="N100" s="59">
        <v>1.6E-2</v>
      </c>
      <c r="O100" s="59">
        <v>8.6999999999999994E-3</v>
      </c>
      <c r="P100" s="59">
        <v>2.1999999999999999E-2</v>
      </c>
      <c r="Q100" s="33">
        <v>22</v>
      </c>
      <c r="R100" s="58">
        <v>0.02</v>
      </c>
      <c r="S100" s="65"/>
      <c r="T100" s="33">
        <v>0.36</v>
      </c>
      <c r="U100" s="65"/>
      <c r="V100" s="65"/>
      <c r="W100" s="59">
        <v>1.0999999999999999E-2</v>
      </c>
      <c r="X100" s="65"/>
      <c r="Y100" s="65"/>
      <c r="Z100" s="65"/>
      <c r="AA100" s="65"/>
      <c r="AB100" s="58">
        <v>2.2000000000000001E-4</v>
      </c>
      <c r="AC100" s="65"/>
      <c r="AD100" s="58">
        <v>0.06</v>
      </c>
      <c r="AE100" s="57">
        <f t="shared" si="0"/>
        <v>7.407407407407407E-4</v>
      </c>
    </row>
    <row r="101" spans="2:31" x14ac:dyDescent="0.2">
      <c r="B101" s="72" t="s">
        <v>282</v>
      </c>
      <c r="C101" s="72" t="s">
        <v>277</v>
      </c>
      <c r="D101" s="72" t="s">
        <v>152</v>
      </c>
      <c r="E101" s="52">
        <v>196.05028608000001</v>
      </c>
      <c r="F101" s="63">
        <v>42228.513888888891</v>
      </c>
      <c r="G101" s="33">
        <v>11</v>
      </c>
      <c r="H101" s="65"/>
      <c r="I101" s="58">
        <v>1.8E-3</v>
      </c>
      <c r="J101" s="58">
        <v>0.17</v>
      </c>
      <c r="K101" s="58">
        <v>7.7000000000000007E-4</v>
      </c>
      <c r="L101" s="59">
        <v>1.6000000000000001E-4</v>
      </c>
      <c r="M101" s="65"/>
      <c r="N101" s="59">
        <v>5.7999999999999996E-3</v>
      </c>
      <c r="O101" s="59">
        <v>3.7000000000000002E-3</v>
      </c>
      <c r="P101" s="59">
        <v>1.2E-2</v>
      </c>
      <c r="Q101" s="33">
        <v>7</v>
      </c>
      <c r="R101" s="58">
        <v>9.4999999999999998E-3</v>
      </c>
      <c r="S101" s="65"/>
      <c r="T101" s="33">
        <v>0.27</v>
      </c>
      <c r="U101" s="65"/>
      <c r="V101" s="65"/>
      <c r="W101" s="59">
        <v>4.5999999999999999E-3</v>
      </c>
      <c r="X101" s="65"/>
      <c r="Y101" s="65"/>
      <c r="Z101" s="65"/>
      <c r="AA101" s="65"/>
      <c r="AB101" s="58">
        <v>1E-4</v>
      </c>
      <c r="AC101" s="65"/>
      <c r="AD101" s="58">
        <v>3.4000000000000002E-2</v>
      </c>
      <c r="AE101" s="57">
        <f t="shared" si="0"/>
        <v>8.6363636363636362E-4</v>
      </c>
    </row>
    <row r="102" spans="2:31" x14ac:dyDescent="0.2">
      <c r="B102" s="72">
        <v>1504947</v>
      </c>
      <c r="C102" s="72" t="s">
        <v>81</v>
      </c>
      <c r="D102" s="72">
        <v>9365000</v>
      </c>
      <c r="E102" s="52">
        <v>192.96034560000001</v>
      </c>
      <c r="F102" s="63">
        <v>42228.916666666664</v>
      </c>
      <c r="G102" s="33">
        <v>5.31</v>
      </c>
      <c r="H102" s="65"/>
      <c r="I102" s="58">
        <v>2.6199999999999999E-3</v>
      </c>
      <c r="J102" s="58">
        <v>0.22750000000000001</v>
      </c>
      <c r="K102" s="58">
        <v>3.5999999999999997E-4</v>
      </c>
      <c r="L102" s="59">
        <v>8.9999999999999992E-5</v>
      </c>
      <c r="M102" s="65"/>
      <c r="N102" s="59">
        <v>3.13E-3</v>
      </c>
      <c r="O102" s="59">
        <v>3.0000000000000001E-3</v>
      </c>
      <c r="P102" s="59">
        <v>9.4999999999999998E-3</v>
      </c>
      <c r="Q102" s="33">
        <v>6.117</v>
      </c>
      <c r="R102" s="58">
        <v>1.2189999999999999E-2</v>
      </c>
      <c r="S102" s="65"/>
      <c r="T102" s="33">
        <v>0.20419999999999999</v>
      </c>
      <c r="U102" s="65"/>
      <c r="V102" s="65"/>
      <c r="W102" s="59">
        <v>4.0899999999999999E-3</v>
      </c>
      <c r="X102" s="65"/>
      <c r="Y102" s="65"/>
      <c r="Z102" s="65"/>
      <c r="AA102" s="65"/>
      <c r="AB102" s="58">
        <v>7.0000000000000007E-5</v>
      </c>
      <c r="AC102" s="65"/>
      <c r="AD102" s="58">
        <v>3.1140000000000001E-2</v>
      </c>
      <c r="AE102" s="57">
        <f t="shared" si="0"/>
        <v>2.2956685499058382E-3</v>
      </c>
    </row>
    <row r="103" spans="2:31" x14ac:dyDescent="0.2">
      <c r="B103" s="72" t="s">
        <v>283</v>
      </c>
      <c r="C103" s="72" t="s">
        <v>277</v>
      </c>
      <c r="D103" s="72" t="s">
        <v>152</v>
      </c>
      <c r="E103" s="52">
        <v>196.05028608000001</v>
      </c>
      <c r="F103" s="63">
        <v>42229.513888888891</v>
      </c>
      <c r="G103" s="33">
        <v>0.7</v>
      </c>
      <c r="H103" s="65"/>
      <c r="I103" s="58">
        <v>8.5999999999999998E-4</v>
      </c>
      <c r="J103" s="58">
        <v>9.5000000000000001E-2</v>
      </c>
      <c r="K103" s="58">
        <v>1.4999999999999999E-4</v>
      </c>
      <c r="L103" s="59">
        <v>4.2999999999999995E-5</v>
      </c>
      <c r="M103" s="65"/>
      <c r="N103" s="59">
        <v>1E-3</v>
      </c>
      <c r="O103" s="59">
        <v>7.6000000000000004E-4</v>
      </c>
      <c r="P103" s="59">
        <v>4.4999999999999997E-3</v>
      </c>
      <c r="Q103" s="33">
        <v>0.59</v>
      </c>
      <c r="R103" s="58">
        <v>3.7000000000000002E-3</v>
      </c>
      <c r="S103" s="65"/>
      <c r="T103" s="33">
        <v>0.11</v>
      </c>
      <c r="U103" s="65"/>
      <c r="V103" s="65"/>
      <c r="W103" s="59">
        <v>1.5E-3</v>
      </c>
      <c r="X103" s="65"/>
      <c r="Y103" s="65"/>
      <c r="Z103" s="65"/>
      <c r="AA103" s="65"/>
      <c r="AB103" s="58">
        <v>1E-4</v>
      </c>
      <c r="AC103" s="65"/>
      <c r="AD103" s="58">
        <v>1.7000000000000001E-2</v>
      </c>
      <c r="AE103" s="57">
        <f t="shared" si="0"/>
        <v>5.2857142857142859E-3</v>
      </c>
    </row>
    <row r="104" spans="2:31" x14ac:dyDescent="0.2">
      <c r="B104" s="72" t="s">
        <v>284</v>
      </c>
      <c r="C104" s="72" t="s">
        <v>277</v>
      </c>
      <c r="D104" s="72" t="s">
        <v>152</v>
      </c>
      <c r="E104" s="52">
        <v>196.05028608000001</v>
      </c>
      <c r="F104" s="63">
        <v>42230.524305555555</v>
      </c>
      <c r="G104" s="33">
        <v>0.91</v>
      </c>
      <c r="H104" s="65"/>
      <c r="I104" s="58">
        <v>1.2999999999999999E-3</v>
      </c>
      <c r="J104" s="58">
        <v>0.1</v>
      </c>
      <c r="K104" s="58">
        <v>1.4999999999999999E-4</v>
      </c>
      <c r="L104" s="59">
        <v>1.3000000000000002E-4</v>
      </c>
      <c r="M104" s="65"/>
      <c r="N104" s="59">
        <v>1E-3</v>
      </c>
      <c r="O104" s="59">
        <v>8.0000000000000004E-4</v>
      </c>
      <c r="P104" s="59">
        <v>4.0999999999999995E-3</v>
      </c>
      <c r="Q104" s="33">
        <v>0.67</v>
      </c>
      <c r="R104" s="58">
        <v>3.5000000000000001E-3</v>
      </c>
      <c r="S104" s="65"/>
      <c r="T104" s="33">
        <v>0.12</v>
      </c>
      <c r="U104" s="65"/>
      <c r="V104" s="65"/>
      <c r="W104" s="59">
        <v>1.8E-3</v>
      </c>
      <c r="X104" s="65"/>
      <c r="Y104" s="65"/>
      <c r="Z104" s="65"/>
      <c r="AA104" s="65"/>
      <c r="AB104" s="58">
        <v>1E-4</v>
      </c>
      <c r="AC104" s="65"/>
      <c r="AD104" s="58">
        <v>1.7000000000000001E-2</v>
      </c>
      <c r="AE104" s="57">
        <f t="shared" si="0"/>
        <v>3.8461538461538459E-3</v>
      </c>
    </row>
    <row r="105" spans="2:31" x14ac:dyDescent="0.2">
      <c r="B105" s="72" t="s">
        <v>336</v>
      </c>
      <c r="C105" s="72" t="s">
        <v>85</v>
      </c>
      <c r="D105" s="72" t="s">
        <v>153</v>
      </c>
      <c r="E105" s="52">
        <v>196.87105152000001</v>
      </c>
      <c r="F105" s="63">
        <v>42230.614583333336</v>
      </c>
      <c r="G105" s="33">
        <v>5.4</v>
      </c>
      <c r="H105" s="65"/>
      <c r="I105" s="58">
        <v>1.9E-3</v>
      </c>
      <c r="J105" s="58">
        <v>0.14000000000000001</v>
      </c>
      <c r="K105" s="58">
        <v>2.5000000000000001E-4</v>
      </c>
      <c r="L105" s="59">
        <v>2.5000000000000001E-4</v>
      </c>
      <c r="M105" s="65"/>
      <c r="N105" s="59">
        <v>2.3999999999999998E-3</v>
      </c>
      <c r="O105" s="59">
        <v>1.8E-3</v>
      </c>
      <c r="P105" s="59">
        <v>6.3E-3</v>
      </c>
      <c r="Q105" s="33">
        <v>4.4000000000000004</v>
      </c>
      <c r="R105" s="58">
        <v>7.9000000000000008E-3</v>
      </c>
      <c r="S105" s="65"/>
      <c r="T105" s="33">
        <v>0.16</v>
      </c>
      <c r="U105" s="65"/>
      <c r="V105" s="65"/>
      <c r="W105" s="59">
        <v>2.5000000000000001E-3</v>
      </c>
      <c r="X105" s="65"/>
      <c r="Y105" s="65"/>
      <c r="Z105" s="65"/>
      <c r="AA105" s="65"/>
      <c r="AB105" s="58">
        <v>5.0000000000000001E-4</v>
      </c>
      <c r="AC105" s="65"/>
      <c r="AD105" s="58">
        <v>2.8000000000000001E-2</v>
      </c>
      <c r="AE105" s="57">
        <f t="shared" si="0"/>
        <v>1.462962962962963E-3</v>
      </c>
    </row>
    <row r="106" spans="2:31" x14ac:dyDescent="0.2">
      <c r="B106" s="72" t="s">
        <v>337</v>
      </c>
      <c r="C106" s="72" t="s">
        <v>85</v>
      </c>
      <c r="D106" s="72" t="s">
        <v>153</v>
      </c>
      <c r="E106" s="52">
        <v>196.87105152000001</v>
      </c>
      <c r="F106" s="63">
        <v>42231.385416666664</v>
      </c>
      <c r="G106" s="33">
        <v>5.6</v>
      </c>
      <c r="H106" s="65"/>
      <c r="I106" s="58">
        <v>2E-3</v>
      </c>
      <c r="J106" s="58">
        <v>0.16</v>
      </c>
      <c r="K106" s="58">
        <v>2.5000000000000001E-4</v>
      </c>
      <c r="L106" s="59">
        <v>2.5000000000000001E-4</v>
      </c>
      <c r="M106" s="65"/>
      <c r="N106" s="59">
        <v>2.7000000000000001E-3</v>
      </c>
      <c r="O106" s="59">
        <v>1.9E-3</v>
      </c>
      <c r="P106" s="59">
        <v>6.4000000000000003E-3</v>
      </c>
      <c r="Q106" s="33">
        <v>4.3</v>
      </c>
      <c r="R106" s="58">
        <v>7.4999999999999997E-3</v>
      </c>
      <c r="S106" s="65"/>
      <c r="T106" s="33">
        <v>0.16</v>
      </c>
      <c r="U106" s="65"/>
      <c r="V106" s="65"/>
      <c r="W106" s="59">
        <v>2.5999999999999999E-3</v>
      </c>
      <c r="X106" s="65"/>
      <c r="Y106" s="65"/>
      <c r="Z106" s="65"/>
      <c r="AA106" s="65"/>
      <c r="AB106" s="58">
        <v>5.0000000000000001E-4</v>
      </c>
      <c r="AC106" s="65"/>
      <c r="AD106" s="58">
        <v>2.4E-2</v>
      </c>
      <c r="AE106" s="57">
        <f t="shared" si="0"/>
        <v>1.3392857142857143E-3</v>
      </c>
    </row>
    <row r="107" spans="2:31" x14ac:dyDescent="0.2">
      <c r="B107" s="72" t="s">
        <v>285</v>
      </c>
      <c r="C107" s="72" t="s">
        <v>277</v>
      </c>
      <c r="D107" s="72" t="s">
        <v>152</v>
      </c>
      <c r="E107" s="52">
        <v>196.05028608000001</v>
      </c>
      <c r="F107" s="63">
        <v>42231.479166666664</v>
      </c>
      <c r="G107" s="33">
        <v>4.5999999999999996</v>
      </c>
      <c r="H107" s="65"/>
      <c r="I107" s="58">
        <v>1.6999999999999999E-3</v>
      </c>
      <c r="J107" s="58">
        <v>0.13</v>
      </c>
      <c r="K107" s="58">
        <v>2.5000000000000001E-4</v>
      </c>
      <c r="L107" s="59">
        <v>2.5000000000000001E-4</v>
      </c>
      <c r="M107" s="65"/>
      <c r="N107" s="59">
        <v>1.5E-3</v>
      </c>
      <c r="O107" s="59">
        <v>1.4E-3</v>
      </c>
      <c r="P107" s="59">
        <v>5.7000000000000002E-3</v>
      </c>
      <c r="Q107" s="33">
        <v>3.3</v>
      </c>
      <c r="R107" s="58">
        <v>6.0999999999999995E-3</v>
      </c>
      <c r="S107" s="66"/>
      <c r="T107" s="33">
        <v>0.13</v>
      </c>
      <c r="U107" s="65"/>
      <c r="V107" s="65"/>
      <c r="W107" s="59">
        <v>2.2000000000000001E-3</v>
      </c>
      <c r="X107" s="65"/>
      <c r="Y107" s="65"/>
      <c r="Z107" s="65"/>
      <c r="AA107" s="65"/>
      <c r="AB107" s="58">
        <v>5.0000000000000001E-4</v>
      </c>
      <c r="AC107" s="65"/>
      <c r="AD107" s="58">
        <v>0.02</v>
      </c>
      <c r="AE107" s="57">
        <f t="shared" si="0"/>
        <v>1.3260869565217392E-3</v>
      </c>
    </row>
    <row r="108" spans="2:31" x14ac:dyDescent="0.2">
      <c r="B108" s="72" t="s">
        <v>286</v>
      </c>
      <c r="C108" s="72" t="s">
        <v>277</v>
      </c>
      <c r="D108" s="72" t="s">
        <v>152</v>
      </c>
      <c r="E108" s="52">
        <v>196.05028608000001</v>
      </c>
      <c r="F108" s="63">
        <v>42232.402777777781</v>
      </c>
      <c r="G108" s="33">
        <v>1.8</v>
      </c>
      <c r="H108" s="65"/>
      <c r="I108" s="58">
        <v>1.2999999999999999E-3</v>
      </c>
      <c r="J108" s="58">
        <v>9.7000000000000003E-2</v>
      </c>
      <c r="K108" s="58">
        <v>1.4999999999999999E-4</v>
      </c>
      <c r="L108" s="59">
        <v>2.7E-4</v>
      </c>
      <c r="M108" s="65"/>
      <c r="N108" s="59">
        <v>1E-3</v>
      </c>
      <c r="O108" s="59">
        <v>8.5999999999999998E-4</v>
      </c>
      <c r="P108" s="59">
        <v>4.2000000000000006E-3</v>
      </c>
      <c r="Q108" s="33">
        <v>1.1000000000000001</v>
      </c>
      <c r="R108" s="58">
        <v>2.3999999999999998E-3</v>
      </c>
      <c r="S108" s="66"/>
      <c r="T108" s="33">
        <v>8.3000000000000004E-2</v>
      </c>
      <c r="U108" s="65"/>
      <c r="V108" s="65"/>
      <c r="W108" s="59">
        <v>1.5E-3</v>
      </c>
      <c r="X108" s="65"/>
      <c r="Y108" s="65"/>
      <c r="Z108" s="65"/>
      <c r="AA108" s="65"/>
      <c r="AB108" s="58">
        <v>1E-4</v>
      </c>
      <c r="AC108" s="65"/>
      <c r="AD108" s="58">
        <v>7.7999999999999996E-3</v>
      </c>
      <c r="AE108" s="57">
        <f t="shared" si="0"/>
        <v>1.3333333333333333E-3</v>
      </c>
    </row>
    <row r="109" spans="2:31" x14ac:dyDescent="0.2">
      <c r="B109" s="72" t="s">
        <v>338</v>
      </c>
      <c r="C109" s="72" t="s">
        <v>85</v>
      </c>
      <c r="D109" s="72" t="s">
        <v>153</v>
      </c>
      <c r="E109" s="52">
        <v>196.87105152000001</v>
      </c>
      <c r="F109" s="63">
        <v>42232.472222222219</v>
      </c>
      <c r="G109" s="33">
        <v>1</v>
      </c>
      <c r="H109" s="65"/>
      <c r="I109" s="58">
        <v>1.9E-3</v>
      </c>
      <c r="J109" s="58">
        <v>9.2999999999999999E-2</v>
      </c>
      <c r="K109" s="58">
        <v>1.4999999999999999E-4</v>
      </c>
      <c r="L109" s="59">
        <v>4.2999999999999995E-5</v>
      </c>
      <c r="M109" s="65"/>
      <c r="N109" s="59">
        <v>1.1999999999999999E-3</v>
      </c>
      <c r="O109" s="59">
        <v>5.5000000000000003E-4</v>
      </c>
      <c r="P109" s="59">
        <v>3.3999999999999998E-3</v>
      </c>
      <c r="Q109" s="33">
        <v>0.61</v>
      </c>
      <c r="R109" s="58">
        <v>1.1999999999999999E-3</v>
      </c>
      <c r="S109" s="66"/>
      <c r="T109" s="33">
        <v>0.06</v>
      </c>
      <c r="U109" s="65"/>
      <c r="V109" s="65"/>
      <c r="W109" s="59">
        <v>2.1000000000000003E-3</v>
      </c>
      <c r="X109" s="65"/>
      <c r="Y109" s="65"/>
      <c r="Z109" s="65"/>
      <c r="AA109" s="65"/>
      <c r="AB109" s="58">
        <v>1.7999999999999998E-4</v>
      </c>
      <c r="AC109" s="65"/>
      <c r="AD109" s="58">
        <v>5.1999999999999998E-3</v>
      </c>
      <c r="AE109" s="57">
        <f t="shared" si="0"/>
        <v>1.1999999999999999E-3</v>
      </c>
    </row>
    <row r="110" spans="2:31" x14ac:dyDescent="0.2">
      <c r="B110" s="72" t="s">
        <v>287</v>
      </c>
      <c r="C110" s="72" t="s">
        <v>277</v>
      </c>
      <c r="D110" s="72" t="s">
        <v>152</v>
      </c>
      <c r="E110" s="52">
        <v>196.05028608000001</v>
      </c>
      <c r="F110" s="63">
        <v>42233.378472222219</v>
      </c>
      <c r="G110" s="33">
        <v>1.5</v>
      </c>
      <c r="H110" s="65"/>
      <c r="I110" s="58">
        <v>1.2999999999999999E-3</v>
      </c>
      <c r="J110" s="58">
        <v>0.1</v>
      </c>
      <c r="K110" s="58">
        <v>1.4999999999999999E-4</v>
      </c>
      <c r="L110" s="59">
        <v>5.0000000000000001E-4</v>
      </c>
      <c r="M110" s="65"/>
      <c r="N110" s="59">
        <v>1E-3</v>
      </c>
      <c r="O110" s="59">
        <v>8.3999999999999993E-4</v>
      </c>
      <c r="P110" s="59">
        <v>3.5999999999999999E-3</v>
      </c>
      <c r="Q110" s="33">
        <v>0.94</v>
      </c>
      <c r="R110" s="58">
        <v>2.1000000000000003E-3</v>
      </c>
      <c r="S110" s="66"/>
      <c r="T110" s="33">
        <v>8.4000000000000005E-2</v>
      </c>
      <c r="U110" s="65"/>
      <c r="V110" s="65"/>
      <c r="W110" s="59">
        <v>1.6000000000000001E-3</v>
      </c>
      <c r="X110" s="65"/>
      <c r="Y110" s="65"/>
      <c r="Z110" s="65"/>
      <c r="AA110" s="65"/>
      <c r="AB110" s="58">
        <v>1E-4</v>
      </c>
      <c r="AC110" s="65"/>
      <c r="AD110" s="58">
        <v>7.3000000000000001E-3</v>
      </c>
      <c r="AE110" s="57">
        <f t="shared" si="0"/>
        <v>1.4000000000000002E-3</v>
      </c>
    </row>
    <row r="111" spans="2:31" x14ac:dyDescent="0.2">
      <c r="B111" s="72" t="s">
        <v>339</v>
      </c>
      <c r="C111" s="72" t="s">
        <v>85</v>
      </c>
      <c r="D111" s="72" t="s">
        <v>153</v>
      </c>
      <c r="E111" s="52">
        <v>196.87105152000001</v>
      </c>
      <c r="F111" s="63">
        <v>42233.4375</v>
      </c>
      <c r="G111" s="33">
        <v>6.2</v>
      </c>
      <c r="H111" s="65"/>
      <c r="I111" s="58">
        <v>1.6999999999999999E-3</v>
      </c>
      <c r="J111" s="58">
        <v>0.13</v>
      </c>
      <c r="K111" s="58">
        <v>2.5000000000000001E-4</v>
      </c>
      <c r="L111" s="59">
        <v>2.5000000000000001E-4</v>
      </c>
      <c r="M111" s="65"/>
      <c r="N111" s="59">
        <v>1.2999999999999999E-3</v>
      </c>
      <c r="O111" s="59">
        <v>1.5E-3</v>
      </c>
      <c r="P111" s="59">
        <v>5.9000000000000007E-3</v>
      </c>
      <c r="Q111" s="33">
        <v>4.0999999999999996</v>
      </c>
      <c r="R111" s="58">
        <v>3.0999999999999999E-3</v>
      </c>
      <c r="S111" s="66"/>
      <c r="T111" s="33">
        <v>9.8000000000000004E-2</v>
      </c>
      <c r="U111" s="65"/>
      <c r="V111" s="65"/>
      <c r="W111" s="59">
        <v>2.5000000000000001E-3</v>
      </c>
      <c r="X111" s="65"/>
      <c r="Y111" s="65"/>
      <c r="Z111" s="65"/>
      <c r="AA111" s="65"/>
      <c r="AB111" s="58">
        <v>5.0000000000000001E-4</v>
      </c>
      <c r="AC111" s="65"/>
      <c r="AD111" s="58">
        <v>1.2999999999999999E-2</v>
      </c>
      <c r="AE111" s="57">
        <f t="shared" si="0"/>
        <v>5.0000000000000001E-4</v>
      </c>
    </row>
    <row r="112" spans="2:31" x14ac:dyDescent="0.2">
      <c r="B112" s="72" t="s">
        <v>340</v>
      </c>
      <c r="C112" s="72" t="s">
        <v>85</v>
      </c>
      <c r="D112" s="72" t="s">
        <v>153</v>
      </c>
      <c r="E112" s="52">
        <v>196.87105152000001</v>
      </c>
      <c r="F112" s="63">
        <v>42234.515972222223</v>
      </c>
      <c r="G112" s="33">
        <v>4.2</v>
      </c>
      <c r="H112" s="65"/>
      <c r="I112" s="58">
        <v>2.2000000000000001E-3</v>
      </c>
      <c r="J112" s="58">
        <v>0.16</v>
      </c>
      <c r="K112" s="58">
        <v>2.7E-4</v>
      </c>
      <c r="L112" s="59">
        <v>2.5000000000000001E-4</v>
      </c>
      <c r="M112" s="65"/>
      <c r="N112" s="59">
        <v>1.6999999999999999E-3</v>
      </c>
      <c r="O112" s="59">
        <v>2E-3</v>
      </c>
      <c r="P112" s="59">
        <v>5.9000000000000007E-3</v>
      </c>
      <c r="Q112" s="33">
        <v>3.8</v>
      </c>
      <c r="R112" s="58">
        <v>3.8E-3</v>
      </c>
      <c r="S112" s="66"/>
      <c r="T112" s="33">
        <v>0.17</v>
      </c>
      <c r="U112" s="65"/>
      <c r="V112" s="65"/>
      <c r="W112" s="59">
        <v>2.8999999999999998E-3</v>
      </c>
      <c r="X112" s="65"/>
      <c r="Y112" s="65"/>
      <c r="Z112" s="65"/>
      <c r="AA112" s="65"/>
      <c r="AB112" s="58">
        <v>5.0000000000000001E-4</v>
      </c>
      <c r="AC112" s="65"/>
      <c r="AD112" s="58">
        <v>1.2999999999999999E-2</v>
      </c>
      <c r="AE112" s="57">
        <f t="shared" si="0"/>
        <v>9.0476190476190474E-4</v>
      </c>
    </row>
    <row r="113" spans="2:31" x14ac:dyDescent="0.2">
      <c r="B113" s="72" t="s">
        <v>288</v>
      </c>
      <c r="C113" s="72" t="s">
        <v>277</v>
      </c>
      <c r="D113" s="72" t="s">
        <v>152</v>
      </c>
      <c r="E113" s="52">
        <v>196.05028608000001</v>
      </c>
      <c r="F113" s="63">
        <v>42234.5625</v>
      </c>
      <c r="G113" s="33">
        <v>6.1</v>
      </c>
      <c r="H113" s="65"/>
      <c r="I113" s="58">
        <v>1.8E-3</v>
      </c>
      <c r="J113" s="58">
        <v>0.13</v>
      </c>
      <c r="K113" s="58">
        <v>2.5000000000000001E-4</v>
      </c>
      <c r="L113" s="59">
        <v>2.5000000000000001E-4</v>
      </c>
      <c r="M113" s="65"/>
      <c r="N113" s="59">
        <v>1.1999999999999999E-3</v>
      </c>
      <c r="O113" s="59">
        <v>1.4E-3</v>
      </c>
      <c r="P113" s="59">
        <v>5.0000000000000001E-3</v>
      </c>
      <c r="Q113" s="33">
        <v>3.8</v>
      </c>
      <c r="R113" s="58">
        <v>2.8E-3</v>
      </c>
      <c r="S113" s="66"/>
      <c r="T113" s="33">
        <v>0.09</v>
      </c>
      <c r="U113" s="65"/>
      <c r="V113" s="65"/>
      <c r="W113" s="59">
        <v>2.3E-3</v>
      </c>
      <c r="X113" s="65"/>
      <c r="Y113" s="65"/>
      <c r="Z113" s="65"/>
      <c r="AA113" s="65"/>
      <c r="AB113" s="58">
        <v>5.0000000000000001E-4</v>
      </c>
      <c r="AC113" s="65"/>
      <c r="AD113" s="58">
        <v>1.0999999999999999E-2</v>
      </c>
      <c r="AE113" s="57">
        <f t="shared" si="0"/>
        <v>4.5901639344262296E-4</v>
      </c>
    </row>
    <row r="114" spans="2:31" x14ac:dyDescent="0.2">
      <c r="B114" s="72" t="s">
        <v>341</v>
      </c>
      <c r="C114" s="72" t="s">
        <v>85</v>
      </c>
      <c r="D114" s="72" t="s">
        <v>153</v>
      </c>
      <c r="E114" s="52">
        <v>196.87105152000001</v>
      </c>
      <c r="F114" s="63">
        <v>42235.444444444445</v>
      </c>
      <c r="G114" s="33">
        <v>5.4</v>
      </c>
      <c r="H114" s="65"/>
      <c r="I114" s="58">
        <v>2.5000000000000001E-3</v>
      </c>
      <c r="J114" s="58">
        <v>0.19</v>
      </c>
      <c r="K114" s="58">
        <v>4.1999999999999996E-4</v>
      </c>
      <c r="L114" s="59">
        <v>2.5000000000000001E-4</v>
      </c>
      <c r="M114" s="65"/>
      <c r="N114" s="59">
        <v>3.0000000000000001E-3</v>
      </c>
      <c r="O114" s="59">
        <v>2.8E-3</v>
      </c>
      <c r="P114" s="59">
        <v>7.6E-3</v>
      </c>
      <c r="Q114" s="33">
        <v>5.4</v>
      </c>
      <c r="R114" s="58">
        <v>6.0000000000000001E-3</v>
      </c>
      <c r="S114" s="66"/>
      <c r="T114" s="33">
        <v>0.22</v>
      </c>
      <c r="U114" s="65"/>
      <c r="V114" s="65"/>
      <c r="W114" s="59">
        <v>3.8E-3</v>
      </c>
      <c r="X114" s="65"/>
      <c r="Y114" s="65"/>
      <c r="Z114" s="65"/>
      <c r="AA114" s="65"/>
      <c r="AB114" s="58">
        <v>5.0000000000000001E-4</v>
      </c>
      <c r="AC114" s="65"/>
      <c r="AD114" s="58">
        <v>2.1000000000000001E-2</v>
      </c>
      <c r="AE114" s="57">
        <f t="shared" si="0"/>
        <v>1.1111111111111111E-3</v>
      </c>
    </row>
    <row r="115" spans="2:31" x14ac:dyDescent="0.2">
      <c r="B115" s="72" t="s">
        <v>289</v>
      </c>
      <c r="C115" s="72" t="s">
        <v>277</v>
      </c>
      <c r="D115" s="72" t="s">
        <v>152</v>
      </c>
      <c r="E115" s="52">
        <v>196.05028608000001</v>
      </c>
      <c r="F115" s="63">
        <v>42235.548611111109</v>
      </c>
      <c r="G115" s="33">
        <v>3.9</v>
      </c>
      <c r="H115" s="65"/>
      <c r="I115" s="58">
        <v>1.5E-3</v>
      </c>
      <c r="J115" s="58">
        <v>0.14000000000000001</v>
      </c>
      <c r="K115" s="58">
        <v>2.5000000000000001E-4</v>
      </c>
      <c r="L115" s="59">
        <v>2.5000000000000001E-4</v>
      </c>
      <c r="M115" s="65"/>
      <c r="N115" s="59">
        <v>1.6000000000000001E-3</v>
      </c>
      <c r="O115" s="59">
        <v>1.4E-3</v>
      </c>
      <c r="P115" s="59">
        <v>4.9000000000000007E-3</v>
      </c>
      <c r="Q115" s="33">
        <v>3.2</v>
      </c>
      <c r="R115" s="58">
        <v>2.5999999999999999E-3</v>
      </c>
      <c r="S115" s="66"/>
      <c r="T115" s="33">
        <v>9.1999999999999998E-2</v>
      </c>
      <c r="U115" s="65"/>
      <c r="V115" s="65"/>
      <c r="W115" s="59">
        <v>2.3999999999999998E-3</v>
      </c>
      <c r="X115" s="65"/>
      <c r="Y115" s="65"/>
      <c r="Z115" s="65"/>
      <c r="AA115" s="65"/>
      <c r="AB115" s="58">
        <v>5.0000000000000001E-4</v>
      </c>
      <c r="AC115" s="65"/>
      <c r="AD115" s="58">
        <v>2.5000000000000001E-2</v>
      </c>
      <c r="AE115" s="57">
        <f t="shared" si="0"/>
        <v>6.6666666666666664E-4</v>
      </c>
    </row>
    <row r="116" spans="2:31" x14ac:dyDescent="0.2">
      <c r="B116" s="72" t="s">
        <v>290</v>
      </c>
      <c r="C116" s="72" t="s">
        <v>277</v>
      </c>
      <c r="D116" s="72" t="s">
        <v>152</v>
      </c>
      <c r="E116" s="52">
        <v>196.05028608000001</v>
      </c>
      <c r="F116" s="63">
        <v>42236.458333333336</v>
      </c>
      <c r="G116" s="33">
        <v>3</v>
      </c>
      <c r="H116" s="65"/>
      <c r="I116" s="58">
        <v>2E-3</v>
      </c>
      <c r="J116" s="58">
        <v>0.13</v>
      </c>
      <c r="K116" s="58">
        <v>2.6000000000000003E-4</v>
      </c>
      <c r="L116" s="59">
        <v>2.5000000000000001E-4</v>
      </c>
      <c r="M116" s="65"/>
      <c r="N116" s="59">
        <v>2E-3</v>
      </c>
      <c r="O116" s="59">
        <v>1.5E-3</v>
      </c>
      <c r="P116" s="59">
        <v>4.7000000000000002E-3</v>
      </c>
      <c r="Q116" s="33">
        <v>2.7</v>
      </c>
      <c r="R116" s="58">
        <v>2.7000000000000001E-3</v>
      </c>
      <c r="S116" s="66"/>
      <c r="T116" s="33">
        <v>9.7000000000000003E-2</v>
      </c>
      <c r="U116" s="65"/>
      <c r="V116" s="65"/>
      <c r="W116" s="59">
        <v>2.5000000000000001E-3</v>
      </c>
      <c r="X116" s="65"/>
      <c r="Y116" s="65"/>
      <c r="Z116" s="65"/>
      <c r="AA116" s="65"/>
      <c r="AB116" s="58">
        <v>5.0000000000000001E-4</v>
      </c>
      <c r="AC116" s="65"/>
      <c r="AD116" s="58">
        <v>1.2E-2</v>
      </c>
      <c r="AE116" s="57">
        <f t="shared" si="0"/>
        <v>9.0000000000000008E-4</v>
      </c>
    </row>
    <row r="117" spans="2:31" x14ac:dyDescent="0.2">
      <c r="B117" s="72" t="s">
        <v>291</v>
      </c>
      <c r="C117" s="72" t="s">
        <v>277</v>
      </c>
      <c r="D117" s="72" t="s">
        <v>152</v>
      </c>
      <c r="E117" s="52">
        <v>196.05028608000001</v>
      </c>
      <c r="F117" s="63">
        <v>42237.479166666664</v>
      </c>
      <c r="G117" s="33">
        <v>4.0999999999999996</v>
      </c>
      <c r="H117" s="65"/>
      <c r="I117" s="58">
        <v>2.3E-3</v>
      </c>
      <c r="J117" s="58">
        <v>0.16</v>
      </c>
      <c r="K117" s="58">
        <v>2.8000000000000003E-4</v>
      </c>
      <c r="L117" s="59">
        <v>2.5000000000000001E-4</v>
      </c>
      <c r="M117" s="65"/>
      <c r="N117" s="59">
        <v>2.1000000000000003E-3</v>
      </c>
      <c r="O117" s="59">
        <v>2.2000000000000001E-3</v>
      </c>
      <c r="P117" s="59">
        <v>6.7999999999999996E-3</v>
      </c>
      <c r="Q117" s="33">
        <v>4.4000000000000004</v>
      </c>
      <c r="R117" s="58">
        <v>5.7000000000000002E-3</v>
      </c>
      <c r="S117" s="66"/>
      <c r="T117" s="33">
        <v>0.15</v>
      </c>
      <c r="U117" s="65"/>
      <c r="V117" s="65"/>
      <c r="W117" s="59">
        <v>3.3E-3</v>
      </c>
      <c r="X117" s="65"/>
      <c r="Y117" s="65"/>
      <c r="Z117" s="65"/>
      <c r="AA117" s="65"/>
      <c r="AB117" s="58">
        <v>5.0000000000000001E-4</v>
      </c>
      <c r="AC117" s="65"/>
      <c r="AD117" s="58">
        <v>2.7E-2</v>
      </c>
      <c r="AE117" s="57">
        <f t="shared" si="0"/>
        <v>1.3902439024390245E-3</v>
      </c>
    </row>
    <row r="118" spans="2:31" x14ac:dyDescent="0.2">
      <c r="B118" s="72" t="s">
        <v>292</v>
      </c>
      <c r="C118" s="72" t="s">
        <v>277</v>
      </c>
      <c r="D118" s="72" t="s">
        <v>152</v>
      </c>
      <c r="E118" s="52">
        <v>196.05028608000001</v>
      </c>
      <c r="F118" s="63">
        <v>42238.465277777781</v>
      </c>
      <c r="G118" s="33">
        <v>4.9000000000000004</v>
      </c>
      <c r="H118" s="65"/>
      <c r="I118" s="58">
        <v>1.6000000000000001E-3</v>
      </c>
      <c r="J118" s="58">
        <v>0.12</v>
      </c>
      <c r="K118" s="58">
        <v>2.5000000000000001E-4</v>
      </c>
      <c r="L118" s="59">
        <v>2.5000000000000001E-4</v>
      </c>
      <c r="M118" s="65"/>
      <c r="N118" s="59">
        <v>1.4E-3</v>
      </c>
      <c r="O118" s="59">
        <v>1.1999999999999999E-3</v>
      </c>
      <c r="P118" s="59">
        <v>1.9E-2</v>
      </c>
      <c r="Q118" s="33">
        <v>3.2</v>
      </c>
      <c r="R118" s="58">
        <v>2.2000000000000001E-3</v>
      </c>
      <c r="S118" s="66"/>
      <c r="T118" s="33">
        <v>8.8999999999999996E-2</v>
      </c>
      <c r="U118" s="65"/>
      <c r="V118" s="65"/>
      <c r="W118" s="59">
        <v>2.2000000000000001E-3</v>
      </c>
      <c r="X118" s="65"/>
      <c r="Y118" s="65"/>
      <c r="Z118" s="65"/>
      <c r="AA118" s="65"/>
      <c r="AB118" s="58">
        <v>5.0000000000000001E-4</v>
      </c>
      <c r="AC118" s="65"/>
      <c r="AD118" s="58">
        <v>1.2E-2</v>
      </c>
      <c r="AE118" s="57">
        <f t="shared" si="0"/>
        <v>4.4897959183673469E-4</v>
      </c>
    </row>
    <row r="119" spans="2:31" x14ac:dyDescent="0.2">
      <c r="B119" s="72" t="s">
        <v>293</v>
      </c>
      <c r="C119" s="72" t="s">
        <v>277</v>
      </c>
      <c r="D119" s="72" t="s">
        <v>152</v>
      </c>
      <c r="E119" s="52">
        <v>196.05028608000001</v>
      </c>
      <c r="F119" s="63">
        <v>42239.475694444445</v>
      </c>
      <c r="G119" s="33">
        <v>5.0999999999999996</v>
      </c>
      <c r="H119" s="65"/>
      <c r="I119" s="58">
        <v>1.9E-3</v>
      </c>
      <c r="J119" s="58">
        <v>0.14000000000000001</v>
      </c>
      <c r="K119" s="58">
        <v>2.5000000000000001E-4</v>
      </c>
      <c r="L119" s="59">
        <v>2.5000000000000001E-4</v>
      </c>
      <c r="M119" s="65"/>
      <c r="N119" s="59">
        <v>1.6000000000000001E-3</v>
      </c>
      <c r="O119" s="59">
        <v>1.5E-3</v>
      </c>
      <c r="P119" s="59">
        <v>4.9000000000000007E-3</v>
      </c>
      <c r="Q119" s="33">
        <v>3.4</v>
      </c>
      <c r="R119" s="58">
        <v>2.5999999999999999E-3</v>
      </c>
      <c r="S119" s="66"/>
      <c r="T119" s="33">
        <v>0.1</v>
      </c>
      <c r="U119" s="65"/>
      <c r="V119" s="65"/>
      <c r="W119" s="59">
        <v>2.5000000000000001E-3</v>
      </c>
      <c r="X119" s="65"/>
      <c r="Y119" s="65"/>
      <c r="Z119" s="65"/>
      <c r="AA119" s="65"/>
      <c r="AB119" s="58">
        <v>5.0000000000000001E-4</v>
      </c>
      <c r="AC119" s="65"/>
      <c r="AD119" s="58">
        <v>1.0999999999999999E-2</v>
      </c>
      <c r="AE119" s="57">
        <f t="shared" si="0"/>
        <v>5.0980392156862748E-4</v>
      </c>
    </row>
    <row r="120" spans="2:31" x14ac:dyDescent="0.2">
      <c r="B120" s="72" t="s">
        <v>294</v>
      </c>
      <c r="C120" s="72" t="s">
        <v>277</v>
      </c>
      <c r="D120" s="72" t="s">
        <v>152</v>
      </c>
      <c r="E120" s="52">
        <v>196.05028608000001</v>
      </c>
      <c r="F120" s="63">
        <v>42240.46875</v>
      </c>
      <c r="G120" s="33">
        <v>4.8</v>
      </c>
      <c r="H120" s="65"/>
      <c r="I120" s="58">
        <v>1.9E-3</v>
      </c>
      <c r="J120" s="58">
        <v>0.14000000000000001</v>
      </c>
      <c r="K120" s="58">
        <v>2.5000000000000001E-4</v>
      </c>
      <c r="L120" s="59">
        <v>2.5000000000000001E-4</v>
      </c>
      <c r="M120" s="65"/>
      <c r="N120" s="59">
        <v>1.6000000000000001E-3</v>
      </c>
      <c r="O120" s="59">
        <v>1.5E-3</v>
      </c>
      <c r="P120" s="59">
        <v>4.7000000000000002E-3</v>
      </c>
      <c r="Q120" s="33">
        <v>3.6</v>
      </c>
      <c r="R120" s="58">
        <v>3.2000000000000002E-3</v>
      </c>
      <c r="S120" s="66"/>
      <c r="T120" s="33">
        <v>0.1</v>
      </c>
      <c r="U120" s="65"/>
      <c r="V120" s="65"/>
      <c r="W120" s="59">
        <v>2.1000000000000003E-3</v>
      </c>
      <c r="X120" s="65"/>
      <c r="Y120" s="65"/>
      <c r="Z120" s="65"/>
      <c r="AA120" s="65"/>
      <c r="AB120" s="58">
        <v>5.0000000000000001E-4</v>
      </c>
      <c r="AC120" s="65"/>
      <c r="AD120" s="58">
        <v>6.1999999999999998E-3</v>
      </c>
      <c r="AE120" s="57">
        <f t="shared" si="0"/>
        <v>6.6666666666666675E-4</v>
      </c>
    </row>
    <row r="121" spans="2:31" x14ac:dyDescent="0.2">
      <c r="B121" s="72" t="s">
        <v>342</v>
      </c>
      <c r="C121" s="72" t="s">
        <v>85</v>
      </c>
      <c r="D121" s="72" t="s">
        <v>153</v>
      </c>
      <c r="E121" s="52">
        <v>196.87105152000001</v>
      </c>
      <c r="F121" s="63">
        <v>42240.661805555559</v>
      </c>
      <c r="G121" s="33">
        <v>3.2</v>
      </c>
      <c r="H121" s="65"/>
      <c r="I121" s="58">
        <v>1.9E-3</v>
      </c>
      <c r="J121" s="58">
        <v>0.15</v>
      </c>
      <c r="K121" s="58">
        <v>2.5000000000000001E-4</v>
      </c>
      <c r="L121" s="59">
        <v>2.5000000000000001E-4</v>
      </c>
      <c r="M121" s="65"/>
      <c r="N121" s="59">
        <v>1.6000000000000001E-3</v>
      </c>
      <c r="O121" s="59">
        <v>1.6999999999999999E-3</v>
      </c>
      <c r="P121" s="59">
        <v>5.3E-3</v>
      </c>
      <c r="Q121" s="33">
        <v>3.2</v>
      </c>
      <c r="R121" s="58">
        <v>3.0999999999999999E-3</v>
      </c>
      <c r="S121" s="66"/>
      <c r="T121" s="33">
        <v>0.11</v>
      </c>
      <c r="U121" s="65"/>
      <c r="V121" s="65"/>
      <c r="W121" s="59">
        <v>2.7000000000000001E-3</v>
      </c>
      <c r="X121" s="65"/>
      <c r="Y121" s="65"/>
      <c r="Z121" s="65"/>
      <c r="AA121" s="65"/>
      <c r="AB121" s="58">
        <v>5.0000000000000001E-4</v>
      </c>
      <c r="AC121" s="65"/>
      <c r="AD121" s="58">
        <v>1.0999999999999999E-2</v>
      </c>
      <c r="AE121" s="57">
        <f t="shared" si="0"/>
        <v>9.6874999999999988E-4</v>
      </c>
    </row>
    <row r="122" spans="2:31" x14ac:dyDescent="0.2">
      <c r="B122" s="72" t="s">
        <v>295</v>
      </c>
      <c r="C122" s="72" t="s">
        <v>277</v>
      </c>
      <c r="D122" s="72" t="s">
        <v>152</v>
      </c>
      <c r="E122" s="52">
        <v>196.05028608000001</v>
      </c>
      <c r="F122" s="63">
        <v>42241.434027777781</v>
      </c>
      <c r="G122" s="33">
        <v>6.8</v>
      </c>
      <c r="H122" s="65"/>
      <c r="I122" s="58">
        <v>2.5999999999999999E-3</v>
      </c>
      <c r="J122" s="58">
        <v>0.2</v>
      </c>
      <c r="K122" s="58">
        <v>4.6000000000000001E-4</v>
      </c>
      <c r="L122" s="59">
        <v>2.5000000000000001E-4</v>
      </c>
      <c r="M122" s="65"/>
      <c r="N122" s="59">
        <v>3.3E-3</v>
      </c>
      <c r="O122" s="59">
        <v>3.2000000000000002E-3</v>
      </c>
      <c r="P122" s="59">
        <v>9.6999999999999986E-3</v>
      </c>
      <c r="Q122" s="33">
        <v>7</v>
      </c>
      <c r="R122" s="58">
        <v>6.4999999999999997E-3</v>
      </c>
      <c r="S122" s="66"/>
      <c r="T122" s="33">
        <v>0.19</v>
      </c>
      <c r="U122" s="65"/>
      <c r="V122" s="65"/>
      <c r="W122" s="59">
        <v>4.7999999999999996E-3</v>
      </c>
      <c r="X122" s="65"/>
      <c r="Y122" s="65"/>
      <c r="Z122" s="65"/>
      <c r="AA122" s="65"/>
      <c r="AB122" s="58">
        <v>5.0000000000000001E-4</v>
      </c>
      <c r="AC122" s="65"/>
      <c r="AD122" s="58">
        <v>2.7E-2</v>
      </c>
      <c r="AE122" s="57">
        <f t="shared" si="0"/>
        <v>9.5588235294117641E-4</v>
      </c>
    </row>
    <row r="123" spans="2:31" x14ac:dyDescent="0.2">
      <c r="B123" s="72" t="s">
        <v>343</v>
      </c>
      <c r="C123" s="72" t="s">
        <v>85</v>
      </c>
      <c r="D123" s="72" t="s">
        <v>153</v>
      </c>
      <c r="E123" s="52">
        <v>196.87105152000001</v>
      </c>
      <c r="F123" s="63">
        <v>42241.569444444445</v>
      </c>
      <c r="G123" s="33">
        <v>3.2</v>
      </c>
      <c r="H123" s="65"/>
      <c r="I123" s="58">
        <v>2E-3</v>
      </c>
      <c r="J123" s="58">
        <v>0.15</v>
      </c>
      <c r="K123" s="58">
        <v>2.5000000000000001E-4</v>
      </c>
      <c r="L123" s="59">
        <v>2.5000000000000001E-4</v>
      </c>
      <c r="M123" s="65"/>
      <c r="N123" s="59">
        <v>1.9E-3</v>
      </c>
      <c r="O123" s="59">
        <v>1.9E-3</v>
      </c>
      <c r="P123" s="59">
        <v>5.3E-3</v>
      </c>
      <c r="Q123" s="33">
        <v>3.4</v>
      </c>
      <c r="R123" s="58">
        <v>3.5999999999999999E-3</v>
      </c>
      <c r="S123" s="66"/>
      <c r="T123" s="33">
        <v>0.14000000000000001</v>
      </c>
      <c r="U123" s="65"/>
      <c r="V123" s="65"/>
      <c r="W123" s="59">
        <v>2.8E-3</v>
      </c>
      <c r="X123" s="65"/>
      <c r="Y123" s="65"/>
      <c r="Z123" s="65"/>
      <c r="AA123" s="65"/>
      <c r="AB123" s="58">
        <v>5.0000000000000001E-4</v>
      </c>
      <c r="AC123" s="65"/>
      <c r="AD123" s="58">
        <v>1.9E-2</v>
      </c>
      <c r="AE123" s="57">
        <f t="shared" si="0"/>
        <v>1.1249999999999999E-3</v>
      </c>
    </row>
    <row r="124" spans="2:31" x14ac:dyDescent="0.2">
      <c r="B124" s="72" t="s">
        <v>296</v>
      </c>
      <c r="C124" s="72" t="s">
        <v>277</v>
      </c>
      <c r="D124" s="72" t="s">
        <v>152</v>
      </c>
      <c r="E124" s="52">
        <v>196.05028608000001</v>
      </c>
      <c r="F124" s="63">
        <v>42242.440972222219</v>
      </c>
      <c r="G124" s="33">
        <v>2.1</v>
      </c>
      <c r="H124" s="65"/>
      <c r="I124" s="58">
        <v>1.8E-3</v>
      </c>
      <c r="J124" s="58">
        <v>0.14000000000000001</v>
      </c>
      <c r="K124" s="58">
        <v>2.5000000000000001E-4</v>
      </c>
      <c r="L124" s="59">
        <v>2.5000000000000001E-4</v>
      </c>
      <c r="M124" s="65"/>
      <c r="N124" s="59">
        <v>1.8E-3</v>
      </c>
      <c r="O124" s="59">
        <v>1.4E-3</v>
      </c>
      <c r="P124" s="59">
        <v>4.3E-3</v>
      </c>
      <c r="Q124" s="33">
        <v>2.2000000000000002</v>
      </c>
      <c r="R124" s="58">
        <v>2.3999999999999998E-3</v>
      </c>
      <c r="S124" s="66"/>
      <c r="T124" s="33">
        <v>9.5000000000000001E-2</v>
      </c>
      <c r="U124" s="65"/>
      <c r="V124" s="65"/>
      <c r="W124" s="59">
        <v>2.3E-3</v>
      </c>
      <c r="X124" s="65"/>
      <c r="Y124" s="65"/>
      <c r="Z124" s="65"/>
      <c r="AA124" s="65"/>
      <c r="AB124" s="58">
        <v>5.0000000000000001E-4</v>
      </c>
      <c r="AC124" s="65"/>
      <c r="AD124" s="58">
        <v>1.0999999999999999E-2</v>
      </c>
      <c r="AE124" s="57">
        <f t="shared" si="0"/>
        <v>1.1428571428571427E-3</v>
      </c>
    </row>
    <row r="125" spans="2:31" x14ac:dyDescent="0.2">
      <c r="B125" s="72" t="s">
        <v>344</v>
      </c>
      <c r="C125" s="72" t="s">
        <v>85</v>
      </c>
      <c r="D125" s="72" t="s">
        <v>153</v>
      </c>
      <c r="E125" s="52">
        <v>196.87105152000001</v>
      </c>
      <c r="F125" s="63">
        <v>42242.479166666664</v>
      </c>
      <c r="G125" s="33">
        <v>4.5999999999999996</v>
      </c>
      <c r="H125" s="65"/>
      <c r="I125" s="58">
        <v>1.8E-3</v>
      </c>
      <c r="J125" s="58">
        <v>0.12</v>
      </c>
      <c r="K125" s="58">
        <v>2.0000000000000001E-4</v>
      </c>
      <c r="L125" s="59">
        <v>4.2999999999999995E-5</v>
      </c>
      <c r="M125" s="65"/>
      <c r="N125" s="59">
        <v>2.5999999999999999E-3</v>
      </c>
      <c r="O125" s="59">
        <v>1.6999999999999999E-3</v>
      </c>
      <c r="P125" s="59">
        <v>5.1999999999999998E-3</v>
      </c>
      <c r="Q125" s="33">
        <v>3.4</v>
      </c>
      <c r="R125" s="58">
        <v>3.0999999999999999E-3</v>
      </c>
      <c r="S125" s="66"/>
      <c r="T125" s="33">
        <v>0.09</v>
      </c>
      <c r="U125" s="65"/>
      <c r="V125" s="65"/>
      <c r="W125" s="59">
        <v>3.0000000000000001E-3</v>
      </c>
      <c r="X125" s="65"/>
      <c r="Y125" s="65"/>
      <c r="Z125" s="65"/>
      <c r="AA125" s="65"/>
      <c r="AB125" s="58">
        <v>1E-4</v>
      </c>
      <c r="AC125" s="65"/>
      <c r="AD125" s="58">
        <v>1.0999999999999999E-2</v>
      </c>
      <c r="AE125" s="57">
        <f t="shared" si="0"/>
        <v>6.7391304347826086E-4</v>
      </c>
    </row>
    <row r="126" spans="2:31" x14ac:dyDescent="0.2">
      <c r="B126" s="72" t="s">
        <v>297</v>
      </c>
      <c r="C126" s="72" t="s">
        <v>277</v>
      </c>
      <c r="D126" s="72" t="s">
        <v>152</v>
      </c>
      <c r="E126" s="52">
        <v>196.05028608000001</v>
      </c>
      <c r="F126" s="63">
        <v>42243.46875</v>
      </c>
      <c r="G126" s="33">
        <v>200</v>
      </c>
      <c r="H126" s="65"/>
      <c r="I126" s="58">
        <v>3.8E-3</v>
      </c>
      <c r="J126" s="58">
        <v>0.65</v>
      </c>
      <c r="K126" s="58">
        <v>1.4999999999999999E-2</v>
      </c>
      <c r="L126" s="59">
        <v>1.5E-3</v>
      </c>
      <c r="M126" s="65"/>
      <c r="N126" s="59">
        <v>7.6E-3</v>
      </c>
      <c r="O126" s="59">
        <v>6.7000000000000004E-2</v>
      </c>
      <c r="P126" s="59">
        <v>9.9000000000000005E-2</v>
      </c>
      <c r="Q126" s="33">
        <v>190</v>
      </c>
      <c r="R126" s="58">
        <v>6.0999999999999999E-2</v>
      </c>
      <c r="S126" s="66"/>
      <c r="T126" s="33">
        <v>4.9000000000000004</v>
      </c>
      <c r="U126" s="65"/>
      <c r="V126" s="65"/>
      <c r="W126" s="59">
        <v>6.9000000000000006E-2</v>
      </c>
      <c r="X126" s="65"/>
      <c r="Y126" s="65"/>
      <c r="Z126" s="65"/>
      <c r="AA126" s="65"/>
      <c r="AB126" s="58">
        <v>2.5000000000000001E-3</v>
      </c>
      <c r="AC126" s="65"/>
      <c r="AD126" s="58">
        <v>0.3</v>
      </c>
      <c r="AE126" s="57">
        <f t="shared" si="0"/>
        <v>3.0499999999999999E-4</v>
      </c>
    </row>
    <row r="127" spans="2:31" x14ac:dyDescent="0.2">
      <c r="B127" s="72" t="s">
        <v>345</v>
      </c>
      <c r="C127" s="72" t="s">
        <v>85</v>
      </c>
      <c r="D127" s="72" t="s">
        <v>153</v>
      </c>
      <c r="E127" s="52">
        <v>196.87105152000001</v>
      </c>
      <c r="F127" s="63">
        <v>42243.510416666664</v>
      </c>
      <c r="G127" s="33">
        <v>210</v>
      </c>
      <c r="H127" s="65"/>
      <c r="I127" s="58">
        <v>3.5999999999999997E-2</v>
      </c>
      <c r="J127" s="58">
        <v>2.5</v>
      </c>
      <c r="K127" s="58">
        <v>1.7000000000000001E-2</v>
      </c>
      <c r="L127" s="59">
        <v>2E-3</v>
      </c>
      <c r="M127" s="65"/>
      <c r="N127" s="59">
        <v>0.11</v>
      </c>
      <c r="O127" s="59">
        <v>9.4E-2</v>
      </c>
      <c r="P127" s="59">
        <v>0.21</v>
      </c>
      <c r="Q127" s="33">
        <v>170</v>
      </c>
      <c r="R127" s="58">
        <v>0.15</v>
      </c>
      <c r="S127" s="66"/>
      <c r="T127" s="33">
        <v>4.5999999999999996</v>
      </c>
      <c r="U127" s="65"/>
      <c r="V127" s="65"/>
      <c r="W127" s="59">
        <v>0.11</v>
      </c>
      <c r="X127" s="65"/>
      <c r="Y127" s="65"/>
      <c r="Z127" s="65"/>
      <c r="AA127" s="65"/>
      <c r="AB127" s="58">
        <v>1.9E-3</v>
      </c>
      <c r="AC127" s="65"/>
      <c r="AD127" s="58">
        <v>0.49</v>
      </c>
      <c r="AE127" s="57">
        <f t="shared" si="0"/>
        <v>7.1428571428571429E-4</v>
      </c>
    </row>
    <row r="128" spans="2:31" x14ac:dyDescent="0.2">
      <c r="B128" s="72" t="s">
        <v>298</v>
      </c>
      <c r="C128" s="72" t="s">
        <v>277</v>
      </c>
      <c r="D128" s="72" t="s">
        <v>152</v>
      </c>
      <c r="E128" s="52">
        <v>196.05028608000001</v>
      </c>
      <c r="F128" s="63">
        <v>42244.444444444445</v>
      </c>
      <c r="G128" s="33">
        <v>140</v>
      </c>
      <c r="H128" s="65"/>
      <c r="I128" s="58">
        <v>7.0999999999999995E-3</v>
      </c>
      <c r="J128" s="58">
        <v>3</v>
      </c>
      <c r="K128" s="58">
        <v>1.0999999999999999E-2</v>
      </c>
      <c r="L128" s="59">
        <v>1.8E-3</v>
      </c>
      <c r="M128" s="65"/>
      <c r="N128" s="59">
        <v>9.0999999999999998E-2</v>
      </c>
      <c r="O128" s="59">
        <v>7.6999999999999999E-2</v>
      </c>
      <c r="P128" s="59">
        <v>0.21</v>
      </c>
      <c r="Q128" s="33">
        <v>120</v>
      </c>
      <c r="R128" s="58">
        <v>0.12</v>
      </c>
      <c r="S128" s="66"/>
      <c r="T128" s="33">
        <v>4.0999999999999996</v>
      </c>
      <c r="U128" s="65"/>
      <c r="V128" s="65"/>
      <c r="W128" s="59">
        <v>0.12</v>
      </c>
      <c r="X128" s="65"/>
      <c r="Y128" s="65"/>
      <c r="Z128" s="65"/>
      <c r="AA128" s="65"/>
      <c r="AB128" s="58">
        <v>0</v>
      </c>
      <c r="AC128" s="65"/>
      <c r="AD128" s="58">
        <v>0.65</v>
      </c>
      <c r="AE128" s="57">
        <f t="shared" si="0"/>
        <v>8.571428571428571E-4</v>
      </c>
    </row>
    <row r="129" spans="2:31" x14ac:dyDescent="0.2">
      <c r="B129" s="72" t="s">
        <v>299</v>
      </c>
      <c r="C129" s="72" t="s">
        <v>277</v>
      </c>
      <c r="D129" s="72" t="s">
        <v>152</v>
      </c>
      <c r="E129" s="52">
        <v>196.05028608000001</v>
      </c>
      <c r="F129" s="63">
        <v>42246.461805555555</v>
      </c>
      <c r="G129" s="33">
        <v>6.3</v>
      </c>
      <c r="H129" s="65"/>
      <c r="I129" s="58">
        <v>2.3999999999999998E-3</v>
      </c>
      <c r="J129" s="58">
        <v>0.21</v>
      </c>
      <c r="K129" s="58">
        <v>4.1999999999999996E-4</v>
      </c>
      <c r="L129" s="59">
        <v>2.5000000000000001E-4</v>
      </c>
      <c r="M129" s="65"/>
      <c r="N129" s="59">
        <v>4.4000000000000003E-3</v>
      </c>
      <c r="O129" s="59">
        <v>3.0999999999999999E-3</v>
      </c>
      <c r="P129" s="59">
        <v>8.0999999999999996E-3</v>
      </c>
      <c r="Q129" s="33">
        <v>6</v>
      </c>
      <c r="R129" s="58">
        <v>7.0000000000000001E-3</v>
      </c>
      <c r="S129" s="66"/>
      <c r="T129" s="33">
        <v>0.22</v>
      </c>
      <c r="U129" s="65"/>
      <c r="V129" s="65"/>
      <c r="W129" s="59">
        <v>4.4000000000000003E-3</v>
      </c>
      <c r="X129" s="65"/>
      <c r="Y129" s="65"/>
      <c r="Z129" s="65"/>
      <c r="AA129" s="65"/>
      <c r="AB129" s="58">
        <v>5.0000000000000001E-4</v>
      </c>
      <c r="AC129" s="65"/>
      <c r="AD129" s="58">
        <v>2.7E-2</v>
      </c>
      <c r="AE129" s="57">
        <f t="shared" si="0"/>
        <v>1.1111111111111111E-3</v>
      </c>
    </row>
    <row r="130" spans="2:31" x14ac:dyDescent="0.2">
      <c r="B130" s="72" t="s">
        <v>300</v>
      </c>
      <c r="C130" s="72" t="s">
        <v>277</v>
      </c>
      <c r="D130" s="72" t="s">
        <v>152</v>
      </c>
      <c r="E130" s="52">
        <v>196.05028608000001</v>
      </c>
      <c r="F130" s="63">
        <v>42247.427083333336</v>
      </c>
      <c r="G130" s="33">
        <v>8.1</v>
      </c>
      <c r="H130" s="65"/>
      <c r="I130" s="58">
        <v>2E-3</v>
      </c>
      <c r="J130" s="58">
        <v>0.16</v>
      </c>
      <c r="K130" s="58">
        <v>4.1999999999999996E-4</v>
      </c>
      <c r="L130" s="59">
        <v>5.0000000000000001E-4</v>
      </c>
      <c r="M130" s="65"/>
      <c r="N130" s="59">
        <v>4.7000000000000002E-3</v>
      </c>
      <c r="O130" s="59">
        <v>2.8999999999999998E-3</v>
      </c>
      <c r="P130" s="59">
        <v>7.9000000000000008E-3</v>
      </c>
      <c r="Q130" s="33">
        <v>5.5</v>
      </c>
      <c r="R130" s="58">
        <v>5.7999999999999996E-3</v>
      </c>
      <c r="S130" s="66"/>
      <c r="T130" s="33">
        <v>0.19</v>
      </c>
      <c r="U130" s="65"/>
      <c r="V130" s="65"/>
      <c r="W130" s="59">
        <v>4.4999999999999997E-3</v>
      </c>
      <c r="X130" s="65"/>
      <c r="Y130" s="65"/>
      <c r="Z130" s="65"/>
      <c r="AA130" s="65"/>
      <c r="AB130" s="58">
        <v>1E-4</v>
      </c>
      <c r="AC130" s="65"/>
      <c r="AD130" s="58">
        <v>2.1999999999999999E-2</v>
      </c>
      <c r="AE130" s="57">
        <f t="shared" si="0"/>
        <v>7.1604938271604935E-4</v>
      </c>
    </row>
    <row r="131" spans="2:31" x14ac:dyDescent="0.2">
      <c r="B131" s="72" t="s">
        <v>301</v>
      </c>
      <c r="C131" s="72" t="s">
        <v>277</v>
      </c>
      <c r="D131" s="72" t="s">
        <v>152</v>
      </c>
      <c r="E131" s="52">
        <v>196.05028608000001</v>
      </c>
      <c r="F131" s="63">
        <v>42248.434027777781</v>
      </c>
      <c r="G131" s="33">
        <v>1.5</v>
      </c>
      <c r="H131" s="65"/>
      <c r="I131" s="58">
        <v>2.1000000000000003E-3</v>
      </c>
      <c r="J131" s="58">
        <v>0.13</v>
      </c>
      <c r="K131" s="58">
        <v>2.3000000000000001E-4</v>
      </c>
      <c r="L131" s="59">
        <v>5.3999999999999998E-5</v>
      </c>
      <c r="M131" s="65"/>
      <c r="N131" s="59">
        <v>2.2000000000000001E-3</v>
      </c>
      <c r="O131" s="59">
        <v>1.4E-3</v>
      </c>
      <c r="P131" s="59">
        <v>4.4999999999999997E-3</v>
      </c>
      <c r="Q131" s="33">
        <v>0.77</v>
      </c>
      <c r="R131" s="58">
        <v>2.5000000000000001E-3</v>
      </c>
      <c r="S131" s="66"/>
      <c r="T131" s="33">
        <v>0.15</v>
      </c>
      <c r="U131" s="65"/>
      <c r="V131" s="65"/>
      <c r="W131" s="59">
        <v>3.8999999999999998E-3</v>
      </c>
      <c r="X131" s="65"/>
      <c r="Y131" s="65"/>
      <c r="Z131" s="65"/>
      <c r="AA131" s="65"/>
      <c r="AB131" s="58">
        <v>1E-4</v>
      </c>
      <c r="AC131" s="65"/>
      <c r="AD131" s="58">
        <v>7.3000000000000001E-3</v>
      </c>
      <c r="AE131" s="57">
        <f t="shared" si="0"/>
        <v>1.6666666666666668E-3</v>
      </c>
    </row>
    <row r="132" spans="2:31" x14ac:dyDescent="0.2">
      <c r="B132" s="72" t="s">
        <v>302</v>
      </c>
      <c r="C132" s="72" t="s">
        <v>277</v>
      </c>
      <c r="D132" s="72" t="s">
        <v>152</v>
      </c>
      <c r="E132" s="52">
        <v>196.05028608000001</v>
      </c>
      <c r="F132" s="63">
        <v>42249.475694444445</v>
      </c>
      <c r="G132" s="33">
        <v>6</v>
      </c>
      <c r="H132" s="65"/>
      <c r="I132" s="58">
        <v>2.2000000000000001E-3</v>
      </c>
      <c r="J132" s="58">
        <v>0.16</v>
      </c>
      <c r="K132" s="58">
        <v>3.8999999999999999E-4</v>
      </c>
      <c r="L132" s="59">
        <v>1.4999999999999999E-4</v>
      </c>
      <c r="M132" s="65"/>
      <c r="N132" s="59">
        <v>4.4000000000000003E-3</v>
      </c>
      <c r="O132" s="59">
        <v>2.8999999999999998E-3</v>
      </c>
      <c r="P132" s="59">
        <v>7.7999999999999996E-3</v>
      </c>
      <c r="Q132" s="33">
        <v>5.2</v>
      </c>
      <c r="R132" s="58">
        <v>4.4999999999999997E-3</v>
      </c>
      <c r="S132" s="66"/>
      <c r="T132" s="33">
        <v>0.16</v>
      </c>
      <c r="U132" s="65"/>
      <c r="V132" s="65"/>
      <c r="W132" s="59">
        <v>4.4000000000000003E-3</v>
      </c>
      <c r="X132" s="65"/>
      <c r="Y132" s="65"/>
      <c r="Z132" s="65"/>
      <c r="AA132" s="65"/>
      <c r="AB132" s="58">
        <v>1E-4</v>
      </c>
      <c r="AC132" s="65"/>
      <c r="AD132" s="58">
        <v>0.02</v>
      </c>
      <c r="AE132" s="57">
        <f t="shared" si="0"/>
        <v>7.4999999999999991E-4</v>
      </c>
    </row>
    <row r="133" spans="2:31" x14ac:dyDescent="0.2">
      <c r="B133" s="72" t="s">
        <v>303</v>
      </c>
      <c r="C133" s="72" t="s">
        <v>277</v>
      </c>
      <c r="D133" s="72" t="s">
        <v>152</v>
      </c>
      <c r="E133" s="52">
        <v>196.05028608000001</v>
      </c>
      <c r="F133" s="63">
        <v>42252.420138888891</v>
      </c>
      <c r="G133" s="33">
        <v>23</v>
      </c>
      <c r="H133" s="65"/>
      <c r="I133" s="58">
        <v>5.7999999999999996E-3</v>
      </c>
      <c r="J133" s="58">
        <v>0.31</v>
      </c>
      <c r="K133" s="58">
        <v>1.4E-3</v>
      </c>
      <c r="L133" s="59">
        <v>5.0000000000000001E-4</v>
      </c>
      <c r="M133" s="65"/>
      <c r="N133" s="59">
        <v>1.2999999999999999E-2</v>
      </c>
      <c r="O133" s="59">
        <v>8.9999999999999993E-3</v>
      </c>
      <c r="P133" s="59">
        <v>2.1000000000000001E-2</v>
      </c>
      <c r="Q133" s="33">
        <v>22</v>
      </c>
      <c r="R133" s="58">
        <v>1.4999999999999999E-2</v>
      </c>
      <c r="S133" s="66"/>
      <c r="T133" s="33">
        <v>0.45</v>
      </c>
      <c r="U133" s="65"/>
      <c r="V133" s="65"/>
      <c r="W133" s="59">
        <v>1.2E-2</v>
      </c>
      <c r="X133" s="65"/>
      <c r="Y133" s="65"/>
      <c r="Z133" s="65"/>
      <c r="AA133" s="65"/>
      <c r="AB133" s="58">
        <v>2.2000000000000001E-4</v>
      </c>
      <c r="AC133" s="65"/>
      <c r="AD133" s="58">
        <v>5.1999999999999998E-2</v>
      </c>
      <c r="AE133" s="57">
        <f t="shared" si="0"/>
        <v>6.521739130434782E-4</v>
      </c>
    </row>
    <row r="134" spans="2:31" x14ac:dyDescent="0.2">
      <c r="B134" s="72" t="s">
        <v>304</v>
      </c>
      <c r="C134" s="72" t="s">
        <v>277</v>
      </c>
      <c r="D134" s="72" t="s">
        <v>152</v>
      </c>
      <c r="E134" s="52">
        <v>196.05028608000001</v>
      </c>
      <c r="F134" s="63">
        <v>42253.40625</v>
      </c>
      <c r="G134" s="33">
        <v>170</v>
      </c>
      <c r="H134" s="65"/>
      <c r="I134" s="58">
        <v>3.5000000000000003E-2</v>
      </c>
      <c r="J134" s="58">
        <v>1.8</v>
      </c>
      <c r="K134" s="58">
        <v>1.4E-2</v>
      </c>
      <c r="L134" s="59">
        <v>2.8E-3</v>
      </c>
      <c r="M134" s="65"/>
      <c r="N134" s="59">
        <v>9.9000000000000005E-2</v>
      </c>
      <c r="O134" s="59">
        <v>0.08</v>
      </c>
      <c r="P134" s="59">
        <v>0.18</v>
      </c>
      <c r="Q134" s="33">
        <v>160</v>
      </c>
      <c r="R134" s="58">
        <v>0.14000000000000001</v>
      </c>
      <c r="S134" s="66"/>
      <c r="T134" s="33">
        <v>4.2</v>
      </c>
      <c r="U134" s="65"/>
      <c r="V134" s="65"/>
      <c r="W134" s="59">
        <v>0.11</v>
      </c>
      <c r="X134" s="65"/>
      <c r="Y134" s="65"/>
      <c r="Z134" s="65"/>
      <c r="AA134" s="65"/>
      <c r="AB134" s="58">
        <v>2.1000000000000003E-3</v>
      </c>
      <c r="AC134" s="65"/>
      <c r="AD134" s="58">
        <v>0.52</v>
      </c>
      <c r="AE134" s="57">
        <f t="shared" si="0"/>
        <v>8.2352941176470592E-4</v>
      </c>
    </row>
    <row r="135" spans="2:31" x14ac:dyDescent="0.2">
      <c r="B135" s="72" t="s">
        <v>305</v>
      </c>
      <c r="C135" s="72" t="s">
        <v>277</v>
      </c>
      <c r="D135" s="72" t="s">
        <v>152</v>
      </c>
      <c r="E135" s="52">
        <v>196.05028608000001</v>
      </c>
      <c r="F135" s="63">
        <v>42254.444444444445</v>
      </c>
      <c r="G135" s="33">
        <v>27</v>
      </c>
      <c r="H135" s="65"/>
      <c r="I135" s="58">
        <v>6.0999999999999995E-3</v>
      </c>
      <c r="J135" s="58">
        <v>0.43</v>
      </c>
      <c r="K135" s="58">
        <v>1.2999999999999999E-3</v>
      </c>
      <c r="L135" s="59">
        <v>5.2000000000000006E-4</v>
      </c>
      <c r="M135" s="65"/>
      <c r="N135" s="59">
        <v>1.2999999999999999E-2</v>
      </c>
      <c r="O135" s="59">
        <v>0.01</v>
      </c>
      <c r="P135" s="59">
        <v>2.5999999999999999E-2</v>
      </c>
      <c r="Q135" s="33">
        <v>22</v>
      </c>
      <c r="R135" s="58">
        <v>0.03</v>
      </c>
      <c r="S135" s="66"/>
      <c r="T135" s="33">
        <v>0.65</v>
      </c>
      <c r="U135" s="65"/>
      <c r="V135" s="65"/>
      <c r="W135" s="59">
        <v>1.4E-2</v>
      </c>
      <c r="X135" s="65"/>
      <c r="Y135" s="65"/>
      <c r="Z135" s="65"/>
      <c r="AA135" s="65"/>
      <c r="AB135" s="58">
        <v>2.7E-4</v>
      </c>
      <c r="AC135" s="65"/>
      <c r="AD135" s="58">
        <v>0.1</v>
      </c>
      <c r="AE135" s="57">
        <f t="shared" si="0"/>
        <v>1.1111111111111111E-3</v>
      </c>
    </row>
    <row r="136" spans="2:31" x14ac:dyDescent="0.2">
      <c r="B136" s="72" t="s">
        <v>306</v>
      </c>
      <c r="C136" s="72" t="s">
        <v>277</v>
      </c>
      <c r="D136" s="72" t="s">
        <v>152</v>
      </c>
      <c r="E136" s="52">
        <v>196.05028608000001</v>
      </c>
      <c r="F136" s="63">
        <v>42255.473611111112</v>
      </c>
      <c r="G136" s="33">
        <v>8.6999999999999993</v>
      </c>
      <c r="H136" s="65"/>
      <c r="I136" s="58">
        <v>2.1000000000000003E-3</v>
      </c>
      <c r="J136" s="58">
        <v>0.17</v>
      </c>
      <c r="K136" s="58">
        <v>3.8999999999999999E-4</v>
      </c>
      <c r="L136" s="59">
        <v>3.8000000000000002E-4</v>
      </c>
      <c r="M136" s="65"/>
      <c r="N136" s="59">
        <v>4.7000000000000002E-3</v>
      </c>
      <c r="O136" s="59">
        <v>2.5999999999999999E-3</v>
      </c>
      <c r="P136" s="59">
        <v>8.8999999999999999E-3</v>
      </c>
      <c r="Q136" s="33">
        <v>6.2</v>
      </c>
      <c r="R136" s="58">
        <v>8.4000000000000012E-3</v>
      </c>
      <c r="S136" s="66"/>
      <c r="T136" s="33">
        <v>0.18</v>
      </c>
      <c r="U136" s="65"/>
      <c r="V136" s="65"/>
      <c r="W136" s="59">
        <v>4.0000000000000001E-3</v>
      </c>
      <c r="X136" s="65"/>
      <c r="Y136" s="65"/>
      <c r="Z136" s="65"/>
      <c r="AA136" s="65"/>
      <c r="AB136" s="58">
        <v>1E-4</v>
      </c>
      <c r="AC136" s="65"/>
      <c r="AD136" s="58">
        <v>0.03</v>
      </c>
      <c r="AE136" s="57">
        <f t="shared" si="0"/>
        <v>9.6551724137931057E-4</v>
      </c>
    </row>
    <row r="137" spans="2:31" x14ac:dyDescent="0.2">
      <c r="B137" s="72" t="s">
        <v>307</v>
      </c>
      <c r="C137" s="72" t="s">
        <v>277</v>
      </c>
      <c r="D137" s="72" t="s">
        <v>152</v>
      </c>
      <c r="E137" s="52">
        <v>196.05028608000001</v>
      </c>
      <c r="F137" s="63">
        <v>42256.482638888891</v>
      </c>
      <c r="G137" s="33">
        <v>8</v>
      </c>
      <c r="H137" s="65"/>
      <c r="I137" s="58">
        <v>1.9E-3</v>
      </c>
      <c r="J137" s="58">
        <v>0.17</v>
      </c>
      <c r="K137" s="58">
        <v>3.4000000000000002E-4</v>
      </c>
      <c r="L137" s="59">
        <v>1.1E-4</v>
      </c>
      <c r="M137" s="65"/>
      <c r="N137" s="59">
        <v>4.4999999999999997E-3</v>
      </c>
      <c r="O137" s="59">
        <v>2.5999999999999999E-3</v>
      </c>
      <c r="P137" s="59">
        <v>8.199999999999999E-3</v>
      </c>
      <c r="Q137" s="33">
        <v>5.9</v>
      </c>
      <c r="R137" s="58">
        <v>6.7999999999999996E-3</v>
      </c>
      <c r="S137" s="66"/>
      <c r="T137" s="33">
        <v>0.18</v>
      </c>
      <c r="U137" s="65"/>
      <c r="V137" s="65"/>
      <c r="W137" s="59">
        <v>4.0999999999999995E-3</v>
      </c>
      <c r="X137" s="65"/>
      <c r="Y137" s="65"/>
      <c r="Z137" s="65"/>
      <c r="AA137" s="65"/>
      <c r="AB137" s="58">
        <v>1E-4</v>
      </c>
      <c r="AC137" s="65"/>
      <c r="AD137" s="58">
        <v>2.8000000000000001E-2</v>
      </c>
      <c r="AE137" s="57">
        <f t="shared" si="0"/>
        <v>8.4999999999999995E-4</v>
      </c>
    </row>
    <row r="138" spans="2:31" x14ac:dyDescent="0.2">
      <c r="B138" s="72" t="s">
        <v>308</v>
      </c>
      <c r="C138" s="72" t="s">
        <v>277</v>
      </c>
      <c r="D138" s="72" t="s">
        <v>152</v>
      </c>
      <c r="E138" s="52">
        <v>196.05028608000001</v>
      </c>
      <c r="F138" s="63">
        <v>42257.46875</v>
      </c>
      <c r="G138" s="33">
        <v>7.6</v>
      </c>
      <c r="H138" s="65"/>
      <c r="I138" s="58">
        <v>2.1000000000000003E-3</v>
      </c>
      <c r="J138" s="58">
        <v>0.16</v>
      </c>
      <c r="K138" s="58">
        <v>3.1E-4</v>
      </c>
      <c r="L138" s="59">
        <v>5.0000000000000001E-4</v>
      </c>
      <c r="M138" s="65"/>
      <c r="N138" s="59">
        <v>2.7000000000000001E-3</v>
      </c>
      <c r="O138" s="59">
        <v>2.1000000000000003E-3</v>
      </c>
      <c r="P138" s="59">
        <v>6.7999999999999996E-3</v>
      </c>
      <c r="Q138" s="33">
        <v>5.0999999999999996</v>
      </c>
      <c r="R138" s="58">
        <v>5.3E-3</v>
      </c>
      <c r="S138" s="66"/>
      <c r="T138" s="33">
        <v>0.17</v>
      </c>
      <c r="U138" s="65"/>
      <c r="V138" s="65"/>
      <c r="W138" s="59">
        <v>4.0000000000000001E-3</v>
      </c>
      <c r="X138" s="65"/>
      <c r="Y138" s="65"/>
      <c r="Z138" s="65"/>
      <c r="AA138" s="65"/>
      <c r="AB138" s="58">
        <v>1E-4</v>
      </c>
      <c r="AC138" s="65"/>
      <c r="AD138" s="58">
        <v>2.1000000000000001E-2</v>
      </c>
      <c r="AE138" s="57">
        <f t="shared" si="0"/>
        <v>6.9736842105263164E-4</v>
      </c>
    </row>
    <row r="139" spans="2:31" x14ac:dyDescent="0.2">
      <c r="B139" s="72" t="s">
        <v>346</v>
      </c>
      <c r="C139" s="72" t="s">
        <v>85</v>
      </c>
      <c r="D139" s="72" t="s">
        <v>153</v>
      </c>
      <c r="E139" s="52">
        <v>196.87105152000001</v>
      </c>
      <c r="F139" s="63">
        <v>42257.644444444442</v>
      </c>
      <c r="G139" s="33">
        <v>6.5</v>
      </c>
      <c r="H139" s="65"/>
      <c r="I139" s="58">
        <v>2.5999999999999999E-3</v>
      </c>
      <c r="J139" s="58">
        <v>0.23</v>
      </c>
      <c r="K139" s="58">
        <v>4.0999999999999999E-4</v>
      </c>
      <c r="L139" s="59">
        <v>1.4999999999999999E-4</v>
      </c>
      <c r="M139" s="65"/>
      <c r="N139" s="59">
        <v>3.7000000000000002E-3</v>
      </c>
      <c r="O139" s="59">
        <v>3.0999999999999999E-3</v>
      </c>
      <c r="P139" s="59">
        <v>8.0000000000000002E-3</v>
      </c>
      <c r="Q139" s="33">
        <v>5.7</v>
      </c>
      <c r="R139" s="58">
        <v>6.0999999999999995E-3</v>
      </c>
      <c r="S139" s="66"/>
      <c r="T139" s="33">
        <v>0.19</v>
      </c>
      <c r="U139" s="65"/>
      <c r="V139" s="65"/>
      <c r="W139" s="59">
        <v>4.9000000000000007E-3</v>
      </c>
      <c r="X139" s="65"/>
      <c r="Y139" s="65"/>
      <c r="Z139" s="65"/>
      <c r="AA139" s="65"/>
      <c r="AB139" s="58">
        <v>1E-4</v>
      </c>
      <c r="AC139" s="65"/>
      <c r="AD139" s="58">
        <v>2.3E-2</v>
      </c>
      <c r="AE139" s="57">
        <f t="shared" si="0"/>
        <v>9.384615384615384E-4</v>
      </c>
    </row>
    <row r="140" spans="2:31" x14ac:dyDescent="0.2">
      <c r="B140" s="72" t="s">
        <v>347</v>
      </c>
      <c r="C140" s="72" t="s">
        <v>85</v>
      </c>
      <c r="D140" s="72" t="s">
        <v>153</v>
      </c>
      <c r="E140" s="52">
        <v>196.87105152000001</v>
      </c>
      <c r="F140" s="63">
        <v>42257.645833333336</v>
      </c>
      <c r="G140" s="33">
        <v>6.9</v>
      </c>
      <c r="H140" s="65"/>
      <c r="I140" s="58">
        <v>2.5999999999999999E-3</v>
      </c>
      <c r="J140" s="58">
        <v>0.26</v>
      </c>
      <c r="K140" s="58">
        <v>4.2999999999999999E-4</v>
      </c>
      <c r="L140" s="59">
        <v>1E-4</v>
      </c>
      <c r="M140" s="65"/>
      <c r="N140" s="59">
        <v>3.8999999999999998E-3</v>
      </c>
      <c r="O140" s="59">
        <v>3.2000000000000002E-3</v>
      </c>
      <c r="P140" s="59">
        <v>8.0999999999999996E-3</v>
      </c>
      <c r="Q140" s="33">
        <v>6.1</v>
      </c>
      <c r="R140" s="58">
        <v>6.4000000000000003E-3</v>
      </c>
      <c r="S140" s="66"/>
      <c r="T140" s="33">
        <v>0.21</v>
      </c>
      <c r="U140" s="65"/>
      <c r="V140" s="65"/>
      <c r="W140" s="59">
        <v>5.1999999999999998E-3</v>
      </c>
      <c r="X140" s="65"/>
      <c r="Y140" s="65"/>
      <c r="Z140" s="65"/>
      <c r="AA140" s="65"/>
      <c r="AB140" s="58">
        <v>1E-4</v>
      </c>
      <c r="AC140" s="65"/>
      <c r="AD140" s="58">
        <v>2.3E-2</v>
      </c>
      <c r="AE140" s="57">
        <f t="shared" si="0"/>
        <v>9.2753623188405793E-4</v>
      </c>
    </row>
    <row r="141" spans="2:31" x14ac:dyDescent="0.2">
      <c r="B141" s="72" t="s">
        <v>309</v>
      </c>
      <c r="C141" s="72" t="s">
        <v>277</v>
      </c>
      <c r="D141" s="72" t="s">
        <v>152</v>
      </c>
      <c r="E141" s="52">
        <v>196.05028608000001</v>
      </c>
      <c r="F141" s="63">
        <v>42258.397222222222</v>
      </c>
      <c r="G141" s="33">
        <v>5.3</v>
      </c>
      <c r="H141" s="65"/>
      <c r="I141" s="58">
        <v>1.9E-3</v>
      </c>
      <c r="J141" s="58">
        <v>0.15</v>
      </c>
      <c r="K141" s="58">
        <v>2.7E-4</v>
      </c>
      <c r="L141" s="59">
        <v>5.0000000000000001E-4</v>
      </c>
      <c r="M141" s="65"/>
      <c r="N141" s="59">
        <v>2.5999999999999999E-3</v>
      </c>
      <c r="O141" s="59">
        <v>2E-3</v>
      </c>
      <c r="P141" s="59">
        <v>6.6E-3</v>
      </c>
      <c r="Q141" s="33">
        <v>4.0999999999999996</v>
      </c>
      <c r="R141" s="58">
        <v>4.7999999999999996E-3</v>
      </c>
      <c r="S141" s="66"/>
      <c r="T141" s="33">
        <v>0.13</v>
      </c>
      <c r="U141" s="65"/>
      <c r="V141" s="65"/>
      <c r="W141" s="59">
        <v>3.7000000000000002E-3</v>
      </c>
      <c r="X141" s="65"/>
      <c r="Y141" s="65"/>
      <c r="Z141" s="65"/>
      <c r="AA141" s="65"/>
      <c r="AB141" s="58">
        <v>1E-4</v>
      </c>
      <c r="AC141" s="65"/>
      <c r="AD141" s="58">
        <v>1.9E-2</v>
      </c>
      <c r="AE141" s="57">
        <f t="shared" si="0"/>
        <v>9.0566037735849056E-4</v>
      </c>
    </row>
    <row r="142" spans="2:31" x14ac:dyDescent="0.2">
      <c r="B142" s="72" t="s">
        <v>310</v>
      </c>
      <c r="C142" s="72" t="s">
        <v>277</v>
      </c>
      <c r="D142" s="72" t="s">
        <v>152</v>
      </c>
      <c r="E142" s="52">
        <v>196.05028608000001</v>
      </c>
      <c r="F142" s="63">
        <v>42259.510416666664</v>
      </c>
      <c r="G142" s="33">
        <v>6.2</v>
      </c>
      <c r="H142" s="65"/>
      <c r="I142" s="58">
        <v>1.6000000000000001E-3</v>
      </c>
      <c r="J142" s="58">
        <v>0.13</v>
      </c>
      <c r="K142" s="58">
        <v>2.5000000000000001E-4</v>
      </c>
      <c r="L142" s="59">
        <v>4.2999999999999995E-5</v>
      </c>
      <c r="M142" s="65"/>
      <c r="N142" s="59">
        <v>3.0000000000000001E-3</v>
      </c>
      <c r="O142" s="59">
        <v>1.8E-3</v>
      </c>
      <c r="P142" s="59">
        <v>5.7999999999999996E-3</v>
      </c>
      <c r="Q142" s="33">
        <v>4</v>
      </c>
      <c r="R142" s="58">
        <v>3.5999999999999999E-3</v>
      </c>
      <c r="S142" s="66"/>
      <c r="T142" s="33">
        <v>0.12</v>
      </c>
      <c r="U142" s="65"/>
      <c r="V142" s="65"/>
      <c r="W142" s="59">
        <v>3.5999999999999999E-3</v>
      </c>
      <c r="X142" s="65"/>
      <c r="Y142" s="65"/>
      <c r="Z142" s="65"/>
      <c r="AA142" s="65"/>
      <c r="AB142" s="58">
        <v>1E-4</v>
      </c>
      <c r="AC142" s="65"/>
      <c r="AD142" s="58">
        <v>1.4999999999999999E-2</v>
      </c>
      <c r="AE142" s="57">
        <f t="shared" si="0"/>
        <v>5.8064516129032254E-4</v>
      </c>
    </row>
    <row r="143" spans="2:31" x14ac:dyDescent="0.2">
      <c r="B143" s="72" t="s">
        <v>311</v>
      </c>
      <c r="C143" s="72" t="s">
        <v>277</v>
      </c>
      <c r="D143" s="72" t="s">
        <v>152</v>
      </c>
      <c r="E143" s="52">
        <v>196.05028608000001</v>
      </c>
      <c r="F143" s="63">
        <v>42260.515277777777</v>
      </c>
      <c r="G143" s="33">
        <v>4.3</v>
      </c>
      <c r="H143" s="65"/>
      <c r="I143" s="58">
        <v>1.6000000000000001E-3</v>
      </c>
      <c r="J143" s="58">
        <v>0.12</v>
      </c>
      <c r="K143" s="58">
        <v>2.0000000000000001E-4</v>
      </c>
      <c r="L143" s="59">
        <v>5.0000000000000001E-4</v>
      </c>
      <c r="M143" s="65"/>
      <c r="N143" s="59">
        <v>2.2000000000000001E-3</v>
      </c>
      <c r="O143" s="59">
        <v>1.4E-3</v>
      </c>
      <c r="P143" s="59">
        <v>4.4000000000000003E-3</v>
      </c>
      <c r="Q143" s="33">
        <v>3.2</v>
      </c>
      <c r="R143" s="58">
        <v>2.5999999999999999E-3</v>
      </c>
      <c r="S143" s="66"/>
      <c r="T143" s="33">
        <v>9.7000000000000003E-2</v>
      </c>
      <c r="U143" s="65"/>
      <c r="V143" s="65"/>
      <c r="W143" s="59">
        <v>2.5999999999999999E-3</v>
      </c>
      <c r="X143" s="65"/>
      <c r="Y143" s="65"/>
      <c r="Z143" s="65"/>
      <c r="AA143" s="65"/>
      <c r="AB143" s="58">
        <v>1E-4</v>
      </c>
      <c r="AC143" s="65"/>
      <c r="AD143" s="58">
        <v>0.02</v>
      </c>
      <c r="AE143" s="57">
        <f t="shared" si="0"/>
        <v>6.0465116279069769E-4</v>
      </c>
    </row>
    <row r="144" spans="2:31" x14ac:dyDescent="0.2">
      <c r="B144" s="72" t="s">
        <v>312</v>
      </c>
      <c r="C144" s="72" t="s">
        <v>277</v>
      </c>
      <c r="D144" s="72" t="s">
        <v>152</v>
      </c>
      <c r="E144" s="52">
        <v>196.05028608000001</v>
      </c>
      <c r="F144" s="63">
        <v>42261.541666666664</v>
      </c>
      <c r="G144" s="33">
        <v>4</v>
      </c>
      <c r="H144" s="65"/>
      <c r="I144" s="58">
        <v>1.6999999999999999E-3</v>
      </c>
      <c r="J144" s="58">
        <v>0.13</v>
      </c>
      <c r="K144" s="58">
        <v>2.0000000000000001E-4</v>
      </c>
      <c r="L144" s="59">
        <v>5.0000000000000001E-4</v>
      </c>
      <c r="M144" s="65"/>
      <c r="N144" s="59">
        <v>2.3E-3</v>
      </c>
      <c r="O144" s="59">
        <v>1.6000000000000001E-3</v>
      </c>
      <c r="P144" s="59">
        <v>4.7999999999999996E-3</v>
      </c>
      <c r="Q144" s="33">
        <v>3.3</v>
      </c>
      <c r="R144" s="58">
        <v>2.8E-3</v>
      </c>
      <c r="S144" s="66"/>
      <c r="T144" s="33">
        <v>0.11</v>
      </c>
      <c r="U144" s="65"/>
      <c r="V144" s="65"/>
      <c r="W144" s="59">
        <v>3.0000000000000001E-3</v>
      </c>
      <c r="X144" s="65"/>
      <c r="Y144" s="65"/>
      <c r="Z144" s="65"/>
      <c r="AA144" s="65"/>
      <c r="AB144" s="58">
        <v>1E-4</v>
      </c>
      <c r="AC144" s="65"/>
      <c r="AD144" s="58">
        <v>1.2E-2</v>
      </c>
      <c r="AE144" s="57">
        <f t="shared" si="0"/>
        <v>6.9999999999999999E-4</v>
      </c>
    </row>
    <row r="145" spans="2:31" x14ac:dyDescent="0.2">
      <c r="B145" s="72" t="s">
        <v>313</v>
      </c>
      <c r="C145" s="72" t="s">
        <v>277</v>
      </c>
      <c r="D145" s="72" t="s">
        <v>152</v>
      </c>
      <c r="E145" s="52">
        <v>196.05028608000001</v>
      </c>
      <c r="F145" s="63">
        <v>42262.423611111109</v>
      </c>
      <c r="G145" s="33">
        <v>4.3</v>
      </c>
      <c r="H145" s="65"/>
      <c r="I145" s="58">
        <v>1.8E-3</v>
      </c>
      <c r="J145" s="58">
        <v>0.15</v>
      </c>
      <c r="K145" s="58">
        <v>2.0999999999999998E-4</v>
      </c>
      <c r="L145" s="59">
        <v>5.0000000000000001E-4</v>
      </c>
      <c r="M145" s="65"/>
      <c r="N145" s="59">
        <v>2.5999999999999999E-3</v>
      </c>
      <c r="O145" s="59">
        <v>1.6999999999999999E-3</v>
      </c>
      <c r="P145" s="59">
        <v>4.9000000000000007E-3</v>
      </c>
      <c r="Q145" s="33">
        <v>3.4</v>
      </c>
      <c r="R145" s="58">
        <v>3.0999999999999999E-3</v>
      </c>
      <c r="S145" s="66"/>
      <c r="T145" s="33">
        <v>0.12</v>
      </c>
      <c r="U145" s="65"/>
      <c r="V145" s="65"/>
      <c r="W145" s="59">
        <v>2.8999999999999998E-3</v>
      </c>
      <c r="X145" s="65"/>
      <c r="Y145" s="65"/>
      <c r="Z145" s="65"/>
      <c r="AA145" s="65"/>
      <c r="AB145" s="58">
        <v>1E-4</v>
      </c>
      <c r="AC145" s="65"/>
      <c r="AD145" s="58">
        <v>1.2E-2</v>
      </c>
      <c r="AE145" s="57">
        <f t="shared" si="0"/>
        <v>7.2093023255813957E-4</v>
      </c>
    </row>
    <row r="146" spans="2:31" x14ac:dyDescent="0.2">
      <c r="B146" s="72" t="s">
        <v>348</v>
      </c>
      <c r="C146" s="72" t="s">
        <v>85</v>
      </c>
      <c r="D146" s="72" t="s">
        <v>153</v>
      </c>
      <c r="E146" s="52">
        <v>196.87105152000001</v>
      </c>
      <c r="F146" s="63">
        <v>42262.583333333336</v>
      </c>
      <c r="G146" s="33">
        <v>4</v>
      </c>
      <c r="H146" s="65"/>
      <c r="I146" s="58">
        <v>1.9E-3</v>
      </c>
      <c r="J146" s="58">
        <v>0.16</v>
      </c>
      <c r="K146" s="58">
        <v>2.0999999999999998E-4</v>
      </c>
      <c r="L146" s="59">
        <v>5.0000000000000001E-4</v>
      </c>
      <c r="M146" s="65"/>
      <c r="N146" s="59">
        <v>2.2000000000000001E-3</v>
      </c>
      <c r="O146" s="59">
        <v>1.6000000000000001E-3</v>
      </c>
      <c r="P146" s="59">
        <v>4.4999999999999997E-3</v>
      </c>
      <c r="Q146" s="33">
        <v>3.2</v>
      </c>
      <c r="R146" s="58">
        <v>2.8E-3</v>
      </c>
      <c r="S146" s="66"/>
      <c r="T146" s="33">
        <v>8.8999999999999996E-2</v>
      </c>
      <c r="U146" s="65"/>
      <c r="V146" s="65"/>
      <c r="W146" s="59">
        <v>2.5999999999999999E-3</v>
      </c>
      <c r="X146" s="65"/>
      <c r="Y146" s="65"/>
      <c r="Z146" s="65"/>
      <c r="AA146" s="65"/>
      <c r="AB146" s="58">
        <v>1E-4</v>
      </c>
      <c r="AC146" s="65"/>
      <c r="AD146" s="58">
        <v>1.0999999999999999E-2</v>
      </c>
      <c r="AE146" s="57">
        <f t="shared" si="0"/>
        <v>6.9999999999999999E-4</v>
      </c>
    </row>
    <row r="147" spans="2:31" x14ac:dyDescent="0.2">
      <c r="B147" s="72" t="s">
        <v>314</v>
      </c>
      <c r="C147" s="72" t="s">
        <v>277</v>
      </c>
      <c r="D147" s="72" t="s">
        <v>152</v>
      </c>
      <c r="E147" s="52">
        <v>196.05028608000001</v>
      </c>
      <c r="F147" s="63">
        <v>42263.46875</v>
      </c>
      <c r="G147" s="33">
        <v>4.2</v>
      </c>
      <c r="H147" s="65"/>
      <c r="I147" s="58">
        <v>1.9E-3</v>
      </c>
      <c r="J147" s="58">
        <v>0.17</v>
      </c>
      <c r="K147" s="58">
        <v>2.3000000000000001E-4</v>
      </c>
      <c r="L147" s="59">
        <v>5.0000000000000001E-4</v>
      </c>
      <c r="M147" s="65"/>
      <c r="N147" s="59">
        <v>2.3999999999999998E-3</v>
      </c>
      <c r="O147" s="59">
        <v>1.9E-3</v>
      </c>
      <c r="P147" s="59">
        <v>5.3E-3</v>
      </c>
      <c r="Q147" s="33">
        <v>3.7</v>
      </c>
      <c r="R147" s="58">
        <v>3.3999999999999998E-3</v>
      </c>
      <c r="S147" s="66"/>
      <c r="T147" s="33">
        <v>0.13</v>
      </c>
      <c r="U147" s="65"/>
      <c r="V147" s="65"/>
      <c r="W147" s="59">
        <v>3.2000000000000002E-3</v>
      </c>
      <c r="X147" s="65"/>
      <c r="Y147" s="65"/>
      <c r="Z147" s="65"/>
      <c r="AA147" s="65"/>
      <c r="AB147" s="58">
        <v>1E-4</v>
      </c>
      <c r="AC147" s="65"/>
      <c r="AD147" s="58">
        <v>1.2999999999999999E-2</v>
      </c>
      <c r="AE147" s="57">
        <f t="shared" si="0"/>
        <v>8.0952380952380946E-4</v>
      </c>
    </row>
    <row r="148" spans="2:31" x14ac:dyDescent="0.2">
      <c r="B148" s="72" t="s">
        <v>315</v>
      </c>
      <c r="C148" s="72" t="s">
        <v>277</v>
      </c>
      <c r="D148" s="72" t="s">
        <v>152</v>
      </c>
      <c r="E148" s="52">
        <v>196.05028608000001</v>
      </c>
      <c r="F148" s="63">
        <v>42264.454861111109</v>
      </c>
      <c r="G148" s="33">
        <v>4.5</v>
      </c>
      <c r="H148" s="65"/>
      <c r="I148" s="58">
        <v>1.8E-3</v>
      </c>
      <c r="J148" s="58">
        <v>0.13</v>
      </c>
      <c r="K148" s="58">
        <v>2.0000000000000001E-4</v>
      </c>
      <c r="L148" s="59">
        <v>5.0000000000000001E-4</v>
      </c>
      <c r="M148" s="65"/>
      <c r="N148" s="59">
        <v>2.5000000000000001E-3</v>
      </c>
      <c r="O148" s="59">
        <v>1.6999999999999999E-3</v>
      </c>
      <c r="P148" s="59">
        <v>4.7000000000000002E-3</v>
      </c>
      <c r="Q148" s="33">
        <v>3.5</v>
      </c>
      <c r="R148" s="58">
        <v>2.8999999999999998E-3</v>
      </c>
      <c r="S148" s="66"/>
      <c r="T148" s="33">
        <v>0.13</v>
      </c>
      <c r="U148" s="65"/>
      <c r="V148" s="65"/>
      <c r="W148" s="59">
        <v>2.8999999999999998E-3</v>
      </c>
      <c r="X148" s="65"/>
      <c r="Y148" s="65"/>
      <c r="Z148" s="65"/>
      <c r="AA148" s="65"/>
      <c r="AB148" s="58">
        <v>1E-4</v>
      </c>
      <c r="AC148" s="65"/>
      <c r="AD148" s="58">
        <v>1.2E-2</v>
      </c>
      <c r="AE148" s="57">
        <f t="shared" si="0"/>
        <v>6.4444444444444445E-4</v>
      </c>
    </row>
    <row r="149" spans="2:31" x14ac:dyDescent="0.2">
      <c r="B149" s="72" t="s">
        <v>316</v>
      </c>
      <c r="C149" s="72" t="s">
        <v>277</v>
      </c>
      <c r="D149" s="72" t="s">
        <v>152</v>
      </c>
      <c r="E149" s="52">
        <v>196.05028608000001</v>
      </c>
      <c r="F149" s="63">
        <v>42265.590277777781</v>
      </c>
      <c r="G149" s="33">
        <v>5.7</v>
      </c>
      <c r="H149" s="65"/>
      <c r="I149" s="58">
        <v>1.5E-3</v>
      </c>
      <c r="J149" s="58">
        <v>0.12</v>
      </c>
      <c r="K149" s="58">
        <v>1.7999999999999998E-4</v>
      </c>
      <c r="L149" s="59">
        <v>1.1E-4</v>
      </c>
      <c r="M149" s="65"/>
      <c r="N149" s="59">
        <v>1E-3</v>
      </c>
      <c r="O149" s="59">
        <v>1.6000000000000001E-3</v>
      </c>
      <c r="P149" s="59">
        <v>4.5999999999999999E-3</v>
      </c>
      <c r="Q149" s="33">
        <v>4.9000000000000004</v>
      </c>
      <c r="R149" s="58">
        <v>3.3999999999999998E-3</v>
      </c>
      <c r="S149" s="66"/>
      <c r="T149" s="33">
        <v>0.16</v>
      </c>
      <c r="U149" s="65"/>
      <c r="V149" s="65"/>
      <c r="W149" s="59">
        <v>2.7000000000000001E-3</v>
      </c>
      <c r="X149" s="65"/>
      <c r="Y149" s="65"/>
      <c r="Z149" s="65"/>
      <c r="AA149" s="65"/>
      <c r="AB149" s="58">
        <v>1E-4</v>
      </c>
      <c r="AC149" s="65"/>
      <c r="AD149" s="58">
        <v>1.0999999999999999E-2</v>
      </c>
      <c r="AE149" s="57">
        <f t="shared" si="0"/>
        <v>5.9649122807017537E-4</v>
      </c>
    </row>
    <row r="150" spans="2:31" x14ac:dyDescent="0.2">
      <c r="B150" s="72" t="s">
        <v>317</v>
      </c>
      <c r="C150" s="72" t="s">
        <v>277</v>
      </c>
      <c r="D150" s="72" t="s">
        <v>152</v>
      </c>
      <c r="E150" s="52">
        <v>196.05028608000001</v>
      </c>
      <c r="F150" s="63">
        <v>42266.454861111109</v>
      </c>
      <c r="G150" s="33">
        <v>3.8</v>
      </c>
      <c r="H150" s="65"/>
      <c r="I150" s="58">
        <v>1.5E-3</v>
      </c>
      <c r="J150" s="58">
        <v>0.12</v>
      </c>
      <c r="K150" s="58">
        <v>1.7000000000000001E-4</v>
      </c>
      <c r="L150" s="59">
        <v>5.0000000000000001E-4</v>
      </c>
      <c r="M150" s="65"/>
      <c r="N150" s="59">
        <v>2.5999999999999999E-3</v>
      </c>
      <c r="O150" s="59">
        <v>1.4E-3</v>
      </c>
      <c r="P150" s="59">
        <v>4.4999999999999997E-3</v>
      </c>
      <c r="Q150" s="33">
        <v>2.8</v>
      </c>
      <c r="R150" s="58">
        <v>2.3E-3</v>
      </c>
      <c r="S150" s="66"/>
      <c r="T150" s="33">
        <v>0.12</v>
      </c>
      <c r="U150" s="65"/>
      <c r="V150" s="65"/>
      <c r="W150" s="59">
        <v>2.7000000000000001E-3</v>
      </c>
      <c r="X150" s="65"/>
      <c r="Y150" s="65"/>
      <c r="Z150" s="65"/>
      <c r="AA150" s="65"/>
      <c r="AB150" s="58">
        <v>1E-4</v>
      </c>
      <c r="AC150" s="65"/>
      <c r="AD150" s="58">
        <v>9.8000000000000014E-3</v>
      </c>
      <c r="AE150" s="57">
        <f t="shared" si="0"/>
        <v>6.0526315789473687E-4</v>
      </c>
    </row>
    <row r="151" spans="2:31" x14ac:dyDescent="0.2">
      <c r="B151" s="72" t="s">
        <v>318</v>
      </c>
      <c r="C151" s="72" t="s">
        <v>277</v>
      </c>
      <c r="D151" s="72" t="s">
        <v>152</v>
      </c>
      <c r="E151" s="52">
        <v>196.05028608000001</v>
      </c>
      <c r="F151" s="63">
        <v>42267.444444444445</v>
      </c>
      <c r="G151" s="33">
        <v>3.3</v>
      </c>
      <c r="H151" s="65"/>
      <c r="I151" s="58">
        <v>1.6999999999999999E-3</v>
      </c>
      <c r="J151" s="58">
        <v>0.12</v>
      </c>
      <c r="K151" s="58">
        <v>1.9000000000000001E-4</v>
      </c>
      <c r="L151" s="59">
        <v>5.0000000000000001E-4</v>
      </c>
      <c r="M151" s="65"/>
      <c r="N151" s="59">
        <v>2.3999999999999998E-3</v>
      </c>
      <c r="O151" s="59">
        <v>1.2999999999999999E-3</v>
      </c>
      <c r="P151" s="59">
        <v>4.2000000000000006E-3</v>
      </c>
      <c r="Q151" s="33">
        <v>2.5</v>
      </c>
      <c r="R151" s="58">
        <v>2.3E-3</v>
      </c>
      <c r="S151" s="66"/>
      <c r="T151" s="33">
        <v>0.11</v>
      </c>
      <c r="U151" s="65"/>
      <c r="V151" s="65"/>
      <c r="W151" s="59">
        <v>2.5000000000000001E-3</v>
      </c>
      <c r="X151" s="65"/>
      <c r="Y151" s="65"/>
      <c r="Z151" s="65"/>
      <c r="AA151" s="65"/>
      <c r="AB151" s="58">
        <v>1E-4</v>
      </c>
      <c r="AC151" s="65"/>
      <c r="AD151" s="58">
        <v>8.8000000000000005E-3</v>
      </c>
      <c r="AE151" s="57">
        <f t="shared" si="0"/>
        <v>6.9696969696969699E-4</v>
      </c>
    </row>
    <row r="152" spans="2:31" x14ac:dyDescent="0.2">
      <c r="B152" s="72" t="s">
        <v>349</v>
      </c>
      <c r="C152" s="72" t="s">
        <v>85</v>
      </c>
      <c r="D152" s="72" t="s">
        <v>153</v>
      </c>
      <c r="E152" s="52">
        <v>196.87105152000001</v>
      </c>
      <c r="F152" s="63">
        <v>42268.333333333336</v>
      </c>
      <c r="G152" s="33">
        <v>0.98</v>
      </c>
      <c r="H152" s="65"/>
      <c r="I152" s="58">
        <v>1.9E-3</v>
      </c>
      <c r="J152" s="58">
        <v>9.4E-2</v>
      </c>
      <c r="K152" s="58">
        <v>1.4999999999999999E-4</v>
      </c>
      <c r="L152" s="59">
        <v>5.0000000000000001E-4</v>
      </c>
      <c r="M152" s="65"/>
      <c r="N152" s="59">
        <v>1E-3</v>
      </c>
      <c r="O152" s="59">
        <v>5.8E-4</v>
      </c>
      <c r="P152" s="59">
        <v>4.0000000000000001E-3</v>
      </c>
      <c r="Q152" s="33">
        <v>0.64</v>
      </c>
      <c r="R152" s="58">
        <v>1.1999999999999999E-3</v>
      </c>
      <c r="S152" s="66"/>
      <c r="T152" s="33">
        <v>5.0999999999999997E-2</v>
      </c>
      <c r="U152" s="65"/>
      <c r="V152" s="65"/>
      <c r="W152" s="59">
        <v>2.3999999999999998E-3</v>
      </c>
      <c r="X152" s="65"/>
      <c r="Y152" s="65"/>
      <c r="Z152" s="65"/>
      <c r="AA152" s="65"/>
      <c r="AB152" s="58">
        <v>1E-4</v>
      </c>
      <c r="AC152" s="65"/>
      <c r="AD152" s="58">
        <v>5.0000000000000001E-3</v>
      </c>
      <c r="AE152" s="57">
        <f t="shared" si="0"/>
        <v>1.2244897959183673E-3</v>
      </c>
    </row>
    <row r="153" spans="2:31" x14ac:dyDescent="0.2">
      <c r="B153" s="72" t="s">
        <v>319</v>
      </c>
      <c r="C153" s="72" t="s">
        <v>277</v>
      </c>
      <c r="D153" s="72" t="s">
        <v>152</v>
      </c>
      <c r="E153" s="52">
        <v>196.05028608000001</v>
      </c>
      <c r="F153" s="63">
        <v>42268.506944444445</v>
      </c>
      <c r="G153" s="33">
        <v>4.2</v>
      </c>
      <c r="H153" s="65"/>
      <c r="I153" s="58">
        <v>1.9E-3</v>
      </c>
      <c r="J153" s="58">
        <v>0.12</v>
      </c>
      <c r="K153" s="58">
        <v>1.9000000000000001E-4</v>
      </c>
      <c r="L153" s="59">
        <v>5.0000000000000001E-4</v>
      </c>
      <c r="M153" s="65"/>
      <c r="N153" s="59">
        <v>2.2000000000000001E-3</v>
      </c>
      <c r="O153" s="59">
        <v>1.4E-3</v>
      </c>
      <c r="P153" s="59">
        <v>4.3E-3</v>
      </c>
      <c r="Q153" s="33">
        <v>3.2</v>
      </c>
      <c r="R153" s="58">
        <v>2.3999999999999998E-3</v>
      </c>
      <c r="S153" s="66"/>
      <c r="T153" s="33">
        <v>0.12</v>
      </c>
      <c r="U153" s="65"/>
      <c r="V153" s="65"/>
      <c r="W153" s="59">
        <v>2.5999999999999999E-3</v>
      </c>
      <c r="X153" s="65"/>
      <c r="Y153" s="65"/>
      <c r="Z153" s="65"/>
      <c r="AA153" s="65"/>
      <c r="AB153" s="58">
        <v>1E-4</v>
      </c>
      <c r="AC153" s="65"/>
      <c r="AD153" s="58">
        <v>0.02</v>
      </c>
      <c r="AE153" s="57">
        <f t="shared" si="0"/>
        <v>5.7142857142857136E-4</v>
      </c>
    </row>
    <row r="154" spans="2:31" x14ac:dyDescent="0.2">
      <c r="B154" s="72" t="s">
        <v>320</v>
      </c>
      <c r="C154" s="72" t="s">
        <v>277</v>
      </c>
      <c r="D154" s="72" t="s">
        <v>152</v>
      </c>
      <c r="E154" s="52">
        <v>196.05028608000001</v>
      </c>
      <c r="F154" s="63">
        <v>42269.385416666664</v>
      </c>
      <c r="G154" s="33">
        <v>4.4000000000000004</v>
      </c>
      <c r="H154" s="65"/>
      <c r="I154" s="58">
        <v>1.8E-3</v>
      </c>
      <c r="J154" s="58">
        <v>0.13</v>
      </c>
      <c r="K154" s="58">
        <v>1.9000000000000001E-4</v>
      </c>
      <c r="L154" s="59">
        <v>5.0000000000000001E-4</v>
      </c>
      <c r="M154" s="65"/>
      <c r="N154" s="59">
        <v>2.3E-3</v>
      </c>
      <c r="O154" s="59">
        <v>1.6000000000000001E-3</v>
      </c>
      <c r="P154" s="59">
        <v>4.4000000000000003E-3</v>
      </c>
      <c r="Q154" s="33">
        <v>3.5</v>
      </c>
      <c r="R154" s="58">
        <v>3.0000000000000001E-3</v>
      </c>
      <c r="S154" s="66"/>
      <c r="T154" s="33">
        <v>0.12</v>
      </c>
      <c r="U154" s="65"/>
      <c r="V154" s="65"/>
      <c r="W154" s="59">
        <v>2.7000000000000001E-3</v>
      </c>
      <c r="X154" s="65"/>
      <c r="Y154" s="65"/>
      <c r="Z154" s="65"/>
      <c r="AA154" s="65"/>
      <c r="AB154" s="58">
        <v>1E-4</v>
      </c>
      <c r="AC154" s="65"/>
      <c r="AD154" s="58">
        <v>1.2E-2</v>
      </c>
      <c r="AE154" s="57">
        <f t="shared" si="0"/>
        <v>6.8181818181818176E-4</v>
      </c>
    </row>
    <row r="155" spans="2:31" x14ac:dyDescent="0.2">
      <c r="B155" s="72" t="s">
        <v>321</v>
      </c>
      <c r="C155" s="72" t="s">
        <v>277</v>
      </c>
      <c r="D155" s="72" t="s">
        <v>152</v>
      </c>
      <c r="E155" s="52">
        <v>196.05028608000001</v>
      </c>
      <c r="F155" s="63">
        <v>42271.434027777781</v>
      </c>
      <c r="G155" s="33">
        <v>240</v>
      </c>
      <c r="H155" s="65"/>
      <c r="I155" s="58">
        <v>2.5999999999999999E-2</v>
      </c>
      <c r="J155" s="58">
        <v>3.8</v>
      </c>
      <c r="K155" s="58">
        <v>1.7999999999999999E-2</v>
      </c>
      <c r="L155" s="59">
        <v>3.5000000000000001E-3</v>
      </c>
      <c r="M155" s="65"/>
      <c r="N155" s="59">
        <v>0.17</v>
      </c>
      <c r="O155" s="59">
        <v>0.12</v>
      </c>
      <c r="P155" s="59">
        <v>0.26</v>
      </c>
      <c r="Q155" s="33">
        <v>220</v>
      </c>
      <c r="R155" s="58">
        <v>0.17</v>
      </c>
      <c r="S155" s="66"/>
      <c r="T155" s="33">
        <v>6.3</v>
      </c>
      <c r="U155" s="65"/>
      <c r="V155" s="65"/>
      <c r="W155" s="59">
        <v>0.17</v>
      </c>
      <c r="X155" s="65"/>
      <c r="Y155" s="65"/>
      <c r="Z155" s="65"/>
      <c r="AA155" s="65"/>
      <c r="AB155" s="58">
        <v>2.8E-3</v>
      </c>
      <c r="AC155" s="65"/>
      <c r="AD155" s="58">
        <v>0.67</v>
      </c>
      <c r="AE155" s="57">
        <f t="shared" si="0"/>
        <v>7.0833333333333338E-4</v>
      </c>
    </row>
    <row r="156" spans="2:31" x14ac:dyDescent="0.2">
      <c r="B156" s="72" t="s">
        <v>350</v>
      </c>
      <c r="C156" s="72" t="s">
        <v>85</v>
      </c>
      <c r="D156" s="72" t="s">
        <v>153</v>
      </c>
      <c r="E156" s="52">
        <v>196.87105152000001</v>
      </c>
      <c r="F156" s="63">
        <v>42271.565972222219</v>
      </c>
      <c r="G156" s="33">
        <v>230</v>
      </c>
      <c r="H156" s="65"/>
      <c r="I156" s="58">
        <v>2.1000000000000001E-2</v>
      </c>
      <c r="J156" s="58">
        <v>3.6</v>
      </c>
      <c r="K156" s="58">
        <v>1.7000000000000001E-2</v>
      </c>
      <c r="L156" s="59">
        <v>3.7000000000000002E-3</v>
      </c>
      <c r="M156" s="65"/>
      <c r="N156" s="59">
        <v>0.18</v>
      </c>
      <c r="O156" s="59">
        <v>0.12</v>
      </c>
      <c r="P156" s="59">
        <v>0.26</v>
      </c>
      <c r="Q156" s="33">
        <v>210</v>
      </c>
      <c r="R156" s="58">
        <v>0.15</v>
      </c>
      <c r="S156" s="66"/>
      <c r="T156" s="33">
        <v>5.7</v>
      </c>
      <c r="U156" s="65"/>
      <c r="V156" s="65"/>
      <c r="W156" s="59">
        <v>0.17</v>
      </c>
      <c r="X156" s="65"/>
      <c r="Y156" s="65"/>
      <c r="Z156" s="65"/>
      <c r="AA156" s="65"/>
      <c r="AB156" s="58">
        <v>2.8E-3</v>
      </c>
      <c r="AC156" s="65"/>
      <c r="AD156" s="58">
        <v>0.67</v>
      </c>
      <c r="AE156" s="57">
        <f t="shared" si="0"/>
        <v>6.521739130434782E-4</v>
      </c>
    </row>
    <row r="157" spans="2:31" x14ac:dyDescent="0.2">
      <c r="B157" s="72" t="s">
        <v>351</v>
      </c>
      <c r="C157" s="72" t="s">
        <v>85</v>
      </c>
      <c r="D157" s="72" t="s">
        <v>153</v>
      </c>
      <c r="E157" s="52">
        <v>196.87105152000001</v>
      </c>
      <c r="F157" s="63">
        <v>42275.34375</v>
      </c>
      <c r="G157" s="33">
        <v>9.6999999999999993</v>
      </c>
      <c r="H157" s="65"/>
      <c r="I157" s="58">
        <v>2.8E-3</v>
      </c>
      <c r="J157" s="58">
        <v>0.23</v>
      </c>
      <c r="K157" s="58">
        <v>6.4999999999999997E-4</v>
      </c>
      <c r="L157" s="59">
        <v>1.1E-4</v>
      </c>
      <c r="M157" s="65"/>
      <c r="N157" s="59">
        <v>7.4000000000000003E-3</v>
      </c>
      <c r="O157" s="59">
        <v>4.2000000000000006E-3</v>
      </c>
      <c r="P157" s="59">
        <v>1.0999999999999999E-2</v>
      </c>
      <c r="Q157" s="33">
        <v>7.6</v>
      </c>
      <c r="R157" s="58">
        <v>6.7999999999999996E-3</v>
      </c>
      <c r="S157" s="66"/>
      <c r="T157" s="33">
        <v>0.24</v>
      </c>
      <c r="U157" s="65"/>
      <c r="V157" s="65"/>
      <c r="W157" s="59">
        <v>6.7999999999999996E-3</v>
      </c>
      <c r="X157" s="65"/>
      <c r="Y157" s="65"/>
      <c r="Z157" s="65"/>
      <c r="AA157" s="65"/>
      <c r="AB157" s="58">
        <v>1E-4</v>
      </c>
      <c r="AC157" s="65"/>
      <c r="AD157" s="58">
        <v>2.8000000000000001E-2</v>
      </c>
      <c r="AE157" s="57">
        <f t="shared" ref="AE157:AE174" si="1">R157/G157</f>
        <v>7.0103092783505158E-4</v>
      </c>
    </row>
    <row r="158" spans="2:31" x14ac:dyDescent="0.2">
      <c r="B158" s="72" t="s">
        <v>322</v>
      </c>
      <c r="C158" s="72" t="s">
        <v>277</v>
      </c>
      <c r="D158" s="72" t="s">
        <v>152</v>
      </c>
      <c r="E158" s="52">
        <v>196.05028608000001</v>
      </c>
      <c r="F158" s="63">
        <v>42275.427083333336</v>
      </c>
      <c r="G158" s="33">
        <v>11</v>
      </c>
      <c r="H158" s="65"/>
      <c r="I158" s="58">
        <v>2.7000000000000001E-3</v>
      </c>
      <c r="J158" s="58">
        <v>0.25</v>
      </c>
      <c r="K158" s="58">
        <v>6.0999999999999997E-4</v>
      </c>
      <c r="L158" s="59">
        <v>5.0000000000000001E-4</v>
      </c>
      <c r="M158" s="65"/>
      <c r="N158" s="59">
        <v>7.4999999999999997E-3</v>
      </c>
      <c r="O158" s="59">
        <v>4.7000000000000002E-3</v>
      </c>
      <c r="P158" s="59">
        <v>1.0999999999999999E-2</v>
      </c>
      <c r="Q158" s="33">
        <v>9.1999999999999993</v>
      </c>
      <c r="R158" s="58">
        <v>7.0000000000000001E-3</v>
      </c>
      <c r="S158" s="66"/>
      <c r="T158" s="33">
        <v>0.24</v>
      </c>
      <c r="U158" s="65"/>
      <c r="V158" s="65"/>
      <c r="W158" s="59">
        <v>7.1999999999999998E-3</v>
      </c>
      <c r="X158" s="65"/>
      <c r="Y158" s="65"/>
      <c r="Z158" s="65"/>
      <c r="AA158" s="65"/>
      <c r="AB158" s="58">
        <v>1.1E-4</v>
      </c>
      <c r="AC158" s="65"/>
      <c r="AD158" s="58">
        <v>3.1E-2</v>
      </c>
      <c r="AE158" s="57">
        <f t="shared" si="1"/>
        <v>6.3636363636363641E-4</v>
      </c>
    </row>
    <row r="159" spans="2:31" x14ac:dyDescent="0.2">
      <c r="B159" s="72" t="s">
        <v>352</v>
      </c>
      <c r="C159" s="72" t="s">
        <v>85</v>
      </c>
      <c r="D159" s="72" t="s">
        <v>153</v>
      </c>
      <c r="E159" s="52">
        <v>196.87105152000001</v>
      </c>
      <c r="F159" s="63">
        <v>42277.329861111109</v>
      </c>
      <c r="G159" s="33">
        <v>9.6999999999999993</v>
      </c>
      <c r="H159" s="65"/>
      <c r="I159" s="58">
        <v>2.7000000000000001E-3</v>
      </c>
      <c r="J159" s="58">
        <v>0.18</v>
      </c>
      <c r="K159" s="58">
        <v>5.6000000000000006E-4</v>
      </c>
      <c r="L159" s="59">
        <v>5.0000000000000001E-4</v>
      </c>
      <c r="M159" s="65"/>
      <c r="N159" s="59">
        <v>6.6E-3</v>
      </c>
      <c r="O159" s="59">
        <v>4.0999999999999995E-3</v>
      </c>
      <c r="P159" s="59">
        <v>0.01</v>
      </c>
      <c r="Q159" s="33">
        <v>7.6</v>
      </c>
      <c r="R159" s="58">
        <v>6.6E-3</v>
      </c>
      <c r="S159" s="65"/>
      <c r="T159" s="33">
        <v>0.2</v>
      </c>
      <c r="U159" s="65"/>
      <c r="V159" s="65"/>
      <c r="W159" s="59">
        <v>6.1999999999999998E-3</v>
      </c>
      <c r="X159" s="65"/>
      <c r="Y159" s="65"/>
      <c r="Z159" s="65"/>
      <c r="AA159" s="65"/>
      <c r="AB159" s="58">
        <v>1E-4</v>
      </c>
      <c r="AC159" s="65"/>
      <c r="AD159" s="58">
        <v>2.4E-2</v>
      </c>
      <c r="AE159" s="57">
        <f t="shared" si="1"/>
        <v>6.8041237113402068E-4</v>
      </c>
    </row>
    <row r="160" spans="2:31" x14ac:dyDescent="0.2">
      <c r="B160" s="72" t="s">
        <v>323</v>
      </c>
      <c r="C160" s="72" t="s">
        <v>277</v>
      </c>
      <c r="D160" s="72" t="s">
        <v>152</v>
      </c>
      <c r="E160" s="52">
        <v>196.05028608000001</v>
      </c>
      <c r="F160" s="63">
        <v>42277.416666666664</v>
      </c>
      <c r="G160" s="33">
        <v>1.2</v>
      </c>
      <c r="H160" s="65"/>
      <c r="I160" s="58">
        <v>1.6000000000000001E-3</v>
      </c>
      <c r="J160" s="58">
        <v>0.13</v>
      </c>
      <c r="K160" s="58">
        <v>2.5000000000000001E-4</v>
      </c>
      <c r="L160" s="59">
        <v>8.5000000000000006E-5</v>
      </c>
      <c r="M160" s="65"/>
      <c r="N160" s="59">
        <v>1E-3</v>
      </c>
      <c r="O160" s="59">
        <v>1.2999999999999999E-3</v>
      </c>
      <c r="P160" s="59">
        <v>4.4999999999999997E-3</v>
      </c>
      <c r="Q160" s="33">
        <v>0.63</v>
      </c>
      <c r="R160" s="58">
        <v>3.0000000000000001E-3</v>
      </c>
      <c r="S160" s="65"/>
      <c r="T160" s="33">
        <v>0.14000000000000001</v>
      </c>
      <c r="U160" s="65"/>
      <c r="V160" s="65"/>
      <c r="W160" s="59">
        <v>1.8E-3</v>
      </c>
      <c r="X160" s="65"/>
      <c r="Y160" s="65"/>
      <c r="Z160" s="65"/>
      <c r="AA160" s="65"/>
      <c r="AB160" s="58">
        <v>1E-4</v>
      </c>
      <c r="AC160" s="65"/>
      <c r="AD160" s="58">
        <v>7.0999999999999995E-3</v>
      </c>
      <c r="AE160" s="57">
        <f t="shared" si="1"/>
        <v>2.5000000000000001E-3</v>
      </c>
    </row>
    <row r="161" spans="2:31" x14ac:dyDescent="0.2">
      <c r="B161" s="72" t="s">
        <v>353</v>
      </c>
      <c r="C161" s="72" t="s">
        <v>85</v>
      </c>
      <c r="D161" s="72" t="s">
        <v>153</v>
      </c>
      <c r="E161" s="52">
        <v>196.87105152000001</v>
      </c>
      <c r="F161" s="63">
        <v>42282.347222222219</v>
      </c>
      <c r="G161" s="33">
        <v>62</v>
      </c>
      <c r="H161" s="65"/>
      <c r="I161" s="58">
        <v>1.0999999999999999E-2</v>
      </c>
      <c r="J161" s="58">
        <v>0.72</v>
      </c>
      <c r="K161" s="58">
        <v>4.0000000000000001E-3</v>
      </c>
      <c r="L161" s="59">
        <v>6.4000000000000005E-4</v>
      </c>
      <c r="M161" s="65"/>
      <c r="N161" s="59">
        <v>2.4E-2</v>
      </c>
      <c r="O161" s="59">
        <v>0.02</v>
      </c>
      <c r="P161" s="59">
        <v>0.04</v>
      </c>
      <c r="Q161" s="33">
        <v>56</v>
      </c>
      <c r="R161" s="58">
        <v>3.5999999999999997E-2</v>
      </c>
      <c r="S161" s="65"/>
      <c r="T161" s="33">
        <v>1.3</v>
      </c>
      <c r="U161" s="65"/>
      <c r="V161" s="65"/>
      <c r="W161" s="59">
        <v>2.4E-2</v>
      </c>
      <c r="X161" s="65"/>
      <c r="Y161" s="65"/>
      <c r="Z161" s="65"/>
      <c r="AA161" s="65"/>
      <c r="AB161" s="58">
        <v>4.2999999999999999E-4</v>
      </c>
      <c r="AC161" s="65"/>
      <c r="AD161" s="58">
        <v>0.11</v>
      </c>
      <c r="AE161" s="57">
        <f t="shared" si="1"/>
        <v>5.8064516129032254E-4</v>
      </c>
    </row>
    <row r="162" spans="2:31" x14ac:dyDescent="0.2">
      <c r="B162" s="72" t="s">
        <v>354</v>
      </c>
      <c r="C162" s="72" t="s">
        <v>85</v>
      </c>
      <c r="D162" s="72" t="s">
        <v>153</v>
      </c>
      <c r="E162" s="52">
        <v>196.87105152000001</v>
      </c>
      <c r="F162" s="63">
        <v>42285.331250000003</v>
      </c>
      <c r="G162" s="33">
        <v>3.6</v>
      </c>
      <c r="H162" s="65"/>
      <c r="I162" s="58">
        <v>1.9E-3</v>
      </c>
      <c r="J162" s="58">
        <v>0.24</v>
      </c>
      <c r="K162" s="58">
        <v>9.6999999999999994E-4</v>
      </c>
      <c r="L162" s="59">
        <v>1.4999999999999999E-4</v>
      </c>
      <c r="M162" s="65"/>
      <c r="N162" s="59">
        <v>1E-3</v>
      </c>
      <c r="O162" s="59">
        <v>4.5999999999999999E-3</v>
      </c>
      <c r="P162" s="59">
        <v>0.01</v>
      </c>
      <c r="Q162" s="33">
        <v>1.8</v>
      </c>
      <c r="R162" s="58">
        <v>8.8000000000000005E-3</v>
      </c>
      <c r="S162" s="65"/>
      <c r="T162" s="33">
        <v>0.42</v>
      </c>
      <c r="U162" s="65"/>
      <c r="V162" s="65"/>
      <c r="W162" s="59">
        <v>3.8999999999999998E-3</v>
      </c>
      <c r="X162" s="65"/>
      <c r="Y162" s="65"/>
      <c r="Z162" s="65"/>
      <c r="AA162" s="65"/>
      <c r="AB162" s="58">
        <v>1E-4</v>
      </c>
      <c r="AC162" s="65"/>
      <c r="AD162" s="58">
        <v>2.1999999999999999E-2</v>
      </c>
      <c r="AE162" s="57">
        <f t="shared" si="1"/>
        <v>2.4444444444444444E-3</v>
      </c>
    </row>
    <row r="163" spans="2:31" x14ac:dyDescent="0.2">
      <c r="B163" s="72" t="s">
        <v>324</v>
      </c>
      <c r="C163" s="72" t="s">
        <v>277</v>
      </c>
      <c r="D163" s="72" t="s">
        <v>152</v>
      </c>
      <c r="E163" s="52">
        <v>196.05028608000001</v>
      </c>
      <c r="F163" s="63">
        <v>42285.465277777781</v>
      </c>
      <c r="G163" s="33">
        <v>28</v>
      </c>
      <c r="H163" s="65"/>
      <c r="I163" s="58">
        <v>4.4999999999999997E-3</v>
      </c>
      <c r="J163" s="58">
        <v>0.34</v>
      </c>
      <c r="K163" s="58">
        <v>1.2999999999999999E-3</v>
      </c>
      <c r="L163" s="59">
        <v>3.5E-4</v>
      </c>
      <c r="M163" s="65"/>
      <c r="N163" s="59">
        <v>1.2999999999999999E-2</v>
      </c>
      <c r="O163" s="59">
        <v>9.5999999999999992E-3</v>
      </c>
      <c r="P163" s="59">
        <v>2.1999999999999999E-2</v>
      </c>
      <c r="Q163" s="33">
        <v>21</v>
      </c>
      <c r="R163" s="58">
        <v>1.7000000000000001E-2</v>
      </c>
      <c r="S163" s="65"/>
      <c r="T163" s="33">
        <v>0.51</v>
      </c>
      <c r="U163" s="65"/>
      <c r="V163" s="65"/>
      <c r="W163" s="59">
        <v>1.2E-2</v>
      </c>
      <c r="X163" s="65"/>
      <c r="Y163" s="65"/>
      <c r="Z163" s="65"/>
      <c r="AA163" s="65"/>
      <c r="AB163" s="58">
        <v>2.3000000000000001E-4</v>
      </c>
      <c r="AC163" s="65"/>
      <c r="AD163" s="58">
        <v>6.3E-2</v>
      </c>
      <c r="AE163" s="57">
        <f t="shared" si="1"/>
        <v>6.071428571428572E-4</v>
      </c>
    </row>
    <row r="164" spans="2:31" x14ac:dyDescent="0.2">
      <c r="B164" s="72" t="s">
        <v>355</v>
      </c>
      <c r="C164" s="72" t="s">
        <v>85</v>
      </c>
      <c r="D164" s="72" t="s">
        <v>153</v>
      </c>
      <c r="E164" s="52">
        <v>196.87105152000001</v>
      </c>
      <c r="F164" s="63">
        <v>42289.381944444445</v>
      </c>
      <c r="G164" s="33">
        <v>5.9</v>
      </c>
      <c r="H164" s="65"/>
      <c r="I164" s="58">
        <v>2E-3</v>
      </c>
      <c r="J164" s="58">
        <v>0.19</v>
      </c>
      <c r="K164" s="58">
        <v>3.2000000000000003E-4</v>
      </c>
      <c r="L164" s="59">
        <v>4.2999999999999995E-5</v>
      </c>
      <c r="M164" s="65"/>
      <c r="N164" s="59">
        <v>4.0999999999999995E-3</v>
      </c>
      <c r="O164" s="59">
        <v>2.7000000000000001E-3</v>
      </c>
      <c r="P164" s="59">
        <v>6.0999999999999995E-3</v>
      </c>
      <c r="Q164" s="33">
        <v>5</v>
      </c>
      <c r="R164" s="58">
        <v>5.0999999999999995E-3</v>
      </c>
      <c r="S164" s="65"/>
      <c r="T164" s="33">
        <v>0.14000000000000001</v>
      </c>
      <c r="U164" s="65"/>
      <c r="V164" s="65"/>
      <c r="W164" s="59">
        <v>4.2000000000000006E-3</v>
      </c>
      <c r="X164" s="4"/>
      <c r="Y164" s="4"/>
      <c r="Z164" s="4"/>
      <c r="AA164" s="4"/>
      <c r="AB164" s="58">
        <v>1E-4</v>
      </c>
      <c r="AC164" s="4"/>
      <c r="AD164" s="58">
        <v>2.3E-2</v>
      </c>
      <c r="AE164" s="57">
        <f t="shared" si="1"/>
        <v>8.6440677966101681E-4</v>
      </c>
    </row>
    <row r="165" spans="2:31" x14ac:dyDescent="0.2">
      <c r="B165" s="72" t="s">
        <v>325</v>
      </c>
      <c r="C165" s="72" t="s">
        <v>277</v>
      </c>
      <c r="D165" s="72" t="s">
        <v>152</v>
      </c>
      <c r="E165" s="52">
        <v>196.05028608000001</v>
      </c>
      <c r="F165" s="63">
        <v>42291.479166666664</v>
      </c>
      <c r="G165" s="33">
        <v>8.6</v>
      </c>
      <c r="I165" s="58">
        <v>2.5999999999999999E-3</v>
      </c>
      <c r="J165" s="58">
        <v>0.21</v>
      </c>
      <c r="K165" s="58">
        <v>4.0000000000000002E-4</v>
      </c>
      <c r="L165" s="59">
        <v>4.2999999999999995E-5</v>
      </c>
      <c r="N165" s="59">
        <v>5.1999999999999998E-3</v>
      </c>
      <c r="O165" s="59">
        <v>3.5000000000000001E-3</v>
      </c>
      <c r="P165" s="59">
        <v>8.0000000000000002E-3</v>
      </c>
      <c r="Q165" s="33">
        <v>7</v>
      </c>
      <c r="R165" s="58">
        <v>6.4999999999999997E-3</v>
      </c>
      <c r="T165" s="33">
        <v>0.21</v>
      </c>
      <c r="W165" s="59">
        <v>5.4000000000000003E-3</v>
      </c>
      <c r="AB165" s="58">
        <v>1E-4</v>
      </c>
      <c r="AD165" s="58">
        <v>2.5999999999999999E-2</v>
      </c>
      <c r="AE165" s="57">
        <f t="shared" si="1"/>
        <v>7.5581395348837206E-4</v>
      </c>
    </row>
    <row r="166" spans="2:31" x14ac:dyDescent="0.2">
      <c r="B166" s="72" t="s">
        <v>326</v>
      </c>
      <c r="C166" s="72" t="s">
        <v>64</v>
      </c>
      <c r="D166" s="72" t="s">
        <v>152</v>
      </c>
      <c r="E166" s="52">
        <v>196.05028608000001</v>
      </c>
      <c r="F166" s="63">
        <v>42326.395833333336</v>
      </c>
      <c r="G166" s="33">
        <v>1.3</v>
      </c>
      <c r="I166" s="58">
        <v>6.4999999999999997E-4</v>
      </c>
      <c r="J166" s="58">
        <v>0.1</v>
      </c>
      <c r="K166" s="58">
        <v>1.9000000000000001E-4</v>
      </c>
      <c r="L166" s="59">
        <v>9.7E-5</v>
      </c>
      <c r="N166" s="59">
        <v>1E-3</v>
      </c>
      <c r="O166" s="59">
        <v>9.1E-4</v>
      </c>
      <c r="P166" s="59">
        <v>4.4999999999999997E-3</v>
      </c>
      <c r="Q166" s="33">
        <v>0.82</v>
      </c>
      <c r="R166" s="58">
        <v>2.7000000000000001E-3</v>
      </c>
      <c r="T166" s="33">
        <v>9.5000000000000001E-2</v>
      </c>
      <c r="W166" s="59">
        <v>1.9E-3</v>
      </c>
      <c r="AB166" s="58">
        <v>1E-4</v>
      </c>
      <c r="AD166" s="58">
        <v>0.02</v>
      </c>
      <c r="AE166" s="57">
        <f t="shared" si="1"/>
        <v>2.0769230769230769E-3</v>
      </c>
    </row>
    <row r="167" spans="2:31" x14ac:dyDescent="0.2">
      <c r="B167" s="72" t="s">
        <v>356</v>
      </c>
      <c r="C167" s="72" t="s">
        <v>64</v>
      </c>
      <c r="D167" s="72" t="s">
        <v>153</v>
      </c>
      <c r="E167" s="52">
        <v>196.87105152000001</v>
      </c>
      <c r="F167" s="63">
        <v>42327.381944444445</v>
      </c>
      <c r="G167" s="33">
        <v>4.9000000000000004</v>
      </c>
      <c r="I167" s="58">
        <v>1.8E-3</v>
      </c>
      <c r="J167" s="58">
        <v>0.15</v>
      </c>
      <c r="K167" s="58">
        <v>2.5000000000000001E-4</v>
      </c>
      <c r="L167" s="59">
        <v>8.4000000000000009E-5</v>
      </c>
      <c r="N167" s="59">
        <v>3.8E-3</v>
      </c>
      <c r="O167" s="59">
        <v>2E-3</v>
      </c>
      <c r="P167" s="59">
        <v>5.5999999999999999E-3</v>
      </c>
      <c r="Q167" s="33">
        <v>4.0999999999999996</v>
      </c>
      <c r="R167" s="58">
        <v>3.5999999999999999E-3</v>
      </c>
      <c r="T167" s="33">
        <v>0.11</v>
      </c>
      <c r="W167" s="59">
        <v>3.8999999999999998E-3</v>
      </c>
      <c r="AB167" s="58">
        <v>1E-4</v>
      </c>
      <c r="AD167" s="58">
        <v>0.02</v>
      </c>
      <c r="AE167" s="57">
        <f t="shared" si="1"/>
        <v>7.3469387755102037E-4</v>
      </c>
    </row>
    <row r="168" spans="2:31" x14ac:dyDescent="0.2">
      <c r="B168" s="72" t="s">
        <v>357</v>
      </c>
      <c r="C168" s="72" t="s">
        <v>64</v>
      </c>
      <c r="D168" s="72" t="s">
        <v>153</v>
      </c>
      <c r="E168" s="52">
        <v>196.87105152000001</v>
      </c>
      <c r="F168" s="63">
        <v>42452.513888888891</v>
      </c>
      <c r="G168" s="33">
        <v>1.9</v>
      </c>
      <c r="I168" s="58">
        <v>9.3000000000000005E-4</v>
      </c>
      <c r="J168" s="58">
        <v>9.5000000000000001E-2</v>
      </c>
      <c r="K168" s="58">
        <v>1.4999999999999999E-4</v>
      </c>
      <c r="L168" s="59">
        <v>1E-4</v>
      </c>
      <c r="N168" s="59">
        <v>1.4E-3</v>
      </c>
      <c r="O168" s="59">
        <v>1.1999999999999999E-3</v>
      </c>
      <c r="P168" s="59">
        <v>4.7999999999999996E-3</v>
      </c>
      <c r="Q168" s="33">
        <v>1.7</v>
      </c>
      <c r="R168" s="58">
        <v>2.8E-3</v>
      </c>
      <c r="T168" s="33">
        <v>7.2999999999999995E-2</v>
      </c>
      <c r="W168" s="59">
        <v>2.7000000000000001E-3</v>
      </c>
      <c r="AB168" s="58">
        <v>1E-4</v>
      </c>
      <c r="AD168" s="58">
        <v>2.4E-2</v>
      </c>
      <c r="AE168" s="57">
        <f t="shared" si="1"/>
        <v>1.4736842105263158E-3</v>
      </c>
    </row>
    <row r="169" spans="2:31" x14ac:dyDescent="0.2">
      <c r="B169" s="72" t="s">
        <v>327</v>
      </c>
      <c r="C169" s="72" t="s">
        <v>64</v>
      </c>
      <c r="D169" s="72" t="s">
        <v>152</v>
      </c>
      <c r="E169" s="52">
        <v>196.05028608000001</v>
      </c>
      <c r="F169" s="63">
        <v>42452.618055555555</v>
      </c>
      <c r="G169" s="33">
        <v>1.6</v>
      </c>
      <c r="I169" s="58">
        <v>5.6000000000000006E-4</v>
      </c>
      <c r="J169" s="58">
        <v>9.0999999999999998E-2</v>
      </c>
      <c r="K169" s="58">
        <v>1.4999999999999999E-4</v>
      </c>
      <c r="L169" s="59">
        <v>1.1E-4</v>
      </c>
      <c r="N169" s="59">
        <v>1.1999999999999999E-3</v>
      </c>
      <c r="O169" s="59">
        <v>1.1000000000000001E-3</v>
      </c>
      <c r="P169" s="59">
        <v>4.7999999999999996E-3</v>
      </c>
      <c r="Q169" s="33">
        <v>1.5</v>
      </c>
      <c r="R169" s="58">
        <v>3.0999999999999999E-3</v>
      </c>
      <c r="T169" s="33">
        <v>7.3999999999999996E-2</v>
      </c>
      <c r="W169" s="59">
        <v>2.5999999999999999E-3</v>
      </c>
      <c r="AB169" s="58">
        <v>1E-4</v>
      </c>
      <c r="AD169" s="58">
        <v>2.8000000000000001E-2</v>
      </c>
      <c r="AE169" s="57">
        <f t="shared" si="1"/>
        <v>1.9374999999999998E-3</v>
      </c>
    </row>
    <row r="170" spans="2:31" x14ac:dyDescent="0.2">
      <c r="B170" s="72" t="s">
        <v>278</v>
      </c>
      <c r="C170" s="72" t="s">
        <v>65</v>
      </c>
      <c r="D170" s="72">
        <v>9365000</v>
      </c>
      <c r="E170" s="52">
        <v>192.96034560000001</v>
      </c>
      <c r="F170" s="63">
        <v>42473.635416666664</v>
      </c>
      <c r="G170" s="33">
        <v>3.98</v>
      </c>
      <c r="I170" s="58">
        <v>3.2000000000000002E-3</v>
      </c>
      <c r="J170" s="58">
        <v>0.216</v>
      </c>
      <c r="K170" s="58">
        <v>4.0000000000000002E-4</v>
      </c>
      <c r="L170" s="59">
        <v>3.0199999999999997E-4</v>
      </c>
      <c r="N170" s="59">
        <v>3.5000000000000001E-3</v>
      </c>
      <c r="O170" s="59">
        <v>4.3E-3</v>
      </c>
      <c r="P170" s="59">
        <v>1.29E-2</v>
      </c>
      <c r="Q170" s="33">
        <v>6.4</v>
      </c>
      <c r="R170" s="58">
        <v>1.5900000000000001E-2</v>
      </c>
      <c r="T170" s="33">
        <v>0.61199999999999999</v>
      </c>
      <c r="W170" s="59">
        <v>5.4000000000000003E-3</v>
      </c>
      <c r="AB170" s="58">
        <v>7.0000000000000007E-5</v>
      </c>
      <c r="AD170" s="58">
        <v>0.104</v>
      </c>
      <c r="AE170" s="57">
        <f t="shared" si="1"/>
        <v>3.9949748743718597E-3</v>
      </c>
    </row>
    <row r="171" spans="2:31" x14ac:dyDescent="0.2">
      <c r="B171" s="72" t="s">
        <v>358</v>
      </c>
      <c r="C171" s="72" t="s">
        <v>64</v>
      </c>
      <c r="D171" s="72" t="s">
        <v>153</v>
      </c>
      <c r="E171" s="52">
        <v>196.87105152000001</v>
      </c>
      <c r="F171" s="63">
        <v>42529.53125</v>
      </c>
      <c r="G171" s="33">
        <v>3.6</v>
      </c>
      <c r="I171" s="58">
        <v>2.3E-3</v>
      </c>
      <c r="J171" s="58">
        <v>0.16</v>
      </c>
      <c r="K171" s="58">
        <v>2.3000000000000001E-4</v>
      </c>
      <c r="L171" s="59">
        <v>1.1E-4</v>
      </c>
      <c r="N171" s="59">
        <v>2.2000000000000001E-3</v>
      </c>
      <c r="O171" s="59">
        <v>2.2000000000000001E-3</v>
      </c>
      <c r="P171" s="59">
        <v>1.4999999999999999E-2</v>
      </c>
      <c r="Q171" s="33">
        <v>4.5</v>
      </c>
      <c r="R171" s="58">
        <v>3.2000000000000001E-2</v>
      </c>
      <c r="T171" s="33">
        <v>0.33</v>
      </c>
      <c r="W171" s="59">
        <v>2.8999999999999998E-3</v>
      </c>
      <c r="AB171" s="58">
        <v>1E-4</v>
      </c>
      <c r="AD171" s="58">
        <v>0.12</v>
      </c>
      <c r="AE171" s="57">
        <f t="shared" si="1"/>
        <v>8.8888888888888889E-3</v>
      </c>
    </row>
    <row r="172" spans="2:31" x14ac:dyDescent="0.2">
      <c r="B172" s="72" t="s">
        <v>328</v>
      </c>
      <c r="C172" s="72" t="s">
        <v>64</v>
      </c>
      <c r="D172" s="72" t="s">
        <v>152</v>
      </c>
      <c r="E172" s="52">
        <v>196.05028608000001</v>
      </c>
      <c r="F172" s="63">
        <v>42530.420138888891</v>
      </c>
      <c r="G172" s="33">
        <v>4.0999999999999996</v>
      </c>
      <c r="I172" s="58">
        <v>2.5000000000000001E-3</v>
      </c>
      <c r="J172" s="58">
        <v>0.13</v>
      </c>
      <c r="K172" s="58">
        <v>2.2000000000000001E-4</v>
      </c>
      <c r="L172" s="59">
        <v>3.4000000000000002E-4</v>
      </c>
      <c r="N172" s="59">
        <v>2.3999999999999998E-3</v>
      </c>
      <c r="O172" s="59">
        <v>2.1000000000000003E-3</v>
      </c>
      <c r="P172" s="59">
        <v>1.2E-2</v>
      </c>
      <c r="Q172" s="33">
        <v>4.0999999999999996</v>
      </c>
      <c r="R172" s="58">
        <v>2.7E-2</v>
      </c>
      <c r="T172" s="33">
        <v>0.3</v>
      </c>
      <c r="W172" s="59">
        <v>2.3E-3</v>
      </c>
      <c r="AB172" s="58">
        <v>1E-4</v>
      </c>
      <c r="AD172" s="58">
        <v>9.6000000000000002E-2</v>
      </c>
      <c r="AE172" s="57">
        <f t="shared" si="1"/>
        <v>6.5853658536585372E-3</v>
      </c>
    </row>
    <row r="173" spans="2:31" x14ac:dyDescent="0.2">
      <c r="B173" s="72" t="s">
        <v>329</v>
      </c>
      <c r="C173" s="72" t="s">
        <v>64</v>
      </c>
      <c r="D173" s="72" t="s">
        <v>152</v>
      </c>
      <c r="E173" s="52">
        <v>196.05028608000001</v>
      </c>
      <c r="F173" s="63">
        <v>42609.5625</v>
      </c>
      <c r="G173" s="33">
        <v>3.9</v>
      </c>
      <c r="I173" s="58">
        <v>1.1000000000000001E-3</v>
      </c>
      <c r="J173" s="58">
        <v>0.11</v>
      </c>
      <c r="K173" s="58">
        <v>1.7999999999999998E-4</v>
      </c>
      <c r="L173" s="59">
        <v>7.0000000000000007E-5</v>
      </c>
      <c r="N173" s="59">
        <v>1.6999999999999999E-3</v>
      </c>
      <c r="O173" s="59">
        <v>1.2999999999999999E-3</v>
      </c>
      <c r="P173" s="59">
        <v>4.0999999999999995E-3</v>
      </c>
      <c r="Q173" s="33">
        <v>3</v>
      </c>
      <c r="R173" s="58">
        <v>2.8999999999999998E-3</v>
      </c>
      <c r="T173" s="33">
        <v>0.1</v>
      </c>
      <c r="W173" s="59">
        <v>3.8999999999999998E-3</v>
      </c>
      <c r="AB173" s="58">
        <v>1E-4</v>
      </c>
      <c r="AD173" s="58">
        <v>1.4999999999999999E-2</v>
      </c>
      <c r="AE173" s="57">
        <f t="shared" si="1"/>
        <v>7.435897435897435E-4</v>
      </c>
    </row>
    <row r="174" spans="2:31" ht="13.5" customHeight="1" x14ac:dyDescent="0.2">
      <c r="B174" s="72" t="s">
        <v>359</v>
      </c>
      <c r="C174" s="72" t="s">
        <v>63</v>
      </c>
      <c r="D174" s="72" t="s">
        <v>153</v>
      </c>
      <c r="E174" s="52">
        <v>196.87105152000001</v>
      </c>
      <c r="F174" s="63">
        <v>42679.423611111109</v>
      </c>
      <c r="G174" s="33">
        <v>65</v>
      </c>
      <c r="I174" s="58">
        <v>8.4000000000000012E-3</v>
      </c>
      <c r="J174" s="58">
        <v>0.5</v>
      </c>
      <c r="K174" s="58">
        <v>4.4000000000000003E-3</v>
      </c>
      <c r="L174" s="59">
        <v>3.6999999999999999E-4</v>
      </c>
      <c r="N174" s="59">
        <v>3.3000000000000002E-2</v>
      </c>
      <c r="O174" s="59">
        <v>2.1999999999999999E-2</v>
      </c>
      <c r="P174" s="59">
        <v>6.2E-2</v>
      </c>
      <c r="Q174" s="33">
        <v>50</v>
      </c>
      <c r="R174" s="58">
        <v>3.5000000000000003E-2</v>
      </c>
      <c r="T174" s="33">
        <v>1</v>
      </c>
      <c r="W174" s="59">
        <v>2.9000000000000001E-2</v>
      </c>
      <c r="AB174" s="58">
        <v>5.0000000000000001E-4</v>
      </c>
      <c r="AD174" s="58">
        <v>0.15</v>
      </c>
      <c r="AE174" s="57">
        <f t="shared" si="1"/>
        <v>5.3846153846153855E-4</v>
      </c>
    </row>
    <row r="177" spans="6:18" x14ac:dyDescent="0.2">
      <c r="F177" t="s">
        <v>371</v>
      </c>
      <c r="R177" s="25">
        <f>MAX(R92:R101)</f>
        <v>0.24</v>
      </c>
    </row>
    <row r="178" spans="6:18" x14ac:dyDescent="0.2">
      <c r="F178" t="s">
        <v>370</v>
      </c>
      <c r="R178" s="76">
        <f>AVERAGE(R96:R125)</f>
        <v>7.8830000000000011E-3</v>
      </c>
    </row>
    <row r="179" spans="6:18" x14ac:dyDescent="0.2">
      <c r="F179" t="s">
        <v>367</v>
      </c>
      <c r="R179" s="76">
        <f>AVERAGE(R128:R167)</f>
        <v>2.0537500000000007E-2</v>
      </c>
    </row>
    <row r="180" spans="6:18" x14ac:dyDescent="0.2">
      <c r="R180" s="76"/>
    </row>
    <row r="181" spans="6:18" x14ac:dyDescent="0.2">
      <c r="F181" t="s">
        <v>368</v>
      </c>
      <c r="R181" s="76">
        <f>MAX(R168:R172)</f>
        <v>3.2000000000000001E-2</v>
      </c>
    </row>
    <row r="182" spans="6:18" x14ac:dyDescent="0.2">
      <c r="F182" t="s">
        <v>369</v>
      </c>
      <c r="R182" s="25">
        <f>AVERAGE(R173:R174)</f>
        <v>1.8950000000000002E-2</v>
      </c>
    </row>
  </sheetData>
  <sheetProtection algorithmName="SHA-512" hashValue="T1uZOobdGw4gSQJ+sPj2DRaz97EvIpt4/wM3aCe3waeksjn8bO3cwn4eIiDVwxWvm8ZEnJdqr6JZAVhBKJsycw==" saltValue="Tzlgy9mk2HUWDLzEE5IG6Q==" spinCount="100000" sheet="1" scenarios="1"/>
  <sortState ref="B3:AD87">
    <sortCondition ref="F3:F87"/>
  </sortState>
  <mergeCells count="2">
    <mergeCell ref="G1:AD1"/>
    <mergeCell ref="G90:AD90"/>
  </mergeCells>
  <pageMargins left="0.7" right="0.7" top="0.75" bottom="0.75" header="0.3" footer="0.3"/>
  <pageSetup paperSize="3" scale="34" orientation="landscape" r:id="rId1"/>
  <headerFooter>
    <oddFooter>&amp;L&amp;Z&amp;F&amp;R&amp;D &amp;T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BH190"/>
  <sheetViews>
    <sheetView topLeftCell="AD1" zoomScale="96" zoomScaleNormal="96" workbookViewId="0">
      <selection activeCell="AQ36" sqref="AQ36:AQ37"/>
    </sheetView>
  </sheetViews>
  <sheetFormatPr defaultRowHeight="12.75" x14ac:dyDescent="0.2"/>
  <cols>
    <col min="2" max="2" width="16.85546875" customWidth="1"/>
    <col min="3" max="3" width="16.140625" customWidth="1"/>
    <col min="4" max="4" width="10.5703125" customWidth="1"/>
    <col min="5" max="5" width="14.28515625" customWidth="1"/>
    <col min="6" max="6" width="12.85546875" customWidth="1"/>
    <col min="7" max="7" width="9.28515625" bestFit="1" customWidth="1"/>
    <col min="9" max="12" width="9.28515625" bestFit="1" customWidth="1"/>
    <col min="14" max="14" width="9.28515625" bestFit="1" customWidth="1"/>
    <col min="16" max="18" width="9.28515625" bestFit="1" customWidth="1"/>
    <col min="19" max="19" width="10" customWidth="1"/>
    <col min="20" max="20" width="9.28515625" bestFit="1" customWidth="1"/>
    <col min="22" max="22" width="10.85546875" customWidth="1"/>
    <col min="23" max="23" width="9.28515625" bestFit="1" customWidth="1"/>
    <col min="28" max="33" width="9.28515625" bestFit="1" customWidth="1"/>
    <col min="34" max="34" width="10.140625" bestFit="1" customWidth="1"/>
    <col min="35" max="35" width="9.28515625" bestFit="1" customWidth="1"/>
    <col min="36" max="36" width="10.42578125" bestFit="1" customWidth="1"/>
    <col min="37" max="37" width="9.28515625" bestFit="1" customWidth="1"/>
    <col min="40" max="40" width="13.85546875" bestFit="1" customWidth="1"/>
    <col min="42" max="42" width="11" bestFit="1" customWidth="1"/>
  </cols>
  <sheetData>
    <row r="1" spans="1:60" ht="18.75" x14ac:dyDescent="0.3">
      <c r="A1" s="32" t="s">
        <v>156</v>
      </c>
      <c r="F1" s="40"/>
    </row>
    <row r="2" spans="1:60" ht="23.25" x14ac:dyDescent="0.35">
      <c r="A2" s="23"/>
      <c r="F2" s="40"/>
      <c r="G2" s="80" t="s">
        <v>66</v>
      </c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</row>
    <row r="3" spans="1:60" ht="25.5" x14ac:dyDescent="0.3">
      <c r="B3" s="21" t="s">
        <v>61</v>
      </c>
      <c r="C3" s="21" t="s">
        <v>2</v>
      </c>
      <c r="D3" s="21" t="s">
        <v>67</v>
      </c>
      <c r="E3" s="39" t="s">
        <v>154</v>
      </c>
      <c r="F3" s="42" t="s">
        <v>60</v>
      </c>
      <c r="G3" s="21" t="s">
        <v>3</v>
      </c>
      <c r="H3" s="21" t="s">
        <v>4</v>
      </c>
      <c r="I3" s="21" t="s">
        <v>0</v>
      </c>
      <c r="J3" s="21" t="s">
        <v>5</v>
      </c>
      <c r="K3" s="21" t="s">
        <v>6</v>
      </c>
      <c r="L3" s="21" t="s">
        <v>7</v>
      </c>
      <c r="M3" s="21" t="s">
        <v>8</v>
      </c>
      <c r="N3" s="21" t="s">
        <v>9</v>
      </c>
      <c r="O3" s="21" t="s">
        <v>10</v>
      </c>
      <c r="P3" s="21" t="s">
        <v>11</v>
      </c>
      <c r="Q3" s="21" t="s">
        <v>12</v>
      </c>
      <c r="R3" s="21" t="s">
        <v>1</v>
      </c>
      <c r="S3" s="21" t="s">
        <v>13</v>
      </c>
      <c r="T3" s="21" t="s">
        <v>14</v>
      </c>
      <c r="U3" s="21" t="s">
        <v>15</v>
      </c>
      <c r="V3" s="21" t="s">
        <v>16</v>
      </c>
      <c r="W3" s="21" t="s">
        <v>17</v>
      </c>
      <c r="X3" s="21" t="s">
        <v>18</v>
      </c>
      <c r="Y3" s="21" t="s">
        <v>19</v>
      </c>
      <c r="Z3" s="21" t="s">
        <v>20</v>
      </c>
      <c r="AA3" s="21" t="s">
        <v>21</v>
      </c>
      <c r="AB3" s="21" t="s">
        <v>22</v>
      </c>
      <c r="AC3" s="21" t="s">
        <v>23</v>
      </c>
      <c r="AD3" s="21" t="s">
        <v>24</v>
      </c>
      <c r="AE3" s="22"/>
      <c r="AN3" s="64" t="s">
        <v>362</v>
      </c>
    </row>
    <row r="4" spans="1:60" s="26" customFormat="1" x14ac:dyDescent="0.2">
      <c r="A4"/>
      <c r="B4" s="54" t="s">
        <v>79</v>
      </c>
      <c r="C4" s="54" t="s">
        <v>80</v>
      </c>
      <c r="D4" s="54">
        <v>4954000</v>
      </c>
      <c r="E4" s="55">
        <v>298.74252672</v>
      </c>
      <c r="F4" s="56">
        <v>42224.557638888888</v>
      </c>
      <c r="G4" s="54">
        <v>47400</v>
      </c>
      <c r="H4" s="54">
        <v>0.27</v>
      </c>
      <c r="I4" s="54">
        <v>12.5</v>
      </c>
      <c r="J4" s="54">
        <v>1300</v>
      </c>
      <c r="K4" s="54">
        <v>3.42</v>
      </c>
      <c r="L4" s="54">
        <v>1.27</v>
      </c>
      <c r="M4" s="54">
        <v>336000</v>
      </c>
      <c r="N4" s="54">
        <v>23.900000000000002</v>
      </c>
      <c r="O4" s="54">
        <v>22.8</v>
      </c>
      <c r="P4" s="54">
        <v>41.4</v>
      </c>
      <c r="Q4" s="54">
        <v>24800</v>
      </c>
      <c r="R4" s="54">
        <v>44.5</v>
      </c>
      <c r="S4" s="54">
        <v>56300</v>
      </c>
      <c r="T4" s="54">
        <v>2320</v>
      </c>
      <c r="U4" s="54">
        <v>7.669999999999999E-2</v>
      </c>
      <c r="V4" s="54">
        <v>0.75900000000000001</v>
      </c>
      <c r="W4" s="54">
        <v>40.5</v>
      </c>
      <c r="X4" s="54">
        <v>12200</v>
      </c>
      <c r="Y4" s="54">
        <v>1.0900000000000001</v>
      </c>
      <c r="Z4" s="54">
        <v>0.27200000000000002</v>
      </c>
      <c r="AA4" s="54">
        <v>38600</v>
      </c>
      <c r="AB4" s="54">
        <v>0.40600000000000003</v>
      </c>
      <c r="AC4" s="54">
        <v>61.199999999999996</v>
      </c>
      <c r="AD4" s="54">
        <v>147</v>
      </c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</row>
    <row r="5" spans="1:60" s="26" customFormat="1" x14ac:dyDescent="0.2">
      <c r="A5"/>
      <c r="B5" s="54">
        <v>1505098</v>
      </c>
      <c r="C5" s="54" t="s">
        <v>81</v>
      </c>
      <c r="D5" s="54">
        <v>9371010</v>
      </c>
      <c r="E5" s="55">
        <v>298.53331200000002</v>
      </c>
      <c r="F5" s="56">
        <v>42224.916666666664</v>
      </c>
      <c r="G5" s="54">
        <v>39740</v>
      </c>
      <c r="H5" s="54">
        <v>0.18</v>
      </c>
      <c r="I5" s="54">
        <v>10.07</v>
      </c>
      <c r="J5" s="54">
        <v>1638</v>
      </c>
      <c r="K5" s="54">
        <v>2.84</v>
      </c>
      <c r="L5" s="54">
        <v>0.85</v>
      </c>
      <c r="M5" s="54"/>
      <c r="N5" s="54">
        <v>25.62</v>
      </c>
      <c r="O5" s="54">
        <v>27.45</v>
      </c>
      <c r="P5" s="54">
        <v>47.43</v>
      </c>
      <c r="Q5" s="54">
        <v>38030</v>
      </c>
      <c r="R5" s="54">
        <v>58.79</v>
      </c>
      <c r="S5" s="54"/>
      <c r="T5" s="54">
        <v>2254</v>
      </c>
      <c r="U5" s="54"/>
      <c r="V5" s="54">
        <v>2.04</v>
      </c>
      <c r="W5" s="54">
        <v>41.2</v>
      </c>
      <c r="X5" s="54"/>
      <c r="Y5" s="54">
        <v>2.41</v>
      </c>
      <c r="Z5" s="54">
        <v>0.26</v>
      </c>
      <c r="AA5" s="54"/>
      <c r="AB5" s="54">
        <v>0.55000000000000004</v>
      </c>
      <c r="AC5" s="54">
        <v>76.97</v>
      </c>
      <c r="AD5" s="54">
        <v>245.6</v>
      </c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</row>
    <row r="6" spans="1:60" s="26" customFormat="1" x14ac:dyDescent="0.2">
      <c r="A6"/>
      <c r="B6" s="54" t="s">
        <v>82</v>
      </c>
      <c r="C6" s="54" t="s">
        <v>80</v>
      </c>
      <c r="D6" s="54">
        <v>4954000</v>
      </c>
      <c r="E6" s="55">
        <v>298.74252672</v>
      </c>
      <c r="F6" s="56">
        <v>42225.501388888886</v>
      </c>
      <c r="G6" s="54">
        <v>33900</v>
      </c>
      <c r="H6" s="54">
        <v>0.499</v>
      </c>
      <c r="I6" s="54">
        <v>12.3</v>
      </c>
      <c r="J6" s="54">
        <v>702</v>
      </c>
      <c r="K6" s="54">
        <v>2.62</v>
      </c>
      <c r="L6" s="54">
        <v>0.90700000000000003</v>
      </c>
      <c r="M6" s="54">
        <v>108000</v>
      </c>
      <c r="N6" s="54">
        <v>17.399999999999999</v>
      </c>
      <c r="O6" s="54">
        <v>16.8</v>
      </c>
      <c r="P6" s="54">
        <v>59.3</v>
      </c>
      <c r="Q6" s="54">
        <v>29400</v>
      </c>
      <c r="R6" s="54">
        <v>151</v>
      </c>
      <c r="S6" s="54">
        <v>20300</v>
      </c>
      <c r="T6" s="54">
        <v>1100</v>
      </c>
      <c r="U6" s="54">
        <v>6.9999999999999993E-2</v>
      </c>
      <c r="V6" s="54">
        <v>1.3699999999999999</v>
      </c>
      <c r="W6" s="54">
        <v>23</v>
      </c>
      <c r="X6" s="54">
        <v>9040</v>
      </c>
      <c r="Y6" s="54">
        <v>1.07</v>
      </c>
      <c r="Z6" s="54">
        <v>1.0900000000000001</v>
      </c>
      <c r="AA6" s="54">
        <v>29800</v>
      </c>
      <c r="AB6" s="54">
        <v>0.377</v>
      </c>
      <c r="AC6" s="54">
        <v>50.5</v>
      </c>
      <c r="AD6" s="54">
        <v>160</v>
      </c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 t="s">
        <v>149</v>
      </c>
      <c r="BH6"/>
    </row>
    <row r="7" spans="1:60" s="26" customFormat="1" x14ac:dyDescent="0.2">
      <c r="A7"/>
      <c r="B7" s="54" t="s">
        <v>83</v>
      </c>
      <c r="C7" s="54" t="s">
        <v>80</v>
      </c>
      <c r="D7" s="54">
        <v>4954000</v>
      </c>
      <c r="E7" s="55">
        <v>298.74252672</v>
      </c>
      <c r="F7" s="56">
        <v>42225.628472222219</v>
      </c>
      <c r="G7" s="54">
        <v>26700</v>
      </c>
      <c r="H7" s="54">
        <v>0.57300000000000006</v>
      </c>
      <c r="I7" s="54">
        <v>13.5</v>
      </c>
      <c r="J7" s="54">
        <v>606</v>
      </c>
      <c r="K7" s="54">
        <v>2.0799999999999996</v>
      </c>
      <c r="L7" s="54">
        <v>0.73399999999999999</v>
      </c>
      <c r="M7" s="54">
        <v>92800</v>
      </c>
      <c r="N7" s="54">
        <v>14.200000000000001</v>
      </c>
      <c r="O7" s="54">
        <v>13.5</v>
      </c>
      <c r="P7" s="54">
        <v>63</v>
      </c>
      <c r="Q7" s="54">
        <v>28600</v>
      </c>
      <c r="R7" s="54">
        <v>185</v>
      </c>
      <c r="S7" s="54">
        <v>17200</v>
      </c>
      <c r="T7" s="54">
        <v>942</v>
      </c>
      <c r="U7" s="54">
        <v>6.3299999999999995E-2</v>
      </c>
      <c r="V7" s="54">
        <v>1.58</v>
      </c>
      <c r="W7" s="54">
        <v>18.2</v>
      </c>
      <c r="X7" s="54">
        <v>7530</v>
      </c>
      <c r="Y7" s="54">
        <v>0.97099999999999997</v>
      </c>
      <c r="Z7" s="54">
        <v>1.34</v>
      </c>
      <c r="AA7" s="54">
        <v>27000</v>
      </c>
      <c r="AB7" s="54">
        <v>0.30200000000000005</v>
      </c>
      <c r="AC7" s="54">
        <v>41.6</v>
      </c>
      <c r="AD7" s="54">
        <v>172</v>
      </c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 t="s">
        <v>45</v>
      </c>
      <c r="BH7"/>
    </row>
    <row r="8" spans="1:60" s="26" customFormat="1" x14ac:dyDescent="0.2">
      <c r="A8"/>
      <c r="B8" s="54" t="s">
        <v>84</v>
      </c>
      <c r="C8" s="54" t="s">
        <v>85</v>
      </c>
      <c r="D8" s="54" t="s">
        <v>86</v>
      </c>
      <c r="E8" s="55">
        <v>295.82961408</v>
      </c>
      <c r="F8" s="56">
        <v>42225.638888888891</v>
      </c>
      <c r="G8" s="54">
        <v>33000</v>
      </c>
      <c r="H8" s="54">
        <v>0.4</v>
      </c>
      <c r="I8" s="54">
        <v>13</v>
      </c>
      <c r="J8" s="54">
        <v>540</v>
      </c>
      <c r="K8" s="54">
        <v>2</v>
      </c>
      <c r="L8" s="54">
        <v>0.11</v>
      </c>
      <c r="M8" s="54">
        <v>87000</v>
      </c>
      <c r="N8" s="54">
        <v>18</v>
      </c>
      <c r="O8" s="54">
        <v>14</v>
      </c>
      <c r="P8" s="54">
        <v>62</v>
      </c>
      <c r="Q8" s="54">
        <v>35000</v>
      </c>
      <c r="R8" s="54">
        <v>180</v>
      </c>
      <c r="S8" s="54">
        <v>17000</v>
      </c>
      <c r="T8" s="54">
        <v>740</v>
      </c>
      <c r="U8" s="54"/>
      <c r="V8" s="54">
        <v>2.8</v>
      </c>
      <c r="W8" s="54">
        <v>20</v>
      </c>
      <c r="X8" s="54">
        <v>9300</v>
      </c>
      <c r="Y8" s="54">
        <v>0.98</v>
      </c>
      <c r="Z8" s="54">
        <v>1.3</v>
      </c>
      <c r="AA8" s="54">
        <v>26000</v>
      </c>
      <c r="AB8" s="54">
        <v>0.4</v>
      </c>
      <c r="AC8" s="54">
        <v>50</v>
      </c>
      <c r="AD8" s="54">
        <v>160</v>
      </c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 t="s">
        <v>46</v>
      </c>
      <c r="BH8"/>
    </row>
    <row r="9" spans="1:60" s="26" customFormat="1" x14ac:dyDescent="0.2">
      <c r="A9"/>
      <c r="B9" s="54">
        <v>1504740</v>
      </c>
      <c r="C9" s="54" t="s">
        <v>81</v>
      </c>
      <c r="D9" s="54">
        <v>9371010</v>
      </c>
      <c r="E9" s="55">
        <v>298.53331200000002</v>
      </c>
      <c r="F9" s="56">
        <v>42225.6875</v>
      </c>
      <c r="G9" s="54">
        <v>38680</v>
      </c>
      <c r="H9" s="54">
        <v>0.18</v>
      </c>
      <c r="I9" s="54">
        <v>9.4600000000000009</v>
      </c>
      <c r="J9" s="54">
        <v>1250</v>
      </c>
      <c r="K9" s="54">
        <v>1.7</v>
      </c>
      <c r="L9" s="54">
        <v>0.69</v>
      </c>
      <c r="M9" s="54"/>
      <c r="N9" s="54">
        <v>21.13</v>
      </c>
      <c r="O9" s="54">
        <v>21.2</v>
      </c>
      <c r="P9" s="54">
        <v>48.64</v>
      </c>
      <c r="Q9" s="54">
        <v>39930</v>
      </c>
      <c r="R9" s="54">
        <v>95.57</v>
      </c>
      <c r="S9" s="54"/>
      <c r="T9" s="54">
        <v>1444</v>
      </c>
      <c r="U9" s="54"/>
      <c r="V9" s="54">
        <v>0.82</v>
      </c>
      <c r="W9" s="54">
        <v>34.26</v>
      </c>
      <c r="X9" s="54"/>
      <c r="Y9" s="54">
        <v>0.79</v>
      </c>
      <c r="Z9" s="54">
        <v>0.54</v>
      </c>
      <c r="AA9" s="54"/>
      <c r="AB9" s="54">
        <v>0.57999999999999996</v>
      </c>
      <c r="AC9" s="54">
        <v>65.42</v>
      </c>
      <c r="AD9" s="54">
        <v>144.5</v>
      </c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 t="s">
        <v>47</v>
      </c>
      <c r="BH9"/>
    </row>
    <row r="10" spans="1:60" s="26" customFormat="1" x14ac:dyDescent="0.2">
      <c r="A10"/>
      <c r="B10" s="54" t="s">
        <v>87</v>
      </c>
      <c r="C10" s="54" t="s">
        <v>80</v>
      </c>
      <c r="D10" s="54">
        <v>4954000</v>
      </c>
      <c r="E10" s="55">
        <v>298.74252672</v>
      </c>
      <c r="F10" s="56">
        <v>42225.75</v>
      </c>
      <c r="G10" s="54">
        <v>24600</v>
      </c>
      <c r="H10" s="54">
        <v>0.502</v>
      </c>
      <c r="I10" s="54">
        <v>10</v>
      </c>
      <c r="J10" s="54">
        <v>532</v>
      </c>
      <c r="K10" s="54">
        <v>1.8</v>
      </c>
      <c r="L10" s="54">
        <v>0.68</v>
      </c>
      <c r="M10" s="54">
        <v>86200</v>
      </c>
      <c r="N10" s="54">
        <v>13.700000000000001</v>
      </c>
      <c r="O10" s="54">
        <v>12.4</v>
      </c>
      <c r="P10" s="54">
        <v>47.6</v>
      </c>
      <c r="Q10" s="54">
        <v>24100</v>
      </c>
      <c r="R10" s="54">
        <v>111</v>
      </c>
      <c r="S10" s="54">
        <v>15800</v>
      </c>
      <c r="T10" s="54">
        <v>870</v>
      </c>
      <c r="U10" s="54">
        <v>4.5000000000000005E-2</v>
      </c>
      <c r="V10" s="54">
        <v>1.33</v>
      </c>
      <c r="W10" s="54">
        <v>16.8</v>
      </c>
      <c r="X10" s="54">
        <v>7040</v>
      </c>
      <c r="Y10" s="54">
        <v>0.72699999999999998</v>
      </c>
      <c r="Z10" s="54">
        <v>0.79400000000000004</v>
      </c>
      <c r="AA10" s="54">
        <v>26100</v>
      </c>
      <c r="AB10" s="54">
        <v>0.247</v>
      </c>
      <c r="AC10" s="54">
        <v>37.799999999999997</v>
      </c>
      <c r="AD10" s="54">
        <v>138</v>
      </c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</row>
    <row r="11" spans="1:60" s="26" customFormat="1" x14ac:dyDescent="0.2">
      <c r="A11"/>
      <c r="B11" s="54" t="s">
        <v>88</v>
      </c>
      <c r="C11" s="54" t="s">
        <v>80</v>
      </c>
      <c r="D11" s="54">
        <v>4954000</v>
      </c>
      <c r="E11" s="55">
        <v>298.74252672</v>
      </c>
      <c r="F11" s="56">
        <v>42225.876388888886</v>
      </c>
      <c r="G11" s="54">
        <v>31000</v>
      </c>
      <c r="H11" s="54">
        <v>0.41599999999999998</v>
      </c>
      <c r="I11" s="54">
        <v>9.59</v>
      </c>
      <c r="J11" s="54">
        <v>554</v>
      </c>
      <c r="K11" s="54">
        <v>2.25</v>
      </c>
      <c r="L11" s="54">
        <v>0.63200000000000001</v>
      </c>
      <c r="M11" s="54">
        <v>78800</v>
      </c>
      <c r="N11" s="54">
        <v>15.5</v>
      </c>
      <c r="O11" s="54">
        <v>14.7</v>
      </c>
      <c r="P11" s="54">
        <v>49.7</v>
      </c>
      <c r="Q11" s="54">
        <v>26500</v>
      </c>
      <c r="R11" s="54">
        <v>83.5</v>
      </c>
      <c r="S11" s="54">
        <v>15300</v>
      </c>
      <c r="T11" s="54">
        <v>887</v>
      </c>
      <c r="U11" s="54">
        <v>4.8300000000000003E-2</v>
      </c>
      <c r="V11" s="54">
        <v>1.01</v>
      </c>
      <c r="W11" s="54">
        <v>18.399999999999999</v>
      </c>
      <c r="X11" s="54">
        <v>7180</v>
      </c>
      <c r="Y11" s="54">
        <v>0.70299999999999996</v>
      </c>
      <c r="Z11" s="54">
        <v>0.57399999999999995</v>
      </c>
      <c r="AA11" s="54">
        <v>29500</v>
      </c>
      <c r="AB11" s="54">
        <v>0.313</v>
      </c>
      <c r="AC11" s="54">
        <v>41.5</v>
      </c>
      <c r="AD11" s="54">
        <v>137</v>
      </c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</row>
    <row r="12" spans="1:60" s="26" customFormat="1" x14ac:dyDescent="0.2">
      <c r="A12"/>
      <c r="B12" s="54" t="s">
        <v>89</v>
      </c>
      <c r="C12" s="54" t="s">
        <v>80</v>
      </c>
      <c r="D12" s="54">
        <v>4954000</v>
      </c>
      <c r="E12" s="55">
        <v>298.74252672</v>
      </c>
      <c r="F12" s="56">
        <v>42226.382638888892</v>
      </c>
      <c r="G12" s="54">
        <v>39900</v>
      </c>
      <c r="H12" s="54">
        <v>0.16300000000000001</v>
      </c>
      <c r="I12" s="54">
        <v>11</v>
      </c>
      <c r="J12" s="54">
        <v>1730</v>
      </c>
      <c r="K12" s="54">
        <v>3.9699999999999998</v>
      </c>
      <c r="L12" s="54">
        <v>1.1499999999999999</v>
      </c>
      <c r="M12" s="54">
        <v>90800</v>
      </c>
      <c r="N12" s="54">
        <v>21</v>
      </c>
      <c r="O12" s="54">
        <v>24.8</v>
      </c>
      <c r="P12" s="54">
        <v>69.599999999999994</v>
      </c>
      <c r="Q12" s="54">
        <v>35400</v>
      </c>
      <c r="R12" s="54">
        <v>73.5</v>
      </c>
      <c r="S12" s="54">
        <v>20200</v>
      </c>
      <c r="T12" s="54">
        <v>1450</v>
      </c>
      <c r="U12" s="54">
        <v>0.115</v>
      </c>
      <c r="V12" s="54">
        <v>0.52700000000000002</v>
      </c>
      <c r="W12" s="54">
        <v>29.7</v>
      </c>
      <c r="X12" s="54">
        <v>8240</v>
      </c>
      <c r="Y12" s="54">
        <v>0.93899999999999995</v>
      </c>
      <c r="Z12" s="54">
        <v>0.49399999999999999</v>
      </c>
      <c r="AA12" s="54">
        <v>36600</v>
      </c>
      <c r="AB12" s="54">
        <v>0.38499999999999995</v>
      </c>
      <c r="AC12" s="54">
        <v>48.2</v>
      </c>
      <c r="AD12" s="54">
        <v>668</v>
      </c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</row>
    <row r="13" spans="1:60" s="26" customFormat="1" x14ac:dyDescent="0.2">
      <c r="A13"/>
      <c r="B13" s="29" t="s">
        <v>90</v>
      </c>
      <c r="C13" s="3" t="s">
        <v>91</v>
      </c>
      <c r="D13" s="3" t="s">
        <v>86</v>
      </c>
      <c r="E13" s="69">
        <v>295.8</v>
      </c>
      <c r="F13" s="27">
        <v>42226.545138888891</v>
      </c>
      <c r="G13" s="3">
        <v>71000</v>
      </c>
      <c r="H13" s="3"/>
      <c r="I13" s="3"/>
      <c r="J13" s="3">
        <v>82.9</v>
      </c>
      <c r="K13" s="3"/>
      <c r="L13" s="3"/>
      <c r="M13" s="3"/>
      <c r="N13" s="3"/>
      <c r="O13" s="3"/>
      <c r="P13" s="3">
        <v>60.3</v>
      </c>
      <c r="Q13" s="3">
        <v>67500</v>
      </c>
      <c r="R13" s="3">
        <v>65.8</v>
      </c>
      <c r="S13" s="3"/>
      <c r="T13" s="3">
        <v>1310</v>
      </c>
      <c r="U13" s="3"/>
      <c r="V13" s="3"/>
      <c r="W13" s="3">
        <v>33.9</v>
      </c>
      <c r="X13" s="3"/>
      <c r="Y13" s="3"/>
      <c r="Z13" s="3"/>
      <c r="AA13" s="3"/>
      <c r="AB13" s="3"/>
      <c r="AC13" s="3">
        <v>97.6</v>
      </c>
      <c r="AD13" s="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</row>
    <row r="14" spans="1:60" s="26" customFormat="1" x14ac:dyDescent="0.2">
      <c r="A14"/>
      <c r="B14" s="54" t="s">
        <v>92</v>
      </c>
      <c r="C14" s="54" t="s">
        <v>80</v>
      </c>
      <c r="D14" s="54">
        <v>4954000</v>
      </c>
      <c r="E14" s="55">
        <v>298.74252672</v>
      </c>
      <c r="F14" s="56">
        <v>42226.587500000001</v>
      </c>
      <c r="G14" s="54">
        <v>43700</v>
      </c>
      <c r="H14" s="54">
        <v>0.19</v>
      </c>
      <c r="I14" s="54">
        <v>12.3</v>
      </c>
      <c r="J14" s="54">
        <v>889</v>
      </c>
      <c r="K14" s="54">
        <v>4.04</v>
      </c>
      <c r="L14" s="54">
        <v>0.88400000000000001</v>
      </c>
      <c r="M14" s="54">
        <v>86700</v>
      </c>
      <c r="N14" s="54">
        <v>23.7</v>
      </c>
      <c r="O14" s="54">
        <v>25.4</v>
      </c>
      <c r="P14" s="54">
        <v>69.7</v>
      </c>
      <c r="Q14" s="54">
        <v>39100</v>
      </c>
      <c r="R14" s="54">
        <v>69.3</v>
      </c>
      <c r="S14" s="54">
        <v>20100</v>
      </c>
      <c r="T14" s="54">
        <v>1390</v>
      </c>
      <c r="U14" s="54">
        <v>0.11699999999999999</v>
      </c>
      <c r="V14" s="54">
        <v>0.62</v>
      </c>
      <c r="W14" s="54">
        <v>30.8</v>
      </c>
      <c r="X14" s="54">
        <v>8890</v>
      </c>
      <c r="Y14" s="54">
        <v>0.95499999999999996</v>
      </c>
      <c r="Z14" s="54">
        <v>0.42199999999999999</v>
      </c>
      <c r="AA14" s="54">
        <v>38500</v>
      </c>
      <c r="AB14" s="54">
        <v>0.42199999999999999</v>
      </c>
      <c r="AC14" s="54">
        <v>53.400000000000006</v>
      </c>
      <c r="AD14" s="54">
        <v>897</v>
      </c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</row>
    <row r="15" spans="1:60" s="26" customFormat="1" x14ac:dyDescent="0.2">
      <c r="A15"/>
      <c r="B15" s="54" t="s">
        <v>93</v>
      </c>
      <c r="C15" s="54" t="s">
        <v>85</v>
      </c>
      <c r="D15" s="54" t="s">
        <v>86</v>
      </c>
      <c r="E15" s="55">
        <v>295.82961408</v>
      </c>
      <c r="F15" s="56">
        <v>42226.628472222219</v>
      </c>
      <c r="G15" s="54">
        <v>82000</v>
      </c>
      <c r="H15" s="54">
        <v>0.4</v>
      </c>
      <c r="I15" s="54">
        <v>16</v>
      </c>
      <c r="J15" s="54">
        <v>810</v>
      </c>
      <c r="K15" s="54">
        <v>4.5</v>
      </c>
      <c r="L15" s="54">
        <v>0.32</v>
      </c>
      <c r="M15" s="54">
        <v>84000</v>
      </c>
      <c r="N15" s="54">
        <v>44</v>
      </c>
      <c r="O15" s="54">
        <v>31</v>
      </c>
      <c r="P15" s="54">
        <v>74</v>
      </c>
      <c r="Q15" s="54">
        <v>70000</v>
      </c>
      <c r="R15" s="54">
        <v>71</v>
      </c>
      <c r="S15" s="54">
        <v>23000</v>
      </c>
      <c r="T15" s="54">
        <v>1400</v>
      </c>
      <c r="U15" s="54">
        <v>0.17</v>
      </c>
      <c r="V15" s="54">
        <v>1.5</v>
      </c>
      <c r="W15" s="54">
        <v>40</v>
      </c>
      <c r="X15" s="54">
        <v>16000</v>
      </c>
      <c r="Y15" s="54">
        <v>4.2</v>
      </c>
      <c r="Z15" s="54">
        <v>0.42</v>
      </c>
      <c r="AA15" s="54">
        <v>36000</v>
      </c>
      <c r="AB15" s="54">
        <v>0.81</v>
      </c>
      <c r="AC15" s="54">
        <v>110</v>
      </c>
      <c r="AD15" s="54">
        <v>220</v>
      </c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</row>
    <row r="16" spans="1:60" s="26" customFormat="1" x14ac:dyDescent="0.2">
      <c r="A16"/>
      <c r="B16" s="54" t="s">
        <v>94</v>
      </c>
      <c r="C16" s="54" t="s">
        <v>80</v>
      </c>
      <c r="D16" s="54">
        <v>4954000</v>
      </c>
      <c r="E16" s="55">
        <v>298.74252672</v>
      </c>
      <c r="F16" s="56">
        <v>42227.368055555555</v>
      </c>
      <c r="G16" s="54">
        <v>77000</v>
      </c>
      <c r="H16" s="54">
        <v>0.216</v>
      </c>
      <c r="I16" s="54">
        <v>19.900000000000002</v>
      </c>
      <c r="J16" s="54">
        <v>1230</v>
      </c>
      <c r="K16" s="54">
        <v>6.66</v>
      </c>
      <c r="L16" s="54">
        <v>1.2</v>
      </c>
      <c r="M16" s="54">
        <v>109000</v>
      </c>
      <c r="N16" s="54">
        <v>29.5</v>
      </c>
      <c r="O16" s="54">
        <v>37</v>
      </c>
      <c r="P16" s="54">
        <v>104</v>
      </c>
      <c r="Q16" s="54">
        <v>54800</v>
      </c>
      <c r="R16" s="54">
        <v>82.199999999999989</v>
      </c>
      <c r="S16" s="54">
        <v>24900</v>
      </c>
      <c r="T16" s="54">
        <v>1930</v>
      </c>
      <c r="U16" s="54">
        <v>0.187</v>
      </c>
      <c r="V16" s="54">
        <v>0.55900000000000005</v>
      </c>
      <c r="W16" s="54">
        <v>39.4</v>
      </c>
      <c r="X16" s="54">
        <v>11800</v>
      </c>
      <c r="Y16" s="54">
        <v>1.35</v>
      </c>
      <c r="Z16" s="54">
        <v>0.56800000000000006</v>
      </c>
      <c r="AA16" s="54">
        <v>42900</v>
      </c>
      <c r="AB16" s="54">
        <v>0.86599999999999999</v>
      </c>
      <c r="AC16" s="54">
        <v>69.400000000000006</v>
      </c>
      <c r="AD16" s="54">
        <v>223</v>
      </c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</row>
    <row r="17" spans="1:60" s="26" customFormat="1" x14ac:dyDescent="0.2">
      <c r="A17"/>
      <c r="B17" s="54" t="s">
        <v>95</v>
      </c>
      <c r="C17" s="54" t="s">
        <v>85</v>
      </c>
      <c r="D17" s="54" t="s">
        <v>86</v>
      </c>
      <c r="E17" s="55">
        <v>295.82961408</v>
      </c>
      <c r="F17" s="56">
        <v>42227.411111111112</v>
      </c>
      <c r="G17" s="54">
        <v>110000</v>
      </c>
      <c r="H17" s="54"/>
      <c r="I17" s="54">
        <v>23</v>
      </c>
      <c r="J17" s="54">
        <v>1100</v>
      </c>
      <c r="K17" s="54">
        <v>7.1</v>
      </c>
      <c r="L17" s="54">
        <v>0.35</v>
      </c>
      <c r="M17" s="54">
        <v>99000</v>
      </c>
      <c r="N17" s="54">
        <v>53</v>
      </c>
      <c r="O17" s="54">
        <v>46</v>
      </c>
      <c r="P17" s="54">
        <v>110</v>
      </c>
      <c r="Q17" s="54">
        <v>86000</v>
      </c>
      <c r="R17" s="54">
        <v>84</v>
      </c>
      <c r="S17" s="54">
        <v>27000</v>
      </c>
      <c r="T17" s="54">
        <v>2000</v>
      </c>
      <c r="U17" s="54">
        <v>0.16</v>
      </c>
      <c r="V17" s="54">
        <v>1.9</v>
      </c>
      <c r="W17" s="54">
        <v>52</v>
      </c>
      <c r="X17" s="54">
        <v>18000</v>
      </c>
      <c r="Y17" s="54">
        <v>4.2</v>
      </c>
      <c r="Z17" s="54">
        <v>0.52</v>
      </c>
      <c r="AA17" s="54">
        <v>41000</v>
      </c>
      <c r="AB17" s="54">
        <v>1.1000000000000001</v>
      </c>
      <c r="AC17" s="54">
        <v>130</v>
      </c>
      <c r="AD17" s="54">
        <v>250</v>
      </c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</row>
    <row r="18" spans="1:60" s="26" customFormat="1" x14ac:dyDescent="0.2">
      <c r="A18"/>
      <c r="B18" s="54" t="s">
        <v>96</v>
      </c>
      <c r="C18" s="54" t="s">
        <v>85</v>
      </c>
      <c r="D18" s="54" t="s">
        <v>86</v>
      </c>
      <c r="E18" s="55">
        <v>295.82961408</v>
      </c>
      <c r="F18" s="56">
        <v>42227.411111111112</v>
      </c>
      <c r="G18" s="54">
        <v>120000</v>
      </c>
      <c r="H18" s="54"/>
      <c r="I18" s="54">
        <v>24</v>
      </c>
      <c r="J18" s="54">
        <v>1200</v>
      </c>
      <c r="K18" s="54">
        <v>7.4</v>
      </c>
      <c r="L18" s="54">
        <v>0.31</v>
      </c>
      <c r="M18" s="54">
        <v>100000</v>
      </c>
      <c r="N18" s="54">
        <v>55</v>
      </c>
      <c r="O18" s="54">
        <v>48</v>
      </c>
      <c r="P18" s="54">
        <v>120</v>
      </c>
      <c r="Q18" s="54">
        <v>91000</v>
      </c>
      <c r="R18" s="54">
        <v>89</v>
      </c>
      <c r="S18" s="54">
        <v>28000</v>
      </c>
      <c r="T18" s="54">
        <v>2000</v>
      </c>
      <c r="U18" s="54">
        <v>0.15</v>
      </c>
      <c r="V18" s="54">
        <v>2</v>
      </c>
      <c r="W18" s="54">
        <v>55</v>
      </c>
      <c r="X18" s="54">
        <v>19000</v>
      </c>
      <c r="Y18" s="54">
        <v>5.2</v>
      </c>
      <c r="Z18" s="54">
        <v>0.55000000000000004</v>
      </c>
      <c r="AA18" s="54">
        <v>43000</v>
      </c>
      <c r="AB18" s="54">
        <v>1.2</v>
      </c>
      <c r="AC18" s="54">
        <v>130</v>
      </c>
      <c r="AD18" s="54">
        <v>270</v>
      </c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</row>
    <row r="19" spans="1:60" s="7" customFormat="1" x14ac:dyDescent="0.2">
      <c r="A19"/>
      <c r="B19" s="54" t="s">
        <v>97</v>
      </c>
      <c r="C19" s="54" t="s">
        <v>80</v>
      </c>
      <c r="D19" s="54">
        <v>4954000</v>
      </c>
      <c r="E19" s="55">
        <v>298.74252672</v>
      </c>
      <c r="F19" s="56">
        <v>42227.553472222222</v>
      </c>
      <c r="G19" s="54">
        <v>56900</v>
      </c>
      <c r="H19" s="54">
        <v>0.18100000000000002</v>
      </c>
      <c r="I19" s="54">
        <v>14.200000000000001</v>
      </c>
      <c r="J19" s="54">
        <v>971</v>
      </c>
      <c r="K19" s="54">
        <v>4.97</v>
      </c>
      <c r="L19" s="54">
        <v>0.91600000000000004</v>
      </c>
      <c r="M19" s="54">
        <v>95000</v>
      </c>
      <c r="N19" s="54">
        <v>21.8</v>
      </c>
      <c r="O19" s="54">
        <v>27.3</v>
      </c>
      <c r="P19" s="54">
        <v>76.7</v>
      </c>
      <c r="Q19" s="54">
        <v>40300</v>
      </c>
      <c r="R19" s="54">
        <v>62.6</v>
      </c>
      <c r="S19" s="54">
        <v>20000</v>
      </c>
      <c r="T19" s="54">
        <v>1440</v>
      </c>
      <c r="U19" s="54">
        <v>0.12999999999999998</v>
      </c>
      <c r="V19" s="54">
        <v>0.61199999999999999</v>
      </c>
      <c r="W19" s="54">
        <v>29.6</v>
      </c>
      <c r="X19" s="54">
        <v>9650</v>
      </c>
      <c r="Y19" s="54">
        <v>1.08</v>
      </c>
      <c r="Z19" s="54">
        <v>0.42000000000000004</v>
      </c>
      <c r="AA19" s="54">
        <v>37400</v>
      </c>
      <c r="AB19" s="54">
        <v>0.67900000000000005</v>
      </c>
      <c r="AC19" s="54">
        <v>51.8</v>
      </c>
      <c r="AD19" s="54">
        <v>159</v>
      </c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</row>
    <row r="20" spans="1:60" s="4" customFormat="1" x14ac:dyDescent="0.2">
      <c r="A20"/>
      <c r="B20" s="54" t="s">
        <v>98</v>
      </c>
      <c r="C20" s="54" t="s">
        <v>80</v>
      </c>
      <c r="D20" s="54">
        <v>4954000</v>
      </c>
      <c r="E20" s="55">
        <v>298.74252672</v>
      </c>
      <c r="F20" s="56">
        <v>42228.409722222219</v>
      </c>
      <c r="G20" s="54">
        <v>31100</v>
      </c>
      <c r="H20" s="54">
        <v>0.23</v>
      </c>
      <c r="I20" s="54">
        <v>11.1</v>
      </c>
      <c r="J20" s="54">
        <v>766</v>
      </c>
      <c r="K20" s="54">
        <v>3.16</v>
      </c>
      <c r="L20" s="54">
        <v>0.90500000000000003</v>
      </c>
      <c r="M20" s="54">
        <v>164000</v>
      </c>
      <c r="N20" s="54">
        <v>16.100000000000001</v>
      </c>
      <c r="O20" s="54">
        <v>18.599999999999998</v>
      </c>
      <c r="P20" s="54">
        <v>43.7</v>
      </c>
      <c r="Q20" s="54">
        <v>22600</v>
      </c>
      <c r="R20" s="54">
        <v>47.4</v>
      </c>
      <c r="S20" s="54">
        <v>24700</v>
      </c>
      <c r="T20" s="54">
        <v>1250</v>
      </c>
      <c r="U20" s="54">
        <v>9.8299999999999998E-2</v>
      </c>
      <c r="V20" s="54">
        <v>0.77100000000000002</v>
      </c>
      <c r="W20" s="54">
        <v>28.9</v>
      </c>
      <c r="X20" s="54">
        <v>7900</v>
      </c>
      <c r="Y20" s="54">
        <v>1.0399999999999998</v>
      </c>
      <c r="Z20" s="54">
        <v>0.314</v>
      </c>
      <c r="AA20" s="54">
        <v>32700.000000000004</v>
      </c>
      <c r="AB20" s="54">
        <v>0.46400000000000002</v>
      </c>
      <c r="AC20" s="54">
        <v>43.7</v>
      </c>
      <c r="AD20" s="54">
        <v>131</v>
      </c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</row>
    <row r="21" spans="1:60" s="4" customFormat="1" x14ac:dyDescent="0.2">
      <c r="A21"/>
      <c r="B21" s="54" t="s">
        <v>99</v>
      </c>
      <c r="C21" s="54" t="s">
        <v>80</v>
      </c>
      <c r="D21" s="54">
        <v>4954000</v>
      </c>
      <c r="E21" s="55">
        <v>298.74252672</v>
      </c>
      <c r="F21" s="56">
        <v>42228.506249999999</v>
      </c>
      <c r="G21" s="54">
        <v>28500</v>
      </c>
      <c r="H21" s="54">
        <v>0.252</v>
      </c>
      <c r="I21" s="54">
        <v>9.2099999999999991</v>
      </c>
      <c r="J21" s="54">
        <v>683</v>
      </c>
      <c r="K21" s="54">
        <v>2.52</v>
      </c>
      <c r="L21" s="54">
        <v>0.64100000000000001</v>
      </c>
      <c r="M21" s="54">
        <v>146000</v>
      </c>
      <c r="N21" s="54">
        <v>13.2</v>
      </c>
      <c r="O21" s="54">
        <v>14.5</v>
      </c>
      <c r="P21" s="54">
        <v>34.299999999999997</v>
      </c>
      <c r="Q21" s="54">
        <v>18100</v>
      </c>
      <c r="R21" s="54">
        <v>35.799999999999997</v>
      </c>
      <c r="S21" s="54">
        <v>24500</v>
      </c>
      <c r="T21" s="54">
        <v>1130</v>
      </c>
      <c r="U21" s="54">
        <v>5.8299999999999998E-2</v>
      </c>
      <c r="V21" s="54">
        <v>0.48000000000000004</v>
      </c>
      <c r="W21" s="54">
        <v>22</v>
      </c>
      <c r="X21" s="54">
        <v>7370</v>
      </c>
      <c r="Y21" s="54">
        <v>0.751</v>
      </c>
      <c r="Z21" s="54">
        <v>0.20900000000000002</v>
      </c>
      <c r="AA21" s="54">
        <v>28700</v>
      </c>
      <c r="AB21" s="54">
        <v>0.28299999999999997</v>
      </c>
      <c r="AC21" s="54">
        <v>41.4</v>
      </c>
      <c r="AD21" s="54">
        <v>96.199999999999989</v>
      </c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</row>
    <row r="22" spans="1:60" s="4" customFormat="1" x14ac:dyDescent="0.2">
      <c r="A22"/>
      <c r="B22" s="54" t="s">
        <v>100</v>
      </c>
      <c r="C22" s="54" t="s">
        <v>78</v>
      </c>
      <c r="D22" s="54" t="s">
        <v>101</v>
      </c>
      <c r="E22" s="55">
        <v>295.82961408</v>
      </c>
      <c r="F22" s="56">
        <v>42228.59375</v>
      </c>
      <c r="G22" s="54"/>
      <c r="H22" s="54">
        <v>0.2</v>
      </c>
      <c r="I22" s="54">
        <v>10</v>
      </c>
      <c r="J22" s="54">
        <v>520</v>
      </c>
      <c r="K22" s="54">
        <v>2.6</v>
      </c>
      <c r="L22" s="54">
        <v>0.8</v>
      </c>
      <c r="M22" s="54"/>
      <c r="N22" s="54"/>
      <c r="O22" s="54"/>
      <c r="P22" s="54">
        <v>37</v>
      </c>
      <c r="Q22" s="54"/>
      <c r="R22" s="54">
        <v>31</v>
      </c>
      <c r="S22" s="54"/>
      <c r="T22" s="54"/>
      <c r="U22" s="54">
        <v>5.0999999999999997E-2</v>
      </c>
      <c r="V22" s="54"/>
      <c r="W22" s="54">
        <v>18</v>
      </c>
      <c r="X22" s="54"/>
      <c r="Y22" s="54">
        <v>2.2000000000000002</v>
      </c>
      <c r="Z22" s="54">
        <v>0.7</v>
      </c>
      <c r="AA22" s="54"/>
      <c r="AB22" s="54">
        <v>0.55000000000000004</v>
      </c>
      <c r="AC22" s="54"/>
      <c r="AD22" s="54">
        <v>110</v>
      </c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</row>
    <row r="23" spans="1:60" s="4" customFormat="1" x14ac:dyDescent="0.2">
      <c r="A23"/>
      <c r="B23" s="54" t="s">
        <v>102</v>
      </c>
      <c r="C23" s="54" t="s">
        <v>85</v>
      </c>
      <c r="D23" s="54" t="s">
        <v>86</v>
      </c>
      <c r="E23" s="55">
        <v>295.82961408</v>
      </c>
      <c r="F23" s="56">
        <v>42228.607638888891</v>
      </c>
      <c r="G23" s="54">
        <v>24000</v>
      </c>
      <c r="H23" s="54">
        <v>0.4</v>
      </c>
      <c r="I23" s="54">
        <v>4.2</v>
      </c>
      <c r="J23" s="54">
        <v>260</v>
      </c>
      <c r="K23" s="54">
        <v>1.1000000000000001</v>
      </c>
      <c r="L23" s="54">
        <v>0.11</v>
      </c>
      <c r="M23" s="54">
        <v>83000</v>
      </c>
      <c r="N23" s="54">
        <v>13</v>
      </c>
      <c r="O23" s="54">
        <v>7.6</v>
      </c>
      <c r="P23" s="54">
        <v>17</v>
      </c>
      <c r="Q23" s="54">
        <v>16000</v>
      </c>
      <c r="R23" s="54">
        <v>15</v>
      </c>
      <c r="S23" s="54">
        <v>15000</v>
      </c>
      <c r="T23" s="54">
        <v>360</v>
      </c>
      <c r="U23" s="54">
        <v>0.08</v>
      </c>
      <c r="V23" s="54">
        <v>1.6</v>
      </c>
      <c r="W23" s="54">
        <v>12</v>
      </c>
      <c r="X23" s="54">
        <v>8400</v>
      </c>
      <c r="Y23" s="54">
        <v>1</v>
      </c>
      <c r="Z23" s="54">
        <v>0.1</v>
      </c>
      <c r="AA23" s="54">
        <v>28000</v>
      </c>
      <c r="AB23" s="54">
        <v>0.23</v>
      </c>
      <c r="AC23" s="54">
        <v>35</v>
      </c>
      <c r="AD23" s="54">
        <v>50</v>
      </c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</row>
    <row r="24" spans="1:60" s="4" customFormat="1" x14ac:dyDescent="0.2">
      <c r="A24"/>
      <c r="B24" s="54" t="s">
        <v>103</v>
      </c>
      <c r="C24" s="54" t="s">
        <v>80</v>
      </c>
      <c r="D24" s="54">
        <v>4954000</v>
      </c>
      <c r="E24" s="55">
        <v>298.74252672</v>
      </c>
      <c r="F24" s="56">
        <v>42229.417361111111</v>
      </c>
      <c r="G24" s="54">
        <v>38700</v>
      </c>
      <c r="H24" s="54">
        <v>0.156</v>
      </c>
      <c r="I24" s="54">
        <v>12</v>
      </c>
      <c r="J24" s="54">
        <v>1110</v>
      </c>
      <c r="K24" s="54">
        <v>5.62</v>
      </c>
      <c r="L24" s="54">
        <v>0.94099999999999995</v>
      </c>
      <c r="M24" s="54">
        <v>124000</v>
      </c>
      <c r="N24" s="54">
        <v>14.9</v>
      </c>
      <c r="O24" s="54">
        <v>28.9</v>
      </c>
      <c r="P24" s="54">
        <v>79.3</v>
      </c>
      <c r="Q24" s="54">
        <v>31100</v>
      </c>
      <c r="R24" s="54">
        <v>66.5</v>
      </c>
      <c r="S24" s="54">
        <v>22500</v>
      </c>
      <c r="T24" s="54">
        <v>1670</v>
      </c>
      <c r="U24" s="54">
        <v>0.153</v>
      </c>
      <c r="V24" s="54">
        <v>0.52899999999999991</v>
      </c>
      <c r="W24" s="54">
        <v>28.9</v>
      </c>
      <c r="X24" s="54">
        <v>8540</v>
      </c>
      <c r="Y24" s="54">
        <v>1.2</v>
      </c>
      <c r="Z24" s="54">
        <v>0.39500000000000002</v>
      </c>
      <c r="AA24" s="54">
        <v>45000</v>
      </c>
      <c r="AB24" s="54">
        <v>0.57799999999999996</v>
      </c>
      <c r="AC24" s="54">
        <v>51</v>
      </c>
      <c r="AD24" s="54">
        <v>177</v>
      </c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</row>
    <row r="25" spans="1:60" s="4" customFormat="1" x14ac:dyDescent="0.2">
      <c r="A25"/>
      <c r="B25" s="54" t="s">
        <v>104</v>
      </c>
      <c r="C25" s="54" t="s">
        <v>80</v>
      </c>
      <c r="D25" s="54">
        <v>4954000</v>
      </c>
      <c r="E25" s="55">
        <v>298.74252672</v>
      </c>
      <c r="F25" s="56">
        <v>42230.368055555555</v>
      </c>
      <c r="G25" s="54">
        <v>44300</v>
      </c>
      <c r="H25" s="54">
        <v>0.41300000000000003</v>
      </c>
      <c r="I25" s="54">
        <v>12.5</v>
      </c>
      <c r="J25" s="54">
        <v>918</v>
      </c>
      <c r="K25" s="54">
        <v>4.8900000000000006</v>
      </c>
      <c r="L25" s="54">
        <v>0.9840000000000001</v>
      </c>
      <c r="M25" s="54">
        <v>114000</v>
      </c>
      <c r="N25" s="54">
        <v>23.7</v>
      </c>
      <c r="O25" s="54">
        <v>27.099999999999998</v>
      </c>
      <c r="P25" s="54">
        <v>70.5</v>
      </c>
      <c r="Q25" s="54">
        <v>39100</v>
      </c>
      <c r="R25" s="54">
        <v>64.3</v>
      </c>
      <c r="S25" s="54">
        <v>22400</v>
      </c>
      <c r="T25" s="54">
        <v>1360</v>
      </c>
      <c r="U25" s="54">
        <v>0.14799999999999999</v>
      </c>
      <c r="V25" s="54">
        <v>0.77200000000000002</v>
      </c>
      <c r="W25" s="54">
        <v>34.5</v>
      </c>
      <c r="X25" s="54">
        <v>10400</v>
      </c>
      <c r="Y25" s="54">
        <v>1.32</v>
      </c>
      <c r="Z25" s="54">
        <v>0.38</v>
      </c>
      <c r="AA25" s="54">
        <v>54800</v>
      </c>
      <c r="AB25" s="54">
        <v>0.70600000000000007</v>
      </c>
      <c r="AC25" s="54">
        <v>60</v>
      </c>
      <c r="AD25" s="54">
        <v>197</v>
      </c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</row>
    <row r="26" spans="1:60" s="4" customFormat="1" x14ac:dyDescent="0.2">
      <c r="A26"/>
      <c r="B26" s="54" t="s">
        <v>105</v>
      </c>
      <c r="C26" s="54" t="s">
        <v>85</v>
      </c>
      <c r="D26" s="54" t="s">
        <v>86</v>
      </c>
      <c r="E26" s="55">
        <v>295.82961408</v>
      </c>
      <c r="F26" s="56">
        <v>42230.527777777781</v>
      </c>
      <c r="G26" s="54">
        <v>25000</v>
      </c>
      <c r="H26" s="54">
        <v>0.5</v>
      </c>
      <c r="I26" s="54">
        <v>5.9</v>
      </c>
      <c r="J26" s="54">
        <v>340</v>
      </c>
      <c r="K26" s="54">
        <v>1.4</v>
      </c>
      <c r="L26" s="54">
        <v>0.51</v>
      </c>
      <c r="M26" s="54">
        <v>75000</v>
      </c>
      <c r="N26" s="54">
        <v>9.1999999999999993</v>
      </c>
      <c r="O26" s="54">
        <v>8.4</v>
      </c>
      <c r="P26" s="54">
        <v>27</v>
      </c>
      <c r="Q26" s="54">
        <v>22000</v>
      </c>
      <c r="R26" s="54">
        <v>20</v>
      </c>
      <c r="S26" s="54">
        <v>13000</v>
      </c>
      <c r="T26" s="54">
        <v>380</v>
      </c>
      <c r="U26" s="54">
        <v>0.14000000000000001</v>
      </c>
      <c r="V26" s="54">
        <v>1.6</v>
      </c>
      <c r="W26" s="54">
        <v>12</v>
      </c>
      <c r="X26" s="54">
        <v>7500</v>
      </c>
      <c r="Y26" s="54">
        <v>1.2</v>
      </c>
      <c r="Z26" s="54">
        <v>0.5</v>
      </c>
      <c r="AA26" s="54">
        <v>48000</v>
      </c>
      <c r="AB26" s="54">
        <v>0.5</v>
      </c>
      <c r="AC26" s="54">
        <v>30</v>
      </c>
      <c r="AD26" s="54">
        <v>74</v>
      </c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</row>
    <row r="27" spans="1:60" s="4" customFormat="1" x14ac:dyDescent="0.2">
      <c r="A27"/>
      <c r="B27" s="54" t="s">
        <v>106</v>
      </c>
      <c r="C27" s="54" t="s">
        <v>80</v>
      </c>
      <c r="D27" s="54">
        <v>4954000</v>
      </c>
      <c r="E27" s="55">
        <v>298.74252672</v>
      </c>
      <c r="F27" s="56">
        <v>42231.404861111114</v>
      </c>
      <c r="G27" s="54">
        <v>14200</v>
      </c>
      <c r="H27" s="54">
        <v>0.27900000000000003</v>
      </c>
      <c r="I27" s="54">
        <v>4.7</v>
      </c>
      <c r="J27" s="54">
        <v>262</v>
      </c>
      <c r="K27" s="54">
        <v>1.08</v>
      </c>
      <c r="L27" s="54">
        <v>0.36599999999999999</v>
      </c>
      <c r="M27" s="54">
        <v>68100</v>
      </c>
      <c r="N27" s="54">
        <v>8.75</v>
      </c>
      <c r="O27" s="54">
        <v>6.18</v>
      </c>
      <c r="P27" s="54">
        <v>18.2</v>
      </c>
      <c r="Q27" s="54">
        <v>12300</v>
      </c>
      <c r="R27" s="54">
        <v>17.399999999999999</v>
      </c>
      <c r="S27" s="54">
        <v>12700</v>
      </c>
      <c r="T27" s="54">
        <v>368</v>
      </c>
      <c r="U27" s="54">
        <v>3.0000000000000002E-2</v>
      </c>
      <c r="V27" s="54">
        <v>1.1299999999999999</v>
      </c>
      <c r="W27" s="54">
        <v>8.7799999999999994</v>
      </c>
      <c r="X27" s="54">
        <v>5160</v>
      </c>
      <c r="Y27" s="54">
        <v>0.626</v>
      </c>
      <c r="Z27" s="54">
        <v>0.14100000000000001</v>
      </c>
      <c r="AA27" s="54">
        <v>27700</v>
      </c>
      <c r="AB27" s="54">
        <v>0.19400000000000001</v>
      </c>
      <c r="AC27" s="54">
        <v>25.7</v>
      </c>
      <c r="AD27" s="54">
        <v>58.9</v>
      </c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</row>
    <row r="28" spans="1:60" s="4" customFormat="1" x14ac:dyDescent="0.2">
      <c r="A28"/>
      <c r="B28" s="54" t="s">
        <v>107</v>
      </c>
      <c r="C28" s="54" t="s">
        <v>85</v>
      </c>
      <c r="D28" s="54" t="s">
        <v>86</v>
      </c>
      <c r="E28" s="55">
        <v>295.82961408</v>
      </c>
      <c r="F28" s="56">
        <v>42231.5</v>
      </c>
      <c r="G28" s="54">
        <v>22000</v>
      </c>
      <c r="H28" s="54">
        <v>0.5</v>
      </c>
      <c r="I28" s="54">
        <v>5</v>
      </c>
      <c r="J28" s="54">
        <v>270</v>
      </c>
      <c r="K28" s="54">
        <v>0.92</v>
      </c>
      <c r="L28" s="54">
        <v>0.25</v>
      </c>
      <c r="M28" s="54">
        <v>76000</v>
      </c>
      <c r="N28" s="54">
        <v>7.8</v>
      </c>
      <c r="O28" s="54">
        <v>7</v>
      </c>
      <c r="P28" s="54">
        <v>23</v>
      </c>
      <c r="Q28" s="54">
        <v>18000</v>
      </c>
      <c r="R28" s="54">
        <v>18</v>
      </c>
      <c r="S28" s="54">
        <v>14000</v>
      </c>
      <c r="T28" s="54">
        <v>370</v>
      </c>
      <c r="U28" s="54">
        <v>0.1</v>
      </c>
      <c r="V28" s="54">
        <v>1.3</v>
      </c>
      <c r="W28" s="54">
        <v>10</v>
      </c>
      <c r="X28" s="54">
        <v>6300</v>
      </c>
      <c r="Y28" s="54">
        <v>1</v>
      </c>
      <c r="Z28" s="54">
        <v>0.5</v>
      </c>
      <c r="AA28" s="54">
        <v>31000</v>
      </c>
      <c r="AB28" s="54">
        <v>0.5</v>
      </c>
      <c r="AC28" s="54">
        <v>25</v>
      </c>
      <c r="AD28" s="54">
        <v>68</v>
      </c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</row>
    <row r="29" spans="1:60" s="4" customFormat="1" x14ac:dyDescent="0.2">
      <c r="A29" s="38"/>
      <c r="B29" s="54" t="s">
        <v>108</v>
      </c>
      <c r="C29" s="54" t="s">
        <v>80</v>
      </c>
      <c r="D29" s="54">
        <v>4954000</v>
      </c>
      <c r="E29" s="55">
        <v>298.74252672</v>
      </c>
      <c r="F29" s="56">
        <v>42232.385416666664</v>
      </c>
      <c r="G29" s="54">
        <v>9500</v>
      </c>
      <c r="H29" s="54">
        <v>0.83699999999999997</v>
      </c>
      <c r="I29" s="54">
        <v>4.8900000000000006</v>
      </c>
      <c r="J29" s="54">
        <v>358</v>
      </c>
      <c r="K29" s="54">
        <v>0.94</v>
      </c>
      <c r="L29" s="54">
        <v>0.30200000000000005</v>
      </c>
      <c r="M29" s="54">
        <v>78000</v>
      </c>
      <c r="N29" s="54">
        <v>6.21</v>
      </c>
      <c r="O29" s="54">
        <v>5.6899999999999995</v>
      </c>
      <c r="P29" s="54">
        <v>14.9</v>
      </c>
      <c r="Q29" s="54">
        <v>10000</v>
      </c>
      <c r="R29" s="54">
        <v>15.8</v>
      </c>
      <c r="S29" s="54">
        <v>13300</v>
      </c>
      <c r="T29" s="54">
        <v>338</v>
      </c>
      <c r="U29" s="54">
        <v>2.8299999999999999E-2</v>
      </c>
      <c r="V29" s="54">
        <v>1.23</v>
      </c>
      <c r="W29" s="54">
        <v>10.3</v>
      </c>
      <c r="X29" s="54">
        <v>5780</v>
      </c>
      <c r="Y29" s="54">
        <v>0.85899999999999999</v>
      </c>
      <c r="Z29" s="54">
        <v>0.34499999999999997</v>
      </c>
      <c r="AA29" s="54">
        <v>31200</v>
      </c>
      <c r="AB29" s="54">
        <v>0.23200000000000001</v>
      </c>
      <c r="AC29" s="54">
        <v>16.100000000000001</v>
      </c>
      <c r="AD29" s="54">
        <v>215</v>
      </c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</row>
    <row r="30" spans="1:60" s="4" customFormat="1" x14ac:dyDescent="0.2">
      <c r="A30" s="38"/>
      <c r="B30" s="54" t="s">
        <v>109</v>
      </c>
      <c r="C30" s="54" t="s">
        <v>85</v>
      </c>
      <c r="D30" s="54" t="s">
        <v>86</v>
      </c>
      <c r="E30" s="55">
        <v>295.82961408</v>
      </c>
      <c r="F30" s="56">
        <v>42232.506944444445</v>
      </c>
      <c r="G30" s="54">
        <v>13000</v>
      </c>
      <c r="H30" s="54">
        <v>0.4</v>
      </c>
      <c r="I30" s="54">
        <v>4.8</v>
      </c>
      <c r="J30" s="54">
        <v>190</v>
      </c>
      <c r="K30" s="54">
        <v>0.76</v>
      </c>
      <c r="L30" s="54">
        <v>0.13</v>
      </c>
      <c r="M30" s="54">
        <v>71000</v>
      </c>
      <c r="N30" s="54">
        <v>8.5</v>
      </c>
      <c r="O30" s="54">
        <v>3.9</v>
      </c>
      <c r="P30" s="54">
        <v>12</v>
      </c>
      <c r="Q30" s="54">
        <v>9700</v>
      </c>
      <c r="R30" s="54">
        <v>7.8</v>
      </c>
      <c r="S30" s="54">
        <v>12000</v>
      </c>
      <c r="T30" s="54">
        <v>190</v>
      </c>
      <c r="U30" s="54">
        <v>0.08</v>
      </c>
      <c r="V30" s="54">
        <v>1.9</v>
      </c>
      <c r="W30" s="54">
        <v>8.9</v>
      </c>
      <c r="X30" s="54">
        <v>5800</v>
      </c>
      <c r="Y30" s="54">
        <v>1.1000000000000001</v>
      </c>
      <c r="Z30" s="54">
        <v>0.1</v>
      </c>
      <c r="AA30" s="54">
        <v>28000</v>
      </c>
      <c r="AB30" s="54">
        <v>0.13</v>
      </c>
      <c r="AC30" s="54">
        <v>24</v>
      </c>
      <c r="AD30" s="54">
        <v>35</v>
      </c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</row>
    <row r="31" spans="1:60" s="4" customFormat="1" x14ac:dyDescent="0.2">
      <c r="A31" s="38"/>
      <c r="B31" s="54" t="s">
        <v>110</v>
      </c>
      <c r="C31" s="54" t="s">
        <v>85</v>
      </c>
      <c r="D31" s="54" t="s">
        <v>86</v>
      </c>
      <c r="E31" s="55">
        <v>295.82961408</v>
      </c>
      <c r="F31" s="56">
        <v>42233.392361111109</v>
      </c>
      <c r="G31" s="54">
        <v>8600</v>
      </c>
      <c r="H31" s="54">
        <v>0.5</v>
      </c>
      <c r="I31" s="54">
        <v>2.1</v>
      </c>
      <c r="J31" s="54">
        <v>140</v>
      </c>
      <c r="K31" s="54">
        <v>0.28999999999999998</v>
      </c>
      <c r="L31" s="54">
        <v>0.25</v>
      </c>
      <c r="M31" s="54">
        <v>63000</v>
      </c>
      <c r="N31" s="54">
        <v>1.4</v>
      </c>
      <c r="O31" s="54">
        <v>1.9</v>
      </c>
      <c r="P31" s="54">
        <v>9.8000000000000007</v>
      </c>
      <c r="Q31" s="54">
        <v>5200</v>
      </c>
      <c r="R31" s="54">
        <v>5.9</v>
      </c>
      <c r="S31" s="54">
        <v>11000</v>
      </c>
      <c r="T31" s="54">
        <v>140</v>
      </c>
      <c r="U31" s="54">
        <v>0.1</v>
      </c>
      <c r="V31" s="54">
        <v>1.5</v>
      </c>
      <c r="W31" s="54">
        <v>3.8</v>
      </c>
      <c r="X31" s="54">
        <v>4400</v>
      </c>
      <c r="Y31" s="54">
        <v>0.66</v>
      </c>
      <c r="Z31" s="54">
        <v>0.5</v>
      </c>
      <c r="AA31" s="54">
        <v>31000</v>
      </c>
      <c r="AB31" s="54">
        <v>0.5</v>
      </c>
      <c r="AC31" s="54">
        <v>6.8</v>
      </c>
      <c r="AD31" s="54">
        <v>23</v>
      </c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</row>
    <row r="32" spans="1:60" s="4" customFormat="1" x14ac:dyDescent="0.2">
      <c r="A32" s="38"/>
      <c r="B32" s="54" t="s">
        <v>111</v>
      </c>
      <c r="C32" s="54" t="s">
        <v>80</v>
      </c>
      <c r="D32" s="54">
        <v>4954000</v>
      </c>
      <c r="E32" s="55">
        <v>298.74252672</v>
      </c>
      <c r="F32" s="56">
        <v>42234.413888888892</v>
      </c>
      <c r="G32" s="54">
        <v>3640</v>
      </c>
      <c r="H32" s="54">
        <v>0.20100000000000001</v>
      </c>
      <c r="I32" s="54">
        <v>2</v>
      </c>
      <c r="J32" s="54">
        <v>121</v>
      </c>
      <c r="K32" s="54">
        <v>0.24399999999999999</v>
      </c>
      <c r="L32" s="54">
        <v>0.5</v>
      </c>
      <c r="M32" s="54">
        <v>60400</v>
      </c>
      <c r="N32" s="54">
        <v>2.09</v>
      </c>
      <c r="O32" s="54">
        <v>1.59</v>
      </c>
      <c r="P32" s="54">
        <v>6.24</v>
      </c>
      <c r="Q32" s="54">
        <v>3300</v>
      </c>
      <c r="R32" s="54">
        <v>4.3</v>
      </c>
      <c r="S32" s="54">
        <v>10900</v>
      </c>
      <c r="T32" s="54">
        <v>126</v>
      </c>
      <c r="U32" s="54">
        <v>0.01</v>
      </c>
      <c r="V32" s="54">
        <v>1.3699999999999999</v>
      </c>
      <c r="W32" s="54">
        <v>2.63</v>
      </c>
      <c r="X32" s="54">
        <v>3060</v>
      </c>
      <c r="Y32" s="54">
        <v>0.63800000000000001</v>
      </c>
      <c r="Z32" s="54">
        <v>4.1999999999999996E-2</v>
      </c>
      <c r="AA32" s="54">
        <v>29800</v>
      </c>
      <c r="AB32" s="54">
        <v>2</v>
      </c>
      <c r="AC32" s="54">
        <v>6.8</v>
      </c>
      <c r="AD32" s="54">
        <v>15.4</v>
      </c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</row>
    <row r="33" spans="1:60" s="4" customFormat="1" x14ac:dyDescent="0.2">
      <c r="A33" s="44"/>
      <c r="B33" s="54" t="s">
        <v>112</v>
      </c>
      <c r="C33" s="54" t="s">
        <v>85</v>
      </c>
      <c r="D33" s="54" t="s">
        <v>86</v>
      </c>
      <c r="E33" s="55">
        <v>295.82961408</v>
      </c>
      <c r="F33" s="56">
        <v>42234.586805555555</v>
      </c>
      <c r="G33" s="54">
        <v>5900</v>
      </c>
      <c r="H33" s="54">
        <v>0.5</v>
      </c>
      <c r="I33" s="54">
        <v>2.5</v>
      </c>
      <c r="J33" s="54">
        <v>160</v>
      </c>
      <c r="K33" s="54">
        <v>0.31</v>
      </c>
      <c r="L33" s="54">
        <v>0.25</v>
      </c>
      <c r="M33" s="54">
        <v>68000</v>
      </c>
      <c r="N33" s="54">
        <v>2.6</v>
      </c>
      <c r="O33" s="54">
        <v>2.4</v>
      </c>
      <c r="P33" s="54">
        <v>10</v>
      </c>
      <c r="Q33" s="54">
        <v>5500</v>
      </c>
      <c r="R33" s="54">
        <v>7.2</v>
      </c>
      <c r="S33" s="54">
        <v>11000</v>
      </c>
      <c r="T33" s="54">
        <v>190</v>
      </c>
      <c r="U33" s="54">
        <v>0.13</v>
      </c>
      <c r="V33" s="54">
        <v>1.6</v>
      </c>
      <c r="W33" s="54">
        <v>4.0999999999999996</v>
      </c>
      <c r="X33" s="54">
        <v>4000</v>
      </c>
      <c r="Y33" s="54">
        <v>0.5</v>
      </c>
      <c r="Z33" s="54">
        <v>0.5</v>
      </c>
      <c r="AA33" s="54">
        <v>33000</v>
      </c>
      <c r="AB33" s="54">
        <v>0.5</v>
      </c>
      <c r="AC33" s="54">
        <v>8.5</v>
      </c>
      <c r="AD33" s="54">
        <v>27</v>
      </c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</row>
    <row r="34" spans="1:60" x14ac:dyDescent="0.2">
      <c r="A34" s="44"/>
      <c r="B34" s="54" t="s">
        <v>113</v>
      </c>
      <c r="C34" s="54" t="s">
        <v>80</v>
      </c>
      <c r="D34" s="54">
        <v>4954000</v>
      </c>
      <c r="E34" s="55">
        <v>298.74252672</v>
      </c>
      <c r="F34" s="56">
        <v>42235.395833333336</v>
      </c>
      <c r="G34" s="54">
        <v>4070.0000000000005</v>
      </c>
      <c r="H34" s="54">
        <v>0.182</v>
      </c>
      <c r="I34" s="54">
        <v>2.14</v>
      </c>
      <c r="J34" s="54">
        <v>122</v>
      </c>
      <c r="K34" s="54">
        <v>0.24399999999999999</v>
      </c>
      <c r="L34" s="54">
        <v>0.5</v>
      </c>
      <c r="M34" s="54">
        <v>62200</v>
      </c>
      <c r="N34" s="54">
        <v>2.5300000000000002</v>
      </c>
      <c r="O34" s="54">
        <v>1.7799999999999998</v>
      </c>
      <c r="P34" s="54">
        <v>6.24</v>
      </c>
      <c r="Q34" s="54">
        <v>3520</v>
      </c>
      <c r="R34" s="54">
        <v>4.1599999999999993</v>
      </c>
      <c r="S34" s="54">
        <v>10500</v>
      </c>
      <c r="T34" s="54">
        <v>127</v>
      </c>
      <c r="U34" s="54">
        <v>0.15</v>
      </c>
      <c r="V34" s="54">
        <v>1.3699999999999999</v>
      </c>
      <c r="W34" s="54">
        <v>2.84</v>
      </c>
      <c r="X34" s="54">
        <v>3070</v>
      </c>
      <c r="Y34" s="54">
        <v>0.63600000000000001</v>
      </c>
      <c r="Z34" s="54">
        <v>4.0500000000000001E-2</v>
      </c>
      <c r="AA34" s="54">
        <v>29200</v>
      </c>
      <c r="AB34" s="54">
        <v>2</v>
      </c>
      <c r="AC34" s="54">
        <v>7.7600000000000007</v>
      </c>
      <c r="AD34" s="54">
        <v>18</v>
      </c>
    </row>
    <row r="35" spans="1:60" x14ac:dyDescent="0.2">
      <c r="A35" s="44"/>
      <c r="B35" s="54" t="s">
        <v>114</v>
      </c>
      <c r="C35" s="54" t="s">
        <v>85</v>
      </c>
      <c r="D35" s="54" t="s">
        <v>86</v>
      </c>
      <c r="E35" s="55">
        <v>295.82961408</v>
      </c>
      <c r="F35" s="56">
        <v>42235.503472222219</v>
      </c>
      <c r="G35" s="54">
        <v>6400</v>
      </c>
      <c r="H35" s="54">
        <v>0.5</v>
      </c>
      <c r="I35" s="54">
        <v>3.1</v>
      </c>
      <c r="J35" s="54">
        <v>200</v>
      </c>
      <c r="K35" s="54">
        <v>0.4</v>
      </c>
      <c r="L35" s="54">
        <v>0.25</v>
      </c>
      <c r="M35" s="54">
        <v>62000</v>
      </c>
      <c r="N35" s="54">
        <v>3</v>
      </c>
      <c r="O35" s="54">
        <v>3.3</v>
      </c>
      <c r="P35" s="54">
        <v>12</v>
      </c>
      <c r="Q35" s="54">
        <v>6500</v>
      </c>
      <c r="R35" s="54">
        <v>9.1</v>
      </c>
      <c r="S35" s="54">
        <v>11000</v>
      </c>
      <c r="T35" s="54">
        <v>270</v>
      </c>
      <c r="U35" s="54">
        <v>0.1</v>
      </c>
      <c r="V35" s="54">
        <v>1.5</v>
      </c>
      <c r="W35" s="54">
        <v>5.5</v>
      </c>
      <c r="X35" s="54">
        <v>3900</v>
      </c>
      <c r="Y35" s="54">
        <v>0.77</v>
      </c>
      <c r="Z35" s="54">
        <v>0.5</v>
      </c>
      <c r="AA35" s="54">
        <v>31000</v>
      </c>
      <c r="AB35" s="54">
        <v>0.5</v>
      </c>
      <c r="AC35" s="54">
        <v>11</v>
      </c>
      <c r="AD35" s="54">
        <v>32</v>
      </c>
      <c r="AF35" s="77"/>
      <c r="AG35" s="77"/>
      <c r="AH35" s="77"/>
      <c r="AI35" s="77"/>
      <c r="AJ35" s="77"/>
      <c r="AK35" s="77"/>
    </row>
    <row r="36" spans="1:60" x14ac:dyDescent="0.2">
      <c r="A36" s="44"/>
      <c r="B36" s="54" t="s">
        <v>115</v>
      </c>
      <c r="C36" s="54" t="s">
        <v>80</v>
      </c>
      <c r="D36" s="54">
        <v>4954000</v>
      </c>
      <c r="E36" s="55">
        <v>298.74252672</v>
      </c>
      <c r="F36" s="56">
        <v>42236.405555555553</v>
      </c>
      <c r="G36" s="54">
        <v>3650</v>
      </c>
      <c r="H36" s="54">
        <v>0.16400000000000001</v>
      </c>
      <c r="I36" s="54">
        <v>2.02</v>
      </c>
      <c r="J36" s="54">
        <v>119</v>
      </c>
      <c r="K36" s="54">
        <v>0.26600000000000001</v>
      </c>
      <c r="L36" s="54">
        <v>0.5</v>
      </c>
      <c r="M36" s="54">
        <v>64300</v>
      </c>
      <c r="N36" s="54">
        <v>2.2799999999999998</v>
      </c>
      <c r="O36" s="54">
        <v>1.72</v>
      </c>
      <c r="P36" s="54">
        <v>6.18</v>
      </c>
      <c r="Q36" s="54">
        <v>3290</v>
      </c>
      <c r="R36" s="54">
        <v>3.8400000000000003</v>
      </c>
      <c r="S36" s="54">
        <v>11000</v>
      </c>
      <c r="T36" s="54">
        <v>119</v>
      </c>
      <c r="U36" s="54">
        <v>0.15</v>
      </c>
      <c r="V36" s="54">
        <v>1.41</v>
      </c>
      <c r="W36" s="54">
        <v>2.71</v>
      </c>
      <c r="X36" s="54">
        <v>3150</v>
      </c>
      <c r="Y36" s="54">
        <v>0.55000000000000004</v>
      </c>
      <c r="Z36" s="54">
        <v>3.85E-2</v>
      </c>
      <c r="AA36" s="54">
        <v>32500</v>
      </c>
      <c r="AB36" s="54">
        <v>2</v>
      </c>
      <c r="AC36" s="54">
        <v>6.98</v>
      </c>
      <c r="AD36" s="54">
        <v>15.7</v>
      </c>
      <c r="AF36" s="17" t="s">
        <v>365</v>
      </c>
      <c r="AG36" s="17" t="s">
        <v>48</v>
      </c>
      <c r="AH36" s="17" t="s">
        <v>49</v>
      </c>
      <c r="AI36" s="17" t="s">
        <v>50</v>
      </c>
      <c r="AJ36" s="17" t="s">
        <v>51</v>
      </c>
      <c r="AK36" s="17" t="s">
        <v>38</v>
      </c>
    </row>
    <row r="37" spans="1:60" x14ac:dyDescent="0.2">
      <c r="A37" s="44"/>
      <c r="B37" s="54" t="s">
        <v>116</v>
      </c>
      <c r="C37" s="54" t="s">
        <v>85</v>
      </c>
      <c r="D37" s="54" t="s">
        <v>86</v>
      </c>
      <c r="E37" s="55">
        <v>295.82961408</v>
      </c>
      <c r="F37" s="56">
        <v>42240.560416666667</v>
      </c>
      <c r="G37" s="54">
        <v>3800</v>
      </c>
      <c r="H37" s="54">
        <v>0.5</v>
      </c>
      <c r="I37" s="54">
        <v>1.8</v>
      </c>
      <c r="J37" s="54">
        <v>100</v>
      </c>
      <c r="K37" s="54">
        <v>0.25</v>
      </c>
      <c r="L37" s="54">
        <v>0.25</v>
      </c>
      <c r="M37" s="54">
        <v>57000</v>
      </c>
      <c r="N37" s="54">
        <v>0.98</v>
      </c>
      <c r="O37" s="54">
        <v>0.97</v>
      </c>
      <c r="P37" s="54">
        <v>3.9</v>
      </c>
      <c r="Q37" s="54">
        <v>2600</v>
      </c>
      <c r="R37" s="54">
        <v>2.1</v>
      </c>
      <c r="S37" s="54">
        <v>9600</v>
      </c>
      <c r="T37" s="54">
        <v>77</v>
      </c>
      <c r="U37" s="54">
        <v>0.1</v>
      </c>
      <c r="V37" s="54">
        <v>1.5</v>
      </c>
      <c r="W37" s="54">
        <v>1.8</v>
      </c>
      <c r="X37" s="54">
        <v>3600</v>
      </c>
      <c r="Y37" s="54">
        <v>0.5</v>
      </c>
      <c r="Z37" s="54">
        <v>0.5</v>
      </c>
      <c r="AA37" s="54">
        <v>34000</v>
      </c>
      <c r="AB37" s="54">
        <v>0.5</v>
      </c>
      <c r="AC37" s="54">
        <v>4.4000000000000004</v>
      </c>
      <c r="AD37" s="54">
        <v>9.1</v>
      </c>
      <c r="AF37" s="70">
        <f t="shared" ref="AF37:AF45" si="0">I96/G96</f>
        <v>2.637130801687764E-4</v>
      </c>
      <c r="AG37" s="70">
        <f>J96/G96</f>
        <v>2.7426160337552744E-2</v>
      </c>
      <c r="AH37" s="70">
        <f t="shared" ref="AH37:AH45" si="1">K96/G96</f>
        <v>7.2151898734177216E-5</v>
      </c>
      <c r="AI37" s="70">
        <f t="shared" ref="AI37:AI45" si="2">N96/G96</f>
        <v>5.0421940928270048E-4</v>
      </c>
      <c r="AJ37" s="70">
        <f t="shared" ref="AJ37:AJ45" si="3">AB96/G96</f>
        <v>8.565400843881857E-6</v>
      </c>
      <c r="AK37" s="70">
        <f t="shared" ref="AK37:AK100" si="4">P96/G96</f>
        <v>8.7341772151898738E-4</v>
      </c>
    </row>
    <row r="38" spans="1:60" x14ac:dyDescent="0.2">
      <c r="A38" s="44"/>
      <c r="B38" s="54" t="s">
        <v>117</v>
      </c>
      <c r="C38" s="54" t="s">
        <v>80</v>
      </c>
      <c r="D38" s="54">
        <v>4954000</v>
      </c>
      <c r="E38" s="55">
        <v>298.74252672</v>
      </c>
      <c r="F38" s="56">
        <v>42240.631944444445</v>
      </c>
      <c r="G38" s="54">
        <v>1760</v>
      </c>
      <c r="H38" s="54">
        <v>0.16500000000000001</v>
      </c>
      <c r="I38" s="54">
        <v>1.97</v>
      </c>
      <c r="J38" s="54">
        <v>89.6</v>
      </c>
      <c r="K38" s="54">
        <v>0.11</v>
      </c>
      <c r="L38" s="54">
        <v>0.5</v>
      </c>
      <c r="M38" s="54">
        <v>51300</v>
      </c>
      <c r="N38" s="54">
        <v>2</v>
      </c>
      <c r="O38" s="54">
        <v>0.79699999999999993</v>
      </c>
      <c r="P38" s="54">
        <v>3.5</v>
      </c>
      <c r="Q38" s="54">
        <v>1530</v>
      </c>
      <c r="R38" s="54">
        <v>1.48</v>
      </c>
      <c r="S38" s="54">
        <v>9490</v>
      </c>
      <c r="T38" s="54">
        <v>58.8</v>
      </c>
      <c r="U38" s="54">
        <v>0.15</v>
      </c>
      <c r="V38" s="54">
        <v>1.4400000000000002</v>
      </c>
      <c r="W38" s="54">
        <v>1.49</v>
      </c>
      <c r="X38" s="54">
        <v>2910</v>
      </c>
      <c r="Y38" s="54">
        <v>0.56899999999999995</v>
      </c>
      <c r="Z38" s="54">
        <v>2</v>
      </c>
      <c r="AA38" s="54">
        <v>33200</v>
      </c>
      <c r="AB38" s="54">
        <v>2</v>
      </c>
      <c r="AC38" s="54">
        <v>4.5999999999999996</v>
      </c>
      <c r="AD38" s="54">
        <v>8.33</v>
      </c>
      <c r="AF38" s="70">
        <f t="shared" si="0"/>
        <v>2.5339708102667337E-4</v>
      </c>
      <c r="AG38" s="70">
        <f t="shared" ref="AG38:AG101" si="5">J97/G97</f>
        <v>4.1217916456970302E-2</v>
      </c>
      <c r="AH38" s="70">
        <f t="shared" si="1"/>
        <v>7.1464519375943626E-5</v>
      </c>
      <c r="AI38" s="70">
        <f t="shared" si="2"/>
        <v>6.4469048817312525E-4</v>
      </c>
      <c r="AJ38" s="70">
        <f t="shared" si="3"/>
        <v>1.3839959738298944E-5</v>
      </c>
      <c r="AK38" s="70">
        <f t="shared" si="4"/>
        <v>1.1935078007045798E-3</v>
      </c>
    </row>
    <row r="39" spans="1:60" x14ac:dyDescent="0.2">
      <c r="A39" s="44"/>
      <c r="B39" s="54" t="s">
        <v>118</v>
      </c>
      <c r="C39" s="54" t="s">
        <v>85</v>
      </c>
      <c r="D39" s="54" t="s">
        <v>86</v>
      </c>
      <c r="E39" s="55">
        <v>295.82961408</v>
      </c>
      <c r="F39" s="56">
        <v>42241.522916666669</v>
      </c>
      <c r="G39" s="54">
        <v>1500</v>
      </c>
      <c r="H39" s="54">
        <v>0.5</v>
      </c>
      <c r="I39" s="54">
        <v>1.8</v>
      </c>
      <c r="J39" s="54">
        <v>96</v>
      </c>
      <c r="K39" s="54">
        <v>0.25</v>
      </c>
      <c r="L39" s="54">
        <v>0.25</v>
      </c>
      <c r="M39" s="54">
        <v>49000</v>
      </c>
      <c r="N39" s="54">
        <v>0.92</v>
      </c>
      <c r="O39" s="54">
        <v>0.75</v>
      </c>
      <c r="P39" s="54">
        <v>3.1</v>
      </c>
      <c r="Q39" s="54">
        <v>1400</v>
      </c>
      <c r="R39" s="54">
        <v>1.7</v>
      </c>
      <c r="S39" s="54">
        <v>8800</v>
      </c>
      <c r="T39" s="54">
        <v>65</v>
      </c>
      <c r="U39" s="54">
        <v>0.1</v>
      </c>
      <c r="V39" s="54">
        <v>1.5</v>
      </c>
      <c r="W39" s="54">
        <v>1.4</v>
      </c>
      <c r="X39" s="54">
        <v>2800</v>
      </c>
      <c r="Y39" s="54">
        <v>0.71</v>
      </c>
      <c r="Z39" s="54">
        <v>0.5</v>
      </c>
      <c r="AA39" s="54">
        <v>30000</v>
      </c>
      <c r="AB39" s="54">
        <v>0.5</v>
      </c>
      <c r="AC39" s="54">
        <v>3.5</v>
      </c>
      <c r="AD39" s="54">
        <v>18</v>
      </c>
      <c r="AF39" s="70">
        <f t="shared" si="0"/>
        <v>3.6283185840707967E-4</v>
      </c>
      <c r="AG39" s="70">
        <f t="shared" si="5"/>
        <v>2.0707964601769911E-2</v>
      </c>
      <c r="AH39" s="70">
        <f t="shared" si="1"/>
        <v>7.7286135693215336E-5</v>
      </c>
      <c r="AI39" s="70">
        <f t="shared" si="2"/>
        <v>5.1327433628318585E-4</v>
      </c>
      <c r="AJ39" s="70">
        <f t="shared" si="3"/>
        <v>1.1120943952802361E-5</v>
      </c>
      <c r="AK39" s="70">
        <f t="shared" si="4"/>
        <v>1.7492625368731563E-3</v>
      </c>
    </row>
    <row r="40" spans="1:60" x14ac:dyDescent="0.2">
      <c r="A40" s="44"/>
      <c r="B40" s="54" t="s">
        <v>119</v>
      </c>
      <c r="C40" s="54" t="s">
        <v>80</v>
      </c>
      <c r="D40" s="54">
        <v>4954000</v>
      </c>
      <c r="E40" s="55">
        <v>298.74252672</v>
      </c>
      <c r="F40" s="56">
        <v>42241.645833333336</v>
      </c>
      <c r="G40" s="54">
        <v>1500</v>
      </c>
      <c r="H40" s="54">
        <v>0.29100000000000004</v>
      </c>
      <c r="I40" s="54">
        <v>1.8699999999999999</v>
      </c>
      <c r="J40" s="54">
        <v>85.9</v>
      </c>
      <c r="K40" s="54">
        <v>0.108</v>
      </c>
      <c r="L40" s="54">
        <v>0.5</v>
      </c>
      <c r="M40" s="54">
        <v>50000</v>
      </c>
      <c r="N40" s="54">
        <v>2</v>
      </c>
      <c r="O40" s="54">
        <v>0.61599999999999999</v>
      </c>
      <c r="P40" s="54">
        <v>3.28</v>
      </c>
      <c r="Q40" s="54">
        <v>1310</v>
      </c>
      <c r="R40" s="54">
        <v>1.22</v>
      </c>
      <c r="S40" s="54">
        <v>9320</v>
      </c>
      <c r="T40" s="54">
        <v>49.8</v>
      </c>
      <c r="U40" s="54">
        <v>0.15</v>
      </c>
      <c r="V40" s="54">
        <v>1.47</v>
      </c>
      <c r="W40" s="54">
        <v>1.1900000000000002</v>
      </c>
      <c r="X40" s="54">
        <v>2880</v>
      </c>
      <c r="Y40" s="54">
        <v>0.56700000000000006</v>
      </c>
      <c r="Z40" s="54">
        <v>2</v>
      </c>
      <c r="AA40" s="54">
        <v>32900</v>
      </c>
      <c r="AB40" s="54">
        <v>2</v>
      </c>
      <c r="AC40" s="54">
        <v>4.4600000000000009</v>
      </c>
      <c r="AD40" s="54">
        <v>7.4</v>
      </c>
      <c r="AF40" s="70">
        <f t="shared" si="0"/>
        <v>5.0561797752808992E-4</v>
      </c>
      <c r="AG40" s="70">
        <f t="shared" si="5"/>
        <v>2.2696629213483147E-2</v>
      </c>
      <c r="AH40" s="70">
        <f t="shared" si="1"/>
        <v>7.7902621722846437E-5</v>
      </c>
      <c r="AI40" s="70">
        <f t="shared" si="2"/>
        <v>5.3183520599250943E-4</v>
      </c>
      <c r="AJ40" s="70">
        <f t="shared" si="3"/>
        <v>1.1310861423220975E-5</v>
      </c>
      <c r="AK40" s="70">
        <f t="shared" si="4"/>
        <v>2.359550561797753E-3</v>
      </c>
    </row>
    <row r="41" spans="1:60" x14ac:dyDescent="0.2">
      <c r="A41" s="44"/>
      <c r="B41" s="54" t="s">
        <v>120</v>
      </c>
      <c r="C41" s="54" t="s">
        <v>78</v>
      </c>
      <c r="D41" s="54" t="s">
        <v>101</v>
      </c>
      <c r="E41" s="55">
        <v>295.82961408</v>
      </c>
      <c r="F41" s="56">
        <v>42242.40625</v>
      </c>
      <c r="G41" s="54">
        <v>2900</v>
      </c>
      <c r="H41" s="54">
        <v>0.2</v>
      </c>
      <c r="I41" s="54">
        <v>0.7</v>
      </c>
      <c r="J41" s="54">
        <v>96</v>
      </c>
      <c r="K41" s="54">
        <v>0.2</v>
      </c>
      <c r="L41" s="54">
        <v>0.8</v>
      </c>
      <c r="M41" s="54">
        <v>51000</v>
      </c>
      <c r="N41" s="54">
        <v>0.5</v>
      </c>
      <c r="O41" s="54">
        <v>0.3</v>
      </c>
      <c r="P41" s="54">
        <v>1.7</v>
      </c>
      <c r="Q41" s="54">
        <v>2300</v>
      </c>
      <c r="R41" s="54">
        <v>3</v>
      </c>
      <c r="S41" s="54">
        <v>9000</v>
      </c>
      <c r="T41" s="54"/>
      <c r="U41" s="54">
        <v>3.5999999999999999E-3</v>
      </c>
      <c r="V41" s="54">
        <v>0.8</v>
      </c>
      <c r="W41" s="54">
        <v>1.6</v>
      </c>
      <c r="X41" s="54">
        <v>3000</v>
      </c>
      <c r="Y41" s="54">
        <v>0.1</v>
      </c>
      <c r="Z41" s="54">
        <v>0.7</v>
      </c>
      <c r="AA41" s="54">
        <v>30000</v>
      </c>
      <c r="AB41" s="54">
        <v>0.2</v>
      </c>
      <c r="AC41" s="54">
        <v>0.3</v>
      </c>
      <c r="AD41" s="54">
        <v>3.3</v>
      </c>
      <c r="AF41" s="70">
        <f t="shared" si="0"/>
        <v>3.9393939393939391E-4</v>
      </c>
      <c r="AG41" s="70">
        <f t="shared" si="5"/>
        <v>1.6363636363636365E-2</v>
      </c>
      <c r="AH41" s="70">
        <f t="shared" si="1"/>
        <v>6.0606060606060605E-5</v>
      </c>
      <c r="AI41" s="70">
        <f t="shared" si="2"/>
        <v>5.4545454545454537E-4</v>
      </c>
      <c r="AJ41" s="70">
        <f t="shared" si="3"/>
        <v>1.2121212121212122E-5</v>
      </c>
      <c r="AK41" s="70">
        <f t="shared" si="4"/>
        <v>1.8787878787878789E-3</v>
      </c>
    </row>
    <row r="42" spans="1:60" x14ac:dyDescent="0.2">
      <c r="A42" s="44"/>
      <c r="B42" s="54" t="s">
        <v>121</v>
      </c>
      <c r="C42" s="54" t="s">
        <v>85</v>
      </c>
      <c r="D42" s="54" t="s">
        <v>86</v>
      </c>
      <c r="E42" s="55">
        <v>295.82961408</v>
      </c>
      <c r="F42" s="56">
        <v>42242.540277777778</v>
      </c>
      <c r="G42" s="54">
        <v>3100</v>
      </c>
      <c r="H42" s="54">
        <v>0.4</v>
      </c>
      <c r="I42" s="54">
        <v>1.6</v>
      </c>
      <c r="J42" s="54">
        <v>85</v>
      </c>
      <c r="K42" s="54">
        <v>0.15</v>
      </c>
      <c r="L42" s="54">
        <v>4.2999999999999997E-2</v>
      </c>
      <c r="M42" s="54">
        <v>51000</v>
      </c>
      <c r="N42" s="54">
        <v>1.6</v>
      </c>
      <c r="O42" s="54">
        <v>0.97</v>
      </c>
      <c r="P42" s="54">
        <v>4.2</v>
      </c>
      <c r="Q42" s="54">
        <v>2100</v>
      </c>
      <c r="R42" s="54">
        <v>2</v>
      </c>
      <c r="S42" s="54">
        <v>9300</v>
      </c>
      <c r="T42" s="54">
        <v>61</v>
      </c>
      <c r="U42" s="54">
        <v>0.08</v>
      </c>
      <c r="V42" s="54">
        <v>1.5</v>
      </c>
      <c r="W42" s="54">
        <v>2.2000000000000002</v>
      </c>
      <c r="X42" s="54">
        <v>3400</v>
      </c>
      <c r="Y42" s="54">
        <v>2.5</v>
      </c>
      <c r="Z42" s="54">
        <v>0.1</v>
      </c>
      <c r="AA42" s="54">
        <v>35000</v>
      </c>
      <c r="AB42" s="54">
        <v>0.1</v>
      </c>
      <c r="AC42" s="54">
        <v>5.2</v>
      </c>
      <c r="AD42" s="54">
        <v>9.6</v>
      </c>
      <c r="AF42" s="70">
        <f t="shared" si="0"/>
        <v>2.4457083764219237E-4</v>
      </c>
      <c r="AG42" s="70">
        <f t="shared" si="5"/>
        <v>3.2316442605997933E-2</v>
      </c>
      <c r="AH42" s="70">
        <f t="shared" si="1"/>
        <v>4.3950361944157186E-5</v>
      </c>
      <c r="AI42" s="70">
        <f t="shared" si="2"/>
        <v>5.4627714581178904E-4</v>
      </c>
      <c r="AJ42" s="70">
        <f t="shared" si="3"/>
        <v>1.4994829369183041E-5</v>
      </c>
      <c r="AK42" s="70">
        <f t="shared" si="4"/>
        <v>1.2574974146845916E-3</v>
      </c>
    </row>
    <row r="43" spans="1:60" x14ac:dyDescent="0.2">
      <c r="A43" s="44"/>
      <c r="B43" s="54" t="s">
        <v>122</v>
      </c>
      <c r="C43" s="54" t="s">
        <v>80</v>
      </c>
      <c r="D43" s="54">
        <v>4954000</v>
      </c>
      <c r="E43" s="55">
        <v>298.74252672</v>
      </c>
      <c r="F43" s="56">
        <v>42242.618055555555</v>
      </c>
      <c r="G43" s="54">
        <v>1540</v>
      </c>
      <c r="H43" s="54">
        <v>0.64200000000000002</v>
      </c>
      <c r="I43" s="54">
        <v>1.59</v>
      </c>
      <c r="J43" s="54">
        <v>82</v>
      </c>
      <c r="K43" s="54">
        <v>0.10199999999999999</v>
      </c>
      <c r="L43" s="54">
        <v>0.5</v>
      </c>
      <c r="M43" s="54">
        <v>50100</v>
      </c>
      <c r="N43" s="54">
        <v>2</v>
      </c>
      <c r="O43" s="54">
        <v>0.58799999999999997</v>
      </c>
      <c r="P43" s="54">
        <v>3.23</v>
      </c>
      <c r="Q43" s="54">
        <v>1140</v>
      </c>
      <c r="R43" s="54">
        <v>1.25</v>
      </c>
      <c r="S43" s="54">
        <v>9580</v>
      </c>
      <c r="T43" s="54">
        <v>47.6</v>
      </c>
      <c r="U43" s="54">
        <v>0.15</v>
      </c>
      <c r="V43" s="54">
        <v>1.79</v>
      </c>
      <c r="W43" s="54">
        <v>1.3699999999999999</v>
      </c>
      <c r="X43" s="54">
        <v>2930</v>
      </c>
      <c r="Y43" s="54">
        <v>0.56599999999999995</v>
      </c>
      <c r="Z43" s="54">
        <v>8.5900000000000004E-2</v>
      </c>
      <c r="AA43" s="54">
        <v>33900</v>
      </c>
      <c r="AB43" s="54">
        <v>0.10299999999999999</v>
      </c>
      <c r="AC43" s="54">
        <v>3.75</v>
      </c>
      <c r="AD43" s="54">
        <v>7.4799999999999995</v>
      </c>
      <c r="AF43" s="70">
        <f t="shared" si="0"/>
        <v>4.0650406504065041E-4</v>
      </c>
      <c r="AG43" s="70">
        <f t="shared" si="5"/>
        <v>2.1626016260162601E-2</v>
      </c>
      <c r="AH43" s="70">
        <f t="shared" si="1"/>
        <v>7.317073170731707E-5</v>
      </c>
      <c r="AI43" s="70">
        <f t="shared" si="2"/>
        <v>5.5691056910569105E-4</v>
      </c>
      <c r="AJ43" s="70">
        <f t="shared" si="3"/>
        <v>1.0040650406504064E-5</v>
      </c>
      <c r="AK43" s="70">
        <f t="shared" si="4"/>
        <v>1.9349593495934961E-3</v>
      </c>
    </row>
    <row r="44" spans="1:60" x14ac:dyDescent="0.2">
      <c r="A44" s="44"/>
      <c r="B44" s="54" t="s">
        <v>123</v>
      </c>
      <c r="C44" s="54" t="s">
        <v>85</v>
      </c>
      <c r="D44" s="54" t="s">
        <v>86</v>
      </c>
      <c r="E44" s="55">
        <v>295.82961408</v>
      </c>
      <c r="F44" s="56">
        <v>42243.519444444442</v>
      </c>
      <c r="G44" s="54">
        <v>130000</v>
      </c>
      <c r="H44" s="54">
        <v>0.4</v>
      </c>
      <c r="I44" s="54">
        <v>40</v>
      </c>
      <c r="J44" s="54">
        <v>1800</v>
      </c>
      <c r="K44" s="54">
        <v>8.4</v>
      </c>
      <c r="L44" s="54">
        <v>3.6</v>
      </c>
      <c r="M44" s="54">
        <v>420000</v>
      </c>
      <c r="N44" s="54">
        <v>120</v>
      </c>
      <c r="O44" s="54">
        <v>62</v>
      </c>
      <c r="P44" s="54">
        <v>130</v>
      </c>
      <c r="Q44" s="54">
        <v>130000</v>
      </c>
      <c r="R44" s="54">
        <v>120</v>
      </c>
      <c r="S44" s="54">
        <v>120000</v>
      </c>
      <c r="T44" s="54">
        <v>3400</v>
      </c>
      <c r="U44" s="54">
        <v>0.25</v>
      </c>
      <c r="V44" s="54">
        <v>4.8</v>
      </c>
      <c r="W44" s="54">
        <v>130</v>
      </c>
      <c r="X44" s="54">
        <v>30000</v>
      </c>
      <c r="Y44" s="54">
        <v>12</v>
      </c>
      <c r="Z44" s="54">
        <v>0.95</v>
      </c>
      <c r="AA44" s="54">
        <v>77000</v>
      </c>
      <c r="AB44" s="54">
        <v>1.7</v>
      </c>
      <c r="AC44" s="54">
        <v>210</v>
      </c>
      <c r="AD44" s="54">
        <v>480</v>
      </c>
      <c r="AF44" s="70">
        <f t="shared" si="0"/>
        <v>3.0935483870967741E-4</v>
      </c>
      <c r="AG44" s="70">
        <f t="shared" si="5"/>
        <v>1.7870967741935487E-2</v>
      </c>
      <c r="AH44" s="70">
        <f t="shared" si="1"/>
        <v>7.2580645161290317E-5</v>
      </c>
      <c r="AI44" s="70">
        <f t="shared" si="2"/>
        <v>5.0000000000000001E-4</v>
      </c>
      <c r="AJ44" s="70">
        <f t="shared" si="3"/>
        <v>1.0096774193548387E-5</v>
      </c>
      <c r="AK44" s="70">
        <f t="shared" si="4"/>
        <v>1.603225806451613E-3</v>
      </c>
    </row>
    <row r="45" spans="1:60" x14ac:dyDescent="0.2">
      <c r="A45" s="44"/>
      <c r="B45" s="54" t="s">
        <v>124</v>
      </c>
      <c r="C45" s="54" t="s">
        <v>80</v>
      </c>
      <c r="D45" s="54">
        <v>4954000</v>
      </c>
      <c r="E45" s="55">
        <v>298.74252672</v>
      </c>
      <c r="F45" s="56">
        <v>42243.652777777781</v>
      </c>
      <c r="G45" s="54">
        <v>117000</v>
      </c>
      <c r="H45" s="54">
        <v>7.2700000000000001E-2</v>
      </c>
      <c r="I45" s="54">
        <v>31.6</v>
      </c>
      <c r="J45" s="54">
        <v>3010</v>
      </c>
      <c r="K45" s="54">
        <v>16.299999999999997</v>
      </c>
      <c r="L45" s="54">
        <v>3.49</v>
      </c>
      <c r="M45" s="54">
        <v>307000</v>
      </c>
      <c r="N45" s="54">
        <v>65.699999999999989</v>
      </c>
      <c r="O45" s="54">
        <v>78.600000000000009</v>
      </c>
      <c r="P45" s="54">
        <v>164</v>
      </c>
      <c r="Q45" s="54">
        <v>116000</v>
      </c>
      <c r="R45" s="54">
        <v>185</v>
      </c>
      <c r="S45" s="54">
        <v>71600</v>
      </c>
      <c r="T45" s="54">
        <v>5570</v>
      </c>
      <c r="U45" s="54">
        <v>0.46799999999999997</v>
      </c>
      <c r="V45" s="54">
        <v>1.08</v>
      </c>
      <c r="W45" s="54">
        <v>105</v>
      </c>
      <c r="X45" s="54">
        <v>22900</v>
      </c>
      <c r="Y45" s="54">
        <v>2.2399999999999998</v>
      </c>
      <c r="Z45" s="54">
        <v>1.1399999999999999</v>
      </c>
      <c r="AA45" s="54">
        <v>53400</v>
      </c>
      <c r="AB45" s="54">
        <v>1.1599999999999999</v>
      </c>
      <c r="AC45" s="54">
        <v>124</v>
      </c>
      <c r="AD45" s="54">
        <v>564</v>
      </c>
      <c r="AF45" s="70">
        <f t="shared" si="0"/>
        <v>2.756892230576441E-4</v>
      </c>
      <c r="AG45" s="70">
        <f t="shared" si="5"/>
        <v>4.3358395989974936E-2</v>
      </c>
      <c r="AH45" s="70">
        <f t="shared" si="1"/>
        <v>9.9498746867167912E-5</v>
      </c>
      <c r="AI45" s="70">
        <f t="shared" si="2"/>
        <v>5.2631578947368431E-4</v>
      </c>
      <c r="AJ45" s="70">
        <f t="shared" si="3"/>
        <v>9.6491228070175445E-6</v>
      </c>
      <c r="AK45" s="70">
        <f t="shared" si="4"/>
        <v>1.744360902255639E-3</v>
      </c>
    </row>
    <row r="46" spans="1:60" x14ac:dyDescent="0.2">
      <c r="A46" s="44"/>
      <c r="B46" s="54" t="s">
        <v>125</v>
      </c>
      <c r="C46" s="54" t="s">
        <v>80</v>
      </c>
      <c r="D46" s="54">
        <v>4954000</v>
      </c>
      <c r="E46" s="55">
        <v>298.74252672</v>
      </c>
      <c r="F46" s="56">
        <v>42244.684027777781</v>
      </c>
      <c r="G46" s="54">
        <v>196000</v>
      </c>
      <c r="H46" s="54">
        <v>0.38100000000000001</v>
      </c>
      <c r="I46" s="54">
        <v>35.9</v>
      </c>
      <c r="J46" s="54">
        <v>4030.0000000000005</v>
      </c>
      <c r="K46" s="54">
        <v>20</v>
      </c>
      <c r="L46" s="54">
        <v>3.49</v>
      </c>
      <c r="M46" s="54">
        <v>262000</v>
      </c>
      <c r="N46" s="54">
        <v>98.5</v>
      </c>
      <c r="O46" s="54">
        <v>116</v>
      </c>
      <c r="P46" s="54">
        <v>264</v>
      </c>
      <c r="Q46" s="54">
        <v>164000</v>
      </c>
      <c r="R46" s="54">
        <v>215</v>
      </c>
      <c r="S46" s="54">
        <v>69500</v>
      </c>
      <c r="T46" s="54">
        <v>6630</v>
      </c>
      <c r="U46" s="54">
        <v>0.58799999999999997</v>
      </c>
      <c r="V46" s="54">
        <v>0.50800000000000001</v>
      </c>
      <c r="W46" s="54">
        <v>147</v>
      </c>
      <c r="X46" s="54">
        <v>33200</v>
      </c>
      <c r="Y46" s="54">
        <v>2.14</v>
      </c>
      <c r="Z46" s="54">
        <v>1.58</v>
      </c>
      <c r="AA46" s="54">
        <v>95000</v>
      </c>
      <c r="AB46" s="54">
        <v>1.58</v>
      </c>
      <c r="AC46" s="54">
        <v>154</v>
      </c>
      <c r="AD46" s="54">
        <v>674</v>
      </c>
      <c r="AF46" s="70"/>
      <c r="AG46" s="70">
        <f t="shared" si="5"/>
        <v>1.1676056338028168E-3</v>
      </c>
      <c r="AH46" s="70"/>
      <c r="AI46" s="70"/>
      <c r="AJ46" s="70"/>
      <c r="AK46" s="70">
        <f t="shared" si="4"/>
        <v>8.4929577464788731E-4</v>
      </c>
    </row>
    <row r="47" spans="1:60" x14ac:dyDescent="0.2">
      <c r="A47" s="44"/>
      <c r="B47" s="54" t="s">
        <v>126</v>
      </c>
      <c r="C47" s="54" t="s">
        <v>85</v>
      </c>
      <c r="D47" s="54" t="s">
        <v>86</v>
      </c>
      <c r="E47" s="55">
        <v>295.82961408</v>
      </c>
      <c r="F47" s="56">
        <v>42257.565972222219</v>
      </c>
      <c r="G47" s="54">
        <v>20000</v>
      </c>
      <c r="H47" s="54">
        <v>0.4</v>
      </c>
      <c r="I47" s="54">
        <v>4.9000000000000004</v>
      </c>
      <c r="J47" s="54">
        <v>270</v>
      </c>
      <c r="K47" s="54">
        <v>1.2</v>
      </c>
      <c r="L47" s="54">
        <v>0.31</v>
      </c>
      <c r="M47" s="54">
        <v>70000</v>
      </c>
      <c r="N47" s="54">
        <v>11</v>
      </c>
      <c r="O47" s="54">
        <v>7.3</v>
      </c>
      <c r="P47" s="54">
        <v>19</v>
      </c>
      <c r="Q47" s="54">
        <v>16000</v>
      </c>
      <c r="R47" s="54">
        <v>16</v>
      </c>
      <c r="S47" s="54">
        <v>13000</v>
      </c>
      <c r="T47" s="54">
        <v>370</v>
      </c>
      <c r="U47" s="54">
        <v>0.08</v>
      </c>
      <c r="V47" s="54">
        <v>1.3</v>
      </c>
      <c r="W47" s="54">
        <v>11</v>
      </c>
      <c r="X47" s="54">
        <v>6200</v>
      </c>
      <c r="Y47" s="54">
        <v>3.7</v>
      </c>
      <c r="Z47" s="54">
        <v>0.1</v>
      </c>
      <c r="AA47" s="54">
        <v>32000</v>
      </c>
      <c r="AB47" s="54">
        <v>0.19</v>
      </c>
      <c r="AC47" s="54">
        <v>28</v>
      </c>
      <c r="AD47" s="54">
        <v>60</v>
      </c>
      <c r="AF47" s="70">
        <f t="shared" ref="AF47:AF54" si="6">I106/G106</f>
        <v>2.8146453089244848E-4</v>
      </c>
      <c r="AG47" s="70">
        <f t="shared" si="5"/>
        <v>2.0343249427917619E-2</v>
      </c>
      <c r="AH47" s="70">
        <f t="shared" ref="AH47:AH107" si="7">K106/G106</f>
        <v>9.2448512585812357E-5</v>
      </c>
      <c r="AI47" s="70">
        <f t="shared" ref="AI47:AI107" si="8">N106/G106</f>
        <v>5.4233409610983971E-4</v>
      </c>
      <c r="AJ47" s="70">
        <f t="shared" ref="AJ47:AJ107" si="9">AB106/G106</f>
        <v>9.6567505720823802E-6</v>
      </c>
      <c r="AK47" s="70">
        <f t="shared" si="4"/>
        <v>1.5949656750572081E-3</v>
      </c>
    </row>
    <row r="48" spans="1:60" x14ac:dyDescent="0.2">
      <c r="A48" s="44"/>
      <c r="B48" s="54" t="s">
        <v>127</v>
      </c>
      <c r="C48" s="54" t="s">
        <v>85</v>
      </c>
      <c r="D48" s="54" t="s">
        <v>86</v>
      </c>
      <c r="E48" s="55">
        <v>295.82961408</v>
      </c>
      <c r="F48" s="56">
        <v>42262.506944444445</v>
      </c>
      <c r="G48" s="54">
        <v>5600</v>
      </c>
      <c r="H48" s="54">
        <v>0.4</v>
      </c>
      <c r="I48" s="54">
        <v>2.4</v>
      </c>
      <c r="J48" s="54">
        <v>130</v>
      </c>
      <c r="K48" s="54">
        <v>0.23</v>
      </c>
      <c r="L48" s="54">
        <v>0.5</v>
      </c>
      <c r="M48" s="54">
        <v>63000</v>
      </c>
      <c r="N48" s="54">
        <v>2.9</v>
      </c>
      <c r="O48" s="54">
        <v>1.8</v>
      </c>
      <c r="P48" s="54">
        <v>5.9</v>
      </c>
      <c r="Q48" s="54">
        <v>4000</v>
      </c>
      <c r="R48" s="54">
        <v>3.9</v>
      </c>
      <c r="S48" s="54">
        <v>11000</v>
      </c>
      <c r="T48" s="54">
        <v>120</v>
      </c>
      <c r="U48" s="54">
        <v>0.08</v>
      </c>
      <c r="V48" s="54">
        <v>1.7</v>
      </c>
      <c r="W48" s="54">
        <v>3.4</v>
      </c>
      <c r="X48" s="54">
        <v>3900</v>
      </c>
      <c r="Y48" s="54">
        <v>1.9</v>
      </c>
      <c r="Z48" s="54">
        <v>0.1</v>
      </c>
      <c r="AA48" s="54">
        <v>33000</v>
      </c>
      <c r="AB48" s="54">
        <v>0.1</v>
      </c>
      <c r="AC48" s="54">
        <v>8.3000000000000007</v>
      </c>
      <c r="AD48" s="54">
        <v>16</v>
      </c>
      <c r="AF48" s="70">
        <f t="shared" si="6"/>
        <v>1.9512195121951221E-4</v>
      </c>
      <c r="AG48" s="70">
        <f t="shared" si="5"/>
        <v>9.878048780487805E-3</v>
      </c>
      <c r="AH48" s="70">
        <f t="shared" si="7"/>
        <v>5.4878048780487799E-5</v>
      </c>
      <c r="AI48" s="70">
        <f t="shared" si="8"/>
        <v>5.3658536585365847E-4</v>
      </c>
      <c r="AJ48" s="70">
        <f t="shared" si="9"/>
        <v>9.878048780487805E-6</v>
      </c>
      <c r="AK48" s="70">
        <f t="shared" si="4"/>
        <v>9.0243902439024384E-4</v>
      </c>
    </row>
    <row r="49" spans="1:37" x14ac:dyDescent="0.2">
      <c r="A49" s="44"/>
      <c r="B49" s="54" t="s">
        <v>128</v>
      </c>
      <c r="C49" s="54" t="s">
        <v>85</v>
      </c>
      <c r="D49" s="54" t="s">
        <v>86</v>
      </c>
      <c r="E49" s="55">
        <v>295.82961408</v>
      </c>
      <c r="F49" s="56">
        <v>42268.534722222219</v>
      </c>
      <c r="G49" s="54">
        <v>3300</v>
      </c>
      <c r="H49" s="54">
        <v>0.4</v>
      </c>
      <c r="I49" s="54">
        <v>2.4</v>
      </c>
      <c r="J49" s="54">
        <v>110</v>
      </c>
      <c r="K49" s="54">
        <v>0.15</v>
      </c>
      <c r="L49" s="54">
        <v>0.5</v>
      </c>
      <c r="M49" s="54">
        <v>58000</v>
      </c>
      <c r="N49" s="54">
        <v>1.9</v>
      </c>
      <c r="O49" s="54">
        <v>1.2</v>
      </c>
      <c r="P49" s="54">
        <v>4</v>
      </c>
      <c r="Q49" s="54">
        <v>2400</v>
      </c>
      <c r="R49" s="54">
        <v>2.2999999999999998</v>
      </c>
      <c r="S49" s="54">
        <v>11000</v>
      </c>
      <c r="T49" s="54">
        <v>66</v>
      </c>
      <c r="U49" s="54">
        <v>0.08</v>
      </c>
      <c r="V49" s="54">
        <v>1.6</v>
      </c>
      <c r="W49" s="54">
        <v>2.5</v>
      </c>
      <c r="X49" s="54">
        <v>3500</v>
      </c>
      <c r="Y49" s="54">
        <v>0.85</v>
      </c>
      <c r="Z49" s="54">
        <v>0.1</v>
      </c>
      <c r="AA49" s="54">
        <v>34000</v>
      </c>
      <c r="AB49" s="54">
        <v>0.1</v>
      </c>
      <c r="AC49" s="54">
        <v>4.9000000000000004</v>
      </c>
      <c r="AD49" s="54">
        <v>11</v>
      </c>
      <c r="AF49" s="70">
        <f t="shared" si="6"/>
        <v>2.5844155844155845E-4</v>
      </c>
      <c r="AG49" s="70">
        <f t="shared" si="5"/>
        <v>1.5974025974025974E-2</v>
      </c>
      <c r="AH49" s="70">
        <f t="shared" si="7"/>
        <v>8.6493506493506492E-5</v>
      </c>
      <c r="AI49" s="70">
        <f t="shared" si="8"/>
        <v>3.8311688311688308E-4</v>
      </c>
      <c r="AJ49" s="70">
        <f t="shared" si="9"/>
        <v>1.1246753246753247E-5</v>
      </c>
      <c r="AK49" s="70">
        <f t="shared" si="4"/>
        <v>1.3506493506493507E-3</v>
      </c>
    </row>
    <row r="50" spans="1:37" x14ac:dyDescent="0.2">
      <c r="A50" s="44"/>
      <c r="B50" s="54" t="s">
        <v>129</v>
      </c>
      <c r="C50" s="54" t="s">
        <v>85</v>
      </c>
      <c r="D50" s="54" t="s">
        <v>86</v>
      </c>
      <c r="E50" s="55">
        <v>295.82961408</v>
      </c>
      <c r="F50" s="56">
        <v>42271.506944444445</v>
      </c>
      <c r="G50" s="54">
        <v>600000</v>
      </c>
      <c r="H50" s="54">
        <v>0.4</v>
      </c>
      <c r="I50" s="54">
        <v>42</v>
      </c>
      <c r="J50" s="54">
        <v>13000</v>
      </c>
      <c r="K50" s="54">
        <v>64</v>
      </c>
      <c r="L50" s="54">
        <v>13</v>
      </c>
      <c r="M50" s="54">
        <v>530000</v>
      </c>
      <c r="N50" s="54">
        <v>530</v>
      </c>
      <c r="O50" s="54">
        <v>420</v>
      </c>
      <c r="P50" s="54">
        <v>930</v>
      </c>
      <c r="Q50" s="54">
        <v>570000</v>
      </c>
      <c r="R50" s="54">
        <v>510</v>
      </c>
      <c r="S50" s="54">
        <v>200000</v>
      </c>
      <c r="T50" s="54">
        <v>22000</v>
      </c>
      <c r="U50" s="54">
        <v>0.97</v>
      </c>
      <c r="V50" s="54">
        <v>4.5999999999999996</v>
      </c>
      <c r="W50" s="54">
        <v>570</v>
      </c>
      <c r="X50" s="54">
        <v>140000</v>
      </c>
      <c r="Y50" s="54">
        <v>28</v>
      </c>
      <c r="Z50" s="54">
        <v>4.3</v>
      </c>
      <c r="AA50" s="54">
        <v>150000</v>
      </c>
      <c r="AB50" s="54">
        <v>8.6999999999999993</v>
      </c>
      <c r="AC50" s="54">
        <v>630</v>
      </c>
      <c r="AD50" s="54">
        <v>2000</v>
      </c>
      <c r="AF50" s="70">
        <f t="shared" si="6"/>
        <v>2.090909090909091E-4</v>
      </c>
      <c r="AG50" s="70">
        <f t="shared" si="5"/>
        <v>0.01</v>
      </c>
      <c r="AH50" s="70">
        <f t="shared" si="7"/>
        <v>6.4545454545454539E-5</v>
      </c>
      <c r="AI50" s="70">
        <f t="shared" si="8"/>
        <v>4.8181818181818178E-4</v>
      </c>
      <c r="AJ50" s="70">
        <f t="shared" si="9"/>
        <v>1.0000000000000001E-5</v>
      </c>
      <c r="AK50" s="70">
        <f t="shared" si="4"/>
        <v>1E-3</v>
      </c>
    </row>
    <row r="51" spans="1:37" x14ac:dyDescent="0.2">
      <c r="A51" s="44"/>
      <c r="B51" s="54" t="s">
        <v>130</v>
      </c>
      <c r="C51" s="54" t="s">
        <v>85</v>
      </c>
      <c r="D51" s="54" t="s">
        <v>86</v>
      </c>
      <c r="E51" s="55">
        <v>295.82961408</v>
      </c>
      <c r="F51" s="56">
        <v>42275.440972222219</v>
      </c>
      <c r="G51" s="54">
        <v>40000</v>
      </c>
      <c r="H51" s="54">
        <v>0.4</v>
      </c>
      <c r="I51" s="54">
        <v>6.9</v>
      </c>
      <c r="J51" s="54">
        <v>470</v>
      </c>
      <c r="K51" s="54">
        <v>2.2999999999999998</v>
      </c>
      <c r="L51" s="54">
        <v>0.34</v>
      </c>
      <c r="M51" s="54">
        <v>87000</v>
      </c>
      <c r="N51" s="54">
        <v>22</v>
      </c>
      <c r="O51" s="54">
        <v>14</v>
      </c>
      <c r="P51" s="54">
        <v>36</v>
      </c>
      <c r="Q51" s="54">
        <v>31000</v>
      </c>
      <c r="R51" s="54">
        <v>23</v>
      </c>
      <c r="S51" s="54">
        <v>18000</v>
      </c>
      <c r="T51" s="54">
        <v>670</v>
      </c>
      <c r="U51" s="54">
        <v>0.08</v>
      </c>
      <c r="V51" s="54">
        <v>2</v>
      </c>
      <c r="W51" s="54">
        <v>19</v>
      </c>
      <c r="X51" s="54">
        <v>9200</v>
      </c>
      <c r="Y51" s="54">
        <v>1.4</v>
      </c>
      <c r="Z51" s="54">
        <v>0.12</v>
      </c>
      <c r="AA51" s="54">
        <v>46000</v>
      </c>
      <c r="AB51" s="54">
        <v>0.33</v>
      </c>
      <c r="AC51" s="54">
        <v>52</v>
      </c>
      <c r="AD51" s="54">
        <v>91</v>
      </c>
      <c r="AF51" s="70">
        <f t="shared" si="6"/>
        <v>2.0000000000000001E-4</v>
      </c>
      <c r="AG51" s="70">
        <f t="shared" si="5"/>
        <v>0.01</v>
      </c>
      <c r="AH51" s="70">
        <f t="shared" si="7"/>
        <v>6.166666666666667E-5</v>
      </c>
      <c r="AI51" s="70">
        <f t="shared" si="8"/>
        <v>4.5833333333333332E-4</v>
      </c>
      <c r="AJ51" s="70">
        <f t="shared" si="9"/>
        <v>9.9999999999999991E-6</v>
      </c>
      <c r="AK51" s="70">
        <f t="shared" si="4"/>
        <v>1E-3</v>
      </c>
    </row>
    <row r="52" spans="1:37" x14ac:dyDescent="0.2">
      <c r="A52" s="44"/>
      <c r="B52" s="54" t="s">
        <v>131</v>
      </c>
      <c r="C52" s="54" t="s">
        <v>85</v>
      </c>
      <c r="D52" s="54" t="s">
        <v>86</v>
      </c>
      <c r="E52" s="55">
        <v>295.82961408</v>
      </c>
      <c r="F52" s="56">
        <v>42277.399305555555</v>
      </c>
      <c r="G52" s="54">
        <v>16000</v>
      </c>
      <c r="H52" s="54">
        <v>0.4</v>
      </c>
      <c r="I52" s="54">
        <v>3.8</v>
      </c>
      <c r="J52" s="54">
        <v>220</v>
      </c>
      <c r="K52" s="54">
        <v>0.84</v>
      </c>
      <c r="L52" s="54">
        <v>0.5</v>
      </c>
      <c r="M52" s="54">
        <v>73000</v>
      </c>
      <c r="N52" s="54">
        <v>10</v>
      </c>
      <c r="O52" s="54">
        <v>5.7</v>
      </c>
      <c r="P52" s="54">
        <v>14</v>
      </c>
      <c r="Q52" s="54">
        <v>13000</v>
      </c>
      <c r="R52" s="54">
        <v>9.6999999999999993</v>
      </c>
      <c r="S52" s="54">
        <v>14000</v>
      </c>
      <c r="T52" s="54">
        <v>250</v>
      </c>
      <c r="U52" s="54">
        <v>0.14000000000000001</v>
      </c>
      <c r="V52" s="54">
        <v>1.8</v>
      </c>
      <c r="W52" s="54">
        <v>8.6999999999999993</v>
      </c>
      <c r="X52" s="54">
        <v>5600</v>
      </c>
      <c r="Y52" s="54">
        <v>0.75</v>
      </c>
      <c r="Z52" s="54">
        <v>0.1</v>
      </c>
      <c r="AA52" s="54">
        <v>42000</v>
      </c>
      <c r="AB52" s="54">
        <v>0.13</v>
      </c>
      <c r="AC52" s="54">
        <v>27</v>
      </c>
      <c r="AD52" s="54">
        <v>41</v>
      </c>
      <c r="AF52" s="70">
        <f t="shared" si="6"/>
        <v>2.4956063268892796E-4</v>
      </c>
      <c r="AG52" s="70">
        <f t="shared" si="5"/>
        <v>1.7065026362038663E-2</v>
      </c>
      <c r="AH52" s="70">
        <f t="shared" si="7"/>
        <v>8.7346221441124769E-5</v>
      </c>
      <c r="AI52" s="70">
        <f t="shared" si="8"/>
        <v>3.8312829525483306E-4</v>
      </c>
      <c r="AJ52" s="70">
        <f t="shared" si="9"/>
        <v>1.1933216168717049E-5</v>
      </c>
      <c r="AK52" s="70">
        <f t="shared" si="4"/>
        <v>1.3479789103690687E-3</v>
      </c>
    </row>
    <row r="53" spans="1:37" x14ac:dyDescent="0.2">
      <c r="A53" s="44"/>
      <c r="B53" s="54" t="s">
        <v>132</v>
      </c>
      <c r="C53" s="54" t="s">
        <v>80</v>
      </c>
      <c r="D53" s="54">
        <v>4954000</v>
      </c>
      <c r="E53" s="55">
        <v>298.74252672</v>
      </c>
      <c r="F53" s="56">
        <v>42279.5</v>
      </c>
      <c r="G53" s="54">
        <v>183000</v>
      </c>
      <c r="H53" s="54">
        <v>0.39300000000000002</v>
      </c>
      <c r="I53" s="54">
        <v>20.2</v>
      </c>
      <c r="J53" s="54">
        <v>5400</v>
      </c>
      <c r="K53" s="54">
        <v>17.3</v>
      </c>
      <c r="L53" s="54">
        <v>5.24</v>
      </c>
      <c r="M53" s="54">
        <v>424000</v>
      </c>
      <c r="N53" s="54">
        <v>123</v>
      </c>
      <c r="O53" s="54">
        <v>148</v>
      </c>
      <c r="P53" s="54">
        <v>333</v>
      </c>
      <c r="Q53" s="54">
        <v>178000</v>
      </c>
      <c r="R53" s="54">
        <v>228</v>
      </c>
      <c r="S53" s="54">
        <v>103000</v>
      </c>
      <c r="T53" s="54">
        <v>10800</v>
      </c>
      <c r="U53" s="54">
        <v>1.06</v>
      </c>
      <c r="V53" s="54">
        <v>0.51900000000000002</v>
      </c>
      <c r="W53" s="54">
        <v>204</v>
      </c>
      <c r="X53" s="54">
        <v>33300</v>
      </c>
      <c r="Y53" s="54">
        <v>1.88</v>
      </c>
      <c r="Z53" s="54">
        <v>6.71</v>
      </c>
      <c r="AA53" s="54">
        <v>59900</v>
      </c>
      <c r="AB53" s="54">
        <v>2.44</v>
      </c>
      <c r="AC53" s="54">
        <v>178</v>
      </c>
      <c r="AD53" s="54">
        <v>862</v>
      </c>
      <c r="AF53" s="70">
        <f t="shared" si="6"/>
        <v>3.5691318327974277E-4</v>
      </c>
      <c r="AG53" s="70">
        <f t="shared" si="5"/>
        <v>2.4630225080385853E-2</v>
      </c>
      <c r="AH53" s="70">
        <f t="shared" si="7"/>
        <v>1.0160771704180064E-4</v>
      </c>
      <c r="AI53" s="70">
        <f t="shared" si="8"/>
        <v>5.1768488745980706E-4</v>
      </c>
      <c r="AJ53" s="70">
        <f t="shared" si="9"/>
        <v>1.4919614147909968E-5</v>
      </c>
      <c r="AK53" s="70">
        <f t="shared" si="4"/>
        <v>1.405144694533762E-3</v>
      </c>
    </row>
    <row r="54" spans="1:37" x14ac:dyDescent="0.2">
      <c r="A54" s="44"/>
      <c r="B54" s="54" t="s">
        <v>133</v>
      </c>
      <c r="C54" s="54" t="s">
        <v>85</v>
      </c>
      <c r="D54" s="54" t="s">
        <v>86</v>
      </c>
      <c r="E54" s="55">
        <v>295.82961408</v>
      </c>
      <c r="F54" s="56">
        <v>42282.429166666669</v>
      </c>
      <c r="G54" s="54">
        <v>9400</v>
      </c>
      <c r="H54" s="54">
        <v>0.4</v>
      </c>
      <c r="I54" s="54">
        <v>3.2</v>
      </c>
      <c r="J54" s="54">
        <v>280</v>
      </c>
      <c r="K54" s="54">
        <v>0.56999999999999995</v>
      </c>
      <c r="L54" s="54">
        <v>0.5</v>
      </c>
      <c r="M54" s="54">
        <v>64000</v>
      </c>
      <c r="N54" s="54">
        <v>8.1999999999999993</v>
      </c>
      <c r="O54" s="54">
        <v>4.5</v>
      </c>
      <c r="P54" s="54">
        <v>11</v>
      </c>
      <c r="Q54" s="54">
        <v>6700</v>
      </c>
      <c r="R54" s="54">
        <v>7.9</v>
      </c>
      <c r="S54" s="54">
        <v>11000</v>
      </c>
      <c r="T54" s="54">
        <v>200</v>
      </c>
      <c r="U54" s="54">
        <v>0.08</v>
      </c>
      <c r="V54" s="54">
        <v>1.7</v>
      </c>
      <c r="W54" s="54">
        <v>7.4</v>
      </c>
      <c r="X54" s="54">
        <v>5300</v>
      </c>
      <c r="Y54" s="54">
        <v>0.75</v>
      </c>
      <c r="Z54" s="54">
        <v>0.1</v>
      </c>
      <c r="AA54" s="54">
        <v>37000</v>
      </c>
      <c r="AB54" s="54">
        <v>0.14000000000000001</v>
      </c>
      <c r="AC54" s="54">
        <v>19</v>
      </c>
      <c r="AD54" s="54">
        <v>32</v>
      </c>
      <c r="AF54" s="70">
        <f t="shared" si="6"/>
        <v>3.2315789473684209E-4</v>
      </c>
      <c r="AG54" s="70">
        <f t="shared" si="5"/>
        <v>2.3964912280701755E-2</v>
      </c>
      <c r="AH54" s="70">
        <f t="shared" si="7"/>
        <v>8.8421052631578945E-5</v>
      </c>
      <c r="AI54" s="70">
        <f t="shared" si="8"/>
        <v>4.6315789473684208E-4</v>
      </c>
      <c r="AJ54" s="70">
        <f t="shared" si="9"/>
        <v>9.9298245614035085E-6</v>
      </c>
      <c r="AK54" s="70">
        <f t="shared" si="4"/>
        <v>1.2035087719298244E-3</v>
      </c>
    </row>
    <row r="55" spans="1:37" x14ac:dyDescent="0.2">
      <c r="A55" s="44"/>
      <c r="B55" s="54" t="s">
        <v>134</v>
      </c>
      <c r="C55" s="54" t="s">
        <v>85</v>
      </c>
      <c r="D55" s="54" t="s">
        <v>86</v>
      </c>
      <c r="E55" s="55">
        <v>295.82961408</v>
      </c>
      <c r="F55" s="56">
        <v>42285.421527777777</v>
      </c>
      <c r="G55" s="54">
        <v>48000</v>
      </c>
      <c r="H55" s="54">
        <v>0.4</v>
      </c>
      <c r="I55" s="54">
        <v>14</v>
      </c>
      <c r="J55" s="54">
        <v>1100</v>
      </c>
      <c r="K55" s="54">
        <v>7.6</v>
      </c>
      <c r="L55" s="54">
        <v>1.5</v>
      </c>
      <c r="M55" s="54">
        <v>220000</v>
      </c>
      <c r="N55" s="54">
        <v>22</v>
      </c>
      <c r="O55" s="54">
        <v>46</v>
      </c>
      <c r="P55" s="54">
        <v>77</v>
      </c>
      <c r="Q55" s="54">
        <v>39000</v>
      </c>
      <c r="R55" s="54">
        <v>48</v>
      </c>
      <c r="S55" s="54">
        <v>27000</v>
      </c>
      <c r="T55" s="54">
        <v>3400</v>
      </c>
      <c r="U55" s="54">
        <v>0.13</v>
      </c>
      <c r="V55" s="54">
        <v>3</v>
      </c>
      <c r="W55" s="54">
        <v>36</v>
      </c>
      <c r="X55" s="54">
        <v>19000</v>
      </c>
      <c r="Y55" s="54">
        <v>2.1</v>
      </c>
      <c r="Z55" s="54">
        <v>0.15</v>
      </c>
      <c r="AA55" s="54">
        <v>93000</v>
      </c>
      <c r="AB55" s="54">
        <v>0.51</v>
      </c>
      <c r="AC55" s="54">
        <v>92</v>
      </c>
      <c r="AD55" s="54">
        <v>170</v>
      </c>
      <c r="AF55" s="70"/>
      <c r="AG55" s="70"/>
      <c r="AH55" s="70"/>
      <c r="AI55" s="70"/>
      <c r="AJ55" s="70"/>
      <c r="AK55" s="70"/>
    </row>
    <row r="56" spans="1:37" x14ac:dyDescent="0.2">
      <c r="A56" s="44"/>
      <c r="B56" s="54" t="s">
        <v>135</v>
      </c>
      <c r="C56" s="54" t="s">
        <v>85</v>
      </c>
      <c r="D56" s="54" t="s">
        <v>86</v>
      </c>
      <c r="E56" s="55">
        <v>295.82961408</v>
      </c>
      <c r="F56" s="56">
        <v>42289.454861111109</v>
      </c>
      <c r="G56" s="54">
        <v>29000</v>
      </c>
      <c r="H56" s="54">
        <v>0.4</v>
      </c>
      <c r="I56" s="54">
        <v>6.9</v>
      </c>
      <c r="J56" s="54">
        <v>420</v>
      </c>
      <c r="K56" s="54">
        <v>1.4</v>
      </c>
      <c r="L56" s="54">
        <v>4.2999999999999997E-2</v>
      </c>
      <c r="M56" s="54">
        <v>95000</v>
      </c>
      <c r="N56" s="54">
        <v>16</v>
      </c>
      <c r="O56" s="54">
        <v>12</v>
      </c>
      <c r="P56" s="54">
        <v>29</v>
      </c>
      <c r="Q56" s="54">
        <v>25000</v>
      </c>
      <c r="R56" s="54">
        <v>21</v>
      </c>
      <c r="S56" s="54">
        <v>18000</v>
      </c>
      <c r="T56" s="54">
        <v>540</v>
      </c>
      <c r="U56" s="54">
        <v>0.08</v>
      </c>
      <c r="V56" s="54">
        <v>1.3</v>
      </c>
      <c r="W56" s="54">
        <v>17</v>
      </c>
      <c r="X56" s="54">
        <v>8400</v>
      </c>
      <c r="Y56" s="54">
        <v>1.3</v>
      </c>
      <c r="Z56" s="54">
        <v>0.11</v>
      </c>
      <c r="AA56" s="54">
        <v>45000</v>
      </c>
      <c r="AB56" s="54">
        <v>0.32</v>
      </c>
      <c r="AC56" s="54">
        <v>39</v>
      </c>
      <c r="AD56" s="54">
        <v>93</v>
      </c>
      <c r="AF56" s="70">
        <f t="shared" ref="AF56:AF87" si="10">I115/G115</f>
        <v>1.7500000000000003E-4</v>
      </c>
      <c r="AG56" s="70">
        <f t="shared" si="5"/>
        <v>1.0833333333333334E-2</v>
      </c>
      <c r="AH56" s="70">
        <f t="shared" si="7"/>
        <v>4.5833333333333334E-5</v>
      </c>
      <c r="AI56" s="70">
        <f t="shared" si="8"/>
        <v>5.4166666666666664E-4</v>
      </c>
      <c r="AJ56" s="70">
        <f t="shared" si="9"/>
        <v>9.5833333333333336E-6</v>
      </c>
      <c r="AK56" s="70">
        <f t="shared" si="4"/>
        <v>7.0833333333333338E-4</v>
      </c>
    </row>
    <row r="57" spans="1:37" x14ac:dyDescent="0.2">
      <c r="A57" s="44"/>
      <c r="B57" s="54" t="s">
        <v>136</v>
      </c>
      <c r="C57" s="54" t="s">
        <v>80</v>
      </c>
      <c r="D57" s="54">
        <v>4954000</v>
      </c>
      <c r="E57" s="55">
        <v>298.74252672</v>
      </c>
      <c r="F57" s="56">
        <v>42292.5</v>
      </c>
      <c r="G57" s="54">
        <v>34400</v>
      </c>
      <c r="H57" s="54">
        <v>0.77100000000000002</v>
      </c>
      <c r="I57" s="54">
        <v>9.94</v>
      </c>
      <c r="J57" s="54">
        <v>751</v>
      </c>
      <c r="K57" s="54">
        <v>2.5500000000000003</v>
      </c>
      <c r="L57" s="54">
        <v>1.01</v>
      </c>
      <c r="M57" s="54">
        <v>181000</v>
      </c>
      <c r="N57" s="54">
        <v>22.599999999999998</v>
      </c>
      <c r="O57" s="54">
        <v>22.3</v>
      </c>
      <c r="P57" s="54">
        <v>59.5</v>
      </c>
      <c r="Q57" s="54">
        <v>38100</v>
      </c>
      <c r="R57" s="54">
        <v>44</v>
      </c>
      <c r="S57" s="54">
        <v>31100</v>
      </c>
      <c r="T57" s="54">
        <v>1280</v>
      </c>
      <c r="U57" s="54">
        <v>0.14699999999999999</v>
      </c>
      <c r="V57" s="54">
        <v>0.92199999999999993</v>
      </c>
      <c r="W57" s="54">
        <v>73.7</v>
      </c>
      <c r="X57" s="54">
        <v>9220</v>
      </c>
      <c r="Y57" s="54">
        <v>0.97599999999999998</v>
      </c>
      <c r="Z57" s="54">
        <v>0.36499999999999999</v>
      </c>
      <c r="AA57" s="54">
        <v>41400</v>
      </c>
      <c r="AB57" s="54">
        <v>0.68300000000000005</v>
      </c>
      <c r="AC57" s="54">
        <v>49.7</v>
      </c>
      <c r="AD57" s="54">
        <v>176</v>
      </c>
      <c r="AF57" s="70">
        <f t="shared" si="10"/>
        <v>3.1007751937984492E-4</v>
      </c>
      <c r="AG57" s="70">
        <f t="shared" si="5"/>
        <v>2.8682170542635659E-2</v>
      </c>
      <c r="AH57" s="70">
        <f t="shared" si="7"/>
        <v>1.4521963824289403E-4</v>
      </c>
      <c r="AI57" s="70">
        <f t="shared" si="8"/>
        <v>3.850129198966408E-4</v>
      </c>
      <c r="AJ57" s="70">
        <f t="shared" si="9"/>
        <v>1.4935400516795863E-5</v>
      </c>
      <c r="AK57" s="70">
        <f t="shared" si="4"/>
        <v>2.0490956072351419E-3</v>
      </c>
    </row>
    <row r="58" spans="1:37" x14ac:dyDescent="0.2">
      <c r="A58" s="44"/>
      <c r="B58" s="54" t="s">
        <v>137</v>
      </c>
      <c r="C58" s="54" t="s">
        <v>80</v>
      </c>
      <c r="D58" s="54">
        <v>4954000</v>
      </c>
      <c r="E58" s="55">
        <v>298.74252672</v>
      </c>
      <c r="F58" s="56">
        <v>42295.5</v>
      </c>
      <c r="G58" s="54">
        <v>39000</v>
      </c>
      <c r="H58" s="54">
        <v>0.25999999999999995</v>
      </c>
      <c r="I58" s="54">
        <v>10.3</v>
      </c>
      <c r="J58" s="54">
        <v>971</v>
      </c>
      <c r="K58" s="54">
        <v>2.8800000000000003</v>
      </c>
      <c r="L58" s="54">
        <v>1.23</v>
      </c>
      <c r="M58" s="54">
        <v>212000</v>
      </c>
      <c r="N58" s="54">
        <v>27.400000000000002</v>
      </c>
      <c r="O58" s="54">
        <v>27.799999999999997</v>
      </c>
      <c r="P58" s="54">
        <v>65.3</v>
      </c>
      <c r="Q58" s="54">
        <v>44200</v>
      </c>
      <c r="R58" s="54">
        <v>50.7</v>
      </c>
      <c r="S58" s="54">
        <v>40900</v>
      </c>
      <c r="T58" s="54">
        <v>1660</v>
      </c>
      <c r="U58" s="54">
        <v>0.1</v>
      </c>
      <c r="V58" s="54">
        <v>0.97400000000000009</v>
      </c>
      <c r="W58" s="54">
        <v>44.4</v>
      </c>
      <c r="X58" s="54">
        <v>10300</v>
      </c>
      <c r="Y58" s="54">
        <v>0.99199999999999999</v>
      </c>
      <c r="Z58" s="54">
        <v>0.375</v>
      </c>
      <c r="AA58" s="54">
        <v>46700</v>
      </c>
      <c r="AB58" s="54">
        <v>0.87</v>
      </c>
      <c r="AC58" s="54">
        <v>57.2</v>
      </c>
      <c r="AD58" s="54">
        <v>197</v>
      </c>
      <c r="AF58" s="70">
        <f t="shared" si="10"/>
        <v>2.8216704288939055E-4</v>
      </c>
      <c r="AG58" s="70">
        <f t="shared" si="5"/>
        <v>2.0722347629796842E-2</v>
      </c>
      <c r="AH58" s="70">
        <f t="shared" si="7"/>
        <v>1.1038374717832959E-4</v>
      </c>
      <c r="AI58" s="70">
        <f t="shared" si="8"/>
        <v>5.3498871331828445E-4</v>
      </c>
      <c r="AJ58" s="70">
        <f t="shared" si="9"/>
        <v>1.593679458239278E-5</v>
      </c>
      <c r="AK58" s="70">
        <f t="shared" si="4"/>
        <v>1.5914221218961625E-3</v>
      </c>
    </row>
    <row r="59" spans="1:37" x14ac:dyDescent="0.2">
      <c r="A59" s="44"/>
      <c r="B59" s="54" t="s">
        <v>138</v>
      </c>
      <c r="C59" s="54" t="s">
        <v>80</v>
      </c>
      <c r="D59" s="54">
        <v>4954000</v>
      </c>
      <c r="E59" s="55">
        <v>298.74252672</v>
      </c>
      <c r="F59" s="56">
        <v>42296.000011574077</v>
      </c>
      <c r="G59" s="54">
        <v>23900</v>
      </c>
      <c r="H59" s="54">
        <v>0.25700000000000001</v>
      </c>
      <c r="I59" s="54">
        <v>7.35</v>
      </c>
      <c r="J59" s="54">
        <v>533</v>
      </c>
      <c r="K59" s="54">
        <v>1.56</v>
      </c>
      <c r="L59" s="54">
        <v>0.64</v>
      </c>
      <c r="M59" s="54">
        <v>131000</v>
      </c>
      <c r="N59" s="54">
        <v>16.8</v>
      </c>
      <c r="O59" s="54">
        <v>14.6</v>
      </c>
      <c r="P59" s="54">
        <v>39.1</v>
      </c>
      <c r="Q59" s="54">
        <v>25000</v>
      </c>
      <c r="R59" s="54">
        <v>25.6</v>
      </c>
      <c r="S59" s="54">
        <v>24800</v>
      </c>
      <c r="T59" s="54">
        <v>866</v>
      </c>
      <c r="U59" s="54">
        <v>6.8300000000000013E-2</v>
      </c>
      <c r="V59" s="54">
        <v>1.06</v>
      </c>
      <c r="W59" s="54">
        <v>24.1</v>
      </c>
      <c r="X59" s="54">
        <v>7700</v>
      </c>
      <c r="Y59" s="54">
        <v>0.92400000000000004</v>
      </c>
      <c r="Z59" s="54">
        <v>0.24399999999999999</v>
      </c>
      <c r="AA59" s="54">
        <v>44000</v>
      </c>
      <c r="AB59" s="54">
        <v>0.46500000000000002</v>
      </c>
      <c r="AC59" s="54">
        <v>37.299999999999997</v>
      </c>
      <c r="AD59" s="54">
        <v>109</v>
      </c>
      <c r="AF59" s="70">
        <f t="shared" si="10"/>
        <v>2.3600000000000002E-4</v>
      </c>
      <c r="AG59" s="70">
        <f t="shared" si="5"/>
        <v>1.3600000000000001E-2</v>
      </c>
      <c r="AH59" s="70">
        <f t="shared" si="7"/>
        <v>5.5999999999999999E-5</v>
      </c>
      <c r="AI59" s="70">
        <f t="shared" si="8"/>
        <v>3.68E-4</v>
      </c>
      <c r="AJ59" s="70">
        <f t="shared" si="9"/>
        <v>2.0000000000000002E-5</v>
      </c>
      <c r="AK59" s="70">
        <f t="shared" si="4"/>
        <v>1.08E-3</v>
      </c>
    </row>
    <row r="60" spans="1:37" x14ac:dyDescent="0.2">
      <c r="A60" s="44"/>
      <c r="B60" s="54" t="s">
        <v>139</v>
      </c>
      <c r="C60" s="54" t="s">
        <v>80</v>
      </c>
      <c r="D60" s="54">
        <v>4954000</v>
      </c>
      <c r="E60" s="55">
        <v>298.74252672</v>
      </c>
      <c r="F60" s="56">
        <v>42296.5</v>
      </c>
      <c r="G60" s="54">
        <v>166000</v>
      </c>
      <c r="H60" s="54">
        <v>0.22699999999999998</v>
      </c>
      <c r="I60" s="54">
        <v>31.4</v>
      </c>
      <c r="J60" s="54">
        <v>2120</v>
      </c>
      <c r="K60" s="54">
        <v>15.5</v>
      </c>
      <c r="L60" s="54">
        <v>5.96</v>
      </c>
      <c r="M60" s="54">
        <v>737000</v>
      </c>
      <c r="N60" s="54">
        <v>88.9</v>
      </c>
      <c r="O60" s="54">
        <v>104</v>
      </c>
      <c r="P60" s="54">
        <v>201</v>
      </c>
      <c r="Q60" s="54">
        <v>163000</v>
      </c>
      <c r="R60" s="54">
        <v>181</v>
      </c>
      <c r="S60" s="54">
        <v>124000</v>
      </c>
      <c r="T60" s="54">
        <v>8109.9999999999991</v>
      </c>
      <c r="U60" s="54">
        <v>0.91500000000000004</v>
      </c>
      <c r="V60" s="54">
        <v>1.42</v>
      </c>
      <c r="W60" s="54">
        <v>168</v>
      </c>
      <c r="X60" s="54">
        <v>32400</v>
      </c>
      <c r="Y60" s="54">
        <v>2.35</v>
      </c>
      <c r="Z60" s="54">
        <v>1.2899999999999998</v>
      </c>
      <c r="AA60" s="54">
        <v>185000</v>
      </c>
      <c r="AB60" s="54">
        <v>2.59</v>
      </c>
      <c r="AC60" s="54">
        <v>149</v>
      </c>
      <c r="AD60" s="54">
        <v>742</v>
      </c>
      <c r="AF60" s="70">
        <f t="shared" si="10"/>
        <v>3.3098591549295776E-4</v>
      </c>
      <c r="AG60" s="70">
        <f t="shared" si="5"/>
        <v>1.8450704225352114E-2</v>
      </c>
      <c r="AH60" s="70">
        <f t="shared" si="7"/>
        <v>7.6056338028169019E-5</v>
      </c>
      <c r="AI60" s="70">
        <f t="shared" si="8"/>
        <v>6.161971830985916E-4</v>
      </c>
      <c r="AJ60" s="70">
        <f t="shared" si="9"/>
        <v>1.3661971830985916E-5</v>
      </c>
      <c r="AK60" s="70">
        <f t="shared" si="4"/>
        <v>1.2816901408450705E-3</v>
      </c>
    </row>
    <row r="61" spans="1:37" x14ac:dyDescent="0.2">
      <c r="A61" s="44"/>
      <c r="B61" s="54" t="s">
        <v>140</v>
      </c>
      <c r="C61" s="54" t="s">
        <v>80</v>
      </c>
      <c r="D61" s="54">
        <v>4954000</v>
      </c>
      <c r="E61" s="55">
        <v>298.74252672</v>
      </c>
      <c r="F61" s="56">
        <v>42297.000694444447</v>
      </c>
      <c r="G61" s="54">
        <v>202000</v>
      </c>
      <c r="H61" s="54">
        <v>0.435</v>
      </c>
      <c r="I61" s="54">
        <v>31.6</v>
      </c>
      <c r="J61" s="54">
        <v>638</v>
      </c>
      <c r="K61" s="54">
        <v>53.3</v>
      </c>
      <c r="L61" s="54">
        <v>24.9</v>
      </c>
      <c r="M61" s="54">
        <v>3230000</v>
      </c>
      <c r="N61" s="54">
        <v>73.7</v>
      </c>
      <c r="O61" s="54">
        <v>254</v>
      </c>
      <c r="P61" s="54">
        <v>194</v>
      </c>
      <c r="Q61" s="54">
        <v>44600</v>
      </c>
      <c r="R61" s="54">
        <v>369</v>
      </c>
      <c r="S61" s="54">
        <v>401000</v>
      </c>
      <c r="T61" s="54">
        <v>30300</v>
      </c>
      <c r="U61" s="54">
        <v>1.59</v>
      </c>
      <c r="V61" s="54">
        <v>0.30299999999999999</v>
      </c>
      <c r="W61" s="54">
        <v>368</v>
      </c>
      <c r="X61" s="54">
        <v>48500</v>
      </c>
      <c r="Y61" s="54">
        <v>3.7100000000000004</v>
      </c>
      <c r="Z61" s="54">
        <v>4.87</v>
      </c>
      <c r="AA61" s="54">
        <v>377000</v>
      </c>
      <c r="AB61" s="54">
        <v>1.22</v>
      </c>
      <c r="AC61" s="54">
        <v>31</v>
      </c>
      <c r="AD61" s="54">
        <v>1160</v>
      </c>
      <c r="AF61" s="70">
        <f t="shared" si="10"/>
        <v>2.2727272727272727E-4</v>
      </c>
      <c r="AG61" s="70">
        <f t="shared" si="5"/>
        <v>1.2272727272727274E-2</v>
      </c>
      <c r="AH61" s="70">
        <f t="shared" si="7"/>
        <v>4.1818181818181819E-5</v>
      </c>
      <c r="AI61" s="70">
        <f t="shared" si="8"/>
        <v>3.5454545454545455E-4</v>
      </c>
      <c r="AJ61" s="70">
        <f t="shared" si="9"/>
        <v>2.2727272727272729E-5</v>
      </c>
      <c r="AK61" s="70">
        <f t="shared" si="4"/>
        <v>1.0454545454545454E-3</v>
      </c>
    </row>
    <row r="62" spans="1:37" x14ac:dyDescent="0.2">
      <c r="A62" s="44"/>
      <c r="B62" s="54" t="s">
        <v>141</v>
      </c>
      <c r="C62" s="54" t="s">
        <v>80</v>
      </c>
      <c r="D62" s="54">
        <v>4954000</v>
      </c>
      <c r="E62" s="55">
        <v>298.74252672</v>
      </c>
      <c r="F62" s="56">
        <v>42297.5</v>
      </c>
      <c r="G62" s="54">
        <v>248000</v>
      </c>
      <c r="H62" s="54">
        <v>0.28999999999999998</v>
      </c>
      <c r="I62" s="54">
        <v>34.1</v>
      </c>
      <c r="J62" s="54">
        <v>1360</v>
      </c>
      <c r="K62" s="54">
        <v>31.7</v>
      </c>
      <c r="L62" s="54">
        <v>13.700000000000001</v>
      </c>
      <c r="M62" s="54">
        <v>1590000</v>
      </c>
      <c r="N62" s="54">
        <v>116</v>
      </c>
      <c r="O62" s="54">
        <v>162</v>
      </c>
      <c r="P62" s="54">
        <v>244</v>
      </c>
      <c r="Q62" s="54">
        <v>181000</v>
      </c>
      <c r="R62" s="54">
        <v>226</v>
      </c>
      <c r="S62" s="54">
        <v>234000</v>
      </c>
      <c r="T62" s="54">
        <v>13300</v>
      </c>
      <c r="U62" s="54">
        <v>1.34</v>
      </c>
      <c r="V62" s="54">
        <v>0.626</v>
      </c>
      <c r="W62" s="54">
        <v>281</v>
      </c>
      <c r="X62" s="54">
        <v>42400</v>
      </c>
      <c r="Y62" s="54">
        <v>3.12</v>
      </c>
      <c r="Z62" s="54">
        <v>3.12</v>
      </c>
      <c r="AA62" s="54">
        <v>202000</v>
      </c>
      <c r="AB62" s="54">
        <v>2.59</v>
      </c>
      <c r="AC62" s="54">
        <v>128</v>
      </c>
      <c r="AD62" s="54">
        <v>1150</v>
      </c>
      <c r="AF62" s="70">
        <f t="shared" si="10"/>
        <v>5.1473684210526314E-4</v>
      </c>
      <c r="AG62" s="70">
        <f t="shared" si="5"/>
        <v>3.7684210526315785E-2</v>
      </c>
      <c r="AH62" s="70">
        <f t="shared" si="7"/>
        <v>9.8947368421052631E-5</v>
      </c>
      <c r="AI62" s="70">
        <f t="shared" si="8"/>
        <v>6.5368421052631586E-4</v>
      </c>
      <c r="AJ62" s="70">
        <f t="shared" si="9"/>
        <v>2.4421052631578948E-5</v>
      </c>
      <c r="AK62" s="70">
        <f t="shared" si="4"/>
        <v>1.568421052631579E-3</v>
      </c>
    </row>
    <row r="63" spans="1:37" x14ac:dyDescent="0.2">
      <c r="A63" s="44"/>
      <c r="B63" s="54" t="s">
        <v>142</v>
      </c>
      <c r="C63" s="54" t="s">
        <v>80</v>
      </c>
      <c r="D63" s="54">
        <v>4954000</v>
      </c>
      <c r="E63" s="55">
        <v>298.74252672</v>
      </c>
      <c r="F63" s="56">
        <v>42298.000011574077</v>
      </c>
      <c r="G63" s="54">
        <v>230000</v>
      </c>
      <c r="H63" s="54">
        <v>0.435</v>
      </c>
      <c r="I63" s="54">
        <v>33.9</v>
      </c>
      <c r="J63" s="54">
        <v>3360</v>
      </c>
      <c r="K63" s="54">
        <v>39.5</v>
      </c>
      <c r="L63" s="54">
        <v>20.100000000000001</v>
      </c>
      <c r="M63" s="54">
        <v>2040000</v>
      </c>
      <c r="N63" s="54">
        <v>104</v>
      </c>
      <c r="O63" s="54">
        <v>212</v>
      </c>
      <c r="P63" s="54">
        <v>296</v>
      </c>
      <c r="Q63" s="54">
        <v>114000</v>
      </c>
      <c r="R63" s="54">
        <v>355</v>
      </c>
      <c r="S63" s="54">
        <v>323000</v>
      </c>
      <c r="T63" s="54">
        <v>20400</v>
      </c>
      <c r="U63" s="54">
        <v>1.6199999999999999</v>
      </c>
      <c r="V63" s="54">
        <v>0.41100000000000003</v>
      </c>
      <c r="W63" s="54">
        <v>375</v>
      </c>
      <c r="X63" s="54">
        <v>38000</v>
      </c>
      <c r="Y63" s="54">
        <v>3.9</v>
      </c>
      <c r="Z63" s="54">
        <v>4.29</v>
      </c>
      <c r="AA63" s="54">
        <v>103000</v>
      </c>
      <c r="AB63" s="54">
        <v>1.6199999999999999</v>
      </c>
      <c r="AC63" s="54">
        <v>76.300000000000011</v>
      </c>
      <c r="AD63" s="54">
        <v>1250</v>
      </c>
      <c r="AF63" s="70">
        <f t="shared" si="10"/>
        <v>3.6923076923076921E-4</v>
      </c>
      <c r="AG63" s="70">
        <f t="shared" si="5"/>
        <v>1.4615384615384615E-2</v>
      </c>
      <c r="AH63" s="70">
        <f t="shared" si="7"/>
        <v>5.8461538461538468E-5</v>
      </c>
      <c r="AI63" s="70">
        <f t="shared" si="8"/>
        <v>6.5384615384615394E-4</v>
      </c>
      <c r="AJ63" s="70">
        <f t="shared" si="9"/>
        <v>1.0000000000000001E-5</v>
      </c>
      <c r="AK63" s="70">
        <f t="shared" si="4"/>
        <v>9.2307692307692305E-4</v>
      </c>
    </row>
    <row r="64" spans="1:37" x14ac:dyDescent="0.2">
      <c r="A64" s="44"/>
      <c r="B64" s="54" t="s">
        <v>143</v>
      </c>
      <c r="C64" s="54" t="s">
        <v>80</v>
      </c>
      <c r="D64" s="54">
        <v>4954000</v>
      </c>
      <c r="E64" s="55">
        <v>298.74252672</v>
      </c>
      <c r="F64" s="56">
        <v>42299.5</v>
      </c>
      <c r="G64" s="54">
        <v>94800</v>
      </c>
      <c r="H64" s="54">
        <v>0.13200000000000001</v>
      </c>
      <c r="I64" s="54">
        <v>25.3</v>
      </c>
      <c r="J64" s="54">
        <v>3300</v>
      </c>
      <c r="K64" s="54">
        <v>10.6</v>
      </c>
      <c r="L64" s="54">
        <v>4.55</v>
      </c>
      <c r="M64" s="54">
        <v>688000</v>
      </c>
      <c r="N64" s="54">
        <v>49.9</v>
      </c>
      <c r="O64" s="54">
        <v>69.400000000000006</v>
      </c>
      <c r="P64" s="54">
        <v>131</v>
      </c>
      <c r="Q64" s="54">
        <v>85200</v>
      </c>
      <c r="R64" s="54">
        <v>155</v>
      </c>
      <c r="S64" s="54">
        <v>128000</v>
      </c>
      <c r="T64" s="54">
        <v>6350</v>
      </c>
      <c r="U64" s="54">
        <v>0.38699999999999996</v>
      </c>
      <c r="V64" s="54">
        <v>1.64</v>
      </c>
      <c r="W64" s="54">
        <v>108</v>
      </c>
      <c r="X64" s="54">
        <v>17600</v>
      </c>
      <c r="Y64" s="54">
        <v>1.9</v>
      </c>
      <c r="Z64" s="54">
        <v>1.1199999999999999</v>
      </c>
      <c r="AA64" s="54">
        <v>50200</v>
      </c>
      <c r="AB64" s="54">
        <v>0.96699999999999997</v>
      </c>
      <c r="AC64" s="54">
        <v>88.1</v>
      </c>
      <c r="AD64" s="54">
        <v>439</v>
      </c>
      <c r="AF64" s="70">
        <f t="shared" si="10"/>
        <v>2.4418604651162796E-4</v>
      </c>
      <c r="AG64" s="70">
        <f t="shared" si="5"/>
        <v>1.6279069767441864E-2</v>
      </c>
      <c r="AH64" s="70">
        <f t="shared" si="7"/>
        <v>3.372093023255814E-5</v>
      </c>
      <c r="AI64" s="70">
        <f t="shared" si="8"/>
        <v>1.6279069767441862E-4</v>
      </c>
      <c r="AJ64" s="70">
        <f t="shared" si="9"/>
        <v>5.8139534883720933E-5</v>
      </c>
      <c r="AK64" s="70">
        <f t="shared" si="4"/>
        <v>1.1395348837209304E-3</v>
      </c>
    </row>
    <row r="65" spans="1:37" x14ac:dyDescent="0.2">
      <c r="A65" s="44"/>
      <c r="B65" s="54" t="s">
        <v>144</v>
      </c>
      <c r="C65" s="54" t="s">
        <v>80</v>
      </c>
      <c r="D65" s="54">
        <v>4954000</v>
      </c>
      <c r="E65" s="55">
        <v>298.74252672</v>
      </c>
      <c r="F65" s="56">
        <v>42300.000115740739</v>
      </c>
      <c r="G65" s="54">
        <v>138000</v>
      </c>
      <c r="H65" s="54">
        <v>0.115</v>
      </c>
      <c r="I65" s="54">
        <v>25.6</v>
      </c>
      <c r="J65" s="54">
        <v>4630</v>
      </c>
      <c r="K65" s="54">
        <v>15.9</v>
      </c>
      <c r="L65" s="54">
        <v>4.05</v>
      </c>
      <c r="M65" s="54">
        <v>459000</v>
      </c>
      <c r="N65" s="54">
        <v>65.600000000000009</v>
      </c>
      <c r="O65" s="54">
        <v>107</v>
      </c>
      <c r="P65" s="54">
        <v>219</v>
      </c>
      <c r="Q65" s="54">
        <v>118000</v>
      </c>
      <c r="R65" s="54">
        <v>200</v>
      </c>
      <c r="S65" s="54">
        <v>88900</v>
      </c>
      <c r="T65" s="54">
        <v>7000</v>
      </c>
      <c r="U65" s="54">
        <v>0.96500000000000008</v>
      </c>
      <c r="V65" s="54">
        <v>2.97</v>
      </c>
      <c r="W65" s="54">
        <v>136</v>
      </c>
      <c r="X65" s="54">
        <v>22800</v>
      </c>
      <c r="Y65" s="54">
        <v>2.11</v>
      </c>
      <c r="Z65" s="54">
        <v>1.49</v>
      </c>
      <c r="AA65" s="54">
        <v>73800</v>
      </c>
      <c r="AB65" s="54">
        <v>1.32</v>
      </c>
      <c r="AC65" s="54">
        <v>102</v>
      </c>
      <c r="AD65" s="54">
        <v>526</v>
      </c>
      <c r="AF65" s="70">
        <f t="shared" si="10"/>
        <v>5.4945054945054945E-4</v>
      </c>
      <c r="AG65" s="70">
        <f t="shared" si="5"/>
        <v>3.3241758241758242E-2</v>
      </c>
      <c r="AH65" s="70">
        <f t="shared" si="7"/>
        <v>6.7032967032967027E-5</v>
      </c>
      <c r="AI65" s="70">
        <f t="shared" si="8"/>
        <v>5.7417582417582406E-4</v>
      </c>
      <c r="AJ65" s="70">
        <f t="shared" si="9"/>
        <v>5.4945054945054945E-4</v>
      </c>
      <c r="AK65" s="70">
        <f t="shared" si="4"/>
        <v>1.7142857142857142E-3</v>
      </c>
    </row>
    <row r="66" spans="1:37" x14ac:dyDescent="0.2">
      <c r="A66" s="44"/>
      <c r="B66" s="54" t="s">
        <v>145</v>
      </c>
      <c r="C66" s="54" t="s">
        <v>80</v>
      </c>
      <c r="D66" s="54">
        <v>4954000</v>
      </c>
      <c r="E66" s="55">
        <v>298.74252672</v>
      </c>
      <c r="F66" s="56">
        <v>42300.5</v>
      </c>
      <c r="G66" s="54">
        <v>189000</v>
      </c>
      <c r="H66" s="54">
        <v>0.23299999999999998</v>
      </c>
      <c r="I66" s="54">
        <v>34.6</v>
      </c>
      <c r="J66" s="54">
        <v>6530</v>
      </c>
      <c r="K66" s="54">
        <v>18.599999999999998</v>
      </c>
      <c r="L66" s="54">
        <v>7.14</v>
      </c>
      <c r="M66" s="54">
        <v>759000</v>
      </c>
      <c r="N66" s="54">
        <v>98</v>
      </c>
      <c r="O66" s="54">
        <v>141</v>
      </c>
      <c r="P66" s="54">
        <v>308</v>
      </c>
      <c r="Q66" s="54">
        <v>164000</v>
      </c>
      <c r="R66" s="54">
        <v>283</v>
      </c>
      <c r="S66" s="54">
        <v>153000</v>
      </c>
      <c r="T66" s="54">
        <v>11800</v>
      </c>
      <c r="U66" s="54">
        <v>1.1900000000000002</v>
      </c>
      <c r="V66" s="54">
        <v>2.19</v>
      </c>
      <c r="W66" s="54">
        <v>198</v>
      </c>
      <c r="X66" s="54">
        <v>33200</v>
      </c>
      <c r="Y66" s="54">
        <v>3.12</v>
      </c>
      <c r="Z66" s="54">
        <v>2.04</v>
      </c>
      <c r="AA66" s="54">
        <v>65600</v>
      </c>
      <c r="AB66" s="54">
        <v>2.25</v>
      </c>
      <c r="AC66" s="54">
        <v>157</v>
      </c>
      <c r="AD66" s="54">
        <v>886</v>
      </c>
      <c r="AF66" s="70">
        <f t="shared" si="10"/>
        <v>4.2372881355932202E-4</v>
      </c>
      <c r="AG66" s="70">
        <f t="shared" si="5"/>
        <v>2.7118644067796609E-2</v>
      </c>
      <c r="AH66" s="70">
        <f t="shared" si="7"/>
        <v>5.2542372881355932E-5</v>
      </c>
      <c r="AI66" s="70">
        <f t="shared" si="8"/>
        <v>4.4067796610169484E-4</v>
      </c>
      <c r="AJ66" s="70">
        <f t="shared" si="9"/>
        <v>8.4745762711864399E-5</v>
      </c>
      <c r="AK66" s="70">
        <f t="shared" si="4"/>
        <v>1.6949152542372881E-3</v>
      </c>
    </row>
    <row r="67" spans="1:37" x14ac:dyDescent="0.2">
      <c r="A67" s="44"/>
      <c r="B67" s="54" t="s">
        <v>146</v>
      </c>
      <c r="C67" s="54" t="s">
        <v>64</v>
      </c>
      <c r="D67" s="54" t="s">
        <v>86</v>
      </c>
      <c r="E67" s="55">
        <v>295.82961408</v>
      </c>
      <c r="F67" s="56">
        <v>42303.447916666664</v>
      </c>
      <c r="G67" s="54">
        <v>26000</v>
      </c>
      <c r="H67" s="54">
        <v>0.4</v>
      </c>
      <c r="I67" s="54">
        <v>5.4</v>
      </c>
      <c r="J67" s="54">
        <v>350</v>
      </c>
      <c r="K67" s="54">
        <v>2</v>
      </c>
      <c r="L67" s="54">
        <v>0.53</v>
      </c>
      <c r="M67" s="54">
        <v>100000</v>
      </c>
      <c r="N67" s="54">
        <v>13</v>
      </c>
      <c r="O67" s="54">
        <v>11</v>
      </c>
      <c r="P67" s="54">
        <v>26</v>
      </c>
      <c r="Q67" s="54">
        <v>19000</v>
      </c>
      <c r="R67" s="54">
        <v>19</v>
      </c>
      <c r="S67" s="54">
        <v>18000</v>
      </c>
      <c r="T67" s="54">
        <v>690</v>
      </c>
      <c r="U67" s="54">
        <v>0.08</v>
      </c>
      <c r="V67" s="54">
        <v>1</v>
      </c>
      <c r="W67" s="54">
        <v>13</v>
      </c>
      <c r="X67" s="54">
        <v>7800</v>
      </c>
      <c r="Y67" s="54">
        <v>0.57999999999999996</v>
      </c>
      <c r="Z67" s="54">
        <v>0.1</v>
      </c>
      <c r="AA67" s="54">
        <v>43000</v>
      </c>
      <c r="AB67" s="54">
        <v>0.23</v>
      </c>
      <c r="AC67" s="54">
        <v>35</v>
      </c>
      <c r="AD67" s="54">
        <v>70</v>
      </c>
      <c r="AF67" s="70">
        <f t="shared" si="10"/>
        <v>5.2579852579852577E-4</v>
      </c>
      <c r="AG67" s="70">
        <f t="shared" si="5"/>
        <v>2.9975429975429974E-2</v>
      </c>
      <c r="AH67" s="70">
        <f t="shared" si="7"/>
        <v>5.9950859950859945E-5</v>
      </c>
      <c r="AI67" s="70">
        <f t="shared" si="8"/>
        <v>6.2162162162162163E-4</v>
      </c>
      <c r="AJ67" s="70">
        <f t="shared" si="9"/>
        <v>4.9140049140049139E-4</v>
      </c>
      <c r="AK67" s="70">
        <f t="shared" si="4"/>
        <v>1.5331695331695331E-3</v>
      </c>
    </row>
    <row r="68" spans="1:37" x14ac:dyDescent="0.2">
      <c r="A68" s="44"/>
      <c r="B68" s="54">
        <v>201600514</v>
      </c>
      <c r="C68" s="54" t="s">
        <v>80</v>
      </c>
      <c r="D68" s="54">
        <v>4954000</v>
      </c>
      <c r="E68" s="55">
        <v>298.74252672</v>
      </c>
      <c r="F68" s="56">
        <v>42416.625</v>
      </c>
      <c r="G68" s="54">
        <v>70180</v>
      </c>
      <c r="H68" s="54">
        <v>5</v>
      </c>
      <c r="I68" s="54">
        <v>10.292999999999999</v>
      </c>
      <c r="J68" s="54">
        <v>890</v>
      </c>
      <c r="K68" s="54">
        <v>5.1139999999999999</v>
      </c>
      <c r="L68" s="54">
        <v>1</v>
      </c>
      <c r="M68" s="54">
        <v>98700</v>
      </c>
      <c r="N68" s="54">
        <v>37.093000000000004</v>
      </c>
      <c r="O68" s="54">
        <v>31.617000000000001</v>
      </c>
      <c r="P68" s="54">
        <v>82.575999999999993</v>
      </c>
      <c r="Q68" s="54">
        <v>51500</v>
      </c>
      <c r="R68" s="54">
        <v>56.707000000000001</v>
      </c>
      <c r="S68" s="54">
        <v>26100</v>
      </c>
      <c r="T68" s="54">
        <v>1426.9</v>
      </c>
      <c r="U68" s="54">
        <v>0.2</v>
      </c>
      <c r="V68" s="54">
        <v>5</v>
      </c>
      <c r="W68" s="54">
        <v>40.436999999999998</v>
      </c>
      <c r="X68" s="54">
        <v>11600</v>
      </c>
      <c r="Y68" s="54">
        <v>16.474</v>
      </c>
      <c r="Z68" s="54">
        <v>5</v>
      </c>
      <c r="AA68" s="54">
        <v>51800</v>
      </c>
      <c r="AB68" s="54">
        <v>1</v>
      </c>
      <c r="AC68" s="54">
        <v>70.8</v>
      </c>
      <c r="AD68" s="54">
        <v>202.02</v>
      </c>
      <c r="AF68" s="70">
        <f t="shared" si="10"/>
        <v>4.8437499999999994E-4</v>
      </c>
      <c r="AG68" s="70">
        <f t="shared" si="5"/>
        <v>3.125E-2</v>
      </c>
      <c r="AH68" s="70">
        <f t="shared" si="7"/>
        <v>6.2500000000000001E-5</v>
      </c>
      <c r="AI68" s="70">
        <f t="shared" si="8"/>
        <v>4.6874999999999998E-4</v>
      </c>
      <c r="AJ68" s="70">
        <f t="shared" si="9"/>
        <v>7.8125000000000002E-5</v>
      </c>
      <c r="AK68" s="70">
        <f t="shared" si="4"/>
        <v>1.8749999999999999E-3</v>
      </c>
    </row>
    <row r="69" spans="1:37" x14ac:dyDescent="0.2">
      <c r="A69" s="44"/>
      <c r="B69" s="54">
        <v>201600686</v>
      </c>
      <c r="C69" s="54" t="s">
        <v>80</v>
      </c>
      <c r="D69" s="54">
        <v>4954000</v>
      </c>
      <c r="E69" s="55">
        <v>298.74252672</v>
      </c>
      <c r="F69" s="56">
        <v>42423.423611111109</v>
      </c>
      <c r="G69" s="54">
        <v>2475.1999999999998</v>
      </c>
      <c r="H69" s="54">
        <v>3</v>
      </c>
      <c r="I69" s="54">
        <v>1.5409999999999999</v>
      </c>
      <c r="J69" s="54">
        <v>226.63</v>
      </c>
      <c r="K69" s="54">
        <v>2.0870000000000002</v>
      </c>
      <c r="L69" s="54">
        <v>0.39400000000000002</v>
      </c>
      <c r="M69" s="54">
        <v>104000</v>
      </c>
      <c r="N69" s="54">
        <v>4.5350000000000001</v>
      </c>
      <c r="O69" s="54">
        <v>0.03</v>
      </c>
      <c r="P69" s="54">
        <v>16.257999999999999</v>
      </c>
      <c r="Q69" s="54">
        <v>1250</v>
      </c>
      <c r="R69" s="54">
        <v>9.8320000000000007</v>
      </c>
      <c r="S69" s="54">
        <v>18200</v>
      </c>
      <c r="T69" s="54">
        <v>921.56</v>
      </c>
      <c r="U69" s="54">
        <v>0.2</v>
      </c>
      <c r="V69" s="54">
        <v>1</v>
      </c>
      <c r="W69" s="54">
        <v>7.4870000000000001</v>
      </c>
      <c r="X69" s="54">
        <v>3290</v>
      </c>
      <c r="Y69" s="54">
        <v>1</v>
      </c>
      <c r="Z69" s="54">
        <v>0.5</v>
      </c>
      <c r="AA69" s="54">
        <v>44800</v>
      </c>
      <c r="AB69" s="54">
        <v>0.1</v>
      </c>
      <c r="AC69" s="54">
        <v>0.03</v>
      </c>
      <c r="AD69" s="54">
        <v>58.051000000000002</v>
      </c>
      <c r="AF69" s="70">
        <f t="shared" si="10"/>
        <v>5.5342465753424662E-4</v>
      </c>
      <c r="AG69" s="70">
        <f t="shared" si="5"/>
        <v>3.2602739726027397E-2</v>
      </c>
      <c r="AH69" s="70">
        <f t="shared" si="7"/>
        <v>7.2876712328767123E-5</v>
      </c>
      <c r="AI69" s="70">
        <f t="shared" si="8"/>
        <v>6.2465753424657529E-4</v>
      </c>
      <c r="AJ69" s="70">
        <f t="shared" si="9"/>
        <v>5.4794520547945212E-4</v>
      </c>
      <c r="AK69" s="70">
        <f t="shared" si="4"/>
        <v>1.6931506849315067E-3</v>
      </c>
    </row>
    <row r="70" spans="1:37" x14ac:dyDescent="0.2">
      <c r="A70" s="44"/>
      <c r="B70" s="54">
        <v>201600733</v>
      </c>
      <c r="C70" s="54" t="s">
        <v>80</v>
      </c>
      <c r="D70" s="54">
        <v>4954000</v>
      </c>
      <c r="E70" s="55">
        <v>298.74252672</v>
      </c>
      <c r="F70" s="56">
        <v>42429.666666666664</v>
      </c>
      <c r="G70" s="54">
        <v>3281.6</v>
      </c>
      <c r="H70" s="54">
        <v>3</v>
      </c>
      <c r="I70" s="54">
        <v>1.8080000000000001</v>
      </c>
      <c r="J70" s="54">
        <v>120.05</v>
      </c>
      <c r="K70" s="54">
        <v>1</v>
      </c>
      <c r="L70" s="54">
        <v>0.10199999999999999</v>
      </c>
      <c r="M70" s="54">
        <v>67600</v>
      </c>
      <c r="N70" s="54">
        <v>6.2169999999999996</v>
      </c>
      <c r="O70" s="54">
        <v>0.03</v>
      </c>
      <c r="P70" s="54">
        <v>5.9710000000000001</v>
      </c>
      <c r="Q70" s="54">
        <v>3312</v>
      </c>
      <c r="R70" s="54">
        <v>4.3390000000000004</v>
      </c>
      <c r="S70" s="54">
        <v>13800</v>
      </c>
      <c r="T70" s="54">
        <v>128.94999999999999</v>
      </c>
      <c r="U70" s="54">
        <v>0.2</v>
      </c>
      <c r="V70" s="54">
        <v>1.0580000000000001</v>
      </c>
      <c r="W70" s="54">
        <v>5</v>
      </c>
      <c r="X70" s="54">
        <v>3500</v>
      </c>
      <c r="Y70" s="54">
        <v>1</v>
      </c>
      <c r="Z70" s="54">
        <v>0.5</v>
      </c>
      <c r="AA70" s="54">
        <v>36000</v>
      </c>
      <c r="AB70" s="54">
        <v>0.1</v>
      </c>
      <c r="AC70" s="54">
        <v>0.03</v>
      </c>
      <c r="AD70" s="54">
        <v>23.396999999999998</v>
      </c>
      <c r="AF70" s="70">
        <f t="shared" si="10"/>
        <v>4.7368421052631582E-4</v>
      </c>
      <c r="AG70" s="70">
        <f t="shared" si="5"/>
        <v>2.6315789473684213E-2</v>
      </c>
      <c r="AH70" s="70">
        <f t="shared" si="7"/>
        <v>6.5789473684210525E-5</v>
      </c>
      <c r="AI70" s="70">
        <f t="shared" si="8"/>
        <v>2.5789473684210528E-4</v>
      </c>
      <c r="AJ70" s="70">
        <f t="shared" si="9"/>
        <v>1.3157894736842105E-4</v>
      </c>
      <c r="AK70" s="70">
        <f t="shared" si="4"/>
        <v>1.0263157894736842E-3</v>
      </c>
    </row>
    <row r="71" spans="1:37" x14ac:dyDescent="0.2">
      <c r="A71" s="44"/>
      <c r="B71" s="54">
        <v>201600803</v>
      </c>
      <c r="C71" s="54" t="s">
        <v>80</v>
      </c>
      <c r="D71" s="54">
        <v>4954000</v>
      </c>
      <c r="E71" s="55">
        <v>298.74252672</v>
      </c>
      <c r="F71" s="56">
        <v>42438.347222222219</v>
      </c>
      <c r="G71" s="54">
        <v>2887.4</v>
      </c>
      <c r="H71" s="54">
        <v>3</v>
      </c>
      <c r="I71" s="54">
        <v>2.0030000000000001</v>
      </c>
      <c r="J71" s="54">
        <v>106</v>
      </c>
      <c r="K71" s="54">
        <v>1</v>
      </c>
      <c r="L71" s="54">
        <v>0.13700000000000001</v>
      </c>
      <c r="M71" s="54">
        <v>61600</v>
      </c>
      <c r="N71" s="54">
        <v>5.8310000000000004</v>
      </c>
      <c r="O71" s="54">
        <v>0.03</v>
      </c>
      <c r="P71" s="54">
        <v>6.0039999999999996</v>
      </c>
      <c r="Q71" s="54">
        <v>2970</v>
      </c>
      <c r="R71" s="54">
        <v>4.806</v>
      </c>
      <c r="S71" s="54">
        <v>11600</v>
      </c>
      <c r="T71" s="54">
        <v>144.12</v>
      </c>
      <c r="U71" s="54">
        <v>0.2</v>
      </c>
      <c r="V71" s="54">
        <v>1</v>
      </c>
      <c r="W71" s="54">
        <v>5</v>
      </c>
      <c r="X71" s="54">
        <v>2440</v>
      </c>
      <c r="Y71" s="54">
        <v>1</v>
      </c>
      <c r="Z71" s="54">
        <v>0.5</v>
      </c>
      <c r="AA71" s="54">
        <v>30300</v>
      </c>
      <c r="AB71" s="54">
        <v>0.1</v>
      </c>
      <c r="AC71" s="54">
        <v>0.03</v>
      </c>
      <c r="AD71" s="54">
        <v>28.846</v>
      </c>
      <c r="AF71" s="70">
        <f t="shared" si="10"/>
        <v>1.1193181818181818E-3</v>
      </c>
      <c r="AG71" s="70">
        <f t="shared" si="5"/>
        <v>5.0909090909090911E-2</v>
      </c>
      <c r="AH71" s="70">
        <f t="shared" si="7"/>
        <v>6.2500000000000001E-5</v>
      </c>
      <c r="AI71" s="70">
        <f t="shared" si="8"/>
        <v>1.1363636363636363E-3</v>
      </c>
      <c r="AJ71" s="70">
        <f t="shared" si="9"/>
        <v>1.1363636363636363E-3</v>
      </c>
      <c r="AK71" s="70">
        <f t="shared" si="4"/>
        <v>1.9886363636363639E-3</v>
      </c>
    </row>
    <row r="72" spans="1:37" x14ac:dyDescent="0.2">
      <c r="A72" s="44"/>
      <c r="B72" s="54">
        <v>201600832</v>
      </c>
      <c r="C72" s="54" t="s">
        <v>80</v>
      </c>
      <c r="D72" s="54">
        <v>4954000</v>
      </c>
      <c r="E72" s="55">
        <v>298.74252672</v>
      </c>
      <c r="F72" s="56">
        <v>42444.347222222219</v>
      </c>
      <c r="G72" s="54">
        <v>1543.6</v>
      </c>
      <c r="H72" s="54">
        <v>3</v>
      </c>
      <c r="I72" s="54">
        <v>1</v>
      </c>
      <c r="J72" s="54">
        <v>100</v>
      </c>
      <c r="K72" s="54">
        <v>1</v>
      </c>
      <c r="L72" s="54">
        <v>0.1</v>
      </c>
      <c r="M72" s="54">
        <v>66000</v>
      </c>
      <c r="N72" s="54">
        <v>4.2839999999999998</v>
      </c>
      <c r="O72" s="54">
        <v>0.03</v>
      </c>
      <c r="P72" s="54">
        <v>4.6790000000000003</v>
      </c>
      <c r="Q72" s="54">
        <v>1640</v>
      </c>
      <c r="R72" s="54">
        <v>3.21</v>
      </c>
      <c r="S72" s="54">
        <v>12600</v>
      </c>
      <c r="T72" s="54">
        <v>101.3</v>
      </c>
      <c r="U72" s="54">
        <v>0.2</v>
      </c>
      <c r="V72" s="54">
        <v>1.1240000000000001</v>
      </c>
      <c r="W72" s="54">
        <v>5</v>
      </c>
      <c r="X72" s="54">
        <v>2380</v>
      </c>
      <c r="Y72" s="54">
        <v>1</v>
      </c>
      <c r="Z72" s="54">
        <v>0.5</v>
      </c>
      <c r="AA72" s="54">
        <v>32700.000000000004</v>
      </c>
      <c r="AB72" s="54">
        <v>0.1</v>
      </c>
      <c r="AC72" s="54">
        <v>0.03</v>
      </c>
      <c r="AD72" s="54">
        <v>18.32</v>
      </c>
      <c r="AF72" s="70">
        <f t="shared" si="10"/>
        <v>1.1999999999999999E-3</v>
      </c>
      <c r="AG72" s="70">
        <f t="shared" si="5"/>
        <v>6.4000000000000001E-2</v>
      </c>
      <c r="AH72" s="70">
        <f t="shared" si="7"/>
        <v>1.6666666666666666E-4</v>
      </c>
      <c r="AI72" s="70">
        <f t="shared" si="8"/>
        <v>6.1333333333333335E-4</v>
      </c>
      <c r="AJ72" s="70">
        <f t="shared" si="9"/>
        <v>3.3333333333333332E-4</v>
      </c>
      <c r="AK72" s="70">
        <f t="shared" si="4"/>
        <v>2.0666666666666667E-3</v>
      </c>
    </row>
    <row r="73" spans="1:37" x14ac:dyDescent="0.2">
      <c r="A73" s="44"/>
      <c r="B73" s="54">
        <v>201600925</v>
      </c>
      <c r="C73" s="54" t="s">
        <v>80</v>
      </c>
      <c r="D73" s="54">
        <v>4954000</v>
      </c>
      <c r="E73" s="55">
        <v>298.74252672</v>
      </c>
      <c r="F73" s="56">
        <v>42451.395833333336</v>
      </c>
      <c r="G73" s="54">
        <v>528.32000000000005</v>
      </c>
      <c r="H73" s="54">
        <v>3</v>
      </c>
      <c r="I73" s="54">
        <v>1.66</v>
      </c>
      <c r="J73" s="54">
        <v>100</v>
      </c>
      <c r="K73" s="54">
        <v>1</v>
      </c>
      <c r="L73" s="54">
        <v>0.1</v>
      </c>
      <c r="M73" s="54">
        <v>65900</v>
      </c>
      <c r="N73" s="54">
        <v>4.9909999999999997</v>
      </c>
      <c r="O73" s="54">
        <v>0.03</v>
      </c>
      <c r="P73" s="54">
        <v>3.577</v>
      </c>
      <c r="Q73" s="54">
        <v>659</v>
      </c>
      <c r="R73" s="54">
        <v>2.3340000000000001</v>
      </c>
      <c r="S73" s="54">
        <v>12100</v>
      </c>
      <c r="T73" s="54">
        <v>64.033000000000001</v>
      </c>
      <c r="U73" s="54">
        <v>0.2</v>
      </c>
      <c r="V73" s="54">
        <v>1</v>
      </c>
      <c r="W73" s="54">
        <v>5</v>
      </c>
      <c r="X73" s="54">
        <v>2250</v>
      </c>
      <c r="Y73" s="54">
        <v>1</v>
      </c>
      <c r="Z73" s="54">
        <v>0.5</v>
      </c>
      <c r="AA73" s="54">
        <v>34100</v>
      </c>
      <c r="AB73" s="54">
        <v>0.1</v>
      </c>
      <c r="AC73" s="54">
        <v>0.03</v>
      </c>
      <c r="AD73" s="54">
        <v>10</v>
      </c>
      <c r="AF73" s="70">
        <f t="shared" si="10"/>
        <v>1.2466666666666665E-3</v>
      </c>
      <c r="AG73" s="70">
        <f t="shared" si="5"/>
        <v>5.7266666666666667E-2</v>
      </c>
      <c r="AH73" s="70">
        <f t="shared" si="7"/>
        <v>7.2000000000000002E-5</v>
      </c>
      <c r="AI73" s="70">
        <f t="shared" si="8"/>
        <v>1.3333333333333333E-3</v>
      </c>
      <c r="AJ73" s="70">
        <f t="shared" si="9"/>
        <v>1.3333333333333333E-3</v>
      </c>
      <c r="AK73" s="70">
        <f t="shared" si="4"/>
        <v>2.1866666666666666E-3</v>
      </c>
    </row>
    <row r="74" spans="1:37" x14ac:dyDescent="0.2">
      <c r="A74" s="44"/>
      <c r="B74" s="54" t="s">
        <v>147</v>
      </c>
      <c r="C74" s="54" t="s">
        <v>64</v>
      </c>
      <c r="D74" s="54" t="s">
        <v>86</v>
      </c>
      <c r="E74" s="55">
        <v>295.82961408</v>
      </c>
      <c r="F74" s="56">
        <v>42452.395833333336</v>
      </c>
      <c r="G74" s="54">
        <v>5700</v>
      </c>
      <c r="H74" s="54">
        <v>0.4</v>
      </c>
      <c r="I74" s="54">
        <v>2.1</v>
      </c>
      <c r="J74" s="54">
        <v>150</v>
      </c>
      <c r="K74" s="54">
        <v>0.3</v>
      </c>
      <c r="L74" s="54">
        <v>0.14000000000000001</v>
      </c>
      <c r="M74" s="54">
        <v>69000</v>
      </c>
      <c r="N74" s="54">
        <v>3.7</v>
      </c>
      <c r="O74" s="54">
        <v>2.2000000000000002</v>
      </c>
      <c r="P74" s="54">
        <v>8</v>
      </c>
      <c r="Q74" s="54">
        <v>5100</v>
      </c>
      <c r="R74" s="54">
        <v>5.7</v>
      </c>
      <c r="S74" s="54">
        <v>13000</v>
      </c>
      <c r="T74" s="54">
        <v>150</v>
      </c>
      <c r="U74" s="54">
        <v>0.08</v>
      </c>
      <c r="V74" s="54">
        <v>1.5</v>
      </c>
      <c r="W74" s="54">
        <v>4.4000000000000004</v>
      </c>
      <c r="X74" s="54">
        <v>3800</v>
      </c>
      <c r="Y74" s="54">
        <v>0.92</v>
      </c>
      <c r="Z74" s="54">
        <v>0.1</v>
      </c>
      <c r="AA74" s="54">
        <v>35000</v>
      </c>
      <c r="AB74" s="54">
        <v>0.14000000000000001</v>
      </c>
      <c r="AC74" s="54">
        <v>9.5</v>
      </c>
      <c r="AD74" s="54">
        <v>33</v>
      </c>
      <c r="AF74" s="70">
        <f t="shared" si="10"/>
        <v>2.4137931034482759E-4</v>
      </c>
      <c r="AG74" s="70">
        <f t="shared" si="5"/>
        <v>3.310344827586207E-2</v>
      </c>
      <c r="AH74" s="70">
        <f t="shared" si="7"/>
        <v>6.8965517241379313E-5</v>
      </c>
      <c r="AI74" s="70">
        <f t="shared" si="8"/>
        <v>1.7241379310344829E-4</v>
      </c>
      <c r="AJ74" s="70">
        <f t="shared" si="9"/>
        <v>6.8965517241379313E-5</v>
      </c>
      <c r="AK74" s="70">
        <f t="shared" si="4"/>
        <v>5.8620689655172417E-4</v>
      </c>
    </row>
    <row r="75" spans="1:37" x14ac:dyDescent="0.2">
      <c r="A75" s="44"/>
      <c r="B75" s="54">
        <v>201601044</v>
      </c>
      <c r="C75" s="54" t="s">
        <v>80</v>
      </c>
      <c r="D75" s="54">
        <v>4954000</v>
      </c>
      <c r="E75" s="55">
        <v>298.74252672</v>
      </c>
      <c r="F75" s="56">
        <v>42457.701388888891</v>
      </c>
      <c r="G75" s="54">
        <v>255.91</v>
      </c>
      <c r="H75" s="54">
        <v>3</v>
      </c>
      <c r="I75" s="54">
        <v>9.7639999999999993</v>
      </c>
      <c r="J75" s="54">
        <v>100</v>
      </c>
      <c r="K75" s="54">
        <v>1</v>
      </c>
      <c r="L75" s="54">
        <v>0.1</v>
      </c>
      <c r="M75" s="54">
        <v>70200</v>
      </c>
      <c r="N75" s="54">
        <v>7.9660000000000002</v>
      </c>
      <c r="O75" s="54">
        <v>0.03</v>
      </c>
      <c r="P75" s="54">
        <v>2.2639999999999998</v>
      </c>
      <c r="Q75" s="54">
        <v>356</v>
      </c>
      <c r="R75" s="54">
        <v>1.27</v>
      </c>
      <c r="S75" s="54">
        <v>12700</v>
      </c>
      <c r="T75" s="54">
        <v>41.866</v>
      </c>
      <c r="U75" s="54">
        <v>0.2</v>
      </c>
      <c r="V75" s="54">
        <v>1</v>
      </c>
      <c r="W75" s="54">
        <v>5</v>
      </c>
      <c r="X75" s="54">
        <v>2200</v>
      </c>
      <c r="Y75" s="54">
        <v>1</v>
      </c>
      <c r="Z75" s="54">
        <v>0.5</v>
      </c>
      <c r="AA75" s="54">
        <v>37600</v>
      </c>
      <c r="AB75" s="54">
        <v>0.1</v>
      </c>
      <c r="AC75" s="54">
        <v>0.03</v>
      </c>
      <c r="AD75" s="54">
        <v>10</v>
      </c>
      <c r="AF75" s="70">
        <f t="shared" si="10"/>
        <v>5.1612903225806454E-4</v>
      </c>
      <c r="AG75" s="70">
        <f t="shared" si="5"/>
        <v>2.7419354838709678E-2</v>
      </c>
      <c r="AH75" s="70">
        <f t="shared" si="7"/>
        <v>4.838709677419354E-5</v>
      </c>
      <c r="AI75" s="70">
        <f t="shared" si="8"/>
        <v>5.1612903225806454E-4</v>
      </c>
      <c r="AJ75" s="70">
        <f t="shared" si="9"/>
        <v>3.2258064516129034E-5</v>
      </c>
      <c r="AK75" s="70">
        <f t="shared" si="4"/>
        <v>1.3548387096774196E-3</v>
      </c>
    </row>
    <row r="76" spans="1:37" x14ac:dyDescent="0.2">
      <c r="A76" s="44"/>
      <c r="B76" s="54">
        <v>201601179</v>
      </c>
      <c r="C76" s="54" t="s">
        <v>80</v>
      </c>
      <c r="D76" s="54">
        <v>4954000</v>
      </c>
      <c r="E76" s="55">
        <v>298.74252672</v>
      </c>
      <c r="F76" s="56">
        <v>42464.513888888891</v>
      </c>
      <c r="G76" s="54">
        <v>1407.8</v>
      </c>
      <c r="H76" s="54">
        <v>3</v>
      </c>
      <c r="I76" s="54">
        <v>7.7830000000000004</v>
      </c>
      <c r="J76" s="54">
        <v>100</v>
      </c>
      <c r="K76" s="54">
        <v>1</v>
      </c>
      <c r="L76" s="54">
        <v>0.1</v>
      </c>
      <c r="M76" s="54">
        <v>68100</v>
      </c>
      <c r="N76" s="54">
        <v>7.7670000000000003</v>
      </c>
      <c r="O76" s="54">
        <v>0.03</v>
      </c>
      <c r="P76" s="54">
        <v>3.681</v>
      </c>
      <c r="Q76" s="54">
        <v>1320</v>
      </c>
      <c r="R76" s="54">
        <v>1.869</v>
      </c>
      <c r="S76" s="54">
        <v>12800</v>
      </c>
      <c r="T76" s="54">
        <v>47.423000000000002</v>
      </c>
      <c r="U76" s="54">
        <v>0.2</v>
      </c>
      <c r="V76" s="54">
        <v>1.2509999999999999</v>
      </c>
      <c r="W76" s="54">
        <v>5</v>
      </c>
      <c r="X76" s="54">
        <v>2706</v>
      </c>
      <c r="Y76" s="54">
        <v>1</v>
      </c>
      <c r="Z76" s="54">
        <v>0.5</v>
      </c>
      <c r="AA76" s="54">
        <v>38100</v>
      </c>
      <c r="AB76" s="54">
        <v>0.1</v>
      </c>
      <c r="AC76" s="54">
        <v>0.03</v>
      </c>
      <c r="AD76" s="54">
        <v>10.448</v>
      </c>
      <c r="AF76" s="70">
        <f t="shared" si="10"/>
        <v>1.0324675324675325E-3</v>
      </c>
      <c r="AG76" s="70">
        <f t="shared" si="5"/>
        <v>5.3246753246753251E-2</v>
      </c>
      <c r="AH76" s="70">
        <f t="shared" si="7"/>
        <v>6.6233766233766229E-5</v>
      </c>
      <c r="AI76" s="70">
        <f t="shared" si="8"/>
        <v>1.2987012987012987E-3</v>
      </c>
      <c r="AJ76" s="70">
        <f t="shared" si="9"/>
        <v>6.6883116883116877E-5</v>
      </c>
      <c r="AK76" s="70">
        <f t="shared" si="4"/>
        <v>2.0974025974025974E-3</v>
      </c>
    </row>
    <row r="77" spans="1:37" x14ac:dyDescent="0.2">
      <c r="A77" s="44"/>
      <c r="B77" s="54">
        <v>201601345</v>
      </c>
      <c r="C77" s="54" t="s">
        <v>80</v>
      </c>
      <c r="D77" s="54">
        <v>4954000</v>
      </c>
      <c r="E77" s="55">
        <v>298.74252672</v>
      </c>
      <c r="F77" s="56">
        <v>42472.583333333336</v>
      </c>
      <c r="G77" s="54">
        <v>674.43</v>
      </c>
      <c r="H77" s="54">
        <v>3</v>
      </c>
      <c r="I77" s="54">
        <v>1.452</v>
      </c>
      <c r="J77" s="54">
        <v>100.93</v>
      </c>
      <c r="K77" s="54">
        <v>1</v>
      </c>
      <c r="L77" s="54">
        <v>0.33600000000000002</v>
      </c>
      <c r="M77" s="54">
        <v>70400</v>
      </c>
      <c r="N77" s="54">
        <v>2</v>
      </c>
      <c r="O77" s="54">
        <v>0.03</v>
      </c>
      <c r="P77" s="54">
        <v>10.532</v>
      </c>
      <c r="Q77" s="54">
        <v>1310</v>
      </c>
      <c r="R77" s="54">
        <v>9.1639999999999997</v>
      </c>
      <c r="S77" s="54">
        <v>11700</v>
      </c>
      <c r="T77" s="54">
        <v>283.13</v>
      </c>
      <c r="U77" s="54">
        <v>0.2</v>
      </c>
      <c r="V77" s="54">
        <v>1</v>
      </c>
      <c r="W77" s="54">
        <v>5</v>
      </c>
      <c r="X77" s="54">
        <v>2120</v>
      </c>
      <c r="Y77" s="54">
        <v>1</v>
      </c>
      <c r="Z77" s="54">
        <v>0.5</v>
      </c>
      <c r="AA77" s="54">
        <v>28400</v>
      </c>
      <c r="AB77" s="54">
        <v>0.1</v>
      </c>
      <c r="AC77" s="54">
        <v>0.03</v>
      </c>
      <c r="AD77" s="54">
        <v>62.966999999999999</v>
      </c>
      <c r="AF77" s="70">
        <f t="shared" si="10"/>
        <v>3.076923076923077E-4</v>
      </c>
      <c r="AG77" s="70">
        <f t="shared" si="5"/>
        <v>1.3846153846153847E-2</v>
      </c>
      <c r="AH77" s="70">
        <f t="shared" si="7"/>
        <v>6.461538461538463E-5</v>
      </c>
      <c r="AI77" s="70">
        <f t="shared" si="8"/>
        <v>9.2307692307692305E-4</v>
      </c>
      <c r="AJ77" s="70">
        <f t="shared" si="9"/>
        <v>1.3076923076923077E-5</v>
      </c>
      <c r="AK77" s="70">
        <f t="shared" si="4"/>
        <v>1E-3</v>
      </c>
    </row>
    <row r="78" spans="1:37" x14ac:dyDescent="0.2">
      <c r="A78" s="44"/>
      <c r="B78" s="54">
        <v>201601435</v>
      </c>
      <c r="C78" s="54" t="s">
        <v>80</v>
      </c>
      <c r="D78" s="54">
        <v>4954000</v>
      </c>
      <c r="E78" s="55">
        <v>298.74252672</v>
      </c>
      <c r="F78" s="56">
        <v>42479.517361111109</v>
      </c>
      <c r="G78" s="54">
        <v>2047</v>
      </c>
      <c r="H78" s="54">
        <v>3</v>
      </c>
      <c r="I78" s="54">
        <v>1.1759999999999999</v>
      </c>
      <c r="J78" s="54">
        <v>123.92</v>
      </c>
      <c r="K78" s="54">
        <v>1</v>
      </c>
      <c r="L78" s="54">
        <v>0.22</v>
      </c>
      <c r="M78" s="54">
        <v>69100</v>
      </c>
      <c r="N78" s="54">
        <v>2</v>
      </c>
      <c r="O78" s="54">
        <v>0.03</v>
      </c>
      <c r="P78" s="54">
        <v>9.6920000000000002</v>
      </c>
      <c r="Q78" s="54">
        <v>7060</v>
      </c>
      <c r="R78" s="54">
        <v>9.5449999999999999</v>
      </c>
      <c r="S78" s="54">
        <v>14200</v>
      </c>
      <c r="T78" s="54">
        <v>244.85</v>
      </c>
      <c r="U78" s="54">
        <v>0.2</v>
      </c>
      <c r="V78" s="54">
        <v>1</v>
      </c>
      <c r="W78" s="54">
        <v>5</v>
      </c>
      <c r="X78" s="54">
        <v>2690</v>
      </c>
      <c r="Y78" s="54">
        <v>1</v>
      </c>
      <c r="Z78" s="54">
        <v>0.5</v>
      </c>
      <c r="AA78" s="54">
        <v>38700</v>
      </c>
      <c r="AB78" s="54">
        <v>0.1</v>
      </c>
      <c r="AC78" s="54">
        <v>0.03</v>
      </c>
      <c r="AD78" s="54">
        <v>49.511000000000003</v>
      </c>
      <c r="AF78" s="70">
        <f t="shared" si="10"/>
        <v>2.700854700854701E-4</v>
      </c>
      <c r="AG78" s="70">
        <f t="shared" si="5"/>
        <v>2.5726495726495723E-2</v>
      </c>
      <c r="AH78" s="70">
        <f t="shared" si="7"/>
        <v>1.393162393162393E-4</v>
      </c>
      <c r="AI78" s="70">
        <f t="shared" si="8"/>
        <v>5.6153846153846152E-4</v>
      </c>
      <c r="AJ78" s="70">
        <f t="shared" si="9"/>
        <v>9.9145299145299152E-6</v>
      </c>
      <c r="AK78" s="70">
        <f t="shared" si="4"/>
        <v>1.4017094017094018E-3</v>
      </c>
    </row>
    <row r="79" spans="1:37" x14ac:dyDescent="0.2">
      <c r="A79" s="44"/>
      <c r="B79" s="54">
        <v>201601513</v>
      </c>
      <c r="C79" s="54" t="s">
        <v>80</v>
      </c>
      <c r="D79" s="54">
        <v>4954000</v>
      </c>
      <c r="E79" s="55">
        <v>298.74252672</v>
      </c>
      <c r="F79" s="56">
        <v>42486.489583333336</v>
      </c>
      <c r="G79" s="54">
        <v>3183.4</v>
      </c>
      <c r="H79" s="54">
        <v>3</v>
      </c>
      <c r="I79" s="54">
        <v>1.881</v>
      </c>
      <c r="J79" s="54">
        <v>110.38000000000001</v>
      </c>
      <c r="K79" s="54">
        <v>1</v>
      </c>
      <c r="L79" s="54">
        <v>0.20200000000000001</v>
      </c>
      <c r="M79" s="54">
        <v>66200</v>
      </c>
      <c r="N79" s="54">
        <v>2.7429999999999999</v>
      </c>
      <c r="O79" s="54">
        <v>0.03</v>
      </c>
      <c r="P79" s="54">
        <v>9.7789999999999999</v>
      </c>
      <c r="Q79" s="54">
        <v>4100</v>
      </c>
      <c r="R79" s="54">
        <v>7.8289999999999997</v>
      </c>
      <c r="S79" s="54">
        <v>12500</v>
      </c>
      <c r="T79" s="54">
        <v>168.96</v>
      </c>
      <c r="U79" s="54">
        <v>0.2</v>
      </c>
      <c r="V79" s="54">
        <v>1</v>
      </c>
      <c r="W79" s="54">
        <v>5</v>
      </c>
      <c r="X79" s="54">
        <v>2540</v>
      </c>
      <c r="Y79" s="54">
        <v>1</v>
      </c>
      <c r="Z79" s="54">
        <v>0.5</v>
      </c>
      <c r="AA79" s="54">
        <v>28600</v>
      </c>
      <c r="AB79" s="54">
        <v>0.1</v>
      </c>
      <c r="AC79" s="54">
        <v>0.03</v>
      </c>
      <c r="AD79" s="54">
        <v>42.84</v>
      </c>
      <c r="AF79" s="70">
        <f t="shared" si="10"/>
        <v>1.8316326530612244E-4</v>
      </c>
      <c r="AG79" s="70">
        <f t="shared" si="5"/>
        <v>2.0561224489795919E-2</v>
      </c>
      <c r="AH79" s="70">
        <f t="shared" si="7"/>
        <v>1.0204081632653062E-4</v>
      </c>
      <c r="AI79" s="70">
        <f t="shared" si="8"/>
        <v>5.0255102040816328E-4</v>
      </c>
      <c r="AJ79" s="70">
        <f t="shared" si="9"/>
        <v>8.0612244897959181E-6</v>
      </c>
      <c r="AK79" s="70">
        <f t="shared" si="4"/>
        <v>1.3469387755102042E-3</v>
      </c>
    </row>
    <row r="80" spans="1:37" x14ac:dyDescent="0.2">
      <c r="A80" s="44"/>
      <c r="B80" s="54">
        <v>201601576</v>
      </c>
      <c r="C80" s="54" t="s">
        <v>80</v>
      </c>
      <c r="D80" s="54">
        <v>4954000</v>
      </c>
      <c r="E80" s="55">
        <v>298.74252672</v>
      </c>
      <c r="F80" s="56">
        <v>42492.583333333336</v>
      </c>
      <c r="G80" s="54">
        <v>6177</v>
      </c>
      <c r="H80" s="54">
        <v>3</v>
      </c>
      <c r="I80" s="54">
        <v>2.423</v>
      </c>
      <c r="J80" s="54">
        <v>162.91</v>
      </c>
      <c r="K80" s="54">
        <v>1</v>
      </c>
      <c r="L80" s="54">
        <v>0.27600000000000002</v>
      </c>
      <c r="M80" s="54">
        <v>84400</v>
      </c>
      <c r="N80" s="54">
        <v>3.8410000000000002</v>
      </c>
      <c r="O80" s="54">
        <v>0.03</v>
      </c>
      <c r="P80" s="54">
        <v>9.875</v>
      </c>
      <c r="Q80" s="54">
        <v>6260</v>
      </c>
      <c r="R80" s="54">
        <v>10.141</v>
      </c>
      <c r="S80" s="54">
        <v>15800</v>
      </c>
      <c r="T80" s="54">
        <v>263.26</v>
      </c>
      <c r="U80" s="54">
        <v>0.2</v>
      </c>
      <c r="V80" s="54">
        <v>1</v>
      </c>
      <c r="W80" s="54">
        <v>5.44</v>
      </c>
      <c r="X80" s="54">
        <v>3690</v>
      </c>
      <c r="Y80" s="54">
        <v>1</v>
      </c>
      <c r="Z80" s="54">
        <v>0.5</v>
      </c>
      <c r="AA80" s="54">
        <v>37300</v>
      </c>
      <c r="AB80" s="54">
        <v>0.1</v>
      </c>
      <c r="AC80" s="54">
        <v>0.03</v>
      </c>
      <c r="AD80" s="54">
        <v>55.521000000000001</v>
      </c>
      <c r="AF80" s="70">
        <f t="shared" si="10"/>
        <v>2.4500000000000005E-4</v>
      </c>
      <c r="AG80" s="70">
        <f t="shared" si="5"/>
        <v>1.3500000000000002E-2</v>
      </c>
      <c r="AH80" s="70">
        <f t="shared" si="7"/>
        <v>5.9999999999999995E-5</v>
      </c>
      <c r="AI80" s="70">
        <f t="shared" si="8"/>
        <v>5.4999999999999992E-4</v>
      </c>
      <c r="AJ80" s="70">
        <f t="shared" si="9"/>
        <v>9.5000000000000005E-6</v>
      </c>
      <c r="AK80" s="70">
        <f t="shared" si="4"/>
        <v>9.5E-4</v>
      </c>
    </row>
    <row r="81" spans="1:37" x14ac:dyDescent="0.2">
      <c r="A81" s="44"/>
      <c r="B81" s="54">
        <v>201601643</v>
      </c>
      <c r="C81" s="54" t="s">
        <v>80</v>
      </c>
      <c r="D81" s="54">
        <v>4954000</v>
      </c>
      <c r="E81" s="55">
        <v>298.74252672</v>
      </c>
      <c r="F81" s="56">
        <v>42499.520833333336</v>
      </c>
      <c r="G81" s="54">
        <v>1368.7</v>
      </c>
      <c r="H81" s="54">
        <v>3</v>
      </c>
      <c r="I81" s="54">
        <v>2.391</v>
      </c>
      <c r="J81" s="54">
        <v>118.66</v>
      </c>
      <c r="K81" s="54">
        <v>1</v>
      </c>
      <c r="L81" s="54">
        <v>0.81499999999999995</v>
      </c>
      <c r="M81" s="54">
        <v>66100</v>
      </c>
      <c r="N81" s="54">
        <v>2</v>
      </c>
      <c r="O81" s="54">
        <v>0.03</v>
      </c>
      <c r="P81" s="54">
        <v>22.478000000000002</v>
      </c>
      <c r="Q81" s="54">
        <v>2270</v>
      </c>
      <c r="R81" s="54">
        <v>23.166</v>
      </c>
      <c r="S81" s="54">
        <v>9720</v>
      </c>
      <c r="T81" s="54">
        <v>690.2</v>
      </c>
      <c r="U81" s="54">
        <v>0.2</v>
      </c>
      <c r="V81" s="54">
        <v>1</v>
      </c>
      <c r="W81" s="54">
        <v>5</v>
      </c>
      <c r="X81" s="54">
        <v>1770</v>
      </c>
      <c r="Y81" s="54">
        <v>1</v>
      </c>
      <c r="Z81" s="54">
        <v>0.5</v>
      </c>
      <c r="AA81" s="54">
        <v>17500</v>
      </c>
      <c r="AB81" s="54">
        <v>0.1</v>
      </c>
      <c r="AC81" s="54">
        <v>0.03</v>
      </c>
      <c r="AD81" s="54">
        <v>184.26</v>
      </c>
      <c r="AF81" s="70">
        <f t="shared" si="10"/>
        <v>4.2857142857142855E-4</v>
      </c>
      <c r="AG81" s="70">
        <f t="shared" si="5"/>
        <v>2.3214285714285715E-2</v>
      </c>
      <c r="AH81" s="70">
        <f t="shared" si="7"/>
        <v>4.1071428571428577E-5</v>
      </c>
      <c r="AI81" s="70">
        <f t="shared" si="8"/>
        <v>5.1785714285714282E-4</v>
      </c>
      <c r="AJ81" s="70">
        <f t="shared" si="9"/>
        <v>1.7857142857142858E-5</v>
      </c>
      <c r="AK81" s="70">
        <f t="shared" si="4"/>
        <v>1.0535714285714287E-3</v>
      </c>
    </row>
    <row r="82" spans="1:37" x14ac:dyDescent="0.2">
      <c r="A82" s="44"/>
      <c r="B82" s="54">
        <v>201601709</v>
      </c>
      <c r="C82" s="54" t="s">
        <v>80</v>
      </c>
      <c r="D82" s="54">
        <v>4954000</v>
      </c>
      <c r="E82" s="55">
        <v>298.74252672</v>
      </c>
      <c r="F82" s="56">
        <v>42505.510416666664</v>
      </c>
      <c r="G82" s="54">
        <v>13830</v>
      </c>
      <c r="H82" s="54">
        <v>3</v>
      </c>
      <c r="I82" s="54">
        <v>4.476</v>
      </c>
      <c r="J82" s="54">
        <v>359.54999999999995</v>
      </c>
      <c r="K82" s="54">
        <v>1</v>
      </c>
      <c r="L82" s="54">
        <v>0.45900000000000002</v>
      </c>
      <c r="M82" s="54">
        <v>78000</v>
      </c>
      <c r="N82" s="54">
        <v>7.6870000000000003</v>
      </c>
      <c r="O82" s="54">
        <v>0.03</v>
      </c>
      <c r="P82" s="54">
        <v>19.919</v>
      </c>
      <c r="Q82" s="54">
        <v>15800</v>
      </c>
      <c r="R82" s="54">
        <v>22.254999999999999</v>
      </c>
      <c r="S82" s="54">
        <v>14500</v>
      </c>
      <c r="T82" s="54">
        <v>628.58000000000004</v>
      </c>
      <c r="U82" s="54">
        <v>0.2</v>
      </c>
      <c r="V82" s="54">
        <v>1</v>
      </c>
      <c r="W82" s="54">
        <v>10.696</v>
      </c>
      <c r="X82" s="54">
        <v>3950</v>
      </c>
      <c r="Y82" s="54">
        <v>1</v>
      </c>
      <c r="Z82" s="54">
        <v>0.5</v>
      </c>
      <c r="AA82" s="54">
        <v>23600</v>
      </c>
      <c r="AB82" s="54">
        <v>0.22600000000000001</v>
      </c>
      <c r="AC82" s="54">
        <v>0.03</v>
      </c>
      <c r="AD82" s="54">
        <v>97.671000000000006</v>
      </c>
      <c r="AF82" s="70">
        <f t="shared" si="10"/>
        <v>7.2727272727272723E-4</v>
      </c>
      <c r="AG82" s="70">
        <f t="shared" si="5"/>
        <v>3.3333333333333333E-2</v>
      </c>
      <c r="AH82" s="70">
        <f t="shared" si="7"/>
        <v>4.5454545454545452E-5</v>
      </c>
      <c r="AI82" s="70">
        <f t="shared" si="8"/>
        <v>5.7575757575757582E-4</v>
      </c>
      <c r="AJ82" s="70">
        <f t="shared" si="9"/>
        <v>3.0303030303030306E-5</v>
      </c>
      <c r="AK82" s="70">
        <f t="shared" si="4"/>
        <v>1.2121212121212121E-3</v>
      </c>
    </row>
    <row r="83" spans="1:37" x14ac:dyDescent="0.2">
      <c r="A83" s="44"/>
      <c r="B83" s="54">
        <v>201601873</v>
      </c>
      <c r="C83" s="54" t="s">
        <v>80</v>
      </c>
      <c r="D83" s="54">
        <v>4954000</v>
      </c>
      <c r="E83" s="55">
        <v>298.74252672</v>
      </c>
      <c r="F83" s="56">
        <v>42511.645833333336</v>
      </c>
      <c r="G83" s="54">
        <v>22722</v>
      </c>
      <c r="H83" s="54">
        <v>3</v>
      </c>
      <c r="I83" s="54">
        <v>5.6130000000000004</v>
      </c>
      <c r="J83" s="54">
        <v>523.56999999999994</v>
      </c>
      <c r="K83" s="54">
        <v>1.893</v>
      </c>
      <c r="L83" s="54">
        <v>0.58099999999999996</v>
      </c>
      <c r="M83" s="54">
        <v>74000</v>
      </c>
      <c r="N83" s="54">
        <v>16.041</v>
      </c>
      <c r="O83" s="54">
        <v>0.03</v>
      </c>
      <c r="P83" s="54">
        <v>39.93</v>
      </c>
      <c r="Q83" s="54">
        <v>25700</v>
      </c>
      <c r="R83" s="54">
        <v>35.064999999999998</v>
      </c>
      <c r="S83" s="54">
        <v>15500</v>
      </c>
      <c r="T83" s="54">
        <v>823.99</v>
      </c>
      <c r="U83" s="54">
        <v>0.2</v>
      </c>
      <c r="V83" s="54">
        <v>1</v>
      </c>
      <c r="W83" s="54">
        <v>20.172999999999998</v>
      </c>
      <c r="X83" s="54">
        <v>6180</v>
      </c>
      <c r="Y83" s="54">
        <v>3.1080000000000001</v>
      </c>
      <c r="Z83" s="54">
        <v>0.25</v>
      </c>
      <c r="AA83" s="54">
        <v>19900</v>
      </c>
      <c r="AB83" s="54">
        <v>0.5</v>
      </c>
      <c r="AC83" s="54">
        <v>39.936</v>
      </c>
      <c r="AD83" s="54">
        <v>161.33000000000001</v>
      </c>
      <c r="AF83" s="70">
        <f t="shared" si="10"/>
        <v>7.0000000000000007E-5</v>
      </c>
      <c r="AG83" s="70">
        <f t="shared" si="5"/>
        <v>2.1666666666666667E-2</v>
      </c>
      <c r="AH83" s="70">
        <f t="shared" si="7"/>
        <v>1.0666666666666667E-4</v>
      </c>
      <c r="AI83" s="70">
        <f t="shared" si="8"/>
        <v>8.8333333333333341E-4</v>
      </c>
      <c r="AJ83" s="70">
        <f t="shared" si="9"/>
        <v>1.4499999999999998E-5</v>
      </c>
      <c r="AK83" s="70">
        <f t="shared" si="4"/>
        <v>1.5500000000000002E-3</v>
      </c>
    </row>
    <row r="84" spans="1:37" x14ac:dyDescent="0.2">
      <c r="A84" s="44"/>
      <c r="B84" s="54">
        <v>201602112</v>
      </c>
      <c r="C84" s="54" t="s">
        <v>80</v>
      </c>
      <c r="D84" s="54">
        <v>4954000</v>
      </c>
      <c r="E84" s="55">
        <v>298.74252672</v>
      </c>
      <c r="F84" s="56">
        <v>42521.677083333336</v>
      </c>
      <c r="G84" s="54">
        <v>3257.4</v>
      </c>
      <c r="H84" s="54">
        <v>3</v>
      </c>
      <c r="I84" s="54">
        <v>1.9990000000000001</v>
      </c>
      <c r="J84" s="54">
        <v>168.76</v>
      </c>
      <c r="K84" s="54">
        <v>1</v>
      </c>
      <c r="L84" s="54">
        <v>0.5</v>
      </c>
      <c r="M84" s="54">
        <v>43700</v>
      </c>
      <c r="N84" s="54">
        <v>2</v>
      </c>
      <c r="O84" s="54">
        <v>0.03</v>
      </c>
      <c r="P84" s="54">
        <v>8.1340000000000003</v>
      </c>
      <c r="Q84" s="54">
        <v>4080</v>
      </c>
      <c r="R84" s="54">
        <v>9.7590000000000003</v>
      </c>
      <c r="S84" s="54">
        <v>7540</v>
      </c>
      <c r="T84" s="54">
        <v>256.67</v>
      </c>
      <c r="U84" s="54">
        <v>0.2</v>
      </c>
      <c r="V84" s="54">
        <v>1</v>
      </c>
      <c r="W84" s="54">
        <v>5</v>
      </c>
      <c r="X84" s="54">
        <v>2640</v>
      </c>
      <c r="Y84" s="54">
        <v>2.5</v>
      </c>
      <c r="Z84" s="54">
        <v>2.5</v>
      </c>
      <c r="AA84" s="54">
        <v>14500</v>
      </c>
      <c r="AB84" s="54">
        <v>0.5</v>
      </c>
      <c r="AC84" s="54">
        <v>0.03</v>
      </c>
      <c r="AD84" s="54">
        <v>50</v>
      </c>
      <c r="AF84" s="70">
        <f t="shared" si="10"/>
        <v>1.7250000000000002E-4</v>
      </c>
      <c r="AG84" s="70">
        <f t="shared" si="5"/>
        <v>1.175E-2</v>
      </c>
      <c r="AH84" s="70">
        <f t="shared" si="7"/>
        <v>5.7500000000000002E-5</v>
      </c>
      <c r="AI84" s="70">
        <f t="shared" si="8"/>
        <v>5.4999999999999992E-4</v>
      </c>
      <c r="AJ84" s="70">
        <f t="shared" si="9"/>
        <v>8.2500000000000006E-6</v>
      </c>
      <c r="AK84" s="70">
        <f t="shared" si="4"/>
        <v>8.9999999999999998E-4</v>
      </c>
    </row>
    <row r="85" spans="1:37" x14ac:dyDescent="0.2">
      <c r="A85" s="44"/>
      <c r="B85" s="54">
        <v>201602162</v>
      </c>
      <c r="C85" s="54" t="s">
        <v>80</v>
      </c>
      <c r="D85" s="54">
        <v>4954000</v>
      </c>
      <c r="E85" s="55">
        <v>298.74252672</v>
      </c>
      <c r="F85" s="56">
        <v>42526.4375</v>
      </c>
      <c r="G85" s="54">
        <v>4132.5</v>
      </c>
      <c r="H85" s="54">
        <v>3</v>
      </c>
      <c r="I85" s="54">
        <v>2.61</v>
      </c>
      <c r="J85" s="54">
        <v>160.81</v>
      </c>
      <c r="K85" s="54">
        <v>1</v>
      </c>
      <c r="L85" s="54">
        <v>0.33200000000000002</v>
      </c>
      <c r="M85" s="54">
        <v>35200</v>
      </c>
      <c r="N85" s="54">
        <v>2.7309999999999999</v>
      </c>
      <c r="O85" s="54">
        <v>0.03</v>
      </c>
      <c r="P85" s="54">
        <v>14.529</v>
      </c>
      <c r="Q85" s="54">
        <v>5630</v>
      </c>
      <c r="R85" s="54">
        <v>23.588000000000001</v>
      </c>
      <c r="S85" s="54">
        <v>6080</v>
      </c>
      <c r="T85" s="54">
        <v>365.66</v>
      </c>
      <c r="U85" s="54">
        <v>0.2</v>
      </c>
      <c r="V85" s="54">
        <v>1</v>
      </c>
      <c r="W85" s="54">
        <v>5</v>
      </c>
      <c r="X85" s="54">
        <v>2550</v>
      </c>
      <c r="Y85" s="54">
        <v>2.5</v>
      </c>
      <c r="Z85" s="54">
        <v>1.25</v>
      </c>
      <c r="AA85" s="54">
        <v>10900</v>
      </c>
      <c r="AB85" s="54">
        <v>0.25</v>
      </c>
      <c r="AC85" s="54">
        <v>0.03</v>
      </c>
      <c r="AD85" s="54">
        <v>88.963999999999999</v>
      </c>
      <c r="AF85" s="70">
        <f t="shared" si="10"/>
        <v>2.375E-4</v>
      </c>
      <c r="AG85" s="70">
        <f t="shared" si="5"/>
        <v>1.375E-2</v>
      </c>
      <c r="AH85" s="70">
        <f t="shared" si="7"/>
        <v>5.2499999999999995E-5</v>
      </c>
      <c r="AI85" s="70">
        <f t="shared" si="8"/>
        <v>6.2500000000000001E-4</v>
      </c>
      <c r="AJ85" s="70">
        <f t="shared" si="9"/>
        <v>8.125000000000001E-6</v>
      </c>
      <c r="AK85" s="70">
        <f t="shared" si="4"/>
        <v>8.7500000000000002E-4</v>
      </c>
    </row>
    <row r="86" spans="1:37" x14ac:dyDescent="0.2">
      <c r="A86" s="44"/>
      <c r="B86" s="54" t="s">
        <v>148</v>
      </c>
      <c r="C86" s="54" t="s">
        <v>64</v>
      </c>
      <c r="D86" s="54" t="s">
        <v>86</v>
      </c>
      <c r="E86" s="55">
        <v>295.82961408</v>
      </c>
      <c r="F86" s="56">
        <v>42529.392361111109</v>
      </c>
      <c r="G86" s="54">
        <v>8500</v>
      </c>
      <c r="H86" s="54">
        <v>0.4</v>
      </c>
      <c r="I86" s="54">
        <v>4.2</v>
      </c>
      <c r="J86" s="54">
        <v>240</v>
      </c>
      <c r="K86" s="54">
        <v>0.49</v>
      </c>
      <c r="L86" s="54">
        <v>8.3000000000000004E-2</v>
      </c>
      <c r="M86" s="54">
        <v>49000</v>
      </c>
      <c r="N86" s="54">
        <v>5.7</v>
      </c>
      <c r="O86" s="54">
        <v>4.5999999999999996</v>
      </c>
      <c r="P86" s="54">
        <v>19</v>
      </c>
      <c r="Q86" s="54">
        <v>9400</v>
      </c>
      <c r="R86" s="54">
        <v>36</v>
      </c>
      <c r="S86" s="54">
        <v>9600</v>
      </c>
      <c r="T86" s="54">
        <v>430</v>
      </c>
      <c r="U86" s="54">
        <v>8.5000000000000006E-3</v>
      </c>
      <c r="V86" s="54">
        <v>1.7</v>
      </c>
      <c r="W86" s="54">
        <v>7</v>
      </c>
      <c r="X86" s="54">
        <v>4600</v>
      </c>
      <c r="Y86" s="54">
        <v>0.74</v>
      </c>
      <c r="Z86" s="54">
        <v>0.14000000000000001</v>
      </c>
      <c r="AA86" s="54">
        <v>16000</v>
      </c>
      <c r="AB86" s="54">
        <v>0.14000000000000001</v>
      </c>
      <c r="AC86" s="54">
        <v>15</v>
      </c>
      <c r="AD86" s="54">
        <v>110</v>
      </c>
      <c r="AF86" s="70">
        <f t="shared" si="10"/>
        <v>1.1038251366120218E-4</v>
      </c>
      <c r="AG86" s="70">
        <f t="shared" si="5"/>
        <v>2.9508196721311476E-2</v>
      </c>
      <c r="AH86" s="70">
        <f t="shared" si="7"/>
        <v>9.4535519125683062E-5</v>
      </c>
      <c r="AI86" s="70">
        <f t="shared" si="8"/>
        <v>6.7213114754098363E-4</v>
      </c>
      <c r="AJ86" s="70">
        <f t="shared" si="9"/>
        <v>1.3333333333333333E-5</v>
      </c>
      <c r="AK86" s="70">
        <f t="shared" si="4"/>
        <v>1.819672131147541E-3</v>
      </c>
    </row>
    <row r="87" spans="1:37" x14ac:dyDescent="0.2">
      <c r="A87" s="44"/>
      <c r="B87" s="54">
        <v>201602397</v>
      </c>
      <c r="C87" s="54" t="s">
        <v>80</v>
      </c>
      <c r="D87" s="54">
        <v>4954000</v>
      </c>
      <c r="E87" s="55">
        <v>298.74252672</v>
      </c>
      <c r="F87" s="56">
        <v>42534.520833333336</v>
      </c>
      <c r="G87" s="54">
        <v>2578.4</v>
      </c>
      <c r="H87" s="54">
        <v>3</v>
      </c>
      <c r="I87" s="54">
        <v>1.722</v>
      </c>
      <c r="J87" s="54">
        <v>127.56</v>
      </c>
      <c r="K87" s="54">
        <v>1</v>
      </c>
      <c r="L87" s="54">
        <v>0.17599999999999999</v>
      </c>
      <c r="M87" s="54">
        <v>33400</v>
      </c>
      <c r="N87" s="54">
        <v>2</v>
      </c>
      <c r="O87" s="54">
        <v>0.03</v>
      </c>
      <c r="P87" s="54">
        <v>8.3049999999999997</v>
      </c>
      <c r="Q87" s="54">
        <v>3840</v>
      </c>
      <c r="R87" s="54">
        <v>15.178000000000001</v>
      </c>
      <c r="S87" s="54">
        <v>5820</v>
      </c>
      <c r="T87" s="54">
        <v>205.61</v>
      </c>
      <c r="U87" s="54">
        <v>0.2</v>
      </c>
      <c r="V87" s="54">
        <v>1</v>
      </c>
      <c r="W87" s="54">
        <v>5</v>
      </c>
      <c r="X87" s="54">
        <v>2680</v>
      </c>
      <c r="Y87" s="54">
        <v>1</v>
      </c>
      <c r="Z87" s="54">
        <v>0.5</v>
      </c>
      <c r="AA87" s="54">
        <v>11500</v>
      </c>
      <c r="AB87" s="54">
        <v>0.10199999999999999</v>
      </c>
      <c r="AC87" s="54">
        <v>0.03</v>
      </c>
      <c r="AD87" s="54">
        <v>49.139000000000003</v>
      </c>
      <c r="AF87" s="70">
        <f t="shared" si="10"/>
        <v>3.4042553191489364E-4</v>
      </c>
      <c r="AG87" s="70">
        <f t="shared" si="5"/>
        <v>2.9787234042553193E-2</v>
      </c>
      <c r="AH87" s="70">
        <f t="shared" si="7"/>
        <v>6.0638297872340418E-5</v>
      </c>
      <c r="AI87" s="70">
        <f t="shared" si="8"/>
        <v>8.723404255319147E-4</v>
      </c>
      <c r="AJ87" s="70">
        <f t="shared" si="9"/>
        <v>1.4893617021276598E-5</v>
      </c>
      <c r="AK87" s="70">
        <f t="shared" si="4"/>
        <v>1.1702127659574467E-3</v>
      </c>
    </row>
    <row r="88" spans="1:37" x14ac:dyDescent="0.2">
      <c r="A88" s="44"/>
      <c r="B88" s="54">
        <v>201602472</v>
      </c>
      <c r="C88" s="54" t="s">
        <v>80</v>
      </c>
      <c r="D88" s="54">
        <v>4954000</v>
      </c>
      <c r="E88" s="55">
        <v>298.74252672</v>
      </c>
      <c r="F88" s="56">
        <v>42539.645833333336</v>
      </c>
      <c r="G88" s="54">
        <v>2251.3000000000002</v>
      </c>
      <c r="H88" s="54">
        <v>3</v>
      </c>
      <c r="I88" s="54">
        <v>1.4</v>
      </c>
      <c r="J88" s="54">
        <v>147.82</v>
      </c>
      <c r="K88" s="54">
        <v>1</v>
      </c>
      <c r="L88" s="54">
        <v>0.13300000000000001</v>
      </c>
      <c r="M88" s="54">
        <v>32800</v>
      </c>
      <c r="N88" s="54">
        <v>2</v>
      </c>
      <c r="O88" s="54">
        <v>0.03</v>
      </c>
      <c r="P88" s="54">
        <v>4.91</v>
      </c>
      <c r="Q88" s="54">
        <v>2490</v>
      </c>
      <c r="R88" s="54">
        <v>9.8759999999999994</v>
      </c>
      <c r="S88" s="54">
        <v>5410</v>
      </c>
      <c r="T88" s="54">
        <v>154.11000000000001</v>
      </c>
      <c r="U88" s="54">
        <v>0.2</v>
      </c>
      <c r="V88" s="54">
        <v>1.0389999999999999</v>
      </c>
      <c r="W88" s="54">
        <v>5</v>
      </c>
      <c r="X88" s="54">
        <v>1980</v>
      </c>
      <c r="Y88" s="54">
        <v>1</v>
      </c>
      <c r="Z88" s="54">
        <v>0.5</v>
      </c>
      <c r="AA88" s="54">
        <v>11400</v>
      </c>
      <c r="AB88" s="54">
        <v>0.1</v>
      </c>
      <c r="AC88" s="54">
        <v>0.03</v>
      </c>
      <c r="AD88" s="54">
        <v>28.89</v>
      </c>
      <c r="AF88" s="70">
        <f t="shared" ref="AF88:AF123" si="11">I147/G147</f>
        <v>2.9166666666666669E-4</v>
      </c>
      <c r="AG88" s="70">
        <f t="shared" si="5"/>
        <v>2.2916666666666669E-2</v>
      </c>
      <c r="AH88" s="70">
        <f t="shared" si="7"/>
        <v>1.5833333333333332E-4</v>
      </c>
      <c r="AI88" s="70">
        <f t="shared" si="8"/>
        <v>4.5833333333333332E-4</v>
      </c>
      <c r="AJ88" s="70">
        <f t="shared" si="9"/>
        <v>1.0625000000000001E-5</v>
      </c>
      <c r="AK88" s="70">
        <f t="shared" si="4"/>
        <v>1.6041666666666667E-3</v>
      </c>
    </row>
    <row r="89" spans="1:37" x14ac:dyDescent="0.2">
      <c r="A89" s="44"/>
      <c r="B89" s="54">
        <v>201602563</v>
      </c>
      <c r="C89" s="54" t="s">
        <v>80</v>
      </c>
      <c r="D89" s="54">
        <v>4954000</v>
      </c>
      <c r="E89" s="55">
        <v>298.74252672</v>
      </c>
      <c r="F89" s="56">
        <v>42546.614583333336</v>
      </c>
      <c r="G89" s="54">
        <v>1655.3</v>
      </c>
      <c r="H89" s="54">
        <v>3</v>
      </c>
      <c r="I89" s="54">
        <v>1.401</v>
      </c>
      <c r="J89" s="54">
        <v>128.17999999999998</v>
      </c>
      <c r="K89" s="54">
        <v>1</v>
      </c>
      <c r="L89" s="54">
        <v>0.11899999999999999</v>
      </c>
      <c r="M89" s="54">
        <v>33300</v>
      </c>
      <c r="N89" s="54">
        <v>2</v>
      </c>
      <c r="O89" s="54">
        <v>0.03</v>
      </c>
      <c r="P89" s="54">
        <v>4.2830000000000004</v>
      </c>
      <c r="Q89" s="54">
        <v>1860</v>
      </c>
      <c r="R89" s="54">
        <v>5.827</v>
      </c>
      <c r="S89" s="54">
        <v>5530</v>
      </c>
      <c r="T89" s="54">
        <v>111.77</v>
      </c>
      <c r="U89" s="54">
        <v>0.2</v>
      </c>
      <c r="V89" s="54">
        <v>1</v>
      </c>
      <c r="W89" s="54">
        <v>5</v>
      </c>
      <c r="X89" s="54">
        <v>2080</v>
      </c>
      <c r="Y89" s="54">
        <v>1</v>
      </c>
      <c r="Z89" s="54">
        <v>0.5</v>
      </c>
      <c r="AA89" s="54">
        <v>12600</v>
      </c>
      <c r="AB89" s="54">
        <v>0.1</v>
      </c>
      <c r="AC89" s="54">
        <v>0.03</v>
      </c>
      <c r="AD89" s="54">
        <v>24.236999999999998</v>
      </c>
      <c r="AF89" s="70">
        <f t="shared" si="11"/>
        <v>2.3793103448275864E-4</v>
      </c>
      <c r="AG89" s="70">
        <f t="shared" si="5"/>
        <v>1.4482758620689654E-2</v>
      </c>
      <c r="AH89" s="70">
        <f t="shared" si="7"/>
        <v>4.8275862068965517E-5</v>
      </c>
      <c r="AI89" s="70">
        <f t="shared" si="8"/>
        <v>5.5172413793103451E-4</v>
      </c>
      <c r="AJ89" s="70">
        <f t="shared" si="9"/>
        <v>1.103448275862069E-5</v>
      </c>
      <c r="AK89" s="70">
        <f t="shared" si="4"/>
        <v>1E-3</v>
      </c>
    </row>
    <row r="90" spans="1:37" x14ac:dyDescent="0.2">
      <c r="A90" s="44"/>
      <c r="B90" s="54" t="s">
        <v>40</v>
      </c>
      <c r="C90" s="54" t="s">
        <v>63</v>
      </c>
      <c r="D90" s="54" t="s">
        <v>86</v>
      </c>
      <c r="E90" s="55">
        <v>295.82961408</v>
      </c>
      <c r="F90" s="56">
        <v>42679.583333333336</v>
      </c>
      <c r="G90" s="54">
        <v>2300</v>
      </c>
      <c r="H90" s="54">
        <v>0.4</v>
      </c>
      <c r="I90" s="54">
        <v>0.92</v>
      </c>
      <c r="J90" s="54">
        <v>110</v>
      </c>
      <c r="K90" s="54">
        <v>0.15</v>
      </c>
      <c r="L90" s="54">
        <v>4.2999999999999997E-2</v>
      </c>
      <c r="M90" s="54">
        <v>74000</v>
      </c>
      <c r="N90" s="54">
        <v>1.3</v>
      </c>
      <c r="O90" s="54">
        <v>1</v>
      </c>
      <c r="P90" s="54">
        <v>5</v>
      </c>
      <c r="Q90" s="54">
        <v>1800</v>
      </c>
      <c r="R90" s="54">
        <v>2.5</v>
      </c>
      <c r="S90" s="54">
        <v>13000</v>
      </c>
      <c r="T90" s="54">
        <v>110</v>
      </c>
      <c r="U90" s="54">
        <v>3.5000000000000001E-3</v>
      </c>
      <c r="V90" s="54">
        <v>1.3</v>
      </c>
      <c r="W90" s="54">
        <v>2.2999999999999998</v>
      </c>
      <c r="X90" s="54">
        <v>3400</v>
      </c>
      <c r="Y90" s="54">
        <v>0.57999999999999996</v>
      </c>
      <c r="Z90" s="54">
        <v>0.1</v>
      </c>
      <c r="AA90" s="54">
        <v>42000</v>
      </c>
      <c r="AB90" s="54">
        <v>0.1</v>
      </c>
      <c r="AC90" s="54">
        <v>3.9</v>
      </c>
      <c r="AD90" s="54">
        <v>14</v>
      </c>
      <c r="AF90" s="70">
        <f t="shared" si="11"/>
        <v>2.8895348837209303E-4</v>
      </c>
      <c r="AG90" s="70">
        <f t="shared" si="5"/>
        <v>2.1831395348837209E-2</v>
      </c>
      <c r="AH90" s="70">
        <f t="shared" si="7"/>
        <v>7.41279069767442E-5</v>
      </c>
      <c r="AI90" s="70">
        <f t="shared" si="8"/>
        <v>6.5697674418604653E-4</v>
      </c>
      <c r="AJ90" s="70">
        <f t="shared" si="9"/>
        <v>1.9854651162790701E-5</v>
      </c>
      <c r="AK90" s="70">
        <f t="shared" si="4"/>
        <v>1.7296511627906976E-3</v>
      </c>
    </row>
    <row r="91" spans="1:37" x14ac:dyDescent="0.2">
      <c r="A91" s="44"/>
      <c r="B91" s="38"/>
      <c r="C91" s="43"/>
      <c r="D91" s="38"/>
      <c r="E91" s="68"/>
      <c r="F91" s="41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F91" s="70">
        <f t="shared" si="11"/>
        <v>2.6410256410256408E-4</v>
      </c>
      <c r="AG91" s="70">
        <f t="shared" si="5"/>
        <v>2.4897435897435895E-2</v>
      </c>
      <c r="AH91" s="70">
        <f t="shared" si="7"/>
        <v>7.3846153846153845E-5</v>
      </c>
      <c r="AI91" s="70">
        <f t="shared" si="8"/>
        <v>7.0256410256410253E-4</v>
      </c>
      <c r="AJ91" s="70">
        <f t="shared" si="9"/>
        <v>2.2307692307692309E-5</v>
      </c>
      <c r="AK91" s="70">
        <f t="shared" si="4"/>
        <v>1.6743589743589743E-3</v>
      </c>
    </row>
    <row r="92" spans="1:37" x14ac:dyDescent="0.2">
      <c r="A92" s="44"/>
      <c r="B92" s="38"/>
      <c r="C92" s="43"/>
      <c r="D92" s="38"/>
      <c r="E92" s="68"/>
      <c r="F92" s="41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F92" s="70">
        <f t="shared" si="11"/>
        <v>3.075313807531381E-4</v>
      </c>
      <c r="AG92" s="70">
        <f t="shared" si="5"/>
        <v>2.2301255230125525E-2</v>
      </c>
      <c r="AH92" s="70">
        <f t="shared" si="7"/>
        <v>6.5271966527196662E-5</v>
      </c>
      <c r="AI92" s="70">
        <f t="shared" si="8"/>
        <v>7.0292887029288714E-4</v>
      </c>
      <c r="AJ92" s="70">
        <f t="shared" si="9"/>
        <v>1.9456066945606696E-5</v>
      </c>
      <c r="AK92" s="70">
        <f t="shared" si="4"/>
        <v>1.6359832635983265E-3</v>
      </c>
    </row>
    <row r="93" spans="1:37" x14ac:dyDescent="0.2">
      <c r="A93" s="44"/>
      <c r="D93" s="5"/>
      <c r="E93" s="5"/>
      <c r="F93" s="28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F93" s="70">
        <f t="shared" si="11"/>
        <v>1.8915662650602409E-4</v>
      </c>
      <c r="AG93" s="70">
        <f t="shared" si="5"/>
        <v>1.2771084337349399E-2</v>
      </c>
      <c r="AH93" s="70">
        <f t="shared" si="7"/>
        <v>9.3373493975903613E-5</v>
      </c>
      <c r="AI93" s="70">
        <f t="shared" si="8"/>
        <v>5.3554216867469885E-4</v>
      </c>
      <c r="AJ93" s="70">
        <f t="shared" si="9"/>
        <v>1.5602409638554215E-5</v>
      </c>
      <c r="AK93" s="70">
        <f t="shared" si="4"/>
        <v>1.2108433734939761E-3</v>
      </c>
    </row>
    <row r="94" spans="1:37" ht="15.75" x14ac:dyDescent="0.25">
      <c r="A94" s="44"/>
      <c r="G94" s="81" t="s">
        <v>62</v>
      </c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77" t="s">
        <v>150</v>
      </c>
      <c r="AF94" s="70">
        <f t="shared" si="11"/>
        <v>1.5643564356435644E-4</v>
      </c>
      <c r="AG94" s="70">
        <f t="shared" si="5"/>
        <v>3.1584158415841586E-3</v>
      </c>
      <c r="AH94" s="70">
        <f t="shared" si="7"/>
        <v>2.6386138613861387E-4</v>
      </c>
      <c r="AI94" s="70">
        <f t="shared" si="8"/>
        <v>3.6485148514851486E-4</v>
      </c>
      <c r="AJ94" s="70">
        <f t="shared" si="9"/>
        <v>6.0396039603960393E-6</v>
      </c>
      <c r="AK94" s="70">
        <f t="shared" si="4"/>
        <v>9.6039603960396038E-4</v>
      </c>
    </row>
    <row r="95" spans="1:37" ht="24" x14ac:dyDescent="0.2">
      <c r="A95" s="44"/>
      <c r="B95" s="21" t="s">
        <v>61</v>
      </c>
      <c r="C95" s="21" t="s">
        <v>2</v>
      </c>
      <c r="D95" s="21" t="s">
        <v>67</v>
      </c>
      <c r="E95" s="39" t="s">
        <v>154</v>
      </c>
      <c r="F95" s="42" t="s">
        <v>60</v>
      </c>
      <c r="G95" s="17" t="s">
        <v>3</v>
      </c>
      <c r="H95" s="18" t="s">
        <v>4</v>
      </c>
      <c r="I95" s="17" t="s">
        <v>0</v>
      </c>
      <c r="J95" s="17" t="s">
        <v>5</v>
      </c>
      <c r="K95" s="17" t="s">
        <v>6</v>
      </c>
      <c r="L95" s="17" t="s">
        <v>7</v>
      </c>
      <c r="M95" s="17" t="s">
        <v>8</v>
      </c>
      <c r="N95" s="17" t="s">
        <v>9</v>
      </c>
      <c r="O95" s="17" t="s">
        <v>10</v>
      </c>
      <c r="P95" s="17" t="s">
        <v>11</v>
      </c>
      <c r="Q95" s="17" t="s">
        <v>12</v>
      </c>
      <c r="R95" s="17" t="s">
        <v>1</v>
      </c>
      <c r="S95" s="17" t="s">
        <v>13</v>
      </c>
      <c r="T95" s="17" t="s">
        <v>14</v>
      </c>
      <c r="U95" s="17" t="s">
        <v>15</v>
      </c>
      <c r="V95" s="17" t="s">
        <v>16</v>
      </c>
      <c r="W95" s="17" t="s">
        <v>17</v>
      </c>
      <c r="X95" s="17" t="s">
        <v>18</v>
      </c>
      <c r="Y95" s="17" t="s">
        <v>19</v>
      </c>
      <c r="Z95" s="17" t="s">
        <v>20</v>
      </c>
      <c r="AA95" s="17" t="s">
        <v>21</v>
      </c>
      <c r="AB95" s="17" t="s">
        <v>22</v>
      </c>
      <c r="AC95" s="17" t="s">
        <v>23</v>
      </c>
      <c r="AD95" s="17" t="s">
        <v>24</v>
      </c>
      <c r="AE95" s="17" t="s">
        <v>39</v>
      </c>
      <c r="AF95" s="70">
        <f t="shared" si="11"/>
        <v>1.3749999999999998E-4</v>
      </c>
      <c r="AG95" s="70">
        <f t="shared" si="5"/>
        <v>5.4838709677419361E-3</v>
      </c>
      <c r="AH95" s="70">
        <f t="shared" si="7"/>
        <v>1.2782258064516128E-4</v>
      </c>
      <c r="AI95" s="70">
        <f t="shared" si="8"/>
        <v>4.6774193548387101E-4</v>
      </c>
      <c r="AJ95" s="70">
        <f t="shared" si="9"/>
        <v>1.0443548387096773E-5</v>
      </c>
      <c r="AK95" s="70">
        <f t="shared" si="4"/>
        <v>9.8387096774193539E-4</v>
      </c>
    </row>
    <row r="96" spans="1:37" x14ac:dyDescent="0.2">
      <c r="A96" s="44"/>
      <c r="B96" s="5" t="str">
        <f>B4</f>
        <v>1508160-004B</v>
      </c>
      <c r="C96" s="5" t="str">
        <f t="shared" ref="C96:F96" si="12">C4</f>
        <v>State of Utah</v>
      </c>
      <c r="D96" s="5">
        <f t="shared" si="12"/>
        <v>4954000</v>
      </c>
      <c r="E96" s="11">
        <f t="shared" si="12"/>
        <v>298.74252672</v>
      </c>
      <c r="F96" s="8">
        <f t="shared" si="12"/>
        <v>42224.557638888888</v>
      </c>
      <c r="G96" s="33">
        <f t="shared" ref="G96:G113" si="13">G4/1000</f>
        <v>47.4</v>
      </c>
      <c r="H96" s="33"/>
      <c r="I96" s="58">
        <f t="shared" ref="I96:L104" si="14">I4/1000</f>
        <v>1.2500000000000001E-2</v>
      </c>
      <c r="J96" s="58">
        <f t="shared" si="14"/>
        <v>1.3</v>
      </c>
      <c r="K96" s="58">
        <f t="shared" si="14"/>
        <v>3.4199999999999999E-3</v>
      </c>
      <c r="L96" s="59">
        <f t="shared" si="14"/>
        <v>1.2700000000000001E-3</v>
      </c>
      <c r="M96" s="59"/>
      <c r="N96" s="59">
        <f t="shared" ref="N96:N104" si="15">N4/1000</f>
        <v>2.3900000000000001E-2</v>
      </c>
      <c r="O96" s="33"/>
      <c r="P96" s="59">
        <f t="shared" ref="P96:R113" si="16">P4/1000</f>
        <v>4.1399999999999999E-2</v>
      </c>
      <c r="Q96" s="33">
        <f t="shared" si="16"/>
        <v>24.8</v>
      </c>
      <c r="R96" s="58">
        <f t="shared" si="16"/>
        <v>4.4499999999999998E-2</v>
      </c>
      <c r="S96" s="33"/>
      <c r="T96" s="33">
        <f t="shared" ref="T96:T113" si="17">T4/1000</f>
        <v>2.3199999999999998</v>
      </c>
      <c r="U96" s="33"/>
      <c r="V96" s="33"/>
      <c r="W96" s="59">
        <f t="shared" ref="W96:W127" si="18">W4/1000</f>
        <v>4.0500000000000001E-2</v>
      </c>
      <c r="X96" s="33"/>
      <c r="Y96" s="33"/>
      <c r="Z96" s="33"/>
      <c r="AA96" s="33"/>
      <c r="AB96" s="58">
        <f>AB4/1000</f>
        <v>4.06E-4</v>
      </c>
      <c r="AC96" s="58">
        <f>AC4/1000</f>
        <v>6.1199999999999997E-2</v>
      </c>
      <c r="AD96" s="58">
        <f>AD4/1000</f>
        <v>0.14699999999999999</v>
      </c>
      <c r="AE96" s="70">
        <f>R96/G96</f>
        <v>9.3881856540084388E-4</v>
      </c>
      <c r="AF96" s="70">
        <f t="shared" si="11"/>
        <v>1.4739130434782607E-4</v>
      </c>
      <c r="AG96" s="70">
        <f t="shared" si="5"/>
        <v>1.4608695652173912E-2</v>
      </c>
      <c r="AH96" s="70">
        <f t="shared" si="7"/>
        <v>1.7173913043478262E-4</v>
      </c>
      <c r="AI96" s="70">
        <f t="shared" si="8"/>
        <v>4.5217391304347822E-4</v>
      </c>
      <c r="AJ96" s="70">
        <f t="shared" si="9"/>
        <v>7.0434782608695648E-6</v>
      </c>
      <c r="AK96" s="70">
        <f t="shared" si="4"/>
        <v>1.2869565217391303E-3</v>
      </c>
    </row>
    <row r="97" spans="1:37" x14ac:dyDescent="0.2">
      <c r="A97" s="44"/>
      <c r="B97" s="5">
        <f t="shared" ref="B97:F97" si="19">B5</f>
        <v>1505098</v>
      </c>
      <c r="C97" s="5" t="str">
        <f t="shared" si="19"/>
        <v xml:space="preserve">USGS </v>
      </c>
      <c r="D97" s="5">
        <f t="shared" si="19"/>
        <v>9371010</v>
      </c>
      <c r="E97" s="11">
        <f t="shared" si="19"/>
        <v>298.53331200000002</v>
      </c>
      <c r="F97" s="8">
        <f t="shared" si="19"/>
        <v>42224.916666666664</v>
      </c>
      <c r="G97" s="33">
        <f t="shared" si="13"/>
        <v>39.74</v>
      </c>
      <c r="H97" s="33"/>
      <c r="I97" s="58">
        <f t="shared" si="14"/>
        <v>1.0070000000000001E-2</v>
      </c>
      <c r="J97" s="58">
        <f t="shared" si="14"/>
        <v>1.6379999999999999</v>
      </c>
      <c r="K97" s="58">
        <f t="shared" si="14"/>
        <v>2.8399999999999996E-3</v>
      </c>
      <c r="L97" s="59">
        <f t="shared" si="14"/>
        <v>8.4999999999999995E-4</v>
      </c>
      <c r="M97" s="33"/>
      <c r="N97" s="59">
        <f t="shared" si="15"/>
        <v>2.562E-2</v>
      </c>
      <c r="O97" s="33"/>
      <c r="P97" s="59">
        <f t="shared" si="16"/>
        <v>4.743E-2</v>
      </c>
      <c r="Q97" s="33">
        <f t="shared" si="16"/>
        <v>38.03</v>
      </c>
      <c r="R97" s="58">
        <f t="shared" si="16"/>
        <v>5.8790000000000002E-2</v>
      </c>
      <c r="S97" s="33"/>
      <c r="T97" s="33">
        <f t="shared" si="17"/>
        <v>2.254</v>
      </c>
      <c r="U97" s="33"/>
      <c r="V97" s="33"/>
      <c r="W97" s="59">
        <f t="shared" si="18"/>
        <v>4.1200000000000001E-2</v>
      </c>
      <c r="X97" s="33"/>
      <c r="Y97" s="33"/>
      <c r="Z97" s="33"/>
      <c r="AA97" s="33"/>
      <c r="AB97" s="58">
        <f t="shared" ref="AB97:AB104" si="20">AB5/1000</f>
        <v>5.5000000000000003E-4</v>
      </c>
      <c r="AC97" s="33"/>
      <c r="AD97" s="58">
        <f t="shared" ref="AD97:AD104" si="21">AD5/1000</f>
        <v>0.24559999999999998</v>
      </c>
      <c r="AE97" s="70">
        <f t="shared" ref="AE97:AE160" si="22">R97/G97</f>
        <v>1.4793658782083542E-3</v>
      </c>
      <c r="AF97" s="70">
        <f t="shared" si="11"/>
        <v>2.6687763713080168E-4</v>
      </c>
      <c r="AG97" s="70">
        <f t="shared" si="5"/>
        <v>3.4810126582278479E-2</v>
      </c>
      <c r="AH97" s="70">
        <f t="shared" si="7"/>
        <v>1.1181434599156119E-4</v>
      </c>
      <c r="AI97" s="70">
        <f t="shared" si="8"/>
        <v>5.2637130801687761E-4</v>
      </c>
      <c r="AJ97" s="70">
        <f t="shared" si="9"/>
        <v>1.020042194092827E-5</v>
      </c>
      <c r="AK97" s="70">
        <f t="shared" si="4"/>
        <v>1.3818565400843883E-3</v>
      </c>
    </row>
    <row r="98" spans="1:37" x14ac:dyDescent="0.2">
      <c r="A98" s="44"/>
      <c r="B98" s="5" t="str">
        <f t="shared" ref="B98:F98" si="23">B6</f>
        <v>1508160-005B</v>
      </c>
      <c r="C98" s="5" t="str">
        <f t="shared" si="23"/>
        <v>State of Utah</v>
      </c>
      <c r="D98" s="5">
        <f t="shared" si="23"/>
        <v>4954000</v>
      </c>
      <c r="E98" s="11">
        <f t="shared" si="23"/>
        <v>298.74252672</v>
      </c>
      <c r="F98" s="8">
        <f t="shared" si="23"/>
        <v>42225.501388888886</v>
      </c>
      <c r="G98" s="33">
        <f t="shared" si="13"/>
        <v>33.9</v>
      </c>
      <c r="H98" s="33"/>
      <c r="I98" s="58">
        <f t="shared" si="14"/>
        <v>1.23E-2</v>
      </c>
      <c r="J98" s="58">
        <f t="shared" si="14"/>
        <v>0.70199999999999996</v>
      </c>
      <c r="K98" s="58">
        <f t="shared" si="14"/>
        <v>2.6199999999999999E-3</v>
      </c>
      <c r="L98" s="59">
        <f t="shared" si="14"/>
        <v>9.0700000000000004E-4</v>
      </c>
      <c r="M98" s="33"/>
      <c r="N98" s="59">
        <f t="shared" si="15"/>
        <v>1.7399999999999999E-2</v>
      </c>
      <c r="O98" s="33"/>
      <c r="P98" s="59">
        <f t="shared" si="16"/>
        <v>5.9299999999999999E-2</v>
      </c>
      <c r="Q98" s="33">
        <f t="shared" si="16"/>
        <v>29.4</v>
      </c>
      <c r="R98" s="58">
        <f t="shared" si="16"/>
        <v>0.151</v>
      </c>
      <c r="S98" s="33"/>
      <c r="T98" s="33">
        <f t="shared" si="17"/>
        <v>1.1000000000000001</v>
      </c>
      <c r="U98" s="33"/>
      <c r="V98" s="33"/>
      <c r="W98" s="59">
        <f t="shared" si="18"/>
        <v>2.3E-2</v>
      </c>
      <c r="X98" s="33"/>
      <c r="Y98" s="33"/>
      <c r="Z98" s="33"/>
      <c r="AA98" s="33"/>
      <c r="AB98" s="58">
        <f t="shared" si="20"/>
        <v>3.77E-4</v>
      </c>
      <c r="AC98" s="33"/>
      <c r="AD98" s="58">
        <f t="shared" si="21"/>
        <v>0.16</v>
      </c>
      <c r="AE98" s="70">
        <f t="shared" si="22"/>
        <v>4.4542772861356937E-3</v>
      </c>
      <c r="AF98" s="70">
        <f t="shared" si="11"/>
        <v>1.855072463768116E-4</v>
      </c>
      <c r="AG98" s="70">
        <f t="shared" si="5"/>
        <v>3.3550724637681162E-2</v>
      </c>
      <c r="AH98" s="70">
        <f t="shared" si="7"/>
        <v>1.1521739130434783E-4</v>
      </c>
      <c r="AI98" s="70">
        <f t="shared" si="8"/>
        <v>4.7536231884057976E-4</v>
      </c>
      <c r="AJ98" s="70">
        <f t="shared" si="9"/>
        <v>9.565217391304347E-6</v>
      </c>
      <c r="AK98" s="70">
        <f t="shared" si="4"/>
        <v>1.5869565217391305E-3</v>
      </c>
    </row>
    <row r="99" spans="1:37" x14ac:dyDescent="0.2">
      <c r="A99" s="44"/>
      <c r="B99" s="5" t="str">
        <f t="shared" ref="B99:F99" si="24">B7</f>
        <v>1508160-006B</v>
      </c>
      <c r="C99" s="5" t="str">
        <f t="shared" si="24"/>
        <v>State of Utah</v>
      </c>
      <c r="D99" s="5">
        <f t="shared" si="24"/>
        <v>4954000</v>
      </c>
      <c r="E99" s="11">
        <f t="shared" si="24"/>
        <v>298.74252672</v>
      </c>
      <c r="F99" s="8">
        <f t="shared" si="24"/>
        <v>42225.628472222219</v>
      </c>
      <c r="G99" s="33">
        <f t="shared" si="13"/>
        <v>26.7</v>
      </c>
      <c r="H99" s="33"/>
      <c r="I99" s="58">
        <f t="shared" si="14"/>
        <v>1.35E-2</v>
      </c>
      <c r="J99" s="58">
        <f t="shared" si="14"/>
        <v>0.60599999999999998</v>
      </c>
      <c r="K99" s="58">
        <f t="shared" si="14"/>
        <v>2.0799999999999998E-3</v>
      </c>
      <c r="L99" s="59">
        <f t="shared" si="14"/>
        <v>7.3399999999999995E-4</v>
      </c>
      <c r="M99" s="33"/>
      <c r="N99" s="59">
        <f t="shared" si="15"/>
        <v>1.4200000000000001E-2</v>
      </c>
      <c r="O99" s="33"/>
      <c r="P99" s="59">
        <f t="shared" si="16"/>
        <v>6.3E-2</v>
      </c>
      <c r="Q99" s="33">
        <f t="shared" si="16"/>
        <v>28.6</v>
      </c>
      <c r="R99" s="58">
        <f t="shared" si="16"/>
        <v>0.185</v>
      </c>
      <c r="S99" s="33"/>
      <c r="T99" s="33">
        <f t="shared" si="17"/>
        <v>0.94199999999999995</v>
      </c>
      <c r="U99" s="33"/>
      <c r="V99" s="33"/>
      <c r="W99" s="59">
        <f t="shared" si="18"/>
        <v>1.8200000000000001E-2</v>
      </c>
      <c r="X99" s="33"/>
      <c r="Y99" s="33"/>
      <c r="Z99" s="33"/>
      <c r="AA99" s="33"/>
      <c r="AB99" s="58">
        <f t="shared" si="20"/>
        <v>3.0200000000000002E-4</v>
      </c>
      <c r="AC99" s="33"/>
      <c r="AD99" s="58">
        <f t="shared" si="21"/>
        <v>0.17199999999999999</v>
      </c>
      <c r="AE99" s="70">
        <f t="shared" si="22"/>
        <v>6.9288389513108613E-3</v>
      </c>
      <c r="AF99" s="70">
        <f t="shared" si="11"/>
        <v>1.8306878306878306E-4</v>
      </c>
      <c r="AG99" s="70">
        <f t="shared" si="5"/>
        <v>3.4550264550264553E-2</v>
      </c>
      <c r="AH99" s="70">
        <f t="shared" si="7"/>
        <v>9.8412698412698408E-5</v>
      </c>
      <c r="AI99" s="70">
        <f t="shared" si="8"/>
        <v>5.1851851851851853E-4</v>
      </c>
      <c r="AJ99" s="70">
        <f t="shared" si="9"/>
        <v>1.1904761904761903E-5</v>
      </c>
      <c r="AK99" s="70">
        <f t="shared" si="4"/>
        <v>1.6296296296296295E-3</v>
      </c>
    </row>
    <row r="100" spans="1:37" x14ac:dyDescent="0.2">
      <c r="A100" s="44"/>
      <c r="B100" s="5" t="str">
        <f t="shared" ref="B100:F100" si="25">B8</f>
        <v>SJ4C-080915-11</v>
      </c>
      <c r="C100" s="5" t="str">
        <f t="shared" si="25"/>
        <v>USEPA Region 9</v>
      </c>
      <c r="D100" s="5" t="str">
        <f t="shared" si="25"/>
        <v>SJ4C</v>
      </c>
      <c r="E100" s="11">
        <f t="shared" si="25"/>
        <v>295.82961408</v>
      </c>
      <c r="F100" s="8">
        <f t="shared" si="25"/>
        <v>42225.638888888891</v>
      </c>
      <c r="G100" s="33">
        <f t="shared" si="13"/>
        <v>33</v>
      </c>
      <c r="H100" s="33"/>
      <c r="I100" s="58">
        <f t="shared" si="14"/>
        <v>1.2999999999999999E-2</v>
      </c>
      <c r="J100" s="58">
        <f t="shared" si="14"/>
        <v>0.54</v>
      </c>
      <c r="K100" s="58">
        <f t="shared" si="14"/>
        <v>2E-3</v>
      </c>
      <c r="L100" s="59">
        <f t="shared" si="14"/>
        <v>1.1E-4</v>
      </c>
      <c r="M100" s="33"/>
      <c r="N100" s="59">
        <f t="shared" si="15"/>
        <v>1.7999999999999999E-2</v>
      </c>
      <c r="O100" s="33"/>
      <c r="P100" s="59">
        <f t="shared" si="16"/>
        <v>6.2E-2</v>
      </c>
      <c r="Q100" s="33">
        <f t="shared" si="16"/>
        <v>35</v>
      </c>
      <c r="R100" s="58">
        <f t="shared" si="16"/>
        <v>0.18</v>
      </c>
      <c r="S100" s="33"/>
      <c r="T100" s="33">
        <f t="shared" si="17"/>
        <v>0.74</v>
      </c>
      <c r="U100" s="33"/>
      <c r="V100" s="33"/>
      <c r="W100" s="59">
        <f t="shared" si="18"/>
        <v>0.02</v>
      </c>
      <c r="X100" s="33"/>
      <c r="Y100" s="33"/>
      <c r="Z100" s="33"/>
      <c r="AA100" s="33"/>
      <c r="AB100" s="58">
        <f t="shared" si="20"/>
        <v>4.0000000000000002E-4</v>
      </c>
      <c r="AC100" s="33"/>
      <c r="AD100" s="58">
        <f t="shared" si="21"/>
        <v>0.16</v>
      </c>
      <c r="AE100" s="70">
        <f t="shared" si="22"/>
        <v>5.4545454545454541E-3</v>
      </c>
      <c r="AF100" s="70">
        <f t="shared" si="11"/>
        <v>2.0769230769230771E-4</v>
      </c>
      <c r="AG100" s="70">
        <f t="shared" si="5"/>
        <v>1.3461538461538461E-2</v>
      </c>
      <c r="AH100" s="70">
        <f t="shared" si="7"/>
        <v>7.6923076923076926E-5</v>
      </c>
      <c r="AI100" s="70">
        <f t="shared" si="8"/>
        <v>5.0000000000000001E-4</v>
      </c>
      <c r="AJ100" s="70">
        <f t="shared" si="9"/>
        <v>8.8461538461538472E-6</v>
      </c>
      <c r="AK100" s="70">
        <f t="shared" si="4"/>
        <v>1E-3</v>
      </c>
    </row>
    <row r="101" spans="1:37" x14ac:dyDescent="0.2">
      <c r="A101" s="44"/>
      <c r="B101" s="5">
        <f t="shared" ref="B101:F101" si="26">B9</f>
        <v>1504740</v>
      </c>
      <c r="C101" s="5" t="str">
        <f t="shared" si="26"/>
        <v xml:space="preserve">USGS </v>
      </c>
      <c r="D101" s="5">
        <f t="shared" si="26"/>
        <v>9371010</v>
      </c>
      <c r="E101" s="11">
        <f t="shared" si="26"/>
        <v>298.53331200000002</v>
      </c>
      <c r="F101" s="8">
        <f t="shared" si="26"/>
        <v>42225.6875</v>
      </c>
      <c r="G101" s="33">
        <f t="shared" si="13"/>
        <v>38.68</v>
      </c>
      <c r="H101" s="33"/>
      <c r="I101" s="58">
        <f t="shared" si="14"/>
        <v>9.4600000000000014E-3</v>
      </c>
      <c r="J101" s="58">
        <f t="shared" si="14"/>
        <v>1.25</v>
      </c>
      <c r="K101" s="58">
        <f t="shared" si="14"/>
        <v>1.6999999999999999E-3</v>
      </c>
      <c r="L101" s="59">
        <f t="shared" si="14"/>
        <v>6.8999999999999997E-4</v>
      </c>
      <c r="M101" s="33"/>
      <c r="N101" s="59">
        <f t="shared" si="15"/>
        <v>2.1129999999999999E-2</v>
      </c>
      <c r="O101" s="33"/>
      <c r="P101" s="59">
        <f t="shared" si="16"/>
        <v>4.8640000000000003E-2</v>
      </c>
      <c r="Q101" s="33">
        <f t="shared" si="16"/>
        <v>39.93</v>
      </c>
      <c r="R101" s="58">
        <f t="shared" si="16"/>
        <v>9.5569999999999988E-2</v>
      </c>
      <c r="S101" s="33"/>
      <c r="T101" s="33">
        <f t="shared" si="17"/>
        <v>1.444</v>
      </c>
      <c r="U101" s="33"/>
      <c r="V101" s="33"/>
      <c r="W101" s="59">
        <f t="shared" si="18"/>
        <v>3.4259999999999999E-2</v>
      </c>
      <c r="X101" s="33"/>
      <c r="Y101" s="33"/>
      <c r="Z101" s="33"/>
      <c r="AA101" s="33"/>
      <c r="AB101" s="58">
        <f t="shared" si="20"/>
        <v>5.8E-4</v>
      </c>
      <c r="AC101" s="33"/>
      <c r="AD101" s="58">
        <f t="shared" si="21"/>
        <v>0.14449999999999999</v>
      </c>
      <c r="AE101" s="70">
        <f t="shared" si="22"/>
        <v>2.4707859358841775E-3</v>
      </c>
      <c r="AF101" s="70">
        <f t="shared" si="11"/>
        <v>1.4666571672841263E-4</v>
      </c>
      <c r="AG101" s="70">
        <f t="shared" si="5"/>
        <v>1.2681675691080078E-2</v>
      </c>
      <c r="AH101" s="70">
        <f t="shared" si="7"/>
        <v>7.2869763465374738E-5</v>
      </c>
      <c r="AI101" s="70">
        <f t="shared" si="8"/>
        <v>5.2854089484183527E-4</v>
      </c>
      <c r="AJ101" s="70">
        <f t="shared" si="9"/>
        <v>1.4249073810202335E-5</v>
      </c>
      <c r="AK101" s="70">
        <f t="shared" ref="AK101:AK123" si="27">P160/G160</f>
        <v>1.1766315189512681E-3</v>
      </c>
    </row>
    <row r="102" spans="1:37" x14ac:dyDescent="0.2">
      <c r="A102" s="44"/>
      <c r="B102" s="5" t="str">
        <f t="shared" ref="B102:F102" si="28">B10</f>
        <v>1508160-007B</v>
      </c>
      <c r="C102" s="5" t="str">
        <f t="shared" si="28"/>
        <v>State of Utah</v>
      </c>
      <c r="D102" s="5">
        <f t="shared" si="28"/>
        <v>4954000</v>
      </c>
      <c r="E102" s="11">
        <f t="shared" si="28"/>
        <v>298.74252672</v>
      </c>
      <c r="F102" s="8">
        <f t="shared" si="28"/>
        <v>42225.75</v>
      </c>
      <c r="G102" s="33">
        <f t="shared" si="13"/>
        <v>24.6</v>
      </c>
      <c r="H102" s="33"/>
      <c r="I102" s="58">
        <f t="shared" si="14"/>
        <v>0.01</v>
      </c>
      <c r="J102" s="58">
        <f t="shared" si="14"/>
        <v>0.53200000000000003</v>
      </c>
      <c r="K102" s="58">
        <f t="shared" si="14"/>
        <v>1.8E-3</v>
      </c>
      <c r="L102" s="59">
        <f t="shared" si="14"/>
        <v>6.8000000000000005E-4</v>
      </c>
      <c r="M102" s="33"/>
      <c r="N102" s="59">
        <f t="shared" si="15"/>
        <v>1.37E-2</v>
      </c>
      <c r="O102" s="33"/>
      <c r="P102" s="59">
        <f t="shared" si="16"/>
        <v>4.7600000000000003E-2</v>
      </c>
      <c r="Q102" s="33">
        <f t="shared" si="16"/>
        <v>24.1</v>
      </c>
      <c r="R102" s="58">
        <f t="shared" si="16"/>
        <v>0.111</v>
      </c>
      <c r="S102" s="33"/>
      <c r="T102" s="33">
        <f t="shared" si="17"/>
        <v>0.87</v>
      </c>
      <c r="U102" s="33"/>
      <c r="V102" s="33"/>
      <c r="W102" s="59">
        <f t="shared" si="18"/>
        <v>1.6800000000000002E-2</v>
      </c>
      <c r="X102" s="33"/>
      <c r="Y102" s="33"/>
      <c r="Z102" s="33"/>
      <c r="AA102" s="33"/>
      <c r="AB102" s="58">
        <f t="shared" si="20"/>
        <v>2.4699999999999999E-4</v>
      </c>
      <c r="AC102" s="33"/>
      <c r="AD102" s="58">
        <f t="shared" si="21"/>
        <v>0.13800000000000001</v>
      </c>
      <c r="AE102" s="70">
        <f t="shared" si="22"/>
        <v>4.5121951219512192E-3</v>
      </c>
      <c r="AF102" s="70">
        <f t="shared" si="11"/>
        <v>6.2257595345830644E-4</v>
      </c>
      <c r="AG102" s="70">
        <f t="shared" ref="AG102:AG123" si="29">J161/G161</f>
        <v>9.1560277957336789E-2</v>
      </c>
      <c r="AH102" s="70">
        <f t="shared" si="7"/>
        <v>8.4316418875242426E-4</v>
      </c>
      <c r="AI102" s="70">
        <f t="shared" si="8"/>
        <v>1.8321751777634133E-3</v>
      </c>
      <c r="AJ102" s="70">
        <f t="shared" si="9"/>
        <v>4.0400775694893347E-5</v>
      </c>
      <c r="AK102" s="70">
        <f t="shared" si="27"/>
        <v>6.5683581124757594E-3</v>
      </c>
    </row>
    <row r="103" spans="1:37" x14ac:dyDescent="0.2">
      <c r="A103" s="44"/>
      <c r="B103" s="5" t="str">
        <f t="shared" ref="B103:F103" si="30">B11</f>
        <v>1508160-008B</v>
      </c>
      <c r="C103" s="5" t="str">
        <f t="shared" si="30"/>
        <v>State of Utah</v>
      </c>
      <c r="D103" s="5">
        <f t="shared" si="30"/>
        <v>4954000</v>
      </c>
      <c r="E103" s="11">
        <f t="shared" si="30"/>
        <v>298.74252672</v>
      </c>
      <c r="F103" s="8">
        <f t="shared" si="30"/>
        <v>42225.876388888886</v>
      </c>
      <c r="G103" s="33">
        <f t="shared" si="13"/>
        <v>31</v>
      </c>
      <c r="H103" s="33"/>
      <c r="I103" s="58">
        <f t="shared" si="14"/>
        <v>9.5899999999999996E-3</v>
      </c>
      <c r="J103" s="58">
        <f t="shared" si="14"/>
        <v>0.55400000000000005</v>
      </c>
      <c r="K103" s="58">
        <f t="shared" si="14"/>
        <v>2.2499999999999998E-3</v>
      </c>
      <c r="L103" s="59">
        <f t="shared" si="14"/>
        <v>6.3199999999999997E-4</v>
      </c>
      <c r="M103" s="33"/>
      <c r="N103" s="59">
        <f t="shared" si="15"/>
        <v>1.55E-2</v>
      </c>
      <c r="O103" s="33"/>
      <c r="P103" s="59">
        <f t="shared" si="16"/>
        <v>4.9700000000000001E-2</v>
      </c>
      <c r="Q103" s="33">
        <f t="shared" si="16"/>
        <v>26.5</v>
      </c>
      <c r="R103" s="58">
        <f t="shared" si="16"/>
        <v>8.3500000000000005E-2</v>
      </c>
      <c r="S103" s="33"/>
      <c r="T103" s="33">
        <f t="shared" si="17"/>
        <v>0.88700000000000001</v>
      </c>
      <c r="U103" s="33"/>
      <c r="V103" s="33"/>
      <c r="W103" s="59">
        <f t="shared" si="18"/>
        <v>1.84E-2</v>
      </c>
      <c r="X103" s="33"/>
      <c r="Y103" s="33"/>
      <c r="Z103" s="33"/>
      <c r="AA103" s="33"/>
      <c r="AB103" s="58">
        <f t="shared" si="20"/>
        <v>3.1300000000000002E-4</v>
      </c>
      <c r="AC103" s="33"/>
      <c r="AD103" s="58">
        <f t="shared" si="21"/>
        <v>0.13700000000000001</v>
      </c>
      <c r="AE103" s="70">
        <f t="shared" si="22"/>
        <v>2.6935483870967744E-3</v>
      </c>
      <c r="AF103" s="70">
        <f t="shared" si="11"/>
        <v>5.5095075572891275E-4</v>
      </c>
      <c r="AG103" s="70">
        <f t="shared" si="29"/>
        <v>3.6582764505119457E-2</v>
      </c>
      <c r="AH103" s="70">
        <f t="shared" si="7"/>
        <v>3.0472940029254022E-4</v>
      </c>
      <c r="AI103" s="70">
        <f t="shared" si="8"/>
        <v>1.8945026816187224E-3</v>
      </c>
      <c r="AJ103" s="70">
        <f t="shared" si="9"/>
        <v>3.0472940029254025E-5</v>
      </c>
      <c r="AK103" s="70">
        <f t="shared" si="27"/>
        <v>1.8195392491467575E-3</v>
      </c>
    </row>
    <row r="104" spans="1:37" x14ac:dyDescent="0.2">
      <c r="A104" s="44"/>
      <c r="B104" s="5" t="str">
        <f t="shared" ref="B104:F104" si="31">B12</f>
        <v>1508189-004B</v>
      </c>
      <c r="C104" s="5" t="str">
        <f t="shared" si="31"/>
        <v>State of Utah</v>
      </c>
      <c r="D104" s="5">
        <f t="shared" si="31"/>
        <v>4954000</v>
      </c>
      <c r="E104" s="11">
        <f t="shared" si="31"/>
        <v>298.74252672</v>
      </c>
      <c r="F104" s="8">
        <f t="shared" si="31"/>
        <v>42226.382638888892</v>
      </c>
      <c r="G104" s="33">
        <f t="shared" si="13"/>
        <v>39.9</v>
      </c>
      <c r="H104" s="33"/>
      <c r="I104" s="58">
        <f t="shared" si="14"/>
        <v>1.0999999999999999E-2</v>
      </c>
      <c r="J104" s="58">
        <f t="shared" si="14"/>
        <v>1.73</v>
      </c>
      <c r="K104" s="58">
        <f t="shared" si="14"/>
        <v>3.9699999999999996E-3</v>
      </c>
      <c r="L104" s="59">
        <f t="shared" si="14"/>
        <v>1.15E-3</v>
      </c>
      <c r="M104" s="33"/>
      <c r="N104" s="59">
        <f t="shared" si="15"/>
        <v>2.1000000000000001E-2</v>
      </c>
      <c r="O104" s="33"/>
      <c r="P104" s="59">
        <f t="shared" si="16"/>
        <v>6.9599999999999995E-2</v>
      </c>
      <c r="Q104" s="33">
        <f t="shared" si="16"/>
        <v>35.4</v>
      </c>
      <c r="R104" s="58">
        <f t="shared" si="16"/>
        <v>7.3499999999999996E-2</v>
      </c>
      <c r="S104" s="33"/>
      <c r="T104" s="33">
        <f t="shared" si="17"/>
        <v>1.45</v>
      </c>
      <c r="U104" s="33"/>
      <c r="V104" s="33"/>
      <c r="W104" s="59">
        <f t="shared" si="18"/>
        <v>2.9700000000000001E-2</v>
      </c>
      <c r="X104" s="33"/>
      <c r="Y104" s="33"/>
      <c r="Z104" s="33"/>
      <c r="AA104" s="33"/>
      <c r="AB104" s="58">
        <f t="shared" si="20"/>
        <v>3.8499999999999998E-4</v>
      </c>
      <c r="AC104" s="33"/>
      <c r="AD104" s="58">
        <f t="shared" si="21"/>
        <v>0.66800000000000004</v>
      </c>
      <c r="AE104" s="70">
        <f t="shared" si="22"/>
        <v>1.8421052631578947E-3</v>
      </c>
      <c r="AF104" s="70">
        <f t="shared" si="11"/>
        <v>6.9370367804945626E-4</v>
      </c>
      <c r="AG104" s="70">
        <f t="shared" si="29"/>
        <v>3.6711228094479464E-2</v>
      </c>
      <c r="AH104" s="70">
        <f t="shared" si="7"/>
        <v>3.4633234051395723E-4</v>
      </c>
      <c r="AI104" s="70">
        <f t="shared" si="8"/>
        <v>2.0194638775368843E-3</v>
      </c>
      <c r="AJ104" s="70">
        <f t="shared" si="9"/>
        <v>3.4633234051395722E-5</v>
      </c>
      <c r="AK104" s="70">
        <f t="shared" si="27"/>
        <v>2.0793793724457992E-3</v>
      </c>
    </row>
    <row r="105" spans="1:37" x14ac:dyDescent="0.2">
      <c r="A105" s="44"/>
      <c r="B105" s="5" t="str">
        <f t="shared" ref="B105:F105" si="32">B13</f>
        <v>SJ1100S</v>
      </c>
      <c r="C105" s="5" t="str">
        <f t="shared" si="32"/>
        <v>UMUT</v>
      </c>
      <c r="D105" s="5" t="str">
        <f t="shared" si="32"/>
        <v>SJ4C</v>
      </c>
      <c r="E105" s="11">
        <f t="shared" si="32"/>
        <v>295.8</v>
      </c>
      <c r="F105" s="8">
        <f t="shared" si="32"/>
        <v>42226.545138888891</v>
      </c>
      <c r="G105" s="33">
        <f t="shared" si="13"/>
        <v>71</v>
      </c>
      <c r="H105" s="33"/>
      <c r="I105" s="58"/>
      <c r="J105" s="58">
        <f t="shared" ref="J105:J136" si="33">J13/1000</f>
        <v>8.2900000000000001E-2</v>
      </c>
      <c r="K105" s="58"/>
      <c r="L105" s="59"/>
      <c r="M105" s="33"/>
      <c r="N105" s="59"/>
      <c r="O105" s="33"/>
      <c r="P105" s="59">
        <f t="shared" si="16"/>
        <v>6.0299999999999999E-2</v>
      </c>
      <c r="Q105" s="33">
        <f t="shared" si="16"/>
        <v>67.5</v>
      </c>
      <c r="R105" s="58">
        <f t="shared" si="16"/>
        <v>6.5799999999999997E-2</v>
      </c>
      <c r="S105" s="33"/>
      <c r="T105" s="33">
        <f t="shared" si="17"/>
        <v>1.31</v>
      </c>
      <c r="U105" s="33"/>
      <c r="V105" s="33"/>
      <c r="W105" s="59">
        <f t="shared" si="18"/>
        <v>3.39E-2</v>
      </c>
      <c r="X105" s="33"/>
      <c r="Y105" s="33"/>
      <c r="Z105" s="33"/>
      <c r="AA105" s="33"/>
      <c r="AB105" s="58"/>
      <c r="AC105" s="33"/>
      <c r="AD105" s="58"/>
      <c r="AE105" s="70">
        <f t="shared" si="22"/>
        <v>9.2676056338028166E-4</v>
      </c>
      <c r="AF105" s="70">
        <f t="shared" si="11"/>
        <v>6.4783622700181399E-4</v>
      </c>
      <c r="AG105" s="70">
        <f t="shared" si="29"/>
        <v>6.4783622700181398E-2</v>
      </c>
      <c r="AH105" s="70">
        <f t="shared" si="7"/>
        <v>6.4783622700181399E-4</v>
      </c>
      <c r="AI105" s="70">
        <f t="shared" si="8"/>
        <v>2.7753303964757709E-3</v>
      </c>
      <c r="AJ105" s="70">
        <f t="shared" si="9"/>
        <v>6.478362270018141E-5</v>
      </c>
      <c r="AK105" s="70">
        <f t="shared" si="27"/>
        <v>3.0312257061414875E-3</v>
      </c>
    </row>
    <row r="106" spans="1:37" x14ac:dyDescent="0.2">
      <c r="A106" s="44"/>
      <c r="B106" s="5" t="str">
        <f t="shared" ref="B106:F106" si="34">B14</f>
        <v>1508188-004B</v>
      </c>
      <c r="C106" s="5" t="str">
        <f t="shared" si="34"/>
        <v>State of Utah</v>
      </c>
      <c r="D106" s="5">
        <f t="shared" si="34"/>
        <v>4954000</v>
      </c>
      <c r="E106" s="11">
        <f t="shared" si="34"/>
        <v>298.74252672</v>
      </c>
      <c r="F106" s="8">
        <f t="shared" si="34"/>
        <v>42226.587500000001</v>
      </c>
      <c r="G106" s="33">
        <f t="shared" si="13"/>
        <v>43.7</v>
      </c>
      <c r="H106" s="33"/>
      <c r="I106" s="58">
        <f t="shared" ref="I106:I137" si="35">I14/1000</f>
        <v>1.23E-2</v>
      </c>
      <c r="J106" s="58">
        <f t="shared" si="33"/>
        <v>0.88900000000000001</v>
      </c>
      <c r="K106" s="58">
        <f t="shared" ref="K106:L125" si="36">K14/1000</f>
        <v>4.0400000000000002E-3</v>
      </c>
      <c r="L106" s="59">
        <f t="shared" si="36"/>
        <v>8.8400000000000002E-4</v>
      </c>
      <c r="M106" s="33"/>
      <c r="N106" s="59">
        <f t="shared" ref="N106:N113" si="37">N14/1000</f>
        <v>2.3699999999999999E-2</v>
      </c>
      <c r="O106" s="33"/>
      <c r="P106" s="59">
        <f t="shared" si="16"/>
        <v>6.9699999999999998E-2</v>
      </c>
      <c r="Q106" s="33">
        <f t="shared" si="16"/>
        <v>39.1</v>
      </c>
      <c r="R106" s="58">
        <f t="shared" si="16"/>
        <v>6.93E-2</v>
      </c>
      <c r="S106" s="33"/>
      <c r="T106" s="33">
        <f t="shared" si="17"/>
        <v>1.39</v>
      </c>
      <c r="U106" s="33"/>
      <c r="V106" s="33"/>
      <c r="W106" s="59">
        <f t="shared" si="18"/>
        <v>3.0800000000000001E-2</v>
      </c>
      <c r="X106" s="33"/>
      <c r="Y106" s="33"/>
      <c r="Z106" s="33"/>
      <c r="AA106" s="33"/>
      <c r="AB106" s="58">
        <f t="shared" ref="AB106:AB137" si="38">AB14/1000</f>
        <v>4.2200000000000001E-4</v>
      </c>
      <c r="AC106" s="33"/>
      <c r="AD106" s="58">
        <f t="shared" ref="AD106:AD137" si="39">AD14/1000</f>
        <v>0.89700000000000002</v>
      </c>
      <c r="AE106" s="70">
        <f t="shared" si="22"/>
        <v>1.585812356979405E-3</v>
      </c>
      <c r="AF106" s="70">
        <f t="shared" si="11"/>
        <v>3.1420351302241067E-3</v>
      </c>
      <c r="AG106" s="70">
        <f t="shared" si="29"/>
        <v>0.18927922471229558</v>
      </c>
      <c r="AH106" s="70">
        <f t="shared" si="7"/>
        <v>1.8927922471229557E-3</v>
      </c>
      <c r="AI106" s="70">
        <f t="shared" si="8"/>
        <v>9.4469261053906715E-3</v>
      </c>
      <c r="AJ106" s="70">
        <f t="shared" si="9"/>
        <v>1.8927922471229558E-4</v>
      </c>
      <c r="AK106" s="70">
        <f t="shared" si="27"/>
        <v>6.7705178679588127E-3</v>
      </c>
    </row>
    <row r="107" spans="1:37" x14ac:dyDescent="0.2">
      <c r="B107" s="5" t="str">
        <f t="shared" ref="B107:F107" si="40">B15</f>
        <v>SJ4C-081015-11</v>
      </c>
      <c r="C107" s="5" t="str">
        <f t="shared" si="40"/>
        <v>USEPA Region 9</v>
      </c>
      <c r="D107" s="5" t="str">
        <f t="shared" si="40"/>
        <v>SJ4C</v>
      </c>
      <c r="E107" s="11">
        <f t="shared" si="40"/>
        <v>295.82961408</v>
      </c>
      <c r="F107" s="8">
        <f t="shared" si="40"/>
        <v>42226.628472222219</v>
      </c>
      <c r="G107" s="33">
        <f t="shared" si="13"/>
        <v>82</v>
      </c>
      <c r="H107" s="33"/>
      <c r="I107" s="58">
        <f t="shared" si="35"/>
        <v>1.6E-2</v>
      </c>
      <c r="J107" s="58">
        <f t="shared" si="33"/>
        <v>0.81</v>
      </c>
      <c r="K107" s="58">
        <f t="shared" si="36"/>
        <v>4.4999999999999997E-3</v>
      </c>
      <c r="L107" s="59">
        <f t="shared" si="36"/>
        <v>3.2000000000000003E-4</v>
      </c>
      <c r="M107" s="33"/>
      <c r="N107" s="59">
        <f t="shared" si="37"/>
        <v>4.3999999999999997E-2</v>
      </c>
      <c r="O107" s="33"/>
      <c r="P107" s="59">
        <f t="shared" si="16"/>
        <v>7.3999999999999996E-2</v>
      </c>
      <c r="Q107" s="33">
        <f t="shared" si="16"/>
        <v>70</v>
      </c>
      <c r="R107" s="58">
        <f t="shared" si="16"/>
        <v>7.0999999999999994E-2</v>
      </c>
      <c r="S107" s="33"/>
      <c r="T107" s="33">
        <f t="shared" si="17"/>
        <v>1.4</v>
      </c>
      <c r="U107" s="33"/>
      <c r="V107" s="33"/>
      <c r="W107" s="59">
        <f t="shared" si="18"/>
        <v>0.04</v>
      </c>
      <c r="X107" s="33"/>
      <c r="Y107" s="33"/>
      <c r="Z107" s="33"/>
      <c r="AA107" s="33"/>
      <c r="AB107" s="58">
        <f t="shared" si="38"/>
        <v>8.1000000000000006E-4</v>
      </c>
      <c r="AC107" s="33"/>
      <c r="AD107" s="58">
        <f t="shared" si="39"/>
        <v>0.22</v>
      </c>
      <c r="AE107" s="70">
        <f t="shared" si="22"/>
        <v>8.6585365853658527E-4</v>
      </c>
      <c r="AF107" s="70">
        <f t="shared" si="11"/>
        <v>3.6842105263157901E-4</v>
      </c>
      <c r="AG107" s="70">
        <f t="shared" si="29"/>
        <v>2.6315789473684209E-2</v>
      </c>
      <c r="AH107" s="70">
        <f t="shared" si="7"/>
        <v>5.2631578947368417E-5</v>
      </c>
      <c r="AI107" s="70">
        <f t="shared" si="8"/>
        <v>6.4912280701754385E-4</v>
      </c>
      <c r="AJ107" s="70">
        <f t="shared" si="9"/>
        <v>2.4561403508771932E-5</v>
      </c>
      <c r="AK107" s="70">
        <f t="shared" si="27"/>
        <v>1.4035087719298245E-3</v>
      </c>
    </row>
    <row r="108" spans="1:37" x14ac:dyDescent="0.2">
      <c r="B108" s="5" t="str">
        <f t="shared" ref="B108:F108" si="41">B16</f>
        <v>1508228-004B</v>
      </c>
      <c r="C108" s="5" t="str">
        <f t="shared" si="41"/>
        <v>State of Utah</v>
      </c>
      <c r="D108" s="5">
        <f t="shared" si="41"/>
        <v>4954000</v>
      </c>
      <c r="E108" s="11">
        <f t="shared" si="41"/>
        <v>298.74252672</v>
      </c>
      <c r="F108" s="8">
        <f t="shared" si="41"/>
        <v>42227.368055555555</v>
      </c>
      <c r="G108" s="33">
        <f t="shared" si="13"/>
        <v>77</v>
      </c>
      <c r="H108" s="33"/>
      <c r="I108" s="58">
        <f t="shared" si="35"/>
        <v>1.9900000000000001E-2</v>
      </c>
      <c r="J108" s="58">
        <f t="shared" si="33"/>
        <v>1.23</v>
      </c>
      <c r="K108" s="58">
        <f t="shared" si="36"/>
        <v>6.6600000000000001E-3</v>
      </c>
      <c r="L108" s="59">
        <f t="shared" si="36"/>
        <v>1.1999999999999999E-3</v>
      </c>
      <c r="M108" s="33"/>
      <c r="N108" s="59">
        <f t="shared" si="37"/>
        <v>2.9499999999999998E-2</v>
      </c>
      <c r="O108" s="33"/>
      <c r="P108" s="59">
        <f t="shared" si="16"/>
        <v>0.104</v>
      </c>
      <c r="Q108" s="33">
        <f t="shared" si="16"/>
        <v>54.8</v>
      </c>
      <c r="R108" s="58">
        <f t="shared" si="16"/>
        <v>8.2199999999999995E-2</v>
      </c>
      <c r="S108" s="33"/>
      <c r="T108" s="33">
        <f t="shared" si="17"/>
        <v>1.93</v>
      </c>
      <c r="U108" s="33"/>
      <c r="V108" s="33"/>
      <c r="W108" s="59">
        <f t="shared" si="18"/>
        <v>3.9399999999999998E-2</v>
      </c>
      <c r="X108" s="33"/>
      <c r="Y108" s="33"/>
      <c r="Z108" s="33"/>
      <c r="AA108" s="33"/>
      <c r="AB108" s="58">
        <f t="shared" si="38"/>
        <v>8.6600000000000002E-4</v>
      </c>
      <c r="AC108" s="33"/>
      <c r="AD108" s="58">
        <f t="shared" si="39"/>
        <v>0.223</v>
      </c>
      <c r="AE108" s="70">
        <f t="shared" si="22"/>
        <v>1.0675324675324675E-3</v>
      </c>
      <c r="AF108" s="70">
        <f t="shared" si="11"/>
        <v>3.8154038529170417E-2</v>
      </c>
      <c r="AG108" s="70">
        <f t="shared" si="29"/>
        <v>0.39076237739830416</v>
      </c>
      <c r="AH108" s="70">
        <f t="shared" ref="AH108:AH123" si="42">K167/G167</f>
        <v>3.9076237739830415E-3</v>
      </c>
      <c r="AI108" s="70">
        <f t="shared" ref="AI108:AI123" si="43">N167/G167</f>
        <v>3.1128130983548909E-2</v>
      </c>
      <c r="AJ108" s="70">
        <f t="shared" ref="AJ108:AJ123" si="44">AB167/G167</f>
        <v>3.9076237739830413E-4</v>
      </c>
      <c r="AK108" s="70">
        <f t="shared" si="27"/>
        <v>8.8468602242976046E-3</v>
      </c>
    </row>
    <row r="109" spans="1:37" x14ac:dyDescent="0.2">
      <c r="B109" s="5" t="str">
        <f t="shared" ref="B109:F109" si="45">B17</f>
        <v>SJ4C-081115-12</v>
      </c>
      <c r="C109" s="5" t="str">
        <f t="shared" si="45"/>
        <v>USEPA Region 9</v>
      </c>
      <c r="D109" s="5" t="str">
        <f t="shared" si="45"/>
        <v>SJ4C</v>
      </c>
      <c r="E109" s="11">
        <f t="shared" si="45"/>
        <v>295.82961408</v>
      </c>
      <c r="F109" s="8">
        <f t="shared" si="45"/>
        <v>42227.411111111112</v>
      </c>
      <c r="G109" s="33">
        <f t="shared" si="13"/>
        <v>110</v>
      </c>
      <c r="H109" s="33"/>
      <c r="I109" s="58">
        <f t="shared" si="35"/>
        <v>2.3E-2</v>
      </c>
      <c r="J109" s="58">
        <f t="shared" si="33"/>
        <v>1.1000000000000001</v>
      </c>
      <c r="K109" s="58">
        <f t="shared" si="36"/>
        <v>7.0999999999999995E-3</v>
      </c>
      <c r="L109" s="59">
        <f t="shared" si="36"/>
        <v>3.5E-4</v>
      </c>
      <c r="M109" s="33"/>
      <c r="N109" s="59">
        <f t="shared" si="37"/>
        <v>5.2999999999999999E-2</v>
      </c>
      <c r="O109" s="33"/>
      <c r="P109" s="59">
        <f t="shared" si="16"/>
        <v>0.11</v>
      </c>
      <c r="Q109" s="33">
        <f t="shared" si="16"/>
        <v>86</v>
      </c>
      <c r="R109" s="58">
        <f t="shared" si="16"/>
        <v>8.4000000000000005E-2</v>
      </c>
      <c r="S109" s="33"/>
      <c r="T109" s="33">
        <f t="shared" si="17"/>
        <v>2</v>
      </c>
      <c r="U109" s="33"/>
      <c r="V109" s="33"/>
      <c r="W109" s="59">
        <f t="shared" si="18"/>
        <v>5.1999999999999998E-2</v>
      </c>
      <c r="X109" s="33"/>
      <c r="Y109" s="33"/>
      <c r="Z109" s="33"/>
      <c r="AA109" s="33"/>
      <c r="AB109" s="58">
        <f t="shared" si="38"/>
        <v>1.1000000000000001E-3</v>
      </c>
      <c r="AC109" s="33"/>
      <c r="AD109" s="58">
        <f t="shared" si="39"/>
        <v>0.25</v>
      </c>
      <c r="AE109" s="70">
        <f t="shared" si="22"/>
        <v>7.6363636363636369E-4</v>
      </c>
      <c r="AF109" s="70">
        <f t="shared" si="11"/>
        <v>5.5284841596817732E-3</v>
      </c>
      <c r="AG109" s="70">
        <f t="shared" si="29"/>
        <v>7.1032817161528636E-2</v>
      </c>
      <c r="AH109" s="70">
        <f t="shared" si="42"/>
        <v>7.1032817161528631E-4</v>
      </c>
      <c r="AI109" s="70">
        <f t="shared" si="43"/>
        <v>5.5171189089359288E-3</v>
      </c>
      <c r="AJ109" s="70">
        <f t="shared" si="44"/>
        <v>7.1032817161528636E-5</v>
      </c>
      <c r="AK109" s="70">
        <f t="shared" si="27"/>
        <v>2.614717999715869E-3</v>
      </c>
    </row>
    <row r="110" spans="1:37" x14ac:dyDescent="0.2">
      <c r="B110" s="5" t="str">
        <f t="shared" ref="B110:F110" si="46">B18</f>
        <v>SJ4C-081115-11</v>
      </c>
      <c r="C110" s="5" t="str">
        <f t="shared" si="46"/>
        <v>USEPA Region 9</v>
      </c>
      <c r="D110" s="5" t="str">
        <f t="shared" si="46"/>
        <v>SJ4C</v>
      </c>
      <c r="E110" s="11">
        <f t="shared" si="46"/>
        <v>295.82961408</v>
      </c>
      <c r="F110" s="8">
        <f t="shared" si="46"/>
        <v>42227.411111111112</v>
      </c>
      <c r="G110" s="33">
        <f t="shared" si="13"/>
        <v>120</v>
      </c>
      <c r="H110" s="33"/>
      <c r="I110" s="58">
        <f t="shared" si="35"/>
        <v>2.4E-2</v>
      </c>
      <c r="J110" s="58">
        <f t="shared" si="33"/>
        <v>1.2</v>
      </c>
      <c r="K110" s="58">
        <f t="shared" si="36"/>
        <v>7.4000000000000003E-3</v>
      </c>
      <c r="L110" s="59">
        <f t="shared" si="36"/>
        <v>3.1E-4</v>
      </c>
      <c r="M110" s="33"/>
      <c r="N110" s="59">
        <f t="shared" si="37"/>
        <v>5.5E-2</v>
      </c>
      <c r="O110" s="33"/>
      <c r="P110" s="59">
        <f t="shared" si="16"/>
        <v>0.12</v>
      </c>
      <c r="Q110" s="33">
        <f t="shared" si="16"/>
        <v>91</v>
      </c>
      <c r="R110" s="58">
        <f t="shared" si="16"/>
        <v>8.8999999999999996E-2</v>
      </c>
      <c r="S110" s="33"/>
      <c r="T110" s="33">
        <f t="shared" si="17"/>
        <v>2</v>
      </c>
      <c r="U110" s="33"/>
      <c r="V110" s="33"/>
      <c r="W110" s="59">
        <f t="shared" si="18"/>
        <v>5.5E-2</v>
      </c>
      <c r="X110" s="33"/>
      <c r="Y110" s="33"/>
      <c r="Z110" s="33"/>
      <c r="AA110" s="33"/>
      <c r="AB110" s="58">
        <f t="shared" si="38"/>
        <v>1.1999999999999999E-3</v>
      </c>
      <c r="AC110" s="33"/>
      <c r="AD110" s="58">
        <f t="shared" si="39"/>
        <v>0.27</v>
      </c>
      <c r="AE110" s="70">
        <f t="shared" si="22"/>
        <v>7.4166666666666662E-4</v>
      </c>
      <c r="AF110" s="70">
        <f t="shared" si="11"/>
        <v>2.1529291401628041E-3</v>
      </c>
      <c r="AG110" s="70">
        <f t="shared" si="29"/>
        <v>0.14965229897839658</v>
      </c>
      <c r="AH110" s="70">
        <f t="shared" si="42"/>
        <v>1.4827335676052371E-3</v>
      </c>
      <c r="AI110" s="70">
        <f t="shared" si="43"/>
        <v>2.9654671352104742E-3</v>
      </c>
      <c r="AJ110" s="70">
        <f t="shared" si="44"/>
        <v>1.4827335676052372E-4</v>
      </c>
      <c r="AK110" s="70">
        <f t="shared" si="27"/>
        <v>1.5616149934018357E-2</v>
      </c>
    </row>
    <row r="111" spans="1:37" x14ac:dyDescent="0.2">
      <c r="B111" s="5" t="str">
        <f t="shared" ref="B111:F111" si="47">B19</f>
        <v>1508227-004B</v>
      </c>
      <c r="C111" s="5" t="str">
        <f t="shared" si="47"/>
        <v>State of Utah</v>
      </c>
      <c r="D111" s="5">
        <f t="shared" si="47"/>
        <v>4954000</v>
      </c>
      <c r="E111" s="11">
        <f t="shared" si="47"/>
        <v>298.74252672</v>
      </c>
      <c r="F111" s="8">
        <f t="shared" si="47"/>
        <v>42227.553472222222</v>
      </c>
      <c r="G111" s="33">
        <f t="shared" si="13"/>
        <v>56.9</v>
      </c>
      <c r="H111" s="33"/>
      <c r="I111" s="58">
        <f t="shared" si="35"/>
        <v>1.4200000000000001E-2</v>
      </c>
      <c r="J111" s="58">
        <f t="shared" si="33"/>
        <v>0.97099999999999997</v>
      </c>
      <c r="K111" s="58">
        <f t="shared" si="36"/>
        <v>4.9699999999999996E-3</v>
      </c>
      <c r="L111" s="59">
        <f t="shared" si="36"/>
        <v>9.1600000000000004E-4</v>
      </c>
      <c r="M111" s="33"/>
      <c r="N111" s="59">
        <f t="shared" si="37"/>
        <v>2.18E-2</v>
      </c>
      <c r="O111" s="33"/>
      <c r="P111" s="59">
        <f t="shared" si="16"/>
        <v>7.6700000000000004E-2</v>
      </c>
      <c r="Q111" s="33">
        <f t="shared" si="16"/>
        <v>40.299999999999997</v>
      </c>
      <c r="R111" s="58">
        <f t="shared" si="16"/>
        <v>6.2600000000000003E-2</v>
      </c>
      <c r="S111" s="33"/>
      <c r="T111" s="33">
        <f t="shared" si="17"/>
        <v>1.44</v>
      </c>
      <c r="U111" s="33"/>
      <c r="V111" s="33"/>
      <c r="W111" s="59">
        <f t="shared" si="18"/>
        <v>2.9600000000000001E-2</v>
      </c>
      <c r="X111" s="33"/>
      <c r="Y111" s="33"/>
      <c r="Z111" s="33"/>
      <c r="AA111" s="33"/>
      <c r="AB111" s="58">
        <f t="shared" si="38"/>
        <v>6.7900000000000002E-4</v>
      </c>
      <c r="AC111" s="33"/>
      <c r="AD111" s="58">
        <f t="shared" si="39"/>
        <v>0.159</v>
      </c>
      <c r="AE111" s="70">
        <f t="shared" si="22"/>
        <v>1.1001757469244289E-3</v>
      </c>
      <c r="AF111" s="70">
        <f t="shared" si="11"/>
        <v>5.7449926722032238E-4</v>
      </c>
      <c r="AG111" s="70">
        <f t="shared" si="29"/>
        <v>6.0537371763556419E-2</v>
      </c>
      <c r="AH111" s="70">
        <f t="shared" si="42"/>
        <v>4.8851978505129456E-4</v>
      </c>
      <c r="AI111" s="70">
        <f t="shared" si="43"/>
        <v>9.7703957010258913E-4</v>
      </c>
      <c r="AJ111" s="70">
        <f t="shared" si="44"/>
        <v>4.8851978505129459E-5</v>
      </c>
      <c r="AK111" s="70">
        <f t="shared" si="27"/>
        <v>4.7347337567171469E-3</v>
      </c>
    </row>
    <row r="112" spans="1:37" x14ac:dyDescent="0.2">
      <c r="B112" s="5" t="str">
        <f t="shared" ref="B112:F112" si="48">B20</f>
        <v>1508263-004B</v>
      </c>
      <c r="C112" s="5" t="str">
        <f t="shared" si="48"/>
        <v>State of Utah</v>
      </c>
      <c r="D112" s="5">
        <f t="shared" si="48"/>
        <v>4954000</v>
      </c>
      <c r="E112" s="11">
        <f t="shared" si="48"/>
        <v>298.74252672</v>
      </c>
      <c r="F112" s="8">
        <f t="shared" si="48"/>
        <v>42228.409722222219</v>
      </c>
      <c r="G112" s="33">
        <f t="shared" si="13"/>
        <v>31.1</v>
      </c>
      <c r="H112" s="33"/>
      <c r="I112" s="58">
        <f t="shared" si="35"/>
        <v>1.11E-2</v>
      </c>
      <c r="J112" s="58">
        <f t="shared" si="33"/>
        <v>0.76600000000000001</v>
      </c>
      <c r="K112" s="58">
        <f t="shared" si="36"/>
        <v>3.16E-3</v>
      </c>
      <c r="L112" s="59">
        <f t="shared" si="36"/>
        <v>9.0499999999999999E-4</v>
      </c>
      <c r="M112" s="33"/>
      <c r="N112" s="59">
        <f t="shared" si="37"/>
        <v>1.61E-2</v>
      </c>
      <c r="O112" s="33"/>
      <c r="P112" s="59">
        <f t="shared" si="16"/>
        <v>4.3700000000000003E-2</v>
      </c>
      <c r="Q112" s="33">
        <f t="shared" si="16"/>
        <v>22.6</v>
      </c>
      <c r="R112" s="58">
        <f t="shared" si="16"/>
        <v>4.7399999999999998E-2</v>
      </c>
      <c r="S112" s="33"/>
      <c r="T112" s="33">
        <f t="shared" si="17"/>
        <v>1.25</v>
      </c>
      <c r="U112" s="33"/>
      <c r="V112" s="33"/>
      <c r="W112" s="59">
        <f t="shared" si="18"/>
        <v>2.8899999999999999E-2</v>
      </c>
      <c r="X112" s="33"/>
      <c r="Y112" s="33"/>
      <c r="Z112" s="33"/>
      <c r="AA112" s="33"/>
      <c r="AB112" s="58">
        <f t="shared" si="38"/>
        <v>4.64E-4</v>
      </c>
      <c r="AC112" s="33"/>
      <c r="AD112" s="58">
        <f t="shared" si="39"/>
        <v>0.13100000000000001</v>
      </c>
      <c r="AE112" s="70">
        <f t="shared" si="22"/>
        <v>1.5241157556270095E-3</v>
      </c>
      <c r="AF112" s="70">
        <f t="shared" si="11"/>
        <v>5.9087767795438834E-4</v>
      </c>
      <c r="AG112" s="70">
        <f t="shared" si="29"/>
        <v>3.4673619400640822E-2</v>
      </c>
      <c r="AH112" s="70">
        <f t="shared" si="42"/>
        <v>3.1412954702519317E-4</v>
      </c>
      <c r="AI112" s="70">
        <f t="shared" si="43"/>
        <v>8.6165734749010477E-4</v>
      </c>
      <c r="AJ112" s="70">
        <f t="shared" si="44"/>
        <v>3.1412954702519321E-5</v>
      </c>
      <c r="AK112" s="70">
        <f t="shared" si="27"/>
        <v>3.0718728403593639E-3</v>
      </c>
    </row>
    <row r="113" spans="2:37" x14ac:dyDescent="0.2">
      <c r="B113" s="5" t="str">
        <f t="shared" ref="B113:F113" si="49">B21</f>
        <v>1508262-004B</v>
      </c>
      <c r="C113" s="5" t="str">
        <f t="shared" si="49"/>
        <v>State of Utah</v>
      </c>
      <c r="D113" s="5">
        <f t="shared" si="49"/>
        <v>4954000</v>
      </c>
      <c r="E113" s="11">
        <f t="shared" si="49"/>
        <v>298.74252672</v>
      </c>
      <c r="F113" s="8">
        <f t="shared" si="49"/>
        <v>42228.506249999999</v>
      </c>
      <c r="G113" s="33">
        <f t="shared" si="13"/>
        <v>28.5</v>
      </c>
      <c r="H113" s="33"/>
      <c r="I113" s="58">
        <f t="shared" si="35"/>
        <v>9.2099999999999994E-3</v>
      </c>
      <c r="J113" s="58">
        <f t="shared" si="33"/>
        <v>0.68300000000000005</v>
      </c>
      <c r="K113" s="58">
        <f t="shared" si="36"/>
        <v>2.5200000000000001E-3</v>
      </c>
      <c r="L113" s="59">
        <f t="shared" si="36"/>
        <v>6.4099999999999997E-4</v>
      </c>
      <c r="M113" s="33"/>
      <c r="N113" s="59">
        <f t="shared" si="37"/>
        <v>1.32E-2</v>
      </c>
      <c r="O113" s="33"/>
      <c r="P113" s="59">
        <f t="shared" si="16"/>
        <v>3.4299999999999997E-2</v>
      </c>
      <c r="Q113" s="33">
        <f t="shared" si="16"/>
        <v>18.100000000000001</v>
      </c>
      <c r="R113" s="58">
        <f t="shared" si="16"/>
        <v>3.5799999999999998E-2</v>
      </c>
      <c r="S113" s="33"/>
      <c r="T113" s="33">
        <f t="shared" si="17"/>
        <v>1.1299999999999999</v>
      </c>
      <c r="U113" s="33"/>
      <c r="V113" s="33"/>
      <c r="W113" s="59">
        <f t="shared" si="18"/>
        <v>2.1999999999999999E-2</v>
      </c>
      <c r="X113" s="33"/>
      <c r="Y113" s="33"/>
      <c r="Z113" s="33"/>
      <c r="AA113" s="33"/>
      <c r="AB113" s="58">
        <f t="shared" si="38"/>
        <v>2.8299999999999999E-4</v>
      </c>
      <c r="AC113" s="33"/>
      <c r="AD113" s="58">
        <f t="shared" si="39"/>
        <v>9.6199999999999994E-2</v>
      </c>
      <c r="AE113" s="70">
        <f t="shared" si="22"/>
        <v>1.256140350877193E-3</v>
      </c>
      <c r="AF113" s="70">
        <f t="shared" si="11"/>
        <v>3.9226161567103778E-4</v>
      </c>
      <c r="AG113" s="70">
        <f t="shared" si="29"/>
        <v>2.6373644163833577E-2</v>
      </c>
      <c r="AH113" s="70">
        <f t="shared" si="42"/>
        <v>1.6189088554314392E-4</v>
      </c>
      <c r="AI113" s="70">
        <f t="shared" si="43"/>
        <v>6.2182289137121584E-4</v>
      </c>
      <c r="AJ113" s="70">
        <f t="shared" si="44"/>
        <v>1.6189088554314394E-5</v>
      </c>
      <c r="AK113" s="70">
        <f t="shared" si="27"/>
        <v>1.5986724947385463E-3</v>
      </c>
    </row>
    <row r="114" spans="2:37" x14ac:dyDescent="0.2">
      <c r="B114" s="5" t="str">
        <f t="shared" ref="B114:F114" si="50">B22</f>
        <v>02-06_20150812_RS</v>
      </c>
      <c r="C114" s="5" t="str">
        <f t="shared" si="50"/>
        <v>NNEPA</v>
      </c>
      <c r="D114" s="5" t="str">
        <f t="shared" si="50"/>
        <v>02SANJUANR06</v>
      </c>
      <c r="E114" s="11">
        <f t="shared" si="50"/>
        <v>295.82961408</v>
      </c>
      <c r="F114" s="8">
        <f t="shared" si="50"/>
        <v>42228.59375</v>
      </c>
      <c r="G114" s="33"/>
      <c r="H114" s="33"/>
      <c r="I114" s="58">
        <f t="shared" si="35"/>
        <v>0.01</v>
      </c>
      <c r="J114" s="58">
        <f t="shared" si="33"/>
        <v>0.52</v>
      </c>
      <c r="K114" s="58">
        <f t="shared" si="36"/>
        <v>2.5999999999999999E-3</v>
      </c>
      <c r="L114" s="59">
        <f t="shared" si="36"/>
        <v>8.0000000000000004E-4</v>
      </c>
      <c r="M114" s="33"/>
      <c r="N114" s="59"/>
      <c r="O114" s="33"/>
      <c r="P114" s="59">
        <f t="shared" ref="P114:P145" si="51">P22/1000</f>
        <v>3.6999999999999998E-2</v>
      </c>
      <c r="Q114" s="33"/>
      <c r="R114" s="58">
        <f t="shared" ref="R114:R145" si="52">R22/1000</f>
        <v>3.1E-2</v>
      </c>
      <c r="S114" s="33"/>
      <c r="T114" s="33"/>
      <c r="U114" s="33"/>
      <c r="V114" s="33"/>
      <c r="W114" s="59">
        <f t="shared" si="18"/>
        <v>1.7999999999999999E-2</v>
      </c>
      <c r="X114" s="33"/>
      <c r="Y114" s="33"/>
      <c r="Z114" s="33"/>
      <c r="AA114" s="33"/>
      <c r="AB114" s="58">
        <f t="shared" si="38"/>
        <v>5.5000000000000003E-4</v>
      </c>
      <c r="AC114" s="33"/>
      <c r="AD114" s="58">
        <f t="shared" si="39"/>
        <v>0.11</v>
      </c>
      <c r="AE114" s="70"/>
      <c r="AF114" s="70">
        <f t="shared" si="11"/>
        <v>1.7469131292467304E-3</v>
      </c>
      <c r="AG114" s="70">
        <f t="shared" si="29"/>
        <v>8.6695404398334189E-2</v>
      </c>
      <c r="AH114" s="70">
        <f t="shared" si="42"/>
        <v>7.3062029663184048E-4</v>
      </c>
      <c r="AI114" s="70">
        <f t="shared" si="43"/>
        <v>1.461240593263681E-3</v>
      </c>
      <c r="AJ114" s="70">
        <f t="shared" si="44"/>
        <v>7.3062029663184045E-5</v>
      </c>
      <c r="AK114" s="70">
        <f t="shared" si="27"/>
        <v>1.6422883027690509E-2</v>
      </c>
    </row>
    <row r="115" spans="2:37" x14ac:dyDescent="0.2">
      <c r="B115" s="5" t="str">
        <f t="shared" ref="B115:F115" si="53">B23</f>
        <v>SJ4C-081215-11</v>
      </c>
      <c r="C115" s="5" t="str">
        <f t="shared" si="53"/>
        <v>USEPA Region 9</v>
      </c>
      <c r="D115" s="5" t="str">
        <f t="shared" si="53"/>
        <v>SJ4C</v>
      </c>
      <c r="E115" s="11">
        <f t="shared" si="53"/>
        <v>295.82961408</v>
      </c>
      <c r="F115" s="8">
        <f t="shared" si="53"/>
        <v>42228.607638888891</v>
      </c>
      <c r="G115" s="33">
        <f t="shared" ref="G115:G146" si="54">G23/1000</f>
        <v>24</v>
      </c>
      <c r="H115" s="33"/>
      <c r="I115" s="58">
        <f t="shared" si="35"/>
        <v>4.2000000000000006E-3</v>
      </c>
      <c r="J115" s="58">
        <f t="shared" si="33"/>
        <v>0.26</v>
      </c>
      <c r="K115" s="58">
        <f t="shared" si="36"/>
        <v>1.1000000000000001E-3</v>
      </c>
      <c r="L115" s="59">
        <f t="shared" si="36"/>
        <v>1.1E-4</v>
      </c>
      <c r="M115" s="33"/>
      <c r="N115" s="59">
        <f t="shared" ref="N115:N146" si="55">N23/1000</f>
        <v>1.2999999999999999E-2</v>
      </c>
      <c r="O115" s="33"/>
      <c r="P115" s="59">
        <f t="shared" si="51"/>
        <v>1.7000000000000001E-2</v>
      </c>
      <c r="Q115" s="33">
        <f t="shared" ref="Q115:Q146" si="56">Q23/1000</f>
        <v>16</v>
      </c>
      <c r="R115" s="58">
        <f t="shared" si="52"/>
        <v>1.4999999999999999E-2</v>
      </c>
      <c r="S115" s="33"/>
      <c r="T115" s="33">
        <f t="shared" ref="T115:T132" si="57">T23/1000</f>
        <v>0.36</v>
      </c>
      <c r="U115" s="33"/>
      <c r="V115" s="33"/>
      <c r="W115" s="59">
        <f t="shared" si="18"/>
        <v>1.2E-2</v>
      </c>
      <c r="X115" s="33"/>
      <c r="Y115" s="33"/>
      <c r="Z115" s="33"/>
      <c r="AA115" s="33"/>
      <c r="AB115" s="58">
        <f t="shared" si="38"/>
        <v>2.3000000000000001E-4</v>
      </c>
      <c r="AC115" s="33"/>
      <c r="AD115" s="58">
        <f t="shared" si="39"/>
        <v>0.05</v>
      </c>
      <c r="AE115" s="70">
        <f t="shared" si="22"/>
        <v>6.2500000000000001E-4</v>
      </c>
      <c r="AF115" s="70">
        <f t="shared" si="11"/>
        <v>3.2364425162689802E-4</v>
      </c>
      <c r="AG115" s="70">
        <f t="shared" si="29"/>
        <v>2.5997830802603036E-2</v>
      </c>
      <c r="AH115" s="70">
        <f t="shared" si="42"/>
        <v>7.2306579898770789E-5</v>
      </c>
      <c r="AI115" s="70">
        <f t="shared" si="43"/>
        <v>5.5582067968185111E-4</v>
      </c>
      <c r="AJ115" s="70">
        <f t="shared" si="44"/>
        <v>1.6341287057122198E-5</v>
      </c>
      <c r="AK115" s="70">
        <f t="shared" si="27"/>
        <v>1.4402747650036152E-3</v>
      </c>
    </row>
    <row r="116" spans="2:37" x14ac:dyDescent="0.2">
      <c r="B116" s="5" t="str">
        <f t="shared" ref="B116:F116" si="58">B24</f>
        <v>1508275-004B</v>
      </c>
      <c r="C116" s="5" t="str">
        <f t="shared" si="58"/>
        <v>State of Utah</v>
      </c>
      <c r="D116" s="5">
        <f t="shared" si="58"/>
        <v>4954000</v>
      </c>
      <c r="E116" s="11">
        <f t="shared" si="58"/>
        <v>298.74252672</v>
      </c>
      <c r="F116" s="8">
        <f t="shared" si="58"/>
        <v>42229.417361111111</v>
      </c>
      <c r="G116" s="33">
        <f t="shared" si="54"/>
        <v>38.700000000000003</v>
      </c>
      <c r="H116" s="33"/>
      <c r="I116" s="58">
        <f t="shared" si="35"/>
        <v>1.2E-2</v>
      </c>
      <c r="J116" s="58">
        <f t="shared" si="33"/>
        <v>1.1100000000000001</v>
      </c>
      <c r="K116" s="58">
        <f t="shared" si="36"/>
        <v>5.62E-3</v>
      </c>
      <c r="L116" s="59">
        <f t="shared" si="36"/>
        <v>9.41E-4</v>
      </c>
      <c r="M116" s="33"/>
      <c r="N116" s="59">
        <f t="shared" si="55"/>
        <v>1.49E-2</v>
      </c>
      <c r="O116" s="33"/>
      <c r="P116" s="59">
        <f t="shared" si="51"/>
        <v>7.9299999999999995E-2</v>
      </c>
      <c r="Q116" s="33">
        <f t="shared" si="56"/>
        <v>31.1</v>
      </c>
      <c r="R116" s="58">
        <f t="shared" si="52"/>
        <v>6.6500000000000004E-2</v>
      </c>
      <c r="S116" s="33"/>
      <c r="T116" s="33">
        <f t="shared" si="57"/>
        <v>1.67</v>
      </c>
      <c r="U116" s="33"/>
      <c r="V116" s="33"/>
      <c r="W116" s="59">
        <f t="shared" si="18"/>
        <v>2.8899999999999999E-2</v>
      </c>
      <c r="X116" s="33"/>
      <c r="Y116" s="33"/>
      <c r="Z116" s="33"/>
      <c r="AA116" s="33"/>
      <c r="AB116" s="58">
        <f t="shared" si="38"/>
        <v>5.7799999999999995E-4</v>
      </c>
      <c r="AC116" s="33"/>
      <c r="AD116" s="58">
        <f t="shared" si="39"/>
        <v>0.17699999999999999</v>
      </c>
      <c r="AE116" s="70">
        <f t="shared" si="22"/>
        <v>1.718346253229974E-3</v>
      </c>
      <c r="AF116" s="70">
        <f t="shared" si="11"/>
        <v>2.4702931080010566E-4</v>
      </c>
      <c r="AG116" s="70">
        <f t="shared" si="29"/>
        <v>2.3042425842795526E-2</v>
      </c>
      <c r="AH116" s="70">
        <f t="shared" si="42"/>
        <v>8.3311328228148927E-5</v>
      </c>
      <c r="AI116" s="70">
        <f t="shared" si="43"/>
        <v>7.0596778452600996E-4</v>
      </c>
      <c r="AJ116" s="70">
        <f t="shared" si="44"/>
        <v>2.200510518440278E-5</v>
      </c>
      <c r="AK116" s="70">
        <f t="shared" si="27"/>
        <v>1.7573277000264061E-3</v>
      </c>
    </row>
    <row r="117" spans="2:37" x14ac:dyDescent="0.2">
      <c r="B117" s="5" t="str">
        <f t="shared" ref="B117:F117" si="59">B25</f>
        <v>1508300-004B</v>
      </c>
      <c r="C117" s="5" t="str">
        <f t="shared" si="59"/>
        <v>State of Utah</v>
      </c>
      <c r="D117" s="5">
        <f t="shared" si="59"/>
        <v>4954000</v>
      </c>
      <c r="E117" s="11">
        <f t="shared" si="59"/>
        <v>298.74252672</v>
      </c>
      <c r="F117" s="8">
        <f t="shared" si="59"/>
        <v>42230.368055555555</v>
      </c>
      <c r="G117" s="33">
        <f t="shared" si="54"/>
        <v>44.3</v>
      </c>
      <c r="H117" s="33"/>
      <c r="I117" s="58">
        <f t="shared" si="35"/>
        <v>1.2500000000000001E-2</v>
      </c>
      <c r="J117" s="58">
        <f t="shared" si="33"/>
        <v>0.91800000000000004</v>
      </c>
      <c r="K117" s="58">
        <f t="shared" si="36"/>
        <v>4.8900000000000002E-3</v>
      </c>
      <c r="L117" s="59">
        <f t="shared" si="36"/>
        <v>9.8400000000000007E-4</v>
      </c>
      <c r="M117" s="33"/>
      <c r="N117" s="59">
        <f t="shared" si="55"/>
        <v>2.3699999999999999E-2</v>
      </c>
      <c r="O117" s="33"/>
      <c r="P117" s="59">
        <f t="shared" si="51"/>
        <v>7.0499999999999993E-2</v>
      </c>
      <c r="Q117" s="33">
        <f t="shared" si="56"/>
        <v>39.1</v>
      </c>
      <c r="R117" s="58">
        <f t="shared" si="52"/>
        <v>6.4299999999999996E-2</v>
      </c>
      <c r="S117" s="33"/>
      <c r="T117" s="33">
        <f t="shared" si="57"/>
        <v>1.36</v>
      </c>
      <c r="U117" s="33"/>
      <c r="V117" s="33"/>
      <c r="W117" s="59">
        <f t="shared" si="18"/>
        <v>3.4500000000000003E-2</v>
      </c>
      <c r="X117" s="33"/>
      <c r="Y117" s="33"/>
      <c r="Z117" s="33"/>
      <c r="AA117" s="33"/>
      <c r="AB117" s="58">
        <f t="shared" si="38"/>
        <v>7.0600000000000003E-4</v>
      </c>
      <c r="AC117" s="33"/>
      <c r="AD117" s="58">
        <f t="shared" si="39"/>
        <v>0.19700000000000001</v>
      </c>
      <c r="AE117" s="70">
        <f t="shared" si="22"/>
        <v>1.4514672686230248E-3</v>
      </c>
      <c r="AF117" s="70">
        <f t="shared" si="11"/>
        <v>6.1367962178424508E-4</v>
      </c>
      <c r="AG117" s="70">
        <f t="shared" si="29"/>
        <v>5.1808190581445319E-2</v>
      </c>
      <c r="AH117" s="70">
        <f t="shared" si="42"/>
        <v>3.0699330754589552E-4</v>
      </c>
      <c r="AI117" s="70">
        <f t="shared" si="43"/>
        <v>6.1398661509179104E-4</v>
      </c>
      <c r="AJ117" s="70">
        <f t="shared" si="44"/>
        <v>1.5349665377294776E-4</v>
      </c>
      <c r="AK117" s="70">
        <f t="shared" si="27"/>
        <v>2.497083563578314E-3</v>
      </c>
    </row>
    <row r="118" spans="2:37" x14ac:dyDescent="0.2">
      <c r="B118" s="5" t="str">
        <f t="shared" ref="B118:F118" si="60">B26</f>
        <v>SJ4C-081415-11</v>
      </c>
      <c r="C118" s="5" t="str">
        <f t="shared" si="60"/>
        <v>USEPA Region 9</v>
      </c>
      <c r="D118" s="5" t="str">
        <f t="shared" si="60"/>
        <v>SJ4C</v>
      </c>
      <c r="E118" s="11">
        <f t="shared" si="60"/>
        <v>295.82961408</v>
      </c>
      <c r="F118" s="8">
        <f t="shared" si="60"/>
        <v>42230.527777777781</v>
      </c>
      <c r="G118" s="33">
        <f t="shared" si="54"/>
        <v>25</v>
      </c>
      <c r="H118" s="33"/>
      <c r="I118" s="58">
        <f t="shared" si="35"/>
        <v>5.9000000000000007E-3</v>
      </c>
      <c r="J118" s="58">
        <f t="shared" si="33"/>
        <v>0.34</v>
      </c>
      <c r="K118" s="58">
        <f t="shared" si="36"/>
        <v>1.4E-3</v>
      </c>
      <c r="L118" s="59">
        <f t="shared" si="36"/>
        <v>5.1000000000000004E-4</v>
      </c>
      <c r="M118" s="33"/>
      <c r="N118" s="59">
        <f t="shared" si="55"/>
        <v>9.1999999999999998E-3</v>
      </c>
      <c r="O118" s="33"/>
      <c r="P118" s="59">
        <f t="shared" si="51"/>
        <v>2.7E-2</v>
      </c>
      <c r="Q118" s="33">
        <f t="shared" si="56"/>
        <v>22</v>
      </c>
      <c r="R118" s="58">
        <f t="shared" si="52"/>
        <v>0.02</v>
      </c>
      <c r="S118" s="33"/>
      <c r="T118" s="33">
        <f t="shared" si="57"/>
        <v>0.38</v>
      </c>
      <c r="U118" s="33"/>
      <c r="V118" s="33"/>
      <c r="W118" s="59">
        <f t="shared" si="18"/>
        <v>1.2E-2</v>
      </c>
      <c r="X118" s="33"/>
      <c r="Y118" s="33"/>
      <c r="Z118" s="33"/>
      <c r="AA118" s="33"/>
      <c r="AB118" s="58">
        <f t="shared" si="38"/>
        <v>5.0000000000000001E-4</v>
      </c>
      <c r="AC118" s="33"/>
      <c r="AD118" s="58">
        <f t="shared" si="39"/>
        <v>7.3999999999999996E-2</v>
      </c>
      <c r="AE118" s="70">
        <f t="shared" si="22"/>
        <v>8.0000000000000004E-4</v>
      </c>
      <c r="AF118" s="70">
        <f t="shared" si="11"/>
        <v>6.3157894736842095E-4</v>
      </c>
      <c r="AG118" s="70">
        <f t="shared" si="29"/>
        <v>3.8913490623109497E-2</v>
      </c>
      <c r="AH118" s="70">
        <f t="shared" si="42"/>
        <v>2.4198427102238354E-4</v>
      </c>
      <c r="AI118" s="70">
        <f t="shared" si="43"/>
        <v>6.6085904416212943E-4</v>
      </c>
      <c r="AJ118" s="70">
        <f t="shared" si="44"/>
        <v>6.0496067755595884E-5</v>
      </c>
      <c r="AK118" s="70">
        <f t="shared" si="27"/>
        <v>3.5157894736842104E-3</v>
      </c>
    </row>
    <row r="119" spans="2:37" x14ac:dyDescent="0.2">
      <c r="B119" s="5" t="str">
        <f t="shared" ref="B119:F119" si="61">B27</f>
        <v>1508302-004B</v>
      </c>
      <c r="C119" s="5" t="str">
        <f t="shared" si="61"/>
        <v>State of Utah</v>
      </c>
      <c r="D119" s="5">
        <f t="shared" si="61"/>
        <v>4954000</v>
      </c>
      <c r="E119" s="11">
        <f t="shared" si="61"/>
        <v>298.74252672</v>
      </c>
      <c r="F119" s="8">
        <f t="shared" si="61"/>
        <v>42231.404861111114</v>
      </c>
      <c r="G119" s="33">
        <f t="shared" si="54"/>
        <v>14.2</v>
      </c>
      <c r="H119" s="33"/>
      <c r="I119" s="58">
        <f t="shared" si="35"/>
        <v>4.7000000000000002E-3</v>
      </c>
      <c r="J119" s="58">
        <f t="shared" si="33"/>
        <v>0.26200000000000001</v>
      </c>
      <c r="K119" s="58">
        <f t="shared" si="36"/>
        <v>1.08E-3</v>
      </c>
      <c r="L119" s="59">
        <f t="shared" si="36"/>
        <v>3.6600000000000001E-4</v>
      </c>
      <c r="M119" s="33"/>
      <c r="N119" s="59">
        <f t="shared" si="55"/>
        <v>8.7500000000000008E-3</v>
      </c>
      <c r="O119" s="33"/>
      <c r="P119" s="59">
        <f t="shared" si="51"/>
        <v>1.8200000000000001E-2</v>
      </c>
      <c r="Q119" s="33">
        <f t="shared" si="56"/>
        <v>12.3</v>
      </c>
      <c r="R119" s="58">
        <f t="shared" si="52"/>
        <v>1.7399999999999999E-2</v>
      </c>
      <c r="S119" s="33"/>
      <c r="T119" s="33">
        <f t="shared" si="57"/>
        <v>0.36799999999999999</v>
      </c>
      <c r="U119" s="33"/>
      <c r="V119" s="33"/>
      <c r="W119" s="59">
        <f t="shared" si="18"/>
        <v>8.7799999999999996E-3</v>
      </c>
      <c r="X119" s="33"/>
      <c r="Y119" s="33"/>
      <c r="Z119" s="33"/>
      <c r="AA119" s="33"/>
      <c r="AB119" s="58">
        <f t="shared" si="38"/>
        <v>1.94E-4</v>
      </c>
      <c r="AC119" s="33"/>
      <c r="AD119" s="58">
        <f t="shared" si="39"/>
        <v>5.8900000000000001E-2</v>
      </c>
      <c r="AE119" s="70">
        <f t="shared" si="22"/>
        <v>1.2253521126760563E-3</v>
      </c>
      <c r="AF119" s="70">
        <f t="shared" si="11"/>
        <v>4.9411764705882359E-4</v>
      </c>
      <c r="AG119" s="70">
        <f t="shared" si="29"/>
        <v>2.8235294117647056E-2</v>
      </c>
      <c r="AH119" s="70">
        <f t="shared" si="42"/>
        <v>5.7647058823529407E-5</v>
      </c>
      <c r="AI119" s="70">
        <f t="shared" si="43"/>
        <v>6.705882352941177E-4</v>
      </c>
      <c r="AJ119" s="70">
        <f t="shared" si="44"/>
        <v>1.647058823529412E-5</v>
      </c>
      <c r="AK119" s="70">
        <f t="shared" si="27"/>
        <v>2.2352941176470588E-3</v>
      </c>
    </row>
    <row r="120" spans="2:37" x14ac:dyDescent="0.2">
      <c r="B120" s="5" t="str">
        <f t="shared" ref="B120:F120" si="62">B28</f>
        <v>SJ4C-081515-11</v>
      </c>
      <c r="C120" s="5" t="str">
        <f t="shared" si="62"/>
        <v>USEPA Region 9</v>
      </c>
      <c r="D120" s="5" t="str">
        <f t="shared" si="62"/>
        <v>SJ4C</v>
      </c>
      <c r="E120" s="11">
        <f t="shared" si="62"/>
        <v>295.82961408</v>
      </c>
      <c r="F120" s="8">
        <f t="shared" si="62"/>
        <v>42231.5</v>
      </c>
      <c r="G120" s="33">
        <f t="shared" si="54"/>
        <v>22</v>
      </c>
      <c r="H120" s="33"/>
      <c r="I120" s="58">
        <f t="shared" si="35"/>
        <v>5.0000000000000001E-3</v>
      </c>
      <c r="J120" s="58">
        <f t="shared" si="33"/>
        <v>0.27</v>
      </c>
      <c r="K120" s="58">
        <f t="shared" si="36"/>
        <v>9.2000000000000003E-4</v>
      </c>
      <c r="L120" s="59">
        <f t="shared" si="36"/>
        <v>2.5000000000000001E-4</v>
      </c>
      <c r="M120" s="33"/>
      <c r="N120" s="59">
        <f t="shared" si="55"/>
        <v>7.7999999999999996E-3</v>
      </c>
      <c r="O120" s="33"/>
      <c r="P120" s="59">
        <f t="shared" si="51"/>
        <v>2.3E-2</v>
      </c>
      <c r="Q120" s="33">
        <f t="shared" si="56"/>
        <v>18</v>
      </c>
      <c r="R120" s="58">
        <f t="shared" si="52"/>
        <v>1.7999999999999999E-2</v>
      </c>
      <c r="S120" s="33"/>
      <c r="T120" s="33">
        <f t="shared" si="57"/>
        <v>0.37</v>
      </c>
      <c r="U120" s="33"/>
      <c r="V120" s="33"/>
      <c r="W120" s="59">
        <f t="shared" si="18"/>
        <v>0.01</v>
      </c>
      <c r="X120" s="33"/>
      <c r="Y120" s="33"/>
      <c r="Z120" s="33"/>
      <c r="AA120" s="33"/>
      <c r="AB120" s="58">
        <f t="shared" si="38"/>
        <v>5.0000000000000001E-4</v>
      </c>
      <c r="AC120" s="33"/>
      <c r="AD120" s="58">
        <f t="shared" si="39"/>
        <v>6.8000000000000005E-2</v>
      </c>
      <c r="AE120" s="70">
        <f t="shared" si="22"/>
        <v>8.1818181818181816E-4</v>
      </c>
      <c r="AF120" s="70">
        <f t="shared" si="11"/>
        <v>6.6785603475023262E-4</v>
      </c>
      <c r="AG120" s="70">
        <f t="shared" si="29"/>
        <v>4.9472541110766363E-2</v>
      </c>
      <c r="AH120" s="70">
        <f t="shared" si="42"/>
        <v>3.8783741855414206E-4</v>
      </c>
      <c r="AI120" s="70">
        <f t="shared" si="43"/>
        <v>7.7567483710828413E-4</v>
      </c>
      <c r="AJ120" s="70">
        <f t="shared" si="44"/>
        <v>3.9559416692522493E-5</v>
      </c>
      <c r="AK120" s="70">
        <f t="shared" si="27"/>
        <v>3.2209897610921499E-3</v>
      </c>
    </row>
    <row r="121" spans="2:37" x14ac:dyDescent="0.2">
      <c r="B121" s="5" t="str">
        <f t="shared" ref="B121:F121" si="63">B29</f>
        <v>1508316-001B</v>
      </c>
      <c r="C121" s="5" t="str">
        <f t="shared" si="63"/>
        <v>State of Utah</v>
      </c>
      <c r="D121" s="5">
        <f t="shared" si="63"/>
        <v>4954000</v>
      </c>
      <c r="E121" s="11">
        <f t="shared" si="63"/>
        <v>298.74252672</v>
      </c>
      <c r="F121" s="8">
        <f t="shared" si="63"/>
        <v>42232.385416666664</v>
      </c>
      <c r="G121" s="33">
        <f t="shared" si="54"/>
        <v>9.5</v>
      </c>
      <c r="H121" s="33"/>
      <c r="I121" s="58">
        <f t="shared" si="35"/>
        <v>4.8900000000000002E-3</v>
      </c>
      <c r="J121" s="58">
        <f t="shared" si="33"/>
        <v>0.35799999999999998</v>
      </c>
      <c r="K121" s="58">
        <f t="shared" si="36"/>
        <v>9.3999999999999997E-4</v>
      </c>
      <c r="L121" s="59">
        <f t="shared" si="36"/>
        <v>3.0200000000000002E-4</v>
      </c>
      <c r="M121" s="33"/>
      <c r="N121" s="59">
        <f t="shared" si="55"/>
        <v>6.2100000000000002E-3</v>
      </c>
      <c r="O121" s="33"/>
      <c r="P121" s="59">
        <f t="shared" si="51"/>
        <v>1.49E-2</v>
      </c>
      <c r="Q121" s="33">
        <f t="shared" si="56"/>
        <v>10</v>
      </c>
      <c r="R121" s="58">
        <f t="shared" si="52"/>
        <v>1.5800000000000002E-2</v>
      </c>
      <c r="S121" s="33"/>
      <c r="T121" s="33">
        <f t="shared" si="57"/>
        <v>0.33800000000000002</v>
      </c>
      <c r="U121" s="33"/>
      <c r="V121" s="33"/>
      <c r="W121" s="59">
        <f t="shared" si="18"/>
        <v>1.03E-2</v>
      </c>
      <c r="X121" s="33"/>
      <c r="Y121" s="33"/>
      <c r="Z121" s="33"/>
      <c r="AA121" s="33"/>
      <c r="AB121" s="58">
        <f t="shared" si="38"/>
        <v>2.32E-4</v>
      </c>
      <c r="AC121" s="33"/>
      <c r="AD121" s="58">
        <f t="shared" si="39"/>
        <v>0.215</v>
      </c>
      <c r="AE121" s="70">
        <f t="shared" si="22"/>
        <v>1.6631578947368423E-3</v>
      </c>
      <c r="AF121" s="70">
        <f t="shared" si="11"/>
        <v>6.2186292364411675E-4</v>
      </c>
      <c r="AG121" s="70">
        <f t="shared" si="29"/>
        <v>6.5659840980766673E-2</v>
      </c>
      <c r="AH121" s="70">
        <f t="shared" si="42"/>
        <v>4.4418780260294051E-4</v>
      </c>
      <c r="AI121" s="70">
        <f t="shared" si="43"/>
        <v>8.8837560520588102E-4</v>
      </c>
      <c r="AJ121" s="70">
        <f t="shared" si="44"/>
        <v>4.4418780260294052E-5</v>
      </c>
      <c r="AK121" s="70">
        <f t="shared" si="27"/>
        <v>2.180962110780438E-3</v>
      </c>
    </row>
    <row r="122" spans="2:37" x14ac:dyDescent="0.2">
      <c r="B122" s="5" t="str">
        <f t="shared" ref="B122:F122" si="64">B30</f>
        <v>SJ4C-081615-11</v>
      </c>
      <c r="C122" s="5" t="str">
        <f t="shared" si="64"/>
        <v>USEPA Region 9</v>
      </c>
      <c r="D122" s="5" t="str">
        <f t="shared" si="64"/>
        <v>SJ4C</v>
      </c>
      <c r="E122" s="11">
        <f t="shared" si="64"/>
        <v>295.82961408</v>
      </c>
      <c r="F122" s="8">
        <f t="shared" si="64"/>
        <v>42232.506944444445</v>
      </c>
      <c r="G122" s="33">
        <f t="shared" si="54"/>
        <v>13</v>
      </c>
      <c r="H122" s="33"/>
      <c r="I122" s="58">
        <f t="shared" si="35"/>
        <v>4.7999999999999996E-3</v>
      </c>
      <c r="J122" s="58">
        <f t="shared" si="33"/>
        <v>0.19</v>
      </c>
      <c r="K122" s="58">
        <f t="shared" si="36"/>
        <v>7.6000000000000004E-4</v>
      </c>
      <c r="L122" s="59">
        <f t="shared" si="36"/>
        <v>1.3000000000000002E-4</v>
      </c>
      <c r="M122" s="33"/>
      <c r="N122" s="59">
        <f t="shared" si="55"/>
        <v>8.5000000000000006E-3</v>
      </c>
      <c r="O122" s="33"/>
      <c r="P122" s="59">
        <f t="shared" si="51"/>
        <v>1.2E-2</v>
      </c>
      <c r="Q122" s="33">
        <f t="shared" si="56"/>
        <v>9.6999999999999993</v>
      </c>
      <c r="R122" s="58">
        <f t="shared" si="52"/>
        <v>7.7999999999999996E-3</v>
      </c>
      <c r="S122" s="33"/>
      <c r="T122" s="33">
        <f t="shared" si="57"/>
        <v>0.19</v>
      </c>
      <c r="U122" s="33"/>
      <c r="V122" s="33"/>
      <c r="W122" s="59">
        <f t="shared" si="18"/>
        <v>8.8999999999999999E-3</v>
      </c>
      <c r="X122" s="33"/>
      <c r="Y122" s="33"/>
      <c r="Z122" s="33"/>
      <c r="AA122" s="33"/>
      <c r="AB122" s="58">
        <f t="shared" si="38"/>
        <v>1.3000000000000002E-4</v>
      </c>
      <c r="AC122" s="33"/>
      <c r="AD122" s="58">
        <f t="shared" si="39"/>
        <v>3.5000000000000003E-2</v>
      </c>
      <c r="AE122" s="70">
        <f t="shared" si="22"/>
        <v>5.9999999999999995E-4</v>
      </c>
      <c r="AF122" s="70">
        <f t="shared" si="11"/>
        <v>8.4637225880505049E-4</v>
      </c>
      <c r="AG122" s="70">
        <f t="shared" si="29"/>
        <v>7.743611429952274E-2</v>
      </c>
      <c r="AH122" s="70">
        <f t="shared" si="42"/>
        <v>6.0412009907569631E-4</v>
      </c>
      <c r="AI122" s="70">
        <f t="shared" si="43"/>
        <v>1.2082401981513926E-3</v>
      </c>
      <c r="AJ122" s="70">
        <f t="shared" si="44"/>
        <v>6.0412009907569628E-5</v>
      </c>
      <c r="AK122" s="70">
        <f t="shared" si="27"/>
        <v>2.5874463843412071E-3</v>
      </c>
    </row>
    <row r="123" spans="2:37" x14ac:dyDescent="0.2">
      <c r="B123" s="5" t="str">
        <f t="shared" ref="B123:F123" si="65">B31</f>
        <v>SJ4C-081715-11</v>
      </c>
      <c r="C123" s="5" t="str">
        <f t="shared" si="65"/>
        <v>USEPA Region 9</v>
      </c>
      <c r="D123" s="5" t="str">
        <f t="shared" si="65"/>
        <v>SJ4C</v>
      </c>
      <c r="E123" s="11">
        <f t="shared" si="65"/>
        <v>295.82961408</v>
      </c>
      <c r="F123" s="8">
        <f t="shared" si="65"/>
        <v>42233.392361111109</v>
      </c>
      <c r="G123" s="33">
        <f t="shared" si="54"/>
        <v>8.6</v>
      </c>
      <c r="H123" s="33"/>
      <c r="I123" s="58">
        <f t="shared" si="35"/>
        <v>2.1000000000000003E-3</v>
      </c>
      <c r="J123" s="58">
        <f t="shared" si="33"/>
        <v>0.14000000000000001</v>
      </c>
      <c r="K123" s="58">
        <f t="shared" si="36"/>
        <v>2.9E-4</v>
      </c>
      <c r="L123" s="59">
        <f t="shared" si="36"/>
        <v>2.5000000000000001E-4</v>
      </c>
      <c r="M123" s="33"/>
      <c r="N123" s="59">
        <f t="shared" si="55"/>
        <v>1.4E-3</v>
      </c>
      <c r="O123" s="33"/>
      <c r="P123" s="59">
        <f t="shared" si="51"/>
        <v>9.8000000000000014E-3</v>
      </c>
      <c r="Q123" s="33">
        <f t="shared" si="56"/>
        <v>5.2</v>
      </c>
      <c r="R123" s="58">
        <f t="shared" si="52"/>
        <v>5.9000000000000007E-3</v>
      </c>
      <c r="S123" s="33"/>
      <c r="T123" s="33">
        <f t="shared" si="57"/>
        <v>0.14000000000000001</v>
      </c>
      <c r="U123" s="33"/>
      <c r="V123" s="33"/>
      <c r="W123" s="59">
        <f t="shared" si="18"/>
        <v>3.8E-3</v>
      </c>
      <c r="X123" s="33"/>
      <c r="Y123" s="33"/>
      <c r="Z123" s="33"/>
      <c r="AA123" s="33"/>
      <c r="AB123" s="58">
        <f t="shared" si="38"/>
        <v>5.0000000000000001E-4</v>
      </c>
      <c r="AC123" s="33"/>
      <c r="AD123" s="58">
        <f t="shared" si="39"/>
        <v>2.3E-2</v>
      </c>
      <c r="AE123" s="70">
        <f t="shared" si="22"/>
        <v>6.8604651162790708E-4</v>
      </c>
      <c r="AF123" s="70">
        <f t="shared" si="11"/>
        <v>4.0000000000000002E-4</v>
      </c>
      <c r="AG123" s="70">
        <f t="shared" si="29"/>
        <v>4.7826086956521741E-2</v>
      </c>
      <c r="AH123" s="70">
        <f t="shared" si="42"/>
        <v>6.521739130434782E-5</v>
      </c>
      <c r="AI123" s="70">
        <f t="shared" si="43"/>
        <v>5.6521739130434788E-4</v>
      </c>
      <c r="AJ123" s="70">
        <f t="shared" si="44"/>
        <v>4.347826086956522E-5</v>
      </c>
      <c r="AK123" s="70">
        <f t="shared" si="27"/>
        <v>2.1739130434782609E-3</v>
      </c>
    </row>
    <row r="124" spans="2:37" x14ac:dyDescent="0.2">
      <c r="B124" s="5" t="str">
        <f t="shared" ref="B124:F124" si="66">B32</f>
        <v>1508435-004B</v>
      </c>
      <c r="C124" s="5" t="str">
        <f t="shared" si="66"/>
        <v>State of Utah</v>
      </c>
      <c r="D124" s="5">
        <f t="shared" si="66"/>
        <v>4954000</v>
      </c>
      <c r="E124" s="11">
        <f t="shared" si="66"/>
        <v>298.74252672</v>
      </c>
      <c r="F124" s="8">
        <f t="shared" si="66"/>
        <v>42234.413888888892</v>
      </c>
      <c r="G124" s="33">
        <f t="shared" si="54"/>
        <v>3.64</v>
      </c>
      <c r="H124" s="33"/>
      <c r="I124" s="58">
        <f t="shared" si="35"/>
        <v>2E-3</v>
      </c>
      <c r="J124" s="58">
        <f t="shared" si="33"/>
        <v>0.121</v>
      </c>
      <c r="K124" s="58">
        <f t="shared" si="36"/>
        <v>2.4399999999999999E-4</v>
      </c>
      <c r="L124" s="59">
        <f t="shared" si="36"/>
        <v>5.0000000000000001E-4</v>
      </c>
      <c r="M124" s="33"/>
      <c r="N124" s="59">
        <f t="shared" si="55"/>
        <v>2.0899999999999998E-3</v>
      </c>
      <c r="O124" s="33"/>
      <c r="P124" s="59">
        <f t="shared" si="51"/>
        <v>6.2399999999999999E-3</v>
      </c>
      <c r="Q124" s="33">
        <f t="shared" si="56"/>
        <v>3.3</v>
      </c>
      <c r="R124" s="58">
        <f t="shared" si="52"/>
        <v>4.3E-3</v>
      </c>
      <c r="S124" s="33"/>
      <c r="T124" s="33">
        <f t="shared" si="57"/>
        <v>0.126</v>
      </c>
      <c r="U124" s="33"/>
      <c r="V124" s="33"/>
      <c r="W124" s="59">
        <f t="shared" si="18"/>
        <v>2.63E-3</v>
      </c>
      <c r="X124" s="33"/>
      <c r="Y124" s="33"/>
      <c r="Z124" s="33"/>
      <c r="AA124" s="33"/>
      <c r="AB124" s="58">
        <f t="shared" si="38"/>
        <v>2E-3</v>
      </c>
      <c r="AC124" s="33"/>
      <c r="AD124" s="58">
        <f t="shared" si="39"/>
        <v>1.54E-2</v>
      </c>
      <c r="AE124" s="70">
        <f t="shared" si="22"/>
        <v>1.1813186813186814E-3</v>
      </c>
    </row>
    <row r="125" spans="2:37" x14ac:dyDescent="0.2">
      <c r="B125" s="5" t="str">
        <f t="shared" ref="B125:F125" si="67">B33</f>
        <v>SJ4C-081815-11</v>
      </c>
      <c r="C125" s="5" t="str">
        <f t="shared" si="67"/>
        <v>USEPA Region 9</v>
      </c>
      <c r="D125" s="5" t="str">
        <f t="shared" si="67"/>
        <v>SJ4C</v>
      </c>
      <c r="E125" s="11">
        <f t="shared" si="67"/>
        <v>295.82961408</v>
      </c>
      <c r="F125" s="8">
        <f t="shared" si="67"/>
        <v>42234.586805555555</v>
      </c>
      <c r="G125" s="33">
        <f t="shared" si="54"/>
        <v>5.9</v>
      </c>
      <c r="H125" s="33"/>
      <c r="I125" s="58">
        <f t="shared" si="35"/>
        <v>2.5000000000000001E-3</v>
      </c>
      <c r="J125" s="58">
        <f t="shared" si="33"/>
        <v>0.16</v>
      </c>
      <c r="K125" s="58">
        <f t="shared" si="36"/>
        <v>3.1E-4</v>
      </c>
      <c r="L125" s="59">
        <f t="shared" si="36"/>
        <v>2.5000000000000001E-4</v>
      </c>
      <c r="M125" s="33"/>
      <c r="N125" s="59">
        <f t="shared" si="55"/>
        <v>2.5999999999999999E-3</v>
      </c>
      <c r="O125" s="33"/>
      <c r="P125" s="59">
        <f t="shared" si="51"/>
        <v>0.01</v>
      </c>
      <c r="Q125" s="33">
        <f t="shared" si="56"/>
        <v>5.5</v>
      </c>
      <c r="R125" s="58">
        <f t="shared" si="52"/>
        <v>7.1999999999999998E-3</v>
      </c>
      <c r="S125" s="33"/>
      <c r="T125" s="33">
        <f t="shared" si="57"/>
        <v>0.19</v>
      </c>
      <c r="U125" s="33"/>
      <c r="V125" s="33"/>
      <c r="W125" s="59">
        <f t="shared" si="18"/>
        <v>4.0999999999999995E-3</v>
      </c>
      <c r="X125" s="33"/>
      <c r="Y125" s="33"/>
      <c r="Z125" s="33"/>
      <c r="AA125" s="33"/>
      <c r="AB125" s="58">
        <f t="shared" si="38"/>
        <v>5.0000000000000001E-4</v>
      </c>
      <c r="AC125" s="33"/>
      <c r="AD125" s="58">
        <f t="shared" si="39"/>
        <v>2.7E-2</v>
      </c>
      <c r="AE125" s="70">
        <f t="shared" si="22"/>
        <v>1.2203389830508474E-3</v>
      </c>
    </row>
    <row r="126" spans="2:37" x14ac:dyDescent="0.2">
      <c r="B126" s="5" t="str">
        <f t="shared" ref="B126:F126" si="68">B34</f>
        <v>1508436-004B</v>
      </c>
      <c r="C126" s="5" t="str">
        <f t="shared" si="68"/>
        <v>State of Utah</v>
      </c>
      <c r="D126" s="5">
        <f t="shared" si="68"/>
        <v>4954000</v>
      </c>
      <c r="E126" s="11">
        <f t="shared" si="68"/>
        <v>298.74252672</v>
      </c>
      <c r="F126" s="8">
        <f t="shared" si="68"/>
        <v>42235.395833333336</v>
      </c>
      <c r="G126" s="33">
        <f t="shared" si="54"/>
        <v>4.07</v>
      </c>
      <c r="H126" s="33"/>
      <c r="I126" s="58">
        <f t="shared" si="35"/>
        <v>2.14E-3</v>
      </c>
      <c r="J126" s="58">
        <f t="shared" si="33"/>
        <v>0.122</v>
      </c>
      <c r="K126" s="58">
        <f t="shared" ref="K126:L145" si="69">K34/1000</f>
        <v>2.4399999999999999E-4</v>
      </c>
      <c r="L126" s="59">
        <f t="shared" si="69"/>
        <v>5.0000000000000001E-4</v>
      </c>
      <c r="M126" s="33"/>
      <c r="N126" s="59">
        <f t="shared" si="55"/>
        <v>2.5300000000000001E-3</v>
      </c>
      <c r="O126" s="33"/>
      <c r="P126" s="59">
        <f t="shared" si="51"/>
        <v>6.2399999999999999E-3</v>
      </c>
      <c r="Q126" s="33">
        <f t="shared" si="56"/>
        <v>3.52</v>
      </c>
      <c r="R126" s="58">
        <f t="shared" si="52"/>
        <v>4.1599999999999996E-3</v>
      </c>
      <c r="S126" s="33"/>
      <c r="T126" s="33">
        <f t="shared" si="57"/>
        <v>0.127</v>
      </c>
      <c r="U126" s="33"/>
      <c r="V126" s="33"/>
      <c r="W126" s="59">
        <f t="shared" si="18"/>
        <v>2.8399999999999996E-3</v>
      </c>
      <c r="X126" s="33"/>
      <c r="Y126" s="33"/>
      <c r="Z126" s="33"/>
      <c r="AA126" s="33"/>
      <c r="AB126" s="58">
        <f t="shared" si="38"/>
        <v>2E-3</v>
      </c>
      <c r="AC126" s="33"/>
      <c r="AD126" s="58">
        <f t="shared" si="39"/>
        <v>1.7999999999999999E-2</v>
      </c>
      <c r="AE126" s="70">
        <f t="shared" si="22"/>
        <v>1.022113022113022E-3</v>
      </c>
    </row>
    <row r="127" spans="2:37" x14ac:dyDescent="0.2">
      <c r="B127" s="5" t="str">
        <f t="shared" ref="B127:F127" si="70">B35</f>
        <v>SJ4C-081915-11</v>
      </c>
      <c r="C127" s="5" t="str">
        <f t="shared" si="70"/>
        <v>USEPA Region 9</v>
      </c>
      <c r="D127" s="5" t="str">
        <f t="shared" si="70"/>
        <v>SJ4C</v>
      </c>
      <c r="E127" s="11">
        <f t="shared" si="70"/>
        <v>295.82961408</v>
      </c>
      <c r="F127" s="8">
        <f t="shared" si="70"/>
        <v>42235.503472222219</v>
      </c>
      <c r="G127" s="33">
        <f t="shared" si="54"/>
        <v>6.4</v>
      </c>
      <c r="H127" s="33"/>
      <c r="I127" s="58">
        <f t="shared" si="35"/>
        <v>3.0999999999999999E-3</v>
      </c>
      <c r="J127" s="58">
        <f t="shared" si="33"/>
        <v>0.2</v>
      </c>
      <c r="K127" s="58">
        <f t="shared" si="69"/>
        <v>4.0000000000000002E-4</v>
      </c>
      <c r="L127" s="59">
        <f t="shared" si="69"/>
        <v>2.5000000000000001E-4</v>
      </c>
      <c r="M127" s="33"/>
      <c r="N127" s="59">
        <f t="shared" si="55"/>
        <v>3.0000000000000001E-3</v>
      </c>
      <c r="O127" s="33"/>
      <c r="P127" s="59">
        <f t="shared" si="51"/>
        <v>1.2E-2</v>
      </c>
      <c r="Q127" s="33">
        <f t="shared" si="56"/>
        <v>6.5</v>
      </c>
      <c r="R127" s="58">
        <f t="shared" si="52"/>
        <v>9.1000000000000004E-3</v>
      </c>
      <c r="S127" s="33"/>
      <c r="T127" s="33">
        <f t="shared" si="57"/>
        <v>0.27</v>
      </c>
      <c r="U127" s="33"/>
      <c r="V127" s="33"/>
      <c r="W127" s="59">
        <f t="shared" si="18"/>
        <v>5.4999999999999997E-3</v>
      </c>
      <c r="X127" s="33"/>
      <c r="Y127" s="33"/>
      <c r="Z127" s="33"/>
      <c r="AA127" s="33"/>
      <c r="AB127" s="58">
        <f t="shared" si="38"/>
        <v>5.0000000000000001E-4</v>
      </c>
      <c r="AC127" s="33"/>
      <c r="AD127" s="58">
        <f t="shared" si="39"/>
        <v>3.2000000000000001E-2</v>
      </c>
      <c r="AE127" s="70">
        <f t="shared" si="22"/>
        <v>1.421875E-3</v>
      </c>
    </row>
    <row r="128" spans="2:37" x14ac:dyDescent="0.2">
      <c r="B128" s="5" t="str">
        <f t="shared" ref="B128:F128" si="71">B36</f>
        <v>1508437-004B</v>
      </c>
      <c r="C128" s="5" t="str">
        <f t="shared" si="71"/>
        <v>State of Utah</v>
      </c>
      <c r="D128" s="5">
        <f t="shared" si="71"/>
        <v>4954000</v>
      </c>
      <c r="E128" s="11">
        <f t="shared" si="71"/>
        <v>298.74252672</v>
      </c>
      <c r="F128" s="8">
        <f t="shared" si="71"/>
        <v>42236.405555555553</v>
      </c>
      <c r="G128" s="33">
        <f t="shared" si="54"/>
        <v>3.65</v>
      </c>
      <c r="H128" s="33"/>
      <c r="I128" s="58">
        <f t="shared" si="35"/>
        <v>2.0200000000000001E-3</v>
      </c>
      <c r="J128" s="58">
        <f t="shared" si="33"/>
        <v>0.11899999999999999</v>
      </c>
      <c r="K128" s="58">
        <f t="shared" si="69"/>
        <v>2.6600000000000001E-4</v>
      </c>
      <c r="L128" s="59">
        <f t="shared" si="69"/>
        <v>5.0000000000000001E-4</v>
      </c>
      <c r="M128" s="33"/>
      <c r="N128" s="59">
        <f t="shared" si="55"/>
        <v>2.2799999999999999E-3</v>
      </c>
      <c r="O128" s="33"/>
      <c r="P128" s="59">
        <f t="shared" si="51"/>
        <v>6.1799999999999997E-3</v>
      </c>
      <c r="Q128" s="33">
        <f t="shared" si="56"/>
        <v>3.29</v>
      </c>
      <c r="R128" s="58">
        <f t="shared" si="52"/>
        <v>3.8400000000000001E-3</v>
      </c>
      <c r="S128" s="33"/>
      <c r="T128" s="33">
        <f t="shared" si="57"/>
        <v>0.11899999999999999</v>
      </c>
      <c r="U128" s="33"/>
      <c r="V128" s="33"/>
      <c r="W128" s="59">
        <f t="shared" ref="W128:W159" si="72">W36/1000</f>
        <v>2.7100000000000002E-3</v>
      </c>
      <c r="X128" s="33"/>
      <c r="Y128" s="33"/>
      <c r="Z128" s="33"/>
      <c r="AA128" s="33"/>
      <c r="AB128" s="58">
        <f t="shared" si="38"/>
        <v>2E-3</v>
      </c>
      <c r="AC128" s="33"/>
      <c r="AD128" s="58">
        <f t="shared" si="39"/>
        <v>1.5699999999999999E-2</v>
      </c>
      <c r="AE128" s="70">
        <f t="shared" si="22"/>
        <v>1.0520547945205481E-3</v>
      </c>
    </row>
    <row r="129" spans="2:31" x14ac:dyDescent="0.2">
      <c r="B129" s="5" t="str">
        <f t="shared" ref="B129:F129" si="73">B37</f>
        <v>SJ4C-082415-11</v>
      </c>
      <c r="C129" s="5" t="str">
        <f t="shared" si="73"/>
        <v>USEPA Region 9</v>
      </c>
      <c r="D129" s="5" t="str">
        <f t="shared" si="73"/>
        <v>SJ4C</v>
      </c>
      <c r="E129" s="11">
        <f t="shared" si="73"/>
        <v>295.82961408</v>
      </c>
      <c r="F129" s="8">
        <f t="shared" si="73"/>
        <v>42240.560416666667</v>
      </c>
      <c r="G129" s="33">
        <f t="shared" si="54"/>
        <v>3.8</v>
      </c>
      <c r="H129" s="33"/>
      <c r="I129" s="58">
        <f t="shared" si="35"/>
        <v>1.8E-3</v>
      </c>
      <c r="J129" s="58">
        <f t="shared" si="33"/>
        <v>0.1</v>
      </c>
      <c r="K129" s="58">
        <f t="shared" si="69"/>
        <v>2.5000000000000001E-4</v>
      </c>
      <c r="L129" s="59">
        <f t="shared" si="69"/>
        <v>2.5000000000000001E-4</v>
      </c>
      <c r="M129" s="33"/>
      <c r="N129" s="59">
        <f t="shared" si="55"/>
        <v>9.7999999999999997E-4</v>
      </c>
      <c r="O129" s="33"/>
      <c r="P129" s="59">
        <f t="shared" si="51"/>
        <v>3.8999999999999998E-3</v>
      </c>
      <c r="Q129" s="33">
        <f t="shared" si="56"/>
        <v>2.6</v>
      </c>
      <c r="R129" s="58">
        <f t="shared" si="52"/>
        <v>2.1000000000000003E-3</v>
      </c>
      <c r="S129" s="33"/>
      <c r="T129" s="33">
        <f t="shared" si="57"/>
        <v>7.6999999999999999E-2</v>
      </c>
      <c r="U129" s="33"/>
      <c r="V129" s="33"/>
      <c r="W129" s="59">
        <f t="shared" si="72"/>
        <v>1.8E-3</v>
      </c>
      <c r="X129" s="33"/>
      <c r="Y129" s="33"/>
      <c r="Z129" s="33"/>
      <c r="AA129" s="33"/>
      <c r="AB129" s="58">
        <f t="shared" si="38"/>
        <v>5.0000000000000001E-4</v>
      </c>
      <c r="AC129" s="33"/>
      <c r="AD129" s="58">
        <f t="shared" si="39"/>
        <v>9.1000000000000004E-3</v>
      </c>
      <c r="AE129" s="70">
        <f t="shared" si="22"/>
        <v>5.526315789473685E-4</v>
      </c>
    </row>
    <row r="130" spans="2:31" x14ac:dyDescent="0.2">
      <c r="B130" s="5" t="str">
        <f t="shared" ref="B130:F130" si="74">B38</f>
        <v>1508574-004B</v>
      </c>
      <c r="C130" s="5" t="str">
        <f t="shared" si="74"/>
        <v>State of Utah</v>
      </c>
      <c r="D130" s="5">
        <f t="shared" si="74"/>
        <v>4954000</v>
      </c>
      <c r="E130" s="11">
        <f t="shared" si="74"/>
        <v>298.74252672</v>
      </c>
      <c r="F130" s="8">
        <f t="shared" si="74"/>
        <v>42240.631944444445</v>
      </c>
      <c r="G130" s="33">
        <f t="shared" si="54"/>
        <v>1.76</v>
      </c>
      <c r="H130" s="33"/>
      <c r="I130" s="58">
        <f t="shared" si="35"/>
        <v>1.97E-3</v>
      </c>
      <c r="J130" s="58">
        <f t="shared" si="33"/>
        <v>8.9599999999999999E-2</v>
      </c>
      <c r="K130" s="58">
        <f t="shared" si="69"/>
        <v>1.1E-4</v>
      </c>
      <c r="L130" s="59">
        <f t="shared" si="69"/>
        <v>5.0000000000000001E-4</v>
      </c>
      <c r="M130" s="33"/>
      <c r="N130" s="59">
        <f t="shared" si="55"/>
        <v>2E-3</v>
      </c>
      <c r="O130" s="33"/>
      <c r="P130" s="59">
        <f t="shared" si="51"/>
        <v>3.5000000000000001E-3</v>
      </c>
      <c r="Q130" s="33">
        <f t="shared" si="56"/>
        <v>1.53</v>
      </c>
      <c r="R130" s="58">
        <f t="shared" si="52"/>
        <v>1.48E-3</v>
      </c>
      <c r="S130" s="33"/>
      <c r="T130" s="33">
        <f t="shared" si="57"/>
        <v>5.8799999999999998E-2</v>
      </c>
      <c r="U130" s="33"/>
      <c r="V130" s="33"/>
      <c r="W130" s="59">
        <f t="shared" si="72"/>
        <v>1.49E-3</v>
      </c>
      <c r="X130" s="33"/>
      <c r="Y130" s="33"/>
      <c r="Z130" s="33"/>
      <c r="AA130" s="33"/>
      <c r="AB130" s="58">
        <f t="shared" si="38"/>
        <v>2E-3</v>
      </c>
      <c r="AC130" s="33"/>
      <c r="AD130" s="58">
        <f t="shared" si="39"/>
        <v>8.3300000000000006E-3</v>
      </c>
      <c r="AE130" s="70">
        <f t="shared" si="22"/>
        <v>8.4090909090909095E-4</v>
      </c>
    </row>
    <row r="131" spans="2:31" x14ac:dyDescent="0.2">
      <c r="B131" s="5" t="str">
        <f t="shared" ref="B131:F131" si="75">B39</f>
        <v>SJ4C-082515-11</v>
      </c>
      <c r="C131" s="5" t="str">
        <f t="shared" si="75"/>
        <v>USEPA Region 9</v>
      </c>
      <c r="D131" s="5" t="str">
        <f t="shared" si="75"/>
        <v>SJ4C</v>
      </c>
      <c r="E131" s="11">
        <f t="shared" si="75"/>
        <v>295.82961408</v>
      </c>
      <c r="F131" s="8">
        <f t="shared" si="75"/>
        <v>42241.522916666669</v>
      </c>
      <c r="G131" s="33">
        <f t="shared" si="54"/>
        <v>1.5</v>
      </c>
      <c r="H131" s="33"/>
      <c r="I131" s="58">
        <f t="shared" si="35"/>
        <v>1.8E-3</v>
      </c>
      <c r="J131" s="58">
        <f t="shared" si="33"/>
        <v>9.6000000000000002E-2</v>
      </c>
      <c r="K131" s="58">
        <f t="shared" si="69"/>
        <v>2.5000000000000001E-4</v>
      </c>
      <c r="L131" s="59">
        <f t="shared" si="69"/>
        <v>2.5000000000000001E-4</v>
      </c>
      <c r="M131" s="33"/>
      <c r="N131" s="59">
        <f t="shared" si="55"/>
        <v>9.2000000000000003E-4</v>
      </c>
      <c r="O131" s="33"/>
      <c r="P131" s="59">
        <f t="shared" si="51"/>
        <v>3.0999999999999999E-3</v>
      </c>
      <c r="Q131" s="33">
        <f t="shared" si="56"/>
        <v>1.4</v>
      </c>
      <c r="R131" s="58">
        <f t="shared" si="52"/>
        <v>1.6999999999999999E-3</v>
      </c>
      <c r="S131" s="33"/>
      <c r="T131" s="33">
        <f t="shared" si="57"/>
        <v>6.5000000000000002E-2</v>
      </c>
      <c r="U131" s="33"/>
      <c r="V131" s="33"/>
      <c r="W131" s="59">
        <f t="shared" si="72"/>
        <v>1.4E-3</v>
      </c>
      <c r="X131" s="33"/>
      <c r="Y131" s="33"/>
      <c r="Z131" s="33"/>
      <c r="AA131" s="33"/>
      <c r="AB131" s="58">
        <f t="shared" si="38"/>
        <v>5.0000000000000001E-4</v>
      </c>
      <c r="AC131" s="33"/>
      <c r="AD131" s="58">
        <f t="shared" si="39"/>
        <v>1.7999999999999999E-2</v>
      </c>
      <c r="AE131" s="70">
        <f t="shared" si="22"/>
        <v>1.1333333333333332E-3</v>
      </c>
    </row>
    <row r="132" spans="2:31" x14ac:dyDescent="0.2">
      <c r="B132" s="5" t="str">
        <f t="shared" ref="B132:F132" si="76">B40</f>
        <v>1508574-010B</v>
      </c>
      <c r="C132" s="5" t="str">
        <f t="shared" si="76"/>
        <v>State of Utah</v>
      </c>
      <c r="D132" s="5">
        <f t="shared" si="76"/>
        <v>4954000</v>
      </c>
      <c r="E132" s="11">
        <f t="shared" si="76"/>
        <v>298.74252672</v>
      </c>
      <c r="F132" s="8">
        <f t="shared" si="76"/>
        <v>42241.645833333336</v>
      </c>
      <c r="G132" s="33">
        <f t="shared" si="54"/>
        <v>1.5</v>
      </c>
      <c r="H132" s="33"/>
      <c r="I132" s="58">
        <f t="shared" si="35"/>
        <v>1.8699999999999999E-3</v>
      </c>
      <c r="J132" s="58">
        <f t="shared" si="33"/>
        <v>8.5900000000000004E-2</v>
      </c>
      <c r="K132" s="58">
        <f t="shared" si="69"/>
        <v>1.08E-4</v>
      </c>
      <c r="L132" s="59">
        <f t="shared" si="69"/>
        <v>5.0000000000000001E-4</v>
      </c>
      <c r="M132" s="33"/>
      <c r="N132" s="59">
        <f t="shared" si="55"/>
        <v>2E-3</v>
      </c>
      <c r="O132" s="33"/>
      <c r="P132" s="59">
        <f t="shared" si="51"/>
        <v>3.2799999999999999E-3</v>
      </c>
      <c r="Q132" s="33">
        <f t="shared" si="56"/>
        <v>1.31</v>
      </c>
      <c r="R132" s="58">
        <f t="shared" si="52"/>
        <v>1.2199999999999999E-3</v>
      </c>
      <c r="S132" s="33"/>
      <c r="T132" s="33">
        <f t="shared" si="57"/>
        <v>4.9799999999999997E-2</v>
      </c>
      <c r="U132" s="33"/>
      <c r="V132" s="33"/>
      <c r="W132" s="59">
        <f t="shared" si="72"/>
        <v>1.1900000000000001E-3</v>
      </c>
      <c r="X132" s="33"/>
      <c r="Y132" s="33"/>
      <c r="Z132" s="33"/>
      <c r="AA132" s="33"/>
      <c r="AB132" s="58">
        <f t="shared" si="38"/>
        <v>2E-3</v>
      </c>
      <c r="AC132" s="33"/>
      <c r="AD132" s="58">
        <f t="shared" si="39"/>
        <v>7.4000000000000003E-3</v>
      </c>
      <c r="AE132" s="70">
        <f t="shared" si="22"/>
        <v>8.1333333333333333E-4</v>
      </c>
    </row>
    <row r="133" spans="2:31" x14ac:dyDescent="0.2">
      <c r="B133" s="5" t="str">
        <f t="shared" ref="B133:F133" si="77">B41</f>
        <v>02-06_20150826_RS</v>
      </c>
      <c r="C133" s="5" t="str">
        <f t="shared" si="77"/>
        <v>NNEPA</v>
      </c>
      <c r="D133" s="5" t="str">
        <f t="shared" si="77"/>
        <v>02SANJUANR06</v>
      </c>
      <c r="E133" s="11">
        <f t="shared" si="77"/>
        <v>295.82961408</v>
      </c>
      <c r="F133" s="8">
        <f t="shared" si="77"/>
        <v>42242.40625</v>
      </c>
      <c r="G133" s="33">
        <f t="shared" si="54"/>
        <v>2.9</v>
      </c>
      <c r="H133" s="33"/>
      <c r="I133" s="58">
        <f t="shared" si="35"/>
        <v>6.9999999999999999E-4</v>
      </c>
      <c r="J133" s="58">
        <f t="shared" si="33"/>
        <v>9.6000000000000002E-2</v>
      </c>
      <c r="K133" s="58">
        <f t="shared" si="69"/>
        <v>2.0000000000000001E-4</v>
      </c>
      <c r="L133" s="59">
        <f t="shared" si="69"/>
        <v>8.0000000000000004E-4</v>
      </c>
      <c r="M133" s="33"/>
      <c r="N133" s="59">
        <f t="shared" si="55"/>
        <v>5.0000000000000001E-4</v>
      </c>
      <c r="O133" s="33"/>
      <c r="P133" s="59">
        <f t="shared" si="51"/>
        <v>1.6999999999999999E-3</v>
      </c>
      <c r="Q133" s="33">
        <f t="shared" si="56"/>
        <v>2.2999999999999998</v>
      </c>
      <c r="R133" s="58">
        <f t="shared" si="52"/>
        <v>3.0000000000000001E-3</v>
      </c>
      <c r="S133" s="33"/>
      <c r="T133" s="33"/>
      <c r="U133" s="33"/>
      <c r="V133" s="33"/>
      <c r="W133" s="59">
        <f t="shared" si="72"/>
        <v>1.6000000000000001E-3</v>
      </c>
      <c r="X133" s="33"/>
      <c r="Y133" s="33"/>
      <c r="Z133" s="33"/>
      <c r="AA133" s="33"/>
      <c r="AB133" s="58">
        <f t="shared" si="38"/>
        <v>2.0000000000000001E-4</v>
      </c>
      <c r="AC133" s="33"/>
      <c r="AD133" s="58">
        <f t="shared" si="39"/>
        <v>3.3E-3</v>
      </c>
      <c r="AE133" s="70">
        <f t="shared" si="22"/>
        <v>1.0344827586206897E-3</v>
      </c>
    </row>
    <row r="134" spans="2:31" x14ac:dyDescent="0.2">
      <c r="B134" s="5" t="str">
        <f t="shared" ref="B134:F134" si="78">B42</f>
        <v>SJ4C-082615-11</v>
      </c>
      <c r="C134" s="5" t="str">
        <f t="shared" si="78"/>
        <v>USEPA Region 9</v>
      </c>
      <c r="D134" s="5" t="str">
        <f t="shared" si="78"/>
        <v>SJ4C</v>
      </c>
      <c r="E134" s="11">
        <f t="shared" si="78"/>
        <v>295.82961408</v>
      </c>
      <c r="F134" s="8">
        <f t="shared" si="78"/>
        <v>42242.540277777778</v>
      </c>
      <c r="G134" s="33">
        <f t="shared" si="54"/>
        <v>3.1</v>
      </c>
      <c r="H134" s="33"/>
      <c r="I134" s="58">
        <f t="shared" si="35"/>
        <v>1.6000000000000001E-3</v>
      </c>
      <c r="J134" s="58">
        <f t="shared" si="33"/>
        <v>8.5000000000000006E-2</v>
      </c>
      <c r="K134" s="58">
        <f t="shared" si="69"/>
        <v>1.4999999999999999E-4</v>
      </c>
      <c r="L134" s="59">
        <f t="shared" si="69"/>
        <v>4.2999999999999995E-5</v>
      </c>
      <c r="M134" s="33"/>
      <c r="N134" s="59">
        <f t="shared" si="55"/>
        <v>1.6000000000000001E-3</v>
      </c>
      <c r="O134" s="33"/>
      <c r="P134" s="59">
        <f t="shared" si="51"/>
        <v>4.2000000000000006E-3</v>
      </c>
      <c r="Q134" s="33">
        <f t="shared" si="56"/>
        <v>2.1</v>
      </c>
      <c r="R134" s="58">
        <f t="shared" si="52"/>
        <v>2E-3</v>
      </c>
      <c r="S134" s="33"/>
      <c r="T134" s="33">
        <f t="shared" ref="T134:T166" si="79">T42/1000</f>
        <v>6.0999999999999999E-2</v>
      </c>
      <c r="U134" s="33"/>
      <c r="V134" s="33"/>
      <c r="W134" s="59">
        <f t="shared" si="72"/>
        <v>2.2000000000000001E-3</v>
      </c>
      <c r="X134" s="33"/>
      <c r="Y134" s="33"/>
      <c r="Z134" s="33"/>
      <c r="AA134" s="33"/>
      <c r="AB134" s="58">
        <f t="shared" si="38"/>
        <v>1E-4</v>
      </c>
      <c r="AC134" s="33"/>
      <c r="AD134" s="58">
        <f t="shared" si="39"/>
        <v>9.5999999999999992E-3</v>
      </c>
      <c r="AE134" s="70">
        <f t="shared" si="22"/>
        <v>6.4516129032258064E-4</v>
      </c>
    </row>
    <row r="135" spans="2:31" x14ac:dyDescent="0.2">
      <c r="B135" s="5" t="str">
        <f t="shared" ref="B135:F135" si="80">B43</f>
        <v>1508574-015B</v>
      </c>
      <c r="C135" s="5" t="str">
        <f t="shared" si="80"/>
        <v>State of Utah</v>
      </c>
      <c r="D135" s="5">
        <f t="shared" si="80"/>
        <v>4954000</v>
      </c>
      <c r="E135" s="11">
        <f t="shared" si="80"/>
        <v>298.74252672</v>
      </c>
      <c r="F135" s="8">
        <f t="shared" si="80"/>
        <v>42242.618055555555</v>
      </c>
      <c r="G135" s="33">
        <f t="shared" si="54"/>
        <v>1.54</v>
      </c>
      <c r="H135" s="33"/>
      <c r="I135" s="58">
        <f t="shared" si="35"/>
        <v>1.5900000000000001E-3</v>
      </c>
      <c r="J135" s="58">
        <f t="shared" si="33"/>
        <v>8.2000000000000003E-2</v>
      </c>
      <c r="K135" s="58">
        <f t="shared" si="69"/>
        <v>1.02E-4</v>
      </c>
      <c r="L135" s="59">
        <f t="shared" si="69"/>
        <v>5.0000000000000001E-4</v>
      </c>
      <c r="M135" s="33"/>
      <c r="N135" s="59">
        <f t="shared" si="55"/>
        <v>2E-3</v>
      </c>
      <c r="O135" s="33"/>
      <c r="P135" s="59">
        <f t="shared" si="51"/>
        <v>3.2299999999999998E-3</v>
      </c>
      <c r="Q135" s="33">
        <f t="shared" si="56"/>
        <v>1.1399999999999999</v>
      </c>
      <c r="R135" s="58">
        <f t="shared" si="52"/>
        <v>1.25E-3</v>
      </c>
      <c r="S135" s="33"/>
      <c r="T135" s="33">
        <f t="shared" si="79"/>
        <v>4.7600000000000003E-2</v>
      </c>
      <c r="U135" s="33"/>
      <c r="V135" s="33"/>
      <c r="W135" s="59">
        <f t="shared" si="72"/>
        <v>1.3699999999999999E-3</v>
      </c>
      <c r="X135" s="33"/>
      <c r="Y135" s="33"/>
      <c r="Z135" s="33"/>
      <c r="AA135" s="33"/>
      <c r="AB135" s="58">
        <f t="shared" si="38"/>
        <v>1.03E-4</v>
      </c>
      <c r="AC135" s="33"/>
      <c r="AD135" s="58">
        <f t="shared" si="39"/>
        <v>7.4799999999999997E-3</v>
      </c>
      <c r="AE135" s="70">
        <f t="shared" si="22"/>
        <v>8.1168831168831163E-4</v>
      </c>
    </row>
    <row r="136" spans="2:31" x14ac:dyDescent="0.2">
      <c r="B136" s="5" t="str">
        <f t="shared" ref="B136:F136" si="81">B44</f>
        <v>SJ4C-082715-11</v>
      </c>
      <c r="C136" s="5" t="str">
        <f t="shared" si="81"/>
        <v>USEPA Region 9</v>
      </c>
      <c r="D136" s="5" t="str">
        <f t="shared" si="81"/>
        <v>SJ4C</v>
      </c>
      <c r="E136" s="11">
        <f t="shared" si="81"/>
        <v>295.82961408</v>
      </c>
      <c r="F136" s="8">
        <f t="shared" si="81"/>
        <v>42243.519444444442</v>
      </c>
      <c r="G136" s="33">
        <f t="shared" si="54"/>
        <v>130</v>
      </c>
      <c r="H136" s="33"/>
      <c r="I136" s="58">
        <f t="shared" si="35"/>
        <v>0.04</v>
      </c>
      <c r="J136" s="58">
        <f t="shared" si="33"/>
        <v>1.8</v>
      </c>
      <c r="K136" s="58">
        <f t="shared" si="69"/>
        <v>8.4000000000000012E-3</v>
      </c>
      <c r="L136" s="59">
        <f t="shared" si="69"/>
        <v>3.5999999999999999E-3</v>
      </c>
      <c r="M136" s="33"/>
      <c r="N136" s="59">
        <f t="shared" si="55"/>
        <v>0.12</v>
      </c>
      <c r="O136" s="33"/>
      <c r="P136" s="59">
        <f t="shared" si="51"/>
        <v>0.13</v>
      </c>
      <c r="Q136" s="33">
        <f t="shared" si="56"/>
        <v>130</v>
      </c>
      <c r="R136" s="58">
        <f t="shared" si="52"/>
        <v>0.12</v>
      </c>
      <c r="S136" s="33"/>
      <c r="T136" s="33">
        <f t="shared" si="79"/>
        <v>3.4</v>
      </c>
      <c r="U136" s="33"/>
      <c r="V136" s="33"/>
      <c r="W136" s="59">
        <f t="shared" si="72"/>
        <v>0.13</v>
      </c>
      <c r="X136" s="33"/>
      <c r="Y136" s="33"/>
      <c r="Z136" s="33"/>
      <c r="AA136" s="33"/>
      <c r="AB136" s="58">
        <f t="shared" si="38"/>
        <v>1.6999999999999999E-3</v>
      </c>
      <c r="AC136" s="33"/>
      <c r="AD136" s="58">
        <f t="shared" si="39"/>
        <v>0.48</v>
      </c>
      <c r="AE136" s="70">
        <f t="shared" si="22"/>
        <v>9.2307692307692305E-4</v>
      </c>
    </row>
    <row r="137" spans="2:31" x14ac:dyDescent="0.2">
      <c r="B137" s="5" t="str">
        <f t="shared" ref="B137:F137" si="82">B45</f>
        <v>1508586-006B</v>
      </c>
      <c r="C137" s="5" t="str">
        <f t="shared" si="82"/>
        <v>State of Utah</v>
      </c>
      <c r="D137" s="5">
        <f t="shared" si="82"/>
        <v>4954000</v>
      </c>
      <c r="E137" s="11">
        <f t="shared" si="82"/>
        <v>298.74252672</v>
      </c>
      <c r="F137" s="8">
        <f t="shared" si="82"/>
        <v>42243.652777777781</v>
      </c>
      <c r="G137" s="33">
        <f t="shared" si="54"/>
        <v>117</v>
      </c>
      <c r="H137" s="33"/>
      <c r="I137" s="58">
        <f t="shared" si="35"/>
        <v>3.1600000000000003E-2</v>
      </c>
      <c r="J137" s="58">
        <f t="shared" ref="J137:J166" si="83">J45/1000</f>
        <v>3.01</v>
      </c>
      <c r="K137" s="58">
        <f t="shared" si="69"/>
        <v>1.6299999999999999E-2</v>
      </c>
      <c r="L137" s="59">
        <f t="shared" si="69"/>
        <v>3.49E-3</v>
      </c>
      <c r="M137" s="33"/>
      <c r="N137" s="59">
        <f t="shared" si="55"/>
        <v>6.5699999999999995E-2</v>
      </c>
      <c r="O137" s="33"/>
      <c r="P137" s="59">
        <f t="shared" si="51"/>
        <v>0.16400000000000001</v>
      </c>
      <c r="Q137" s="33">
        <f t="shared" si="56"/>
        <v>116</v>
      </c>
      <c r="R137" s="58">
        <f t="shared" si="52"/>
        <v>0.185</v>
      </c>
      <c r="S137" s="33"/>
      <c r="T137" s="33">
        <f t="shared" si="79"/>
        <v>5.57</v>
      </c>
      <c r="U137" s="33"/>
      <c r="V137" s="33"/>
      <c r="W137" s="59">
        <f t="shared" si="72"/>
        <v>0.105</v>
      </c>
      <c r="X137" s="33"/>
      <c r="Y137" s="33"/>
      <c r="Z137" s="33"/>
      <c r="AA137" s="33"/>
      <c r="AB137" s="58">
        <f t="shared" si="38"/>
        <v>1.16E-3</v>
      </c>
      <c r="AC137" s="33"/>
      <c r="AD137" s="58">
        <f t="shared" si="39"/>
        <v>0.56399999999999995</v>
      </c>
      <c r="AE137" s="70">
        <f t="shared" si="22"/>
        <v>1.5811965811965811E-3</v>
      </c>
    </row>
    <row r="138" spans="2:31" x14ac:dyDescent="0.2">
      <c r="B138" s="5" t="str">
        <f t="shared" ref="B138:F138" si="84">B46</f>
        <v>1508586-012B</v>
      </c>
      <c r="C138" s="5" t="str">
        <f t="shared" si="84"/>
        <v>State of Utah</v>
      </c>
      <c r="D138" s="5">
        <f t="shared" si="84"/>
        <v>4954000</v>
      </c>
      <c r="E138" s="11">
        <f t="shared" si="84"/>
        <v>298.74252672</v>
      </c>
      <c r="F138" s="8">
        <f t="shared" si="84"/>
        <v>42244.684027777781</v>
      </c>
      <c r="G138" s="33">
        <f t="shared" si="54"/>
        <v>196</v>
      </c>
      <c r="H138" s="33"/>
      <c r="I138" s="58">
        <f t="shared" ref="I138:I166" si="85">I46/1000</f>
        <v>3.5900000000000001E-2</v>
      </c>
      <c r="J138" s="58">
        <f t="shared" si="83"/>
        <v>4.03</v>
      </c>
      <c r="K138" s="58">
        <f t="shared" si="69"/>
        <v>0.02</v>
      </c>
      <c r="L138" s="59">
        <f t="shared" si="69"/>
        <v>3.49E-3</v>
      </c>
      <c r="M138" s="33"/>
      <c r="N138" s="59">
        <f t="shared" si="55"/>
        <v>9.8500000000000004E-2</v>
      </c>
      <c r="O138" s="33"/>
      <c r="P138" s="59">
        <f t="shared" si="51"/>
        <v>0.26400000000000001</v>
      </c>
      <c r="Q138" s="33">
        <f t="shared" si="56"/>
        <v>164</v>
      </c>
      <c r="R138" s="58">
        <f t="shared" si="52"/>
        <v>0.215</v>
      </c>
      <c r="S138" s="33"/>
      <c r="T138" s="33">
        <f t="shared" si="79"/>
        <v>6.63</v>
      </c>
      <c r="U138" s="33"/>
      <c r="V138" s="33"/>
      <c r="W138" s="59">
        <f t="shared" si="72"/>
        <v>0.14699999999999999</v>
      </c>
      <c r="X138" s="33"/>
      <c r="Y138" s="33"/>
      <c r="Z138" s="33"/>
      <c r="AA138" s="33"/>
      <c r="AB138" s="58">
        <f t="shared" ref="AB138:AB166" si="86">AB46/1000</f>
        <v>1.58E-3</v>
      </c>
      <c r="AC138" s="33"/>
      <c r="AD138" s="58">
        <f t="shared" ref="AD138:AD166" si="87">AD46/1000</f>
        <v>0.67400000000000004</v>
      </c>
      <c r="AE138" s="70">
        <f t="shared" si="22"/>
        <v>1.096938775510204E-3</v>
      </c>
    </row>
    <row r="139" spans="2:31" x14ac:dyDescent="0.2">
      <c r="B139" s="5" t="str">
        <f t="shared" ref="B139:F139" si="88">B47</f>
        <v>SJ4C-091015-11</v>
      </c>
      <c r="C139" s="5" t="str">
        <f t="shared" si="88"/>
        <v>USEPA Region 9</v>
      </c>
      <c r="D139" s="5" t="str">
        <f t="shared" si="88"/>
        <v>SJ4C</v>
      </c>
      <c r="E139" s="11">
        <f t="shared" si="88"/>
        <v>295.82961408</v>
      </c>
      <c r="F139" s="8">
        <f t="shared" si="88"/>
        <v>42257.565972222219</v>
      </c>
      <c r="G139" s="33">
        <f t="shared" si="54"/>
        <v>20</v>
      </c>
      <c r="H139" s="33"/>
      <c r="I139" s="58">
        <f t="shared" si="85"/>
        <v>4.9000000000000007E-3</v>
      </c>
      <c r="J139" s="58">
        <f t="shared" si="83"/>
        <v>0.27</v>
      </c>
      <c r="K139" s="58">
        <f t="shared" si="69"/>
        <v>1.1999999999999999E-3</v>
      </c>
      <c r="L139" s="59">
        <f t="shared" si="69"/>
        <v>3.1E-4</v>
      </c>
      <c r="M139" s="33"/>
      <c r="N139" s="59">
        <f t="shared" si="55"/>
        <v>1.0999999999999999E-2</v>
      </c>
      <c r="O139" s="33"/>
      <c r="P139" s="59">
        <f t="shared" si="51"/>
        <v>1.9E-2</v>
      </c>
      <c r="Q139" s="33">
        <f t="shared" si="56"/>
        <v>16</v>
      </c>
      <c r="R139" s="58">
        <f t="shared" si="52"/>
        <v>1.6E-2</v>
      </c>
      <c r="S139" s="33"/>
      <c r="T139" s="33">
        <f t="shared" si="79"/>
        <v>0.37</v>
      </c>
      <c r="U139" s="33"/>
      <c r="V139" s="33"/>
      <c r="W139" s="59">
        <f t="shared" si="72"/>
        <v>1.0999999999999999E-2</v>
      </c>
      <c r="X139" s="33"/>
      <c r="Y139" s="33"/>
      <c r="Z139" s="33"/>
      <c r="AA139" s="33"/>
      <c r="AB139" s="58">
        <f t="shared" si="86"/>
        <v>1.9000000000000001E-4</v>
      </c>
      <c r="AC139" s="33"/>
      <c r="AD139" s="58">
        <f t="shared" si="87"/>
        <v>0.06</v>
      </c>
      <c r="AE139" s="70">
        <f t="shared" si="22"/>
        <v>8.0000000000000004E-4</v>
      </c>
    </row>
    <row r="140" spans="2:31" x14ac:dyDescent="0.2">
      <c r="B140" s="5" t="str">
        <f t="shared" ref="B140:F140" si="89">B48</f>
        <v>SJ4C-091515-11</v>
      </c>
      <c r="C140" s="5" t="str">
        <f t="shared" si="89"/>
        <v>USEPA Region 9</v>
      </c>
      <c r="D140" s="5" t="str">
        <f t="shared" si="89"/>
        <v>SJ4C</v>
      </c>
      <c r="E140" s="11">
        <f t="shared" si="89"/>
        <v>295.82961408</v>
      </c>
      <c r="F140" s="8">
        <f t="shared" si="89"/>
        <v>42262.506944444445</v>
      </c>
      <c r="G140" s="33">
        <f t="shared" si="54"/>
        <v>5.6</v>
      </c>
      <c r="H140" s="33"/>
      <c r="I140" s="58">
        <f t="shared" si="85"/>
        <v>2.3999999999999998E-3</v>
      </c>
      <c r="J140" s="58">
        <f t="shared" si="83"/>
        <v>0.13</v>
      </c>
      <c r="K140" s="58">
        <f t="shared" si="69"/>
        <v>2.3000000000000001E-4</v>
      </c>
      <c r="L140" s="59">
        <f t="shared" si="69"/>
        <v>5.0000000000000001E-4</v>
      </c>
      <c r="M140" s="33"/>
      <c r="N140" s="59">
        <f t="shared" si="55"/>
        <v>2.8999999999999998E-3</v>
      </c>
      <c r="O140" s="33"/>
      <c r="P140" s="59">
        <f t="shared" si="51"/>
        <v>5.9000000000000007E-3</v>
      </c>
      <c r="Q140" s="33">
        <f t="shared" si="56"/>
        <v>4</v>
      </c>
      <c r="R140" s="58">
        <f t="shared" si="52"/>
        <v>3.8999999999999998E-3</v>
      </c>
      <c r="S140" s="33"/>
      <c r="T140" s="33">
        <f t="shared" si="79"/>
        <v>0.12</v>
      </c>
      <c r="U140" s="33"/>
      <c r="V140" s="33"/>
      <c r="W140" s="59">
        <f t="shared" si="72"/>
        <v>3.3999999999999998E-3</v>
      </c>
      <c r="X140" s="33"/>
      <c r="Y140" s="33"/>
      <c r="Z140" s="33"/>
      <c r="AA140" s="33"/>
      <c r="AB140" s="58">
        <f t="shared" si="86"/>
        <v>1E-4</v>
      </c>
      <c r="AC140" s="33"/>
      <c r="AD140" s="58">
        <f t="shared" si="87"/>
        <v>1.6E-2</v>
      </c>
      <c r="AE140" s="70">
        <f t="shared" si="22"/>
        <v>6.9642857142857147E-4</v>
      </c>
    </row>
    <row r="141" spans="2:31" x14ac:dyDescent="0.2">
      <c r="B141" s="5" t="str">
        <f t="shared" ref="B141:F141" si="90">B49</f>
        <v>SJ4C-092115-11</v>
      </c>
      <c r="C141" s="5" t="str">
        <f t="shared" si="90"/>
        <v>USEPA Region 9</v>
      </c>
      <c r="D141" s="5" t="str">
        <f t="shared" si="90"/>
        <v>SJ4C</v>
      </c>
      <c r="E141" s="11">
        <f t="shared" si="90"/>
        <v>295.82961408</v>
      </c>
      <c r="F141" s="8">
        <f t="shared" si="90"/>
        <v>42268.534722222219</v>
      </c>
      <c r="G141" s="33">
        <f t="shared" si="54"/>
        <v>3.3</v>
      </c>
      <c r="H141" s="33"/>
      <c r="I141" s="58">
        <f t="shared" si="85"/>
        <v>2.3999999999999998E-3</v>
      </c>
      <c r="J141" s="58">
        <f t="shared" si="83"/>
        <v>0.11</v>
      </c>
      <c r="K141" s="58">
        <f t="shared" si="69"/>
        <v>1.4999999999999999E-4</v>
      </c>
      <c r="L141" s="59">
        <f t="shared" si="69"/>
        <v>5.0000000000000001E-4</v>
      </c>
      <c r="M141" s="33"/>
      <c r="N141" s="59">
        <f t="shared" si="55"/>
        <v>1.9E-3</v>
      </c>
      <c r="O141" s="33"/>
      <c r="P141" s="59">
        <f t="shared" si="51"/>
        <v>4.0000000000000001E-3</v>
      </c>
      <c r="Q141" s="33">
        <f t="shared" si="56"/>
        <v>2.4</v>
      </c>
      <c r="R141" s="58">
        <f t="shared" si="52"/>
        <v>2.3E-3</v>
      </c>
      <c r="S141" s="33"/>
      <c r="T141" s="33">
        <f t="shared" si="79"/>
        <v>6.6000000000000003E-2</v>
      </c>
      <c r="U141" s="33"/>
      <c r="V141" s="33"/>
      <c r="W141" s="59">
        <f t="shared" si="72"/>
        <v>2.5000000000000001E-3</v>
      </c>
      <c r="X141" s="33"/>
      <c r="Y141" s="33"/>
      <c r="Z141" s="33"/>
      <c r="AA141" s="33"/>
      <c r="AB141" s="58">
        <f t="shared" si="86"/>
        <v>1E-4</v>
      </c>
      <c r="AC141" s="33"/>
      <c r="AD141" s="58">
        <f t="shared" si="87"/>
        <v>1.0999999999999999E-2</v>
      </c>
      <c r="AE141" s="70">
        <f t="shared" si="22"/>
        <v>6.9696969696969699E-4</v>
      </c>
    </row>
    <row r="142" spans="2:31" x14ac:dyDescent="0.2">
      <c r="B142" s="5" t="str">
        <f t="shared" ref="B142:F142" si="91">B50</f>
        <v>SJ4C-092415-11</v>
      </c>
      <c r="C142" s="5" t="str">
        <f t="shared" si="91"/>
        <v>USEPA Region 9</v>
      </c>
      <c r="D142" s="5" t="str">
        <f t="shared" si="91"/>
        <v>SJ4C</v>
      </c>
      <c r="E142" s="11">
        <f t="shared" si="91"/>
        <v>295.82961408</v>
      </c>
      <c r="F142" s="8">
        <f t="shared" si="91"/>
        <v>42271.506944444445</v>
      </c>
      <c r="G142" s="33">
        <f t="shared" si="54"/>
        <v>600</v>
      </c>
      <c r="H142" s="33"/>
      <c r="I142" s="58">
        <f t="shared" si="85"/>
        <v>4.2000000000000003E-2</v>
      </c>
      <c r="J142" s="58">
        <f t="shared" si="83"/>
        <v>13</v>
      </c>
      <c r="K142" s="58">
        <f t="shared" si="69"/>
        <v>6.4000000000000001E-2</v>
      </c>
      <c r="L142" s="59">
        <f t="shared" si="69"/>
        <v>1.2999999999999999E-2</v>
      </c>
      <c r="M142" s="33"/>
      <c r="N142" s="59">
        <f t="shared" si="55"/>
        <v>0.53</v>
      </c>
      <c r="O142" s="33"/>
      <c r="P142" s="59">
        <f t="shared" si="51"/>
        <v>0.93</v>
      </c>
      <c r="Q142" s="33">
        <f t="shared" si="56"/>
        <v>570</v>
      </c>
      <c r="R142" s="58">
        <f t="shared" si="52"/>
        <v>0.51</v>
      </c>
      <c r="S142" s="33"/>
      <c r="T142" s="33">
        <f t="shared" si="79"/>
        <v>22</v>
      </c>
      <c r="U142" s="33"/>
      <c r="V142" s="33"/>
      <c r="W142" s="59">
        <f t="shared" si="72"/>
        <v>0.56999999999999995</v>
      </c>
      <c r="X142" s="33"/>
      <c r="Y142" s="33"/>
      <c r="Z142" s="33"/>
      <c r="AA142" s="33"/>
      <c r="AB142" s="58">
        <f t="shared" si="86"/>
        <v>8.6999999999999994E-3</v>
      </c>
      <c r="AC142" s="33"/>
      <c r="AD142" s="58">
        <f t="shared" si="87"/>
        <v>2</v>
      </c>
      <c r="AE142" s="70">
        <f t="shared" si="22"/>
        <v>8.5000000000000006E-4</v>
      </c>
    </row>
    <row r="143" spans="2:31" x14ac:dyDescent="0.2">
      <c r="B143" s="5" t="str">
        <f t="shared" ref="B143:F143" si="92">B51</f>
        <v>SJ4C-092815-11</v>
      </c>
      <c r="C143" s="5" t="str">
        <f t="shared" si="92"/>
        <v>USEPA Region 9</v>
      </c>
      <c r="D143" s="5" t="str">
        <f t="shared" si="92"/>
        <v>SJ4C</v>
      </c>
      <c r="E143" s="11">
        <f t="shared" si="92"/>
        <v>295.82961408</v>
      </c>
      <c r="F143" s="8">
        <f t="shared" si="92"/>
        <v>42275.440972222219</v>
      </c>
      <c r="G143" s="33">
        <f t="shared" si="54"/>
        <v>40</v>
      </c>
      <c r="H143" s="33"/>
      <c r="I143" s="58">
        <f t="shared" si="85"/>
        <v>6.9000000000000008E-3</v>
      </c>
      <c r="J143" s="58">
        <f t="shared" si="83"/>
        <v>0.47</v>
      </c>
      <c r="K143" s="58">
        <f t="shared" si="69"/>
        <v>2.3E-3</v>
      </c>
      <c r="L143" s="59">
        <f t="shared" si="69"/>
        <v>3.4000000000000002E-4</v>
      </c>
      <c r="M143" s="33"/>
      <c r="N143" s="59">
        <f t="shared" si="55"/>
        <v>2.1999999999999999E-2</v>
      </c>
      <c r="O143" s="33"/>
      <c r="P143" s="59">
        <f t="shared" si="51"/>
        <v>3.5999999999999997E-2</v>
      </c>
      <c r="Q143" s="33">
        <f t="shared" si="56"/>
        <v>31</v>
      </c>
      <c r="R143" s="58">
        <f t="shared" si="52"/>
        <v>2.3E-2</v>
      </c>
      <c r="S143" s="33"/>
      <c r="T143" s="33">
        <f t="shared" si="79"/>
        <v>0.67</v>
      </c>
      <c r="U143" s="33"/>
      <c r="V143" s="33"/>
      <c r="W143" s="59">
        <f t="shared" si="72"/>
        <v>1.9E-2</v>
      </c>
      <c r="X143" s="33"/>
      <c r="Y143" s="33"/>
      <c r="Z143" s="33"/>
      <c r="AA143" s="33"/>
      <c r="AB143" s="58">
        <f t="shared" si="86"/>
        <v>3.3E-4</v>
      </c>
      <c r="AC143" s="33"/>
      <c r="AD143" s="58">
        <f t="shared" si="87"/>
        <v>9.0999999999999998E-2</v>
      </c>
      <c r="AE143" s="70">
        <f t="shared" si="22"/>
        <v>5.7499999999999999E-4</v>
      </c>
    </row>
    <row r="144" spans="2:31" x14ac:dyDescent="0.2">
      <c r="B144" s="5" t="str">
        <f t="shared" ref="B144:F144" si="93">B52</f>
        <v>SJ4C-093015-11</v>
      </c>
      <c r="C144" s="5" t="str">
        <f t="shared" si="93"/>
        <v>USEPA Region 9</v>
      </c>
      <c r="D144" s="5" t="str">
        <f t="shared" si="93"/>
        <v>SJ4C</v>
      </c>
      <c r="E144" s="11">
        <f t="shared" si="93"/>
        <v>295.82961408</v>
      </c>
      <c r="F144" s="8">
        <f t="shared" si="93"/>
        <v>42277.399305555555</v>
      </c>
      <c r="G144" s="33">
        <f t="shared" si="54"/>
        <v>16</v>
      </c>
      <c r="H144" s="33"/>
      <c r="I144" s="58">
        <f t="shared" si="85"/>
        <v>3.8E-3</v>
      </c>
      <c r="J144" s="58">
        <f t="shared" si="83"/>
        <v>0.22</v>
      </c>
      <c r="K144" s="58">
        <f t="shared" si="69"/>
        <v>8.3999999999999993E-4</v>
      </c>
      <c r="L144" s="59">
        <f t="shared" si="69"/>
        <v>5.0000000000000001E-4</v>
      </c>
      <c r="M144" s="33"/>
      <c r="N144" s="59">
        <f t="shared" si="55"/>
        <v>0.01</v>
      </c>
      <c r="O144" s="33"/>
      <c r="P144" s="59">
        <f t="shared" si="51"/>
        <v>1.4E-2</v>
      </c>
      <c r="Q144" s="33">
        <f t="shared" si="56"/>
        <v>13</v>
      </c>
      <c r="R144" s="58">
        <f t="shared" si="52"/>
        <v>9.6999999999999986E-3</v>
      </c>
      <c r="S144" s="33"/>
      <c r="T144" s="33">
        <f t="shared" si="79"/>
        <v>0.25</v>
      </c>
      <c r="U144" s="33"/>
      <c r="V144" s="33"/>
      <c r="W144" s="59">
        <f t="shared" si="72"/>
        <v>8.6999999999999994E-3</v>
      </c>
      <c r="X144" s="33"/>
      <c r="Y144" s="33"/>
      <c r="Z144" s="33"/>
      <c r="AA144" s="33"/>
      <c r="AB144" s="58">
        <f t="shared" si="86"/>
        <v>1.3000000000000002E-4</v>
      </c>
      <c r="AC144" s="33"/>
      <c r="AD144" s="58">
        <f t="shared" si="87"/>
        <v>4.1000000000000002E-2</v>
      </c>
      <c r="AE144" s="70">
        <f t="shared" si="22"/>
        <v>6.0624999999999991E-4</v>
      </c>
    </row>
    <row r="145" spans="2:31" x14ac:dyDescent="0.2">
      <c r="B145" s="5" t="str">
        <f t="shared" ref="B145:F145" si="94">B53</f>
        <v>1510280-007A</v>
      </c>
      <c r="C145" s="5" t="str">
        <f t="shared" si="94"/>
        <v>State of Utah</v>
      </c>
      <c r="D145" s="5">
        <f t="shared" si="94"/>
        <v>4954000</v>
      </c>
      <c r="E145" s="11">
        <f t="shared" si="94"/>
        <v>298.74252672</v>
      </c>
      <c r="F145" s="8">
        <f t="shared" si="94"/>
        <v>42279.5</v>
      </c>
      <c r="G145" s="33">
        <f t="shared" si="54"/>
        <v>183</v>
      </c>
      <c r="H145" s="33"/>
      <c r="I145" s="58">
        <f t="shared" si="85"/>
        <v>2.0199999999999999E-2</v>
      </c>
      <c r="J145" s="58">
        <f t="shared" si="83"/>
        <v>5.4</v>
      </c>
      <c r="K145" s="58">
        <f t="shared" si="69"/>
        <v>1.7299999999999999E-2</v>
      </c>
      <c r="L145" s="59">
        <f t="shared" si="69"/>
        <v>5.2399999999999999E-3</v>
      </c>
      <c r="M145" s="33"/>
      <c r="N145" s="59">
        <f t="shared" si="55"/>
        <v>0.123</v>
      </c>
      <c r="O145" s="33"/>
      <c r="P145" s="59">
        <f t="shared" si="51"/>
        <v>0.33300000000000002</v>
      </c>
      <c r="Q145" s="33">
        <f t="shared" si="56"/>
        <v>178</v>
      </c>
      <c r="R145" s="58">
        <f t="shared" si="52"/>
        <v>0.22800000000000001</v>
      </c>
      <c r="S145" s="33"/>
      <c r="T145" s="33">
        <f t="shared" si="79"/>
        <v>10.8</v>
      </c>
      <c r="U145" s="33"/>
      <c r="V145" s="33"/>
      <c r="W145" s="59">
        <f t="shared" si="72"/>
        <v>0.20399999999999999</v>
      </c>
      <c r="X145" s="33"/>
      <c r="Y145" s="33"/>
      <c r="Z145" s="33"/>
      <c r="AA145" s="33"/>
      <c r="AB145" s="58">
        <f t="shared" si="86"/>
        <v>2.4399999999999999E-3</v>
      </c>
      <c r="AC145" s="33"/>
      <c r="AD145" s="58">
        <f t="shared" si="87"/>
        <v>0.86199999999999999</v>
      </c>
      <c r="AE145" s="70">
        <f t="shared" si="22"/>
        <v>1.2459016393442624E-3</v>
      </c>
    </row>
    <row r="146" spans="2:31" x14ac:dyDescent="0.2">
      <c r="B146" s="5" t="str">
        <f t="shared" ref="B146:F146" si="95">B54</f>
        <v>SJ4C-100515-11</v>
      </c>
      <c r="C146" s="5" t="str">
        <f t="shared" si="95"/>
        <v>USEPA Region 9</v>
      </c>
      <c r="D146" s="5" t="str">
        <f t="shared" si="95"/>
        <v>SJ4C</v>
      </c>
      <c r="E146" s="11">
        <f t="shared" si="95"/>
        <v>295.82961408</v>
      </c>
      <c r="F146" s="8">
        <f t="shared" si="95"/>
        <v>42282.429166666669</v>
      </c>
      <c r="G146" s="33">
        <f t="shared" si="54"/>
        <v>9.4</v>
      </c>
      <c r="H146" s="33"/>
      <c r="I146" s="58">
        <f t="shared" si="85"/>
        <v>3.2000000000000002E-3</v>
      </c>
      <c r="J146" s="58">
        <f t="shared" si="83"/>
        <v>0.28000000000000003</v>
      </c>
      <c r="K146" s="58">
        <f t="shared" ref="K146:L165" si="96">K54/1000</f>
        <v>5.6999999999999998E-4</v>
      </c>
      <c r="L146" s="59">
        <f t="shared" si="96"/>
        <v>5.0000000000000001E-4</v>
      </c>
      <c r="M146" s="33"/>
      <c r="N146" s="59">
        <f t="shared" si="55"/>
        <v>8.199999999999999E-3</v>
      </c>
      <c r="O146" s="33"/>
      <c r="P146" s="59">
        <f t="shared" ref="P146:P166" si="97">P54/1000</f>
        <v>1.0999999999999999E-2</v>
      </c>
      <c r="Q146" s="33">
        <f t="shared" si="56"/>
        <v>6.7</v>
      </c>
      <c r="R146" s="58">
        <f t="shared" ref="R146:R166" si="98">R54/1000</f>
        <v>7.9000000000000008E-3</v>
      </c>
      <c r="S146" s="33"/>
      <c r="T146" s="33">
        <f t="shared" si="79"/>
        <v>0.2</v>
      </c>
      <c r="U146" s="33"/>
      <c r="V146" s="33"/>
      <c r="W146" s="59">
        <f t="shared" si="72"/>
        <v>7.4000000000000003E-3</v>
      </c>
      <c r="X146" s="33"/>
      <c r="Y146" s="33"/>
      <c r="Z146" s="33"/>
      <c r="AA146" s="33"/>
      <c r="AB146" s="58">
        <f t="shared" si="86"/>
        <v>1.4000000000000001E-4</v>
      </c>
      <c r="AC146" s="33"/>
      <c r="AD146" s="58">
        <f t="shared" si="87"/>
        <v>3.2000000000000001E-2</v>
      </c>
      <c r="AE146" s="70">
        <f t="shared" si="22"/>
        <v>8.4042553191489365E-4</v>
      </c>
    </row>
    <row r="147" spans="2:31" x14ac:dyDescent="0.2">
      <c r="B147" s="5" t="str">
        <f t="shared" ref="B147:F147" si="99">B55</f>
        <v>SJ4C-100815-11</v>
      </c>
      <c r="C147" s="5" t="str">
        <f t="shared" si="99"/>
        <v>USEPA Region 9</v>
      </c>
      <c r="D147" s="5" t="str">
        <f t="shared" si="99"/>
        <v>SJ4C</v>
      </c>
      <c r="E147" s="11">
        <f t="shared" si="99"/>
        <v>295.82961408</v>
      </c>
      <c r="F147" s="8">
        <f t="shared" si="99"/>
        <v>42285.421527777777</v>
      </c>
      <c r="G147" s="33">
        <f t="shared" ref="G147:G166" si="100">G55/1000</f>
        <v>48</v>
      </c>
      <c r="H147" s="33"/>
      <c r="I147" s="58">
        <f t="shared" si="85"/>
        <v>1.4E-2</v>
      </c>
      <c r="J147" s="58">
        <f t="shared" si="83"/>
        <v>1.1000000000000001</v>
      </c>
      <c r="K147" s="58">
        <f t="shared" si="96"/>
        <v>7.6E-3</v>
      </c>
      <c r="L147" s="59">
        <f t="shared" si="96"/>
        <v>1.5E-3</v>
      </c>
      <c r="M147" s="33"/>
      <c r="N147" s="59">
        <f t="shared" ref="N147:N166" si="101">N55/1000</f>
        <v>2.1999999999999999E-2</v>
      </c>
      <c r="O147" s="33"/>
      <c r="P147" s="59">
        <f t="shared" si="97"/>
        <v>7.6999999999999999E-2</v>
      </c>
      <c r="Q147" s="33">
        <f t="shared" ref="Q147:Q166" si="102">Q55/1000</f>
        <v>39</v>
      </c>
      <c r="R147" s="58">
        <f t="shared" si="98"/>
        <v>4.8000000000000001E-2</v>
      </c>
      <c r="S147" s="33"/>
      <c r="T147" s="33">
        <f t="shared" si="79"/>
        <v>3.4</v>
      </c>
      <c r="U147" s="33"/>
      <c r="V147" s="33"/>
      <c r="W147" s="59">
        <f t="shared" si="72"/>
        <v>3.5999999999999997E-2</v>
      </c>
      <c r="X147" s="33"/>
      <c r="Y147" s="33"/>
      <c r="Z147" s="33"/>
      <c r="AA147" s="33"/>
      <c r="AB147" s="58">
        <f t="shared" si="86"/>
        <v>5.1000000000000004E-4</v>
      </c>
      <c r="AC147" s="33"/>
      <c r="AD147" s="58">
        <f t="shared" si="87"/>
        <v>0.17</v>
      </c>
      <c r="AE147" s="70">
        <f t="shared" si="22"/>
        <v>1E-3</v>
      </c>
    </row>
    <row r="148" spans="2:31" x14ac:dyDescent="0.2">
      <c r="B148" s="5" t="str">
        <f t="shared" ref="B148:F148" si="103">B56</f>
        <v>SJ4C-101215-11</v>
      </c>
      <c r="C148" s="5" t="str">
        <f t="shared" si="103"/>
        <v>USEPA Region 9</v>
      </c>
      <c r="D148" s="5" t="str">
        <f t="shared" si="103"/>
        <v>SJ4C</v>
      </c>
      <c r="E148" s="11">
        <f t="shared" si="103"/>
        <v>295.82961408</v>
      </c>
      <c r="F148" s="8">
        <f t="shared" si="103"/>
        <v>42289.454861111109</v>
      </c>
      <c r="G148" s="33">
        <f t="shared" si="100"/>
        <v>29</v>
      </c>
      <c r="H148" s="33"/>
      <c r="I148" s="58">
        <f t="shared" si="85"/>
        <v>6.9000000000000008E-3</v>
      </c>
      <c r="J148" s="58">
        <f t="shared" si="83"/>
        <v>0.42</v>
      </c>
      <c r="K148" s="58">
        <f t="shared" si="96"/>
        <v>1.4E-3</v>
      </c>
      <c r="L148" s="59">
        <f t="shared" si="96"/>
        <v>4.2999999999999995E-5</v>
      </c>
      <c r="M148" s="33"/>
      <c r="N148" s="59">
        <f t="shared" si="101"/>
        <v>1.6E-2</v>
      </c>
      <c r="O148" s="33"/>
      <c r="P148" s="59">
        <f t="shared" si="97"/>
        <v>2.9000000000000001E-2</v>
      </c>
      <c r="Q148" s="33">
        <f t="shared" si="102"/>
        <v>25</v>
      </c>
      <c r="R148" s="58">
        <f t="shared" si="98"/>
        <v>2.1000000000000001E-2</v>
      </c>
      <c r="S148" s="33"/>
      <c r="T148" s="33">
        <f t="shared" si="79"/>
        <v>0.54</v>
      </c>
      <c r="U148" s="33"/>
      <c r="V148" s="33"/>
      <c r="W148" s="59">
        <f t="shared" si="72"/>
        <v>1.7000000000000001E-2</v>
      </c>
      <c r="X148" s="33"/>
      <c r="Y148" s="33"/>
      <c r="Z148" s="33"/>
      <c r="AA148" s="33"/>
      <c r="AB148" s="58">
        <f t="shared" si="86"/>
        <v>3.2000000000000003E-4</v>
      </c>
      <c r="AC148" s="33"/>
      <c r="AD148" s="58">
        <f t="shared" si="87"/>
        <v>9.2999999999999999E-2</v>
      </c>
      <c r="AE148" s="70">
        <f t="shared" si="22"/>
        <v>7.2413793103448282E-4</v>
      </c>
    </row>
    <row r="149" spans="2:31" x14ac:dyDescent="0.2">
      <c r="B149" s="5" t="str">
        <f t="shared" ref="B149:F149" si="104">B57</f>
        <v>1510563-007A</v>
      </c>
      <c r="C149" s="5" t="str">
        <f t="shared" si="104"/>
        <v>State of Utah</v>
      </c>
      <c r="D149" s="5">
        <f t="shared" si="104"/>
        <v>4954000</v>
      </c>
      <c r="E149" s="11">
        <f t="shared" si="104"/>
        <v>298.74252672</v>
      </c>
      <c r="F149" s="8">
        <f t="shared" si="104"/>
        <v>42292.5</v>
      </c>
      <c r="G149" s="33">
        <f t="shared" si="100"/>
        <v>34.4</v>
      </c>
      <c r="H149" s="33"/>
      <c r="I149" s="58">
        <f t="shared" si="85"/>
        <v>9.9399999999999992E-3</v>
      </c>
      <c r="J149" s="58">
        <f t="shared" si="83"/>
        <v>0.751</v>
      </c>
      <c r="K149" s="58">
        <f t="shared" si="96"/>
        <v>2.5500000000000002E-3</v>
      </c>
      <c r="L149" s="59">
        <f t="shared" si="96"/>
        <v>1.01E-3</v>
      </c>
      <c r="M149" s="33"/>
      <c r="N149" s="59">
        <f t="shared" si="101"/>
        <v>2.2599999999999999E-2</v>
      </c>
      <c r="O149" s="33"/>
      <c r="P149" s="59">
        <f t="shared" si="97"/>
        <v>5.9499999999999997E-2</v>
      </c>
      <c r="Q149" s="33">
        <f t="shared" si="102"/>
        <v>38.1</v>
      </c>
      <c r="R149" s="58">
        <f t="shared" si="98"/>
        <v>4.3999999999999997E-2</v>
      </c>
      <c r="S149" s="33"/>
      <c r="T149" s="33">
        <f t="shared" si="79"/>
        <v>1.28</v>
      </c>
      <c r="U149" s="33"/>
      <c r="V149" s="33"/>
      <c r="W149" s="59">
        <f t="shared" si="72"/>
        <v>7.3700000000000002E-2</v>
      </c>
      <c r="X149" s="33"/>
      <c r="Y149" s="33"/>
      <c r="Z149" s="33"/>
      <c r="AA149" s="33"/>
      <c r="AB149" s="58">
        <f t="shared" si="86"/>
        <v>6.8300000000000001E-4</v>
      </c>
      <c r="AC149" s="33"/>
      <c r="AD149" s="58">
        <f t="shared" si="87"/>
        <v>0.17599999999999999</v>
      </c>
      <c r="AE149" s="70">
        <f t="shared" si="22"/>
        <v>1.2790697674418604E-3</v>
      </c>
    </row>
    <row r="150" spans="2:31" x14ac:dyDescent="0.2">
      <c r="B150" s="5" t="str">
        <f t="shared" ref="B150:F150" si="105">B58</f>
        <v>1510563-013A</v>
      </c>
      <c r="C150" s="5" t="str">
        <f t="shared" si="105"/>
        <v>State of Utah</v>
      </c>
      <c r="D150" s="5">
        <f t="shared" si="105"/>
        <v>4954000</v>
      </c>
      <c r="E150" s="11">
        <f t="shared" si="105"/>
        <v>298.74252672</v>
      </c>
      <c r="F150" s="8">
        <f t="shared" si="105"/>
        <v>42295.5</v>
      </c>
      <c r="G150" s="33">
        <f t="shared" si="100"/>
        <v>39</v>
      </c>
      <c r="H150" s="33"/>
      <c r="I150" s="58">
        <f t="shared" si="85"/>
        <v>1.03E-2</v>
      </c>
      <c r="J150" s="58">
        <f t="shared" si="83"/>
        <v>0.97099999999999997</v>
      </c>
      <c r="K150" s="58">
        <f t="shared" si="96"/>
        <v>2.8800000000000002E-3</v>
      </c>
      <c r="L150" s="59">
        <f t="shared" si="96"/>
        <v>1.23E-3</v>
      </c>
      <c r="M150" s="33"/>
      <c r="N150" s="59">
        <f t="shared" si="101"/>
        <v>2.7400000000000001E-2</v>
      </c>
      <c r="O150" s="33"/>
      <c r="P150" s="59">
        <f t="shared" si="97"/>
        <v>6.5299999999999997E-2</v>
      </c>
      <c r="Q150" s="33">
        <f t="shared" si="102"/>
        <v>44.2</v>
      </c>
      <c r="R150" s="58">
        <f t="shared" si="98"/>
        <v>5.0700000000000002E-2</v>
      </c>
      <c r="S150" s="33"/>
      <c r="T150" s="33">
        <f t="shared" si="79"/>
        <v>1.66</v>
      </c>
      <c r="U150" s="33"/>
      <c r="V150" s="33"/>
      <c r="W150" s="59">
        <f t="shared" si="72"/>
        <v>4.4400000000000002E-2</v>
      </c>
      <c r="X150" s="33"/>
      <c r="Y150" s="33"/>
      <c r="Z150" s="33"/>
      <c r="AA150" s="33"/>
      <c r="AB150" s="58">
        <f t="shared" si="86"/>
        <v>8.7000000000000001E-4</v>
      </c>
      <c r="AC150" s="33"/>
      <c r="AD150" s="58">
        <f t="shared" si="87"/>
        <v>0.19700000000000001</v>
      </c>
      <c r="AE150" s="70">
        <f t="shared" si="22"/>
        <v>1.3000000000000002E-3</v>
      </c>
    </row>
    <row r="151" spans="2:31" x14ac:dyDescent="0.2">
      <c r="B151" s="5" t="str">
        <f t="shared" ref="B151:F151" si="106">B59</f>
        <v>1510563-014A</v>
      </c>
      <c r="C151" s="5" t="str">
        <f t="shared" si="106"/>
        <v>State of Utah</v>
      </c>
      <c r="D151" s="5">
        <f t="shared" si="106"/>
        <v>4954000</v>
      </c>
      <c r="E151" s="11">
        <f t="shared" si="106"/>
        <v>298.74252672</v>
      </c>
      <c r="F151" s="8">
        <f t="shared" si="106"/>
        <v>42296.000011574077</v>
      </c>
      <c r="G151" s="33">
        <f t="shared" si="100"/>
        <v>23.9</v>
      </c>
      <c r="H151" s="33"/>
      <c r="I151" s="58">
        <f t="shared" si="85"/>
        <v>7.3499999999999998E-3</v>
      </c>
      <c r="J151" s="58">
        <f t="shared" si="83"/>
        <v>0.53300000000000003</v>
      </c>
      <c r="K151" s="58">
        <f t="shared" si="96"/>
        <v>1.56E-3</v>
      </c>
      <c r="L151" s="59">
        <f t="shared" si="96"/>
        <v>6.4000000000000005E-4</v>
      </c>
      <c r="M151" s="33"/>
      <c r="N151" s="59">
        <f t="shared" si="101"/>
        <v>1.6800000000000002E-2</v>
      </c>
      <c r="O151" s="33"/>
      <c r="P151" s="59">
        <f t="shared" si="97"/>
        <v>3.9100000000000003E-2</v>
      </c>
      <c r="Q151" s="33">
        <f t="shared" si="102"/>
        <v>25</v>
      </c>
      <c r="R151" s="58">
        <f t="shared" si="98"/>
        <v>2.5600000000000001E-2</v>
      </c>
      <c r="S151" s="33"/>
      <c r="T151" s="33">
        <f t="shared" si="79"/>
        <v>0.86599999999999999</v>
      </c>
      <c r="U151" s="33"/>
      <c r="V151" s="33"/>
      <c r="W151" s="59">
        <f t="shared" si="72"/>
        <v>2.41E-2</v>
      </c>
      <c r="X151" s="33"/>
      <c r="Y151" s="33"/>
      <c r="Z151" s="33"/>
      <c r="AA151" s="33"/>
      <c r="AB151" s="58">
        <f t="shared" si="86"/>
        <v>4.6500000000000003E-4</v>
      </c>
      <c r="AC151" s="33"/>
      <c r="AD151" s="58">
        <f t="shared" si="87"/>
        <v>0.109</v>
      </c>
      <c r="AE151" s="70">
        <f t="shared" si="22"/>
        <v>1.0711297071129709E-3</v>
      </c>
    </row>
    <row r="152" spans="2:31" x14ac:dyDescent="0.2">
      <c r="B152" s="5" t="str">
        <f t="shared" ref="B152:F152" si="107">B60</f>
        <v>1510563-015A</v>
      </c>
      <c r="C152" s="5" t="str">
        <f t="shared" si="107"/>
        <v>State of Utah</v>
      </c>
      <c r="D152" s="5">
        <f t="shared" si="107"/>
        <v>4954000</v>
      </c>
      <c r="E152" s="11">
        <f t="shared" si="107"/>
        <v>298.74252672</v>
      </c>
      <c r="F152" s="8">
        <f t="shared" si="107"/>
        <v>42296.5</v>
      </c>
      <c r="G152" s="33">
        <f t="shared" si="100"/>
        <v>166</v>
      </c>
      <c r="H152" s="33"/>
      <c r="I152" s="58">
        <f t="shared" si="85"/>
        <v>3.1399999999999997E-2</v>
      </c>
      <c r="J152" s="58">
        <f t="shared" si="83"/>
        <v>2.12</v>
      </c>
      <c r="K152" s="58">
        <f t="shared" si="96"/>
        <v>1.55E-2</v>
      </c>
      <c r="L152" s="59">
        <f t="shared" si="96"/>
        <v>5.96E-3</v>
      </c>
      <c r="M152" s="33"/>
      <c r="N152" s="59">
        <f t="shared" si="101"/>
        <v>8.8900000000000007E-2</v>
      </c>
      <c r="O152" s="33"/>
      <c r="P152" s="59">
        <f t="shared" si="97"/>
        <v>0.20100000000000001</v>
      </c>
      <c r="Q152" s="33">
        <f t="shared" si="102"/>
        <v>163</v>
      </c>
      <c r="R152" s="58">
        <f t="shared" si="98"/>
        <v>0.18099999999999999</v>
      </c>
      <c r="S152" s="33"/>
      <c r="T152" s="33">
        <f t="shared" si="79"/>
        <v>8.11</v>
      </c>
      <c r="U152" s="33"/>
      <c r="V152" s="33"/>
      <c r="W152" s="59">
        <f t="shared" si="72"/>
        <v>0.16800000000000001</v>
      </c>
      <c r="X152" s="33"/>
      <c r="Y152" s="33"/>
      <c r="Z152" s="33"/>
      <c r="AA152" s="33"/>
      <c r="AB152" s="58">
        <f t="shared" si="86"/>
        <v>2.5899999999999999E-3</v>
      </c>
      <c r="AC152" s="33"/>
      <c r="AD152" s="58">
        <f t="shared" si="87"/>
        <v>0.74199999999999999</v>
      </c>
      <c r="AE152" s="70">
        <f t="shared" si="22"/>
        <v>1.0903614457831324E-3</v>
      </c>
    </row>
    <row r="153" spans="2:31" x14ac:dyDescent="0.2">
      <c r="B153" s="5" t="str">
        <f t="shared" ref="B153:F153" si="108">B61</f>
        <v>1510563-016A</v>
      </c>
      <c r="C153" s="5" t="str">
        <f t="shared" si="108"/>
        <v>State of Utah</v>
      </c>
      <c r="D153" s="5">
        <f t="shared" si="108"/>
        <v>4954000</v>
      </c>
      <c r="E153" s="11">
        <f t="shared" si="108"/>
        <v>298.74252672</v>
      </c>
      <c r="F153" s="8">
        <f t="shared" si="108"/>
        <v>42297.000694444447</v>
      </c>
      <c r="G153" s="33">
        <f t="shared" si="100"/>
        <v>202</v>
      </c>
      <c r="H153" s="33"/>
      <c r="I153" s="58">
        <f t="shared" si="85"/>
        <v>3.1600000000000003E-2</v>
      </c>
      <c r="J153" s="58">
        <f t="shared" si="83"/>
        <v>0.63800000000000001</v>
      </c>
      <c r="K153" s="58">
        <f t="shared" si="96"/>
        <v>5.33E-2</v>
      </c>
      <c r="L153" s="59">
        <f t="shared" si="96"/>
        <v>2.4899999999999999E-2</v>
      </c>
      <c r="M153" s="33"/>
      <c r="N153" s="59">
        <f t="shared" si="101"/>
        <v>7.3700000000000002E-2</v>
      </c>
      <c r="O153" s="33"/>
      <c r="P153" s="59">
        <f t="shared" si="97"/>
        <v>0.19400000000000001</v>
      </c>
      <c r="Q153" s="33">
        <f t="shared" si="102"/>
        <v>44.6</v>
      </c>
      <c r="R153" s="58">
        <f t="shared" si="98"/>
        <v>0.36899999999999999</v>
      </c>
      <c r="S153" s="33"/>
      <c r="T153" s="33">
        <f t="shared" si="79"/>
        <v>30.3</v>
      </c>
      <c r="U153" s="33"/>
      <c r="V153" s="33"/>
      <c r="W153" s="59">
        <f t="shared" si="72"/>
        <v>0.36799999999999999</v>
      </c>
      <c r="X153" s="33"/>
      <c r="Y153" s="33"/>
      <c r="Z153" s="33"/>
      <c r="AA153" s="33"/>
      <c r="AB153" s="58">
        <f t="shared" si="86"/>
        <v>1.2199999999999999E-3</v>
      </c>
      <c r="AC153" s="33"/>
      <c r="AD153" s="58">
        <f t="shared" si="87"/>
        <v>1.1599999999999999</v>
      </c>
      <c r="AE153" s="70">
        <f t="shared" si="22"/>
        <v>1.8267326732673266E-3</v>
      </c>
    </row>
    <row r="154" spans="2:31" x14ac:dyDescent="0.2">
      <c r="B154" s="5" t="str">
        <f t="shared" ref="B154:F154" si="109">B62</f>
        <v>1510563-017A</v>
      </c>
      <c r="C154" s="5" t="str">
        <f t="shared" si="109"/>
        <v>State of Utah</v>
      </c>
      <c r="D154" s="5">
        <f t="shared" si="109"/>
        <v>4954000</v>
      </c>
      <c r="E154" s="11">
        <f t="shared" si="109"/>
        <v>298.74252672</v>
      </c>
      <c r="F154" s="8">
        <f t="shared" si="109"/>
        <v>42297.5</v>
      </c>
      <c r="G154" s="33">
        <f t="shared" si="100"/>
        <v>248</v>
      </c>
      <c r="H154" s="33"/>
      <c r="I154" s="58">
        <f t="shared" si="85"/>
        <v>3.4099999999999998E-2</v>
      </c>
      <c r="J154" s="58">
        <f t="shared" si="83"/>
        <v>1.36</v>
      </c>
      <c r="K154" s="58">
        <f t="shared" si="96"/>
        <v>3.1699999999999999E-2</v>
      </c>
      <c r="L154" s="59">
        <f t="shared" si="96"/>
        <v>1.37E-2</v>
      </c>
      <c r="M154" s="33"/>
      <c r="N154" s="59">
        <f t="shared" si="101"/>
        <v>0.11600000000000001</v>
      </c>
      <c r="O154" s="33"/>
      <c r="P154" s="59">
        <f t="shared" si="97"/>
        <v>0.24399999999999999</v>
      </c>
      <c r="Q154" s="33">
        <f t="shared" si="102"/>
        <v>181</v>
      </c>
      <c r="R154" s="58">
        <f t="shared" si="98"/>
        <v>0.22600000000000001</v>
      </c>
      <c r="S154" s="33"/>
      <c r="T154" s="33">
        <f t="shared" si="79"/>
        <v>13.3</v>
      </c>
      <c r="U154" s="33"/>
      <c r="V154" s="33"/>
      <c r="W154" s="59">
        <f t="shared" si="72"/>
        <v>0.28100000000000003</v>
      </c>
      <c r="X154" s="33"/>
      <c r="Y154" s="33"/>
      <c r="Z154" s="33"/>
      <c r="AA154" s="33"/>
      <c r="AB154" s="58">
        <f t="shared" si="86"/>
        <v>2.5899999999999999E-3</v>
      </c>
      <c r="AC154" s="33"/>
      <c r="AD154" s="58">
        <f t="shared" si="87"/>
        <v>1.1499999999999999</v>
      </c>
      <c r="AE154" s="70">
        <f t="shared" si="22"/>
        <v>9.1129032258064518E-4</v>
      </c>
    </row>
    <row r="155" spans="2:31" x14ac:dyDescent="0.2">
      <c r="B155" s="5" t="str">
        <f t="shared" ref="B155:F155" si="110">B63</f>
        <v>1510563-018A</v>
      </c>
      <c r="C155" s="5" t="str">
        <f t="shared" si="110"/>
        <v>State of Utah</v>
      </c>
      <c r="D155" s="5">
        <f t="shared" si="110"/>
        <v>4954000</v>
      </c>
      <c r="E155" s="11">
        <f t="shared" si="110"/>
        <v>298.74252672</v>
      </c>
      <c r="F155" s="8">
        <f t="shared" si="110"/>
        <v>42298.000011574077</v>
      </c>
      <c r="G155" s="33">
        <f t="shared" si="100"/>
        <v>230</v>
      </c>
      <c r="H155" s="33"/>
      <c r="I155" s="58">
        <f t="shared" si="85"/>
        <v>3.39E-2</v>
      </c>
      <c r="J155" s="58">
        <f t="shared" si="83"/>
        <v>3.36</v>
      </c>
      <c r="K155" s="58">
        <f t="shared" si="96"/>
        <v>3.95E-2</v>
      </c>
      <c r="L155" s="59">
        <f t="shared" si="96"/>
        <v>2.01E-2</v>
      </c>
      <c r="M155" s="33"/>
      <c r="N155" s="59">
        <f t="shared" si="101"/>
        <v>0.104</v>
      </c>
      <c r="O155" s="33"/>
      <c r="P155" s="59">
        <f t="shared" si="97"/>
        <v>0.29599999999999999</v>
      </c>
      <c r="Q155" s="33">
        <f t="shared" si="102"/>
        <v>114</v>
      </c>
      <c r="R155" s="58">
        <f t="shared" si="98"/>
        <v>0.35499999999999998</v>
      </c>
      <c r="S155" s="33"/>
      <c r="T155" s="33">
        <f t="shared" si="79"/>
        <v>20.399999999999999</v>
      </c>
      <c r="U155" s="33"/>
      <c r="V155" s="33"/>
      <c r="W155" s="59">
        <f t="shared" si="72"/>
        <v>0.375</v>
      </c>
      <c r="X155" s="33"/>
      <c r="Y155" s="33"/>
      <c r="Z155" s="33"/>
      <c r="AA155" s="33"/>
      <c r="AB155" s="58">
        <f t="shared" si="86"/>
        <v>1.6199999999999999E-3</v>
      </c>
      <c r="AC155" s="33"/>
      <c r="AD155" s="58">
        <f t="shared" si="87"/>
        <v>1.25</v>
      </c>
      <c r="AE155" s="70">
        <f t="shared" si="22"/>
        <v>1.5434782608695651E-3</v>
      </c>
    </row>
    <row r="156" spans="2:31" x14ac:dyDescent="0.2">
      <c r="B156" s="5" t="str">
        <f t="shared" ref="B156:F156" si="111">B64</f>
        <v>1511118-002A</v>
      </c>
      <c r="C156" s="5" t="str">
        <f t="shared" si="111"/>
        <v>State of Utah</v>
      </c>
      <c r="D156" s="5">
        <f t="shared" si="111"/>
        <v>4954000</v>
      </c>
      <c r="E156" s="11">
        <f t="shared" si="111"/>
        <v>298.74252672</v>
      </c>
      <c r="F156" s="8">
        <f t="shared" si="111"/>
        <v>42299.5</v>
      </c>
      <c r="G156" s="33">
        <f t="shared" si="100"/>
        <v>94.8</v>
      </c>
      <c r="H156" s="33"/>
      <c r="I156" s="58">
        <f t="shared" si="85"/>
        <v>2.53E-2</v>
      </c>
      <c r="J156" s="58">
        <f t="shared" si="83"/>
        <v>3.3</v>
      </c>
      <c r="K156" s="58">
        <f t="shared" si="96"/>
        <v>1.06E-2</v>
      </c>
      <c r="L156" s="59">
        <f t="shared" si="96"/>
        <v>4.5500000000000002E-3</v>
      </c>
      <c r="M156" s="33"/>
      <c r="N156" s="59">
        <f t="shared" si="101"/>
        <v>4.99E-2</v>
      </c>
      <c r="O156" s="33"/>
      <c r="P156" s="59">
        <f t="shared" si="97"/>
        <v>0.13100000000000001</v>
      </c>
      <c r="Q156" s="33">
        <f t="shared" si="102"/>
        <v>85.2</v>
      </c>
      <c r="R156" s="58">
        <f t="shared" si="98"/>
        <v>0.155</v>
      </c>
      <c r="S156" s="33"/>
      <c r="T156" s="33">
        <f t="shared" si="79"/>
        <v>6.35</v>
      </c>
      <c r="U156" s="33"/>
      <c r="V156" s="33"/>
      <c r="W156" s="59">
        <f t="shared" si="72"/>
        <v>0.108</v>
      </c>
      <c r="X156" s="33"/>
      <c r="Y156" s="33"/>
      <c r="Z156" s="33"/>
      <c r="AA156" s="33"/>
      <c r="AB156" s="58">
        <f t="shared" si="86"/>
        <v>9.6699999999999998E-4</v>
      </c>
      <c r="AC156" s="33"/>
      <c r="AD156" s="58">
        <f t="shared" si="87"/>
        <v>0.439</v>
      </c>
      <c r="AE156" s="70">
        <f t="shared" si="22"/>
        <v>1.6350210970464136E-3</v>
      </c>
    </row>
    <row r="157" spans="2:31" x14ac:dyDescent="0.2">
      <c r="B157" s="5" t="str">
        <f t="shared" ref="B157:F157" si="112">B65</f>
        <v>1511118-003A</v>
      </c>
      <c r="C157" s="5" t="str">
        <f t="shared" si="112"/>
        <v>State of Utah</v>
      </c>
      <c r="D157" s="5">
        <f t="shared" si="112"/>
        <v>4954000</v>
      </c>
      <c r="E157" s="11">
        <f t="shared" si="112"/>
        <v>298.74252672</v>
      </c>
      <c r="F157" s="8">
        <f t="shared" si="112"/>
        <v>42300.000115740739</v>
      </c>
      <c r="G157" s="33">
        <f t="shared" si="100"/>
        <v>138</v>
      </c>
      <c r="H157" s="33"/>
      <c r="I157" s="58">
        <f t="shared" si="85"/>
        <v>2.5600000000000001E-2</v>
      </c>
      <c r="J157" s="58">
        <f t="shared" si="83"/>
        <v>4.63</v>
      </c>
      <c r="K157" s="58">
        <f t="shared" si="96"/>
        <v>1.5900000000000001E-2</v>
      </c>
      <c r="L157" s="59">
        <f t="shared" si="96"/>
        <v>4.0499999999999998E-3</v>
      </c>
      <c r="M157" s="33"/>
      <c r="N157" s="59">
        <f t="shared" si="101"/>
        <v>6.5600000000000006E-2</v>
      </c>
      <c r="O157" s="33"/>
      <c r="P157" s="59">
        <f t="shared" si="97"/>
        <v>0.219</v>
      </c>
      <c r="Q157" s="33">
        <f t="shared" si="102"/>
        <v>118</v>
      </c>
      <c r="R157" s="58">
        <f t="shared" si="98"/>
        <v>0.2</v>
      </c>
      <c r="S157" s="33"/>
      <c r="T157" s="33">
        <f t="shared" si="79"/>
        <v>7</v>
      </c>
      <c r="U157" s="33"/>
      <c r="V157" s="33"/>
      <c r="W157" s="59">
        <f t="shared" si="72"/>
        <v>0.13600000000000001</v>
      </c>
      <c r="X157" s="33"/>
      <c r="Y157" s="33"/>
      <c r="Z157" s="33"/>
      <c r="AA157" s="33"/>
      <c r="AB157" s="58">
        <f t="shared" si="86"/>
        <v>1.32E-3</v>
      </c>
      <c r="AC157" s="33"/>
      <c r="AD157" s="58">
        <f t="shared" si="87"/>
        <v>0.52600000000000002</v>
      </c>
      <c r="AE157" s="70">
        <f t="shared" si="22"/>
        <v>1.4492753623188406E-3</v>
      </c>
    </row>
    <row r="158" spans="2:31" x14ac:dyDescent="0.2">
      <c r="B158" s="5" t="str">
        <f t="shared" ref="B158:F158" si="113">B66</f>
        <v>1511118-004A</v>
      </c>
      <c r="C158" s="5" t="str">
        <f t="shared" si="113"/>
        <v>State of Utah</v>
      </c>
      <c r="D158" s="5">
        <f t="shared" si="113"/>
        <v>4954000</v>
      </c>
      <c r="E158" s="11">
        <f t="shared" si="113"/>
        <v>298.74252672</v>
      </c>
      <c r="F158" s="8">
        <f t="shared" si="113"/>
        <v>42300.5</v>
      </c>
      <c r="G158" s="33">
        <f t="shared" si="100"/>
        <v>189</v>
      </c>
      <c r="H158" s="33"/>
      <c r="I158" s="58">
        <f t="shared" si="85"/>
        <v>3.4599999999999999E-2</v>
      </c>
      <c r="J158" s="58">
        <f t="shared" si="83"/>
        <v>6.53</v>
      </c>
      <c r="K158" s="58">
        <f t="shared" si="96"/>
        <v>1.8599999999999998E-2</v>
      </c>
      <c r="L158" s="59">
        <f t="shared" si="96"/>
        <v>7.1399999999999996E-3</v>
      </c>
      <c r="M158" s="33"/>
      <c r="N158" s="59">
        <f t="shared" si="101"/>
        <v>9.8000000000000004E-2</v>
      </c>
      <c r="O158" s="33"/>
      <c r="P158" s="59">
        <f t="shared" si="97"/>
        <v>0.308</v>
      </c>
      <c r="Q158" s="33">
        <f t="shared" si="102"/>
        <v>164</v>
      </c>
      <c r="R158" s="58">
        <f t="shared" si="98"/>
        <v>0.28299999999999997</v>
      </c>
      <c r="S158" s="33"/>
      <c r="T158" s="33">
        <f t="shared" si="79"/>
        <v>11.8</v>
      </c>
      <c r="U158" s="33"/>
      <c r="V158" s="33"/>
      <c r="W158" s="59">
        <f t="shared" si="72"/>
        <v>0.19800000000000001</v>
      </c>
      <c r="X158" s="33"/>
      <c r="Y158" s="33"/>
      <c r="Z158" s="33"/>
      <c r="AA158" s="33"/>
      <c r="AB158" s="58">
        <f t="shared" si="86"/>
        <v>2.2499999999999998E-3</v>
      </c>
      <c r="AC158" s="33"/>
      <c r="AD158" s="58">
        <f t="shared" si="87"/>
        <v>0.88600000000000001</v>
      </c>
      <c r="AE158" s="70">
        <f t="shared" si="22"/>
        <v>1.4973544973544972E-3</v>
      </c>
    </row>
    <row r="159" spans="2:31" x14ac:dyDescent="0.2">
      <c r="B159" s="5" t="str">
        <f t="shared" ref="B159:F159" si="114">B67</f>
        <v>SJ4C_102615</v>
      </c>
      <c r="C159" s="5" t="str">
        <f t="shared" si="114"/>
        <v>USEPA Regions</v>
      </c>
      <c r="D159" s="5" t="str">
        <f t="shared" si="114"/>
        <v>SJ4C</v>
      </c>
      <c r="E159" s="11">
        <f t="shared" si="114"/>
        <v>295.82961408</v>
      </c>
      <c r="F159" s="8">
        <f t="shared" si="114"/>
        <v>42303.447916666664</v>
      </c>
      <c r="G159" s="33">
        <f t="shared" si="100"/>
        <v>26</v>
      </c>
      <c r="H159" s="33"/>
      <c r="I159" s="58">
        <f t="shared" si="85"/>
        <v>5.4000000000000003E-3</v>
      </c>
      <c r="J159" s="58">
        <f t="shared" si="83"/>
        <v>0.35</v>
      </c>
      <c r="K159" s="58">
        <f t="shared" si="96"/>
        <v>2E-3</v>
      </c>
      <c r="L159" s="59">
        <f t="shared" si="96"/>
        <v>5.2999999999999998E-4</v>
      </c>
      <c r="M159" s="33"/>
      <c r="N159" s="59">
        <f t="shared" si="101"/>
        <v>1.2999999999999999E-2</v>
      </c>
      <c r="O159" s="33"/>
      <c r="P159" s="59">
        <f t="shared" si="97"/>
        <v>2.5999999999999999E-2</v>
      </c>
      <c r="Q159" s="33">
        <f t="shared" si="102"/>
        <v>19</v>
      </c>
      <c r="R159" s="58">
        <f t="shared" si="98"/>
        <v>1.9E-2</v>
      </c>
      <c r="S159" s="33"/>
      <c r="T159" s="33">
        <f t="shared" si="79"/>
        <v>0.69</v>
      </c>
      <c r="U159" s="33"/>
      <c r="V159" s="33"/>
      <c r="W159" s="59">
        <f t="shared" si="72"/>
        <v>1.2999999999999999E-2</v>
      </c>
      <c r="X159" s="33"/>
      <c r="Y159" s="33"/>
      <c r="Z159" s="33"/>
      <c r="AA159" s="33"/>
      <c r="AB159" s="58">
        <f t="shared" si="86"/>
        <v>2.3000000000000001E-4</v>
      </c>
      <c r="AC159" s="33"/>
      <c r="AD159" s="58">
        <f t="shared" si="87"/>
        <v>7.0000000000000007E-2</v>
      </c>
      <c r="AE159" s="70">
        <f t="shared" si="22"/>
        <v>7.307692307692308E-4</v>
      </c>
    </row>
    <row r="160" spans="2:31" x14ac:dyDescent="0.2">
      <c r="B160" s="5">
        <f t="shared" ref="B160:F160" si="115">B68</f>
        <v>201600514</v>
      </c>
      <c r="C160" s="5" t="str">
        <f t="shared" si="115"/>
        <v>State of Utah</v>
      </c>
      <c r="D160" s="5">
        <f t="shared" si="115"/>
        <v>4954000</v>
      </c>
      <c r="E160" s="11">
        <f t="shared" si="115"/>
        <v>298.74252672</v>
      </c>
      <c r="F160" s="8">
        <f t="shared" si="115"/>
        <v>42416.625</v>
      </c>
      <c r="G160" s="33">
        <f t="shared" si="100"/>
        <v>70.180000000000007</v>
      </c>
      <c r="H160" s="33"/>
      <c r="I160" s="58">
        <f t="shared" si="85"/>
        <v>1.0293E-2</v>
      </c>
      <c r="J160" s="58">
        <f t="shared" si="83"/>
        <v>0.89</v>
      </c>
      <c r="K160" s="58">
        <f t="shared" si="96"/>
        <v>5.1139999999999996E-3</v>
      </c>
      <c r="L160" s="59">
        <f t="shared" si="96"/>
        <v>1E-3</v>
      </c>
      <c r="M160" s="33"/>
      <c r="N160" s="59">
        <f t="shared" si="101"/>
        <v>3.7093000000000001E-2</v>
      </c>
      <c r="O160" s="33"/>
      <c r="P160" s="59">
        <f t="shared" si="97"/>
        <v>8.2575999999999997E-2</v>
      </c>
      <c r="Q160" s="33">
        <f t="shared" si="102"/>
        <v>51.5</v>
      </c>
      <c r="R160" s="58">
        <f t="shared" si="98"/>
        <v>5.6707E-2</v>
      </c>
      <c r="S160" s="33"/>
      <c r="T160" s="33">
        <f t="shared" si="79"/>
        <v>1.4269000000000001</v>
      </c>
      <c r="U160" s="33"/>
      <c r="V160" s="33"/>
      <c r="W160" s="59">
        <f t="shared" ref="W160:W166" si="116">W68/1000</f>
        <v>4.0437000000000001E-2</v>
      </c>
      <c r="X160" s="33"/>
      <c r="Y160" s="33"/>
      <c r="Z160" s="33"/>
      <c r="AA160" s="33"/>
      <c r="AB160" s="58">
        <f t="shared" si="86"/>
        <v>1E-3</v>
      </c>
      <c r="AC160" s="33"/>
      <c r="AD160" s="58">
        <f t="shared" si="87"/>
        <v>0.20202000000000001</v>
      </c>
      <c r="AE160" s="70">
        <f t="shared" si="22"/>
        <v>8.0802222855514381E-4</v>
      </c>
    </row>
    <row r="161" spans="2:31" x14ac:dyDescent="0.2">
      <c r="B161" s="5">
        <f t="shared" ref="B161:F161" si="117">B69</f>
        <v>201600686</v>
      </c>
      <c r="C161" s="5" t="str">
        <f t="shared" si="117"/>
        <v>State of Utah</v>
      </c>
      <c r="D161" s="5">
        <f t="shared" si="117"/>
        <v>4954000</v>
      </c>
      <c r="E161" s="11">
        <f t="shared" si="117"/>
        <v>298.74252672</v>
      </c>
      <c r="F161" s="8">
        <f t="shared" si="117"/>
        <v>42423.423611111109</v>
      </c>
      <c r="G161" s="33">
        <f t="shared" si="100"/>
        <v>2.4751999999999996</v>
      </c>
      <c r="H161" s="33"/>
      <c r="I161" s="58">
        <f t="shared" si="85"/>
        <v>1.5409999999999998E-3</v>
      </c>
      <c r="J161" s="58">
        <f t="shared" si="83"/>
        <v>0.22663</v>
      </c>
      <c r="K161" s="58">
        <f t="shared" si="96"/>
        <v>2.0870000000000003E-3</v>
      </c>
      <c r="L161" s="59">
        <f t="shared" si="96"/>
        <v>3.9400000000000004E-4</v>
      </c>
      <c r="M161" s="33"/>
      <c r="N161" s="59">
        <f t="shared" si="101"/>
        <v>4.535E-3</v>
      </c>
      <c r="O161" s="33"/>
      <c r="P161" s="59">
        <f t="shared" si="97"/>
        <v>1.6257999999999998E-2</v>
      </c>
      <c r="Q161" s="33">
        <f t="shared" si="102"/>
        <v>1.25</v>
      </c>
      <c r="R161" s="58">
        <f t="shared" si="98"/>
        <v>9.8320000000000005E-3</v>
      </c>
      <c r="S161" s="33"/>
      <c r="T161" s="33">
        <f t="shared" si="79"/>
        <v>0.92155999999999993</v>
      </c>
      <c r="U161" s="33"/>
      <c r="V161" s="33"/>
      <c r="W161" s="59">
        <f t="shared" si="116"/>
        <v>7.4869999999999997E-3</v>
      </c>
      <c r="X161" s="33"/>
      <c r="Y161" s="33"/>
      <c r="Z161" s="33"/>
      <c r="AA161" s="33"/>
      <c r="AB161" s="58">
        <f t="shared" si="86"/>
        <v>1E-4</v>
      </c>
      <c r="AC161" s="33"/>
      <c r="AD161" s="58">
        <f t="shared" si="87"/>
        <v>5.8051000000000005E-2</v>
      </c>
      <c r="AE161" s="70">
        <f t="shared" ref="AE161:AE182" si="118">R161/G161</f>
        <v>3.9722042663219142E-3</v>
      </c>
    </row>
    <row r="162" spans="2:31" x14ac:dyDescent="0.2">
      <c r="B162" s="5">
        <f t="shared" ref="B162:F162" si="119">B70</f>
        <v>201600733</v>
      </c>
      <c r="C162" s="5" t="str">
        <f t="shared" si="119"/>
        <v>State of Utah</v>
      </c>
      <c r="D162" s="5">
        <f t="shared" si="119"/>
        <v>4954000</v>
      </c>
      <c r="E162" s="11">
        <f t="shared" si="119"/>
        <v>298.74252672</v>
      </c>
      <c r="F162" s="8">
        <f t="shared" si="119"/>
        <v>42429.666666666664</v>
      </c>
      <c r="G162" s="33">
        <f t="shared" si="100"/>
        <v>3.2816000000000001</v>
      </c>
      <c r="H162" s="33"/>
      <c r="I162" s="58">
        <f t="shared" si="85"/>
        <v>1.8080000000000001E-3</v>
      </c>
      <c r="J162" s="58">
        <f t="shared" si="83"/>
        <v>0.12005</v>
      </c>
      <c r="K162" s="58">
        <f t="shared" si="96"/>
        <v>1E-3</v>
      </c>
      <c r="L162" s="59">
        <f t="shared" si="96"/>
        <v>1.02E-4</v>
      </c>
      <c r="M162" s="33"/>
      <c r="N162" s="59">
        <f t="shared" si="101"/>
        <v>6.2169999999999994E-3</v>
      </c>
      <c r="O162" s="33"/>
      <c r="P162" s="59">
        <f t="shared" si="97"/>
        <v>5.9709999999999997E-3</v>
      </c>
      <c r="Q162" s="33">
        <f t="shared" si="102"/>
        <v>3.3119999999999998</v>
      </c>
      <c r="R162" s="58">
        <f t="shared" si="98"/>
        <v>4.3390000000000008E-3</v>
      </c>
      <c r="S162" s="33"/>
      <c r="T162" s="33">
        <f t="shared" si="79"/>
        <v>0.12894999999999998</v>
      </c>
      <c r="U162" s="33"/>
      <c r="V162" s="33"/>
      <c r="W162" s="59">
        <f t="shared" si="116"/>
        <v>5.0000000000000001E-3</v>
      </c>
      <c r="X162" s="33"/>
      <c r="Y162" s="33"/>
      <c r="Z162" s="33"/>
      <c r="AA162" s="33"/>
      <c r="AB162" s="58">
        <f t="shared" si="86"/>
        <v>1E-4</v>
      </c>
      <c r="AC162" s="33"/>
      <c r="AD162" s="58">
        <f t="shared" si="87"/>
        <v>2.3396999999999998E-2</v>
      </c>
      <c r="AE162" s="70">
        <f t="shared" si="118"/>
        <v>1.3222208678693322E-3</v>
      </c>
    </row>
    <row r="163" spans="2:31" x14ac:dyDescent="0.2">
      <c r="B163" s="5">
        <f t="shared" ref="B163:F163" si="120">B71</f>
        <v>201600803</v>
      </c>
      <c r="C163" s="5" t="str">
        <f t="shared" si="120"/>
        <v>State of Utah</v>
      </c>
      <c r="D163" s="5">
        <f t="shared" si="120"/>
        <v>4954000</v>
      </c>
      <c r="E163" s="11">
        <f t="shared" si="120"/>
        <v>298.74252672</v>
      </c>
      <c r="F163" s="8">
        <f t="shared" si="120"/>
        <v>42438.347222222219</v>
      </c>
      <c r="G163" s="33">
        <f t="shared" si="100"/>
        <v>2.8874</v>
      </c>
      <c r="H163" s="33"/>
      <c r="I163" s="58">
        <f t="shared" si="85"/>
        <v>2.003E-3</v>
      </c>
      <c r="J163" s="58">
        <f t="shared" si="83"/>
        <v>0.106</v>
      </c>
      <c r="K163" s="58">
        <f t="shared" si="96"/>
        <v>1E-3</v>
      </c>
      <c r="L163" s="59">
        <f t="shared" si="96"/>
        <v>1.3700000000000002E-4</v>
      </c>
      <c r="M163" s="33"/>
      <c r="N163" s="59">
        <f t="shared" si="101"/>
        <v>5.8310000000000002E-3</v>
      </c>
      <c r="O163" s="33"/>
      <c r="P163" s="59">
        <f t="shared" si="97"/>
        <v>6.0039999999999998E-3</v>
      </c>
      <c r="Q163" s="33">
        <f t="shared" si="102"/>
        <v>2.97</v>
      </c>
      <c r="R163" s="58">
        <f t="shared" si="98"/>
        <v>4.8060000000000004E-3</v>
      </c>
      <c r="S163" s="33"/>
      <c r="T163" s="33">
        <f t="shared" si="79"/>
        <v>0.14412</v>
      </c>
      <c r="U163" s="33"/>
      <c r="V163" s="33"/>
      <c r="W163" s="59">
        <f t="shared" si="116"/>
        <v>5.0000000000000001E-3</v>
      </c>
      <c r="X163" s="33"/>
      <c r="Y163" s="33"/>
      <c r="Z163" s="33"/>
      <c r="AA163" s="33"/>
      <c r="AB163" s="58">
        <f t="shared" si="86"/>
        <v>1E-4</v>
      </c>
      <c r="AC163" s="33"/>
      <c r="AD163" s="58">
        <f t="shared" si="87"/>
        <v>2.8846E-2</v>
      </c>
      <c r="AE163" s="70">
        <f t="shared" si="118"/>
        <v>1.6644732285100783E-3</v>
      </c>
    </row>
    <row r="164" spans="2:31" x14ac:dyDescent="0.2">
      <c r="B164" s="5">
        <f t="shared" ref="B164:F164" si="121">B72</f>
        <v>201600832</v>
      </c>
      <c r="C164" s="5" t="str">
        <f t="shared" si="121"/>
        <v>State of Utah</v>
      </c>
      <c r="D164" s="5">
        <f t="shared" si="121"/>
        <v>4954000</v>
      </c>
      <c r="E164" s="11">
        <f t="shared" si="121"/>
        <v>298.74252672</v>
      </c>
      <c r="F164" s="8">
        <f t="shared" si="121"/>
        <v>42444.347222222219</v>
      </c>
      <c r="G164" s="33">
        <f t="shared" si="100"/>
        <v>1.5435999999999999</v>
      </c>
      <c r="H164" s="33"/>
      <c r="I164" s="58">
        <f t="shared" si="85"/>
        <v>1E-3</v>
      </c>
      <c r="J164" s="58">
        <f t="shared" si="83"/>
        <v>0.1</v>
      </c>
      <c r="K164" s="58">
        <f t="shared" si="96"/>
        <v>1E-3</v>
      </c>
      <c r="L164" s="59">
        <f t="shared" si="96"/>
        <v>1E-4</v>
      </c>
      <c r="M164" s="33"/>
      <c r="N164" s="59">
        <f t="shared" si="101"/>
        <v>4.2839999999999996E-3</v>
      </c>
      <c r="O164" s="33"/>
      <c r="P164" s="59">
        <f t="shared" si="97"/>
        <v>4.679E-3</v>
      </c>
      <c r="Q164" s="33">
        <f t="shared" si="102"/>
        <v>1.64</v>
      </c>
      <c r="R164" s="58">
        <f t="shared" si="98"/>
        <v>3.2100000000000002E-3</v>
      </c>
      <c r="S164" s="33"/>
      <c r="T164" s="33">
        <f t="shared" si="79"/>
        <v>0.1013</v>
      </c>
      <c r="U164" s="33"/>
      <c r="V164" s="33"/>
      <c r="W164" s="59">
        <f t="shared" si="116"/>
        <v>5.0000000000000001E-3</v>
      </c>
      <c r="X164" s="33"/>
      <c r="Y164" s="33"/>
      <c r="Z164" s="33"/>
      <c r="AA164" s="33"/>
      <c r="AB164" s="58">
        <f t="shared" si="86"/>
        <v>1E-4</v>
      </c>
      <c r="AC164" s="33"/>
      <c r="AD164" s="58">
        <f t="shared" si="87"/>
        <v>1.8319999999999999E-2</v>
      </c>
      <c r="AE164" s="70">
        <f t="shared" si="118"/>
        <v>2.0795542886758232E-3</v>
      </c>
    </row>
    <row r="165" spans="2:31" x14ac:dyDescent="0.2">
      <c r="B165" s="5">
        <f t="shared" ref="B165:F165" si="122">B73</f>
        <v>201600925</v>
      </c>
      <c r="C165" s="5" t="str">
        <f t="shared" si="122"/>
        <v>State of Utah</v>
      </c>
      <c r="D165" s="5">
        <f t="shared" si="122"/>
        <v>4954000</v>
      </c>
      <c r="E165" s="11">
        <f t="shared" si="122"/>
        <v>298.74252672</v>
      </c>
      <c r="F165" s="8">
        <f t="shared" si="122"/>
        <v>42451.395833333336</v>
      </c>
      <c r="G165" s="33">
        <f t="shared" si="100"/>
        <v>0.52832000000000001</v>
      </c>
      <c r="H165" s="33"/>
      <c r="I165" s="58">
        <f t="shared" si="85"/>
        <v>1.66E-3</v>
      </c>
      <c r="J165" s="58">
        <f t="shared" si="83"/>
        <v>0.1</v>
      </c>
      <c r="K165" s="58">
        <f t="shared" si="96"/>
        <v>1E-3</v>
      </c>
      <c r="L165" s="59">
        <f t="shared" si="96"/>
        <v>1E-4</v>
      </c>
      <c r="M165" s="33"/>
      <c r="N165" s="59">
        <f t="shared" si="101"/>
        <v>4.9909999999999998E-3</v>
      </c>
      <c r="O165" s="33"/>
      <c r="P165" s="59">
        <f t="shared" si="97"/>
        <v>3.5769999999999999E-3</v>
      </c>
      <c r="Q165" s="33">
        <f t="shared" si="102"/>
        <v>0.65900000000000003</v>
      </c>
      <c r="R165" s="58">
        <f t="shared" si="98"/>
        <v>2.3340000000000001E-3</v>
      </c>
      <c r="S165" s="33"/>
      <c r="T165" s="33">
        <f t="shared" si="79"/>
        <v>6.4033000000000007E-2</v>
      </c>
      <c r="U165" s="33"/>
      <c r="V165" s="33"/>
      <c r="W165" s="59">
        <f t="shared" si="116"/>
        <v>5.0000000000000001E-3</v>
      </c>
      <c r="X165" s="33"/>
      <c r="Y165" s="33"/>
      <c r="Z165" s="33"/>
      <c r="AA165" s="33"/>
      <c r="AB165" s="58">
        <f t="shared" si="86"/>
        <v>1E-4</v>
      </c>
      <c r="AC165" s="33"/>
      <c r="AD165" s="58">
        <f t="shared" si="87"/>
        <v>0.01</v>
      </c>
      <c r="AE165" s="70">
        <f t="shared" si="118"/>
        <v>4.4177771047849788E-3</v>
      </c>
    </row>
    <row r="166" spans="2:31" x14ac:dyDescent="0.2">
      <c r="B166" s="5" t="str">
        <f t="shared" ref="B166:F166" si="123">B74</f>
        <v>SJ4C_032316L</v>
      </c>
      <c r="C166" s="5" t="str">
        <f t="shared" si="123"/>
        <v>USEPA Regions</v>
      </c>
      <c r="D166" s="5" t="str">
        <f t="shared" si="123"/>
        <v>SJ4C</v>
      </c>
      <c r="E166" s="11">
        <f t="shared" si="123"/>
        <v>295.82961408</v>
      </c>
      <c r="F166" s="8">
        <f t="shared" si="123"/>
        <v>42452.395833333336</v>
      </c>
      <c r="G166" s="33">
        <f t="shared" si="100"/>
        <v>5.7</v>
      </c>
      <c r="H166" s="33"/>
      <c r="I166" s="58">
        <f t="shared" si="85"/>
        <v>2.1000000000000003E-3</v>
      </c>
      <c r="J166" s="58">
        <f t="shared" si="83"/>
        <v>0.15</v>
      </c>
      <c r="K166" s="58">
        <f t="shared" ref="K166:L166" si="124">K74/1000</f>
        <v>2.9999999999999997E-4</v>
      </c>
      <c r="L166" s="59">
        <f t="shared" si="124"/>
        <v>1.4000000000000001E-4</v>
      </c>
      <c r="M166" s="33"/>
      <c r="N166" s="59">
        <f t="shared" si="101"/>
        <v>3.7000000000000002E-3</v>
      </c>
      <c r="O166" s="33"/>
      <c r="P166" s="59">
        <f t="shared" si="97"/>
        <v>8.0000000000000002E-3</v>
      </c>
      <c r="Q166" s="33">
        <f t="shared" si="102"/>
        <v>5.0999999999999996</v>
      </c>
      <c r="R166" s="58">
        <f t="shared" si="98"/>
        <v>5.7000000000000002E-3</v>
      </c>
      <c r="S166" s="33"/>
      <c r="T166" s="33">
        <f t="shared" si="79"/>
        <v>0.15</v>
      </c>
      <c r="U166" s="33"/>
      <c r="V166" s="33"/>
      <c r="W166" s="59">
        <f t="shared" si="116"/>
        <v>4.4000000000000003E-3</v>
      </c>
      <c r="X166" s="33"/>
      <c r="Y166" s="33"/>
      <c r="Z166" s="33"/>
      <c r="AA166" s="33"/>
      <c r="AB166" s="58">
        <f t="shared" si="86"/>
        <v>1.4000000000000001E-4</v>
      </c>
      <c r="AC166" s="33"/>
      <c r="AD166" s="58">
        <f t="shared" si="87"/>
        <v>3.3000000000000002E-2</v>
      </c>
      <c r="AE166" s="70">
        <f t="shared" si="118"/>
        <v>1E-3</v>
      </c>
    </row>
    <row r="167" spans="2:31" x14ac:dyDescent="0.2">
      <c r="B167" s="5">
        <f t="shared" ref="B167:F167" si="125">B75</f>
        <v>201601044</v>
      </c>
      <c r="C167" s="5" t="str">
        <f t="shared" si="125"/>
        <v>State of Utah</v>
      </c>
      <c r="D167" s="5">
        <f t="shared" si="125"/>
        <v>4954000</v>
      </c>
      <c r="E167" s="11">
        <f t="shared" si="125"/>
        <v>298.74252672</v>
      </c>
      <c r="F167" s="8">
        <f t="shared" si="125"/>
        <v>42457.701388888891</v>
      </c>
      <c r="G167" s="33">
        <f t="shared" ref="G167:G182" si="126">G75/1000</f>
        <v>0.25590999999999997</v>
      </c>
      <c r="H167" s="33"/>
      <c r="I167" s="58">
        <f t="shared" ref="I167:L167" si="127">I75/1000</f>
        <v>9.7640000000000001E-3</v>
      </c>
      <c r="J167" s="58">
        <f t="shared" si="127"/>
        <v>0.1</v>
      </c>
      <c r="K167" s="58">
        <f t="shared" si="127"/>
        <v>1E-3</v>
      </c>
      <c r="L167" s="59">
        <f t="shared" si="127"/>
        <v>1E-4</v>
      </c>
      <c r="M167" s="33"/>
      <c r="N167" s="59">
        <f t="shared" ref="N167:N182" si="128">N75/1000</f>
        <v>7.9660000000000009E-3</v>
      </c>
      <c r="O167" s="33"/>
      <c r="P167" s="59">
        <f t="shared" ref="P167:R167" si="129">P75/1000</f>
        <v>2.264E-3</v>
      </c>
      <c r="Q167" s="33">
        <f t="shared" si="129"/>
        <v>0.35599999999999998</v>
      </c>
      <c r="R167" s="58">
        <f t="shared" si="129"/>
        <v>1.2700000000000001E-3</v>
      </c>
      <c r="S167" s="33"/>
      <c r="T167" s="33">
        <f t="shared" ref="T167:T182" si="130">T75/1000</f>
        <v>4.1866E-2</v>
      </c>
      <c r="U167" s="33"/>
      <c r="V167" s="33"/>
      <c r="W167" s="59">
        <f t="shared" ref="W167:W182" si="131">W75/1000</f>
        <v>5.0000000000000001E-3</v>
      </c>
      <c r="X167" s="33"/>
      <c r="Y167" s="33"/>
      <c r="Z167" s="33"/>
      <c r="AA167" s="33"/>
      <c r="AB167" s="58">
        <f t="shared" ref="AB167:AB182" si="132">AB75/1000</f>
        <v>1E-4</v>
      </c>
      <c r="AC167" s="33"/>
      <c r="AD167" s="58">
        <f t="shared" ref="AD167:AD182" si="133">AD75/1000</f>
        <v>0.01</v>
      </c>
      <c r="AE167" s="70">
        <f t="shared" si="118"/>
        <v>4.962682192958463E-3</v>
      </c>
    </row>
    <row r="168" spans="2:31" x14ac:dyDescent="0.2">
      <c r="B168" s="5">
        <f t="shared" ref="B168:F168" si="134">B76</f>
        <v>201601179</v>
      </c>
      <c r="C168" s="5" t="str">
        <f t="shared" si="134"/>
        <v>State of Utah</v>
      </c>
      <c r="D168" s="5">
        <f t="shared" si="134"/>
        <v>4954000</v>
      </c>
      <c r="E168" s="11">
        <f t="shared" si="134"/>
        <v>298.74252672</v>
      </c>
      <c r="F168" s="8">
        <f t="shared" si="134"/>
        <v>42464.513888888891</v>
      </c>
      <c r="G168" s="33">
        <f t="shared" si="126"/>
        <v>1.4077999999999999</v>
      </c>
      <c r="H168" s="33"/>
      <c r="I168" s="58">
        <f t="shared" ref="I168:L168" si="135">I76/1000</f>
        <v>7.783E-3</v>
      </c>
      <c r="J168" s="58">
        <f t="shared" si="135"/>
        <v>0.1</v>
      </c>
      <c r="K168" s="58">
        <f t="shared" si="135"/>
        <v>1E-3</v>
      </c>
      <c r="L168" s="59">
        <f t="shared" si="135"/>
        <v>1E-4</v>
      </c>
      <c r="M168" s="33"/>
      <c r="N168" s="59">
        <f t="shared" si="128"/>
        <v>7.7670000000000005E-3</v>
      </c>
      <c r="O168" s="33"/>
      <c r="P168" s="59">
        <f t="shared" ref="P168:R168" si="136">P76/1000</f>
        <v>3.6810000000000002E-3</v>
      </c>
      <c r="Q168" s="33">
        <f t="shared" si="136"/>
        <v>1.32</v>
      </c>
      <c r="R168" s="58">
        <f t="shared" si="136"/>
        <v>1.869E-3</v>
      </c>
      <c r="S168" s="33"/>
      <c r="T168" s="33">
        <f t="shared" si="130"/>
        <v>4.7423E-2</v>
      </c>
      <c r="U168" s="33"/>
      <c r="V168" s="33"/>
      <c r="W168" s="59">
        <f t="shared" si="131"/>
        <v>5.0000000000000001E-3</v>
      </c>
      <c r="X168" s="33"/>
      <c r="Y168" s="33"/>
      <c r="Z168" s="33"/>
      <c r="AA168" s="33"/>
      <c r="AB168" s="58">
        <f t="shared" si="132"/>
        <v>1E-4</v>
      </c>
      <c r="AC168" s="33"/>
      <c r="AD168" s="58">
        <f t="shared" si="133"/>
        <v>1.0448000000000001E-2</v>
      </c>
      <c r="AE168" s="70">
        <f t="shared" si="118"/>
        <v>1.3276033527489701E-3</v>
      </c>
    </row>
    <row r="169" spans="2:31" x14ac:dyDescent="0.2">
      <c r="B169" s="5">
        <f t="shared" ref="B169:F169" si="137">B77</f>
        <v>201601345</v>
      </c>
      <c r="C169" s="5" t="str">
        <f t="shared" si="137"/>
        <v>State of Utah</v>
      </c>
      <c r="D169" s="5">
        <f t="shared" si="137"/>
        <v>4954000</v>
      </c>
      <c r="E169" s="11">
        <f t="shared" si="137"/>
        <v>298.74252672</v>
      </c>
      <c r="F169" s="8">
        <f t="shared" si="137"/>
        <v>42472.583333333336</v>
      </c>
      <c r="G169" s="33">
        <f t="shared" si="126"/>
        <v>0.67442999999999997</v>
      </c>
      <c r="H169" s="33"/>
      <c r="I169" s="58">
        <f t="shared" ref="I169:L169" si="138">I77/1000</f>
        <v>1.4519999999999999E-3</v>
      </c>
      <c r="J169" s="58">
        <f t="shared" si="138"/>
        <v>0.10093000000000001</v>
      </c>
      <c r="K169" s="58">
        <f t="shared" si="138"/>
        <v>1E-3</v>
      </c>
      <c r="L169" s="59">
        <f t="shared" si="138"/>
        <v>3.3600000000000004E-4</v>
      </c>
      <c r="M169" s="33"/>
      <c r="N169" s="59">
        <f t="shared" si="128"/>
        <v>2E-3</v>
      </c>
      <c r="O169" s="33"/>
      <c r="P169" s="59">
        <f t="shared" ref="P169:R169" si="139">P77/1000</f>
        <v>1.0532E-2</v>
      </c>
      <c r="Q169" s="33">
        <f t="shared" si="139"/>
        <v>1.31</v>
      </c>
      <c r="R169" s="58">
        <f t="shared" si="139"/>
        <v>9.1640000000000003E-3</v>
      </c>
      <c r="S169" s="33"/>
      <c r="T169" s="33">
        <f t="shared" si="130"/>
        <v>0.28312999999999999</v>
      </c>
      <c r="U169" s="33"/>
      <c r="V169" s="33"/>
      <c r="W169" s="59">
        <f t="shared" si="131"/>
        <v>5.0000000000000001E-3</v>
      </c>
      <c r="X169" s="33"/>
      <c r="Y169" s="33"/>
      <c r="Z169" s="33"/>
      <c r="AA169" s="33"/>
      <c r="AB169" s="58">
        <f t="shared" si="132"/>
        <v>1E-4</v>
      </c>
      <c r="AC169" s="33"/>
      <c r="AD169" s="58">
        <f t="shared" si="133"/>
        <v>6.2966999999999995E-2</v>
      </c>
      <c r="AE169" s="70">
        <f t="shared" si="118"/>
        <v>1.3587770413534393E-2</v>
      </c>
    </row>
    <row r="170" spans="2:31" x14ac:dyDescent="0.2">
      <c r="B170" s="5">
        <f t="shared" ref="B170:F170" si="140">B78</f>
        <v>201601435</v>
      </c>
      <c r="C170" s="5" t="str">
        <f t="shared" si="140"/>
        <v>State of Utah</v>
      </c>
      <c r="D170" s="5">
        <f t="shared" si="140"/>
        <v>4954000</v>
      </c>
      <c r="E170" s="11">
        <f t="shared" si="140"/>
        <v>298.74252672</v>
      </c>
      <c r="F170" s="8">
        <f t="shared" si="140"/>
        <v>42479.517361111109</v>
      </c>
      <c r="G170" s="33">
        <f t="shared" si="126"/>
        <v>2.0470000000000002</v>
      </c>
      <c r="H170" s="33"/>
      <c r="I170" s="58">
        <f t="shared" ref="I170:L170" si="141">I78/1000</f>
        <v>1.176E-3</v>
      </c>
      <c r="J170" s="58">
        <f t="shared" si="141"/>
        <v>0.12392</v>
      </c>
      <c r="K170" s="58">
        <f t="shared" si="141"/>
        <v>1E-3</v>
      </c>
      <c r="L170" s="59">
        <f t="shared" si="141"/>
        <v>2.2000000000000001E-4</v>
      </c>
      <c r="M170" s="33"/>
      <c r="N170" s="59">
        <f t="shared" si="128"/>
        <v>2E-3</v>
      </c>
      <c r="O170" s="33"/>
      <c r="P170" s="59">
        <f t="shared" ref="P170:R170" si="142">P78/1000</f>
        <v>9.692000000000001E-3</v>
      </c>
      <c r="Q170" s="33">
        <f t="shared" si="142"/>
        <v>7.06</v>
      </c>
      <c r="R170" s="58">
        <f t="shared" si="142"/>
        <v>9.5449999999999997E-3</v>
      </c>
      <c r="S170" s="33"/>
      <c r="T170" s="33">
        <f t="shared" si="130"/>
        <v>0.24484999999999998</v>
      </c>
      <c r="U170" s="33"/>
      <c r="V170" s="33"/>
      <c r="W170" s="59">
        <f t="shared" si="131"/>
        <v>5.0000000000000001E-3</v>
      </c>
      <c r="X170" s="33"/>
      <c r="Y170" s="33"/>
      <c r="Z170" s="33"/>
      <c r="AA170" s="33"/>
      <c r="AB170" s="58">
        <f t="shared" si="132"/>
        <v>1E-4</v>
      </c>
      <c r="AC170" s="33"/>
      <c r="AD170" s="58">
        <f t="shared" si="133"/>
        <v>4.9510999999999999E-2</v>
      </c>
      <c r="AE170" s="70">
        <f t="shared" si="118"/>
        <v>4.6629213483146059E-3</v>
      </c>
    </row>
    <row r="171" spans="2:31" x14ac:dyDescent="0.2">
      <c r="B171" s="5">
        <f t="shared" ref="B171:F171" si="143">B79</f>
        <v>201601513</v>
      </c>
      <c r="C171" s="5" t="str">
        <f t="shared" si="143"/>
        <v>State of Utah</v>
      </c>
      <c r="D171" s="5">
        <f t="shared" si="143"/>
        <v>4954000</v>
      </c>
      <c r="E171" s="11">
        <f t="shared" si="143"/>
        <v>298.74252672</v>
      </c>
      <c r="F171" s="8">
        <f t="shared" si="143"/>
        <v>42486.489583333336</v>
      </c>
      <c r="G171" s="33">
        <f t="shared" si="126"/>
        <v>3.1834000000000002</v>
      </c>
      <c r="H171" s="33"/>
      <c r="I171" s="58">
        <f t="shared" ref="I171:L171" si="144">I79/1000</f>
        <v>1.8810000000000001E-3</v>
      </c>
      <c r="J171" s="58">
        <f t="shared" si="144"/>
        <v>0.11038000000000001</v>
      </c>
      <c r="K171" s="58">
        <f t="shared" si="144"/>
        <v>1E-3</v>
      </c>
      <c r="L171" s="59">
        <f t="shared" si="144"/>
        <v>2.02E-4</v>
      </c>
      <c r="M171" s="33"/>
      <c r="N171" s="59">
        <f t="shared" si="128"/>
        <v>2.7429999999999998E-3</v>
      </c>
      <c r="O171" s="33"/>
      <c r="P171" s="59">
        <f t="shared" ref="P171:R171" si="145">P79/1000</f>
        <v>9.7789999999999995E-3</v>
      </c>
      <c r="Q171" s="33">
        <f t="shared" si="145"/>
        <v>4.0999999999999996</v>
      </c>
      <c r="R171" s="58">
        <f t="shared" si="145"/>
        <v>7.8289999999999992E-3</v>
      </c>
      <c r="S171" s="33"/>
      <c r="T171" s="33">
        <f t="shared" si="130"/>
        <v>0.16896</v>
      </c>
      <c r="U171" s="33"/>
      <c r="V171" s="33"/>
      <c r="W171" s="59">
        <f t="shared" si="131"/>
        <v>5.0000000000000001E-3</v>
      </c>
      <c r="X171" s="33"/>
      <c r="Y171" s="33"/>
      <c r="Z171" s="33"/>
      <c r="AA171" s="33"/>
      <c r="AB171" s="58">
        <f t="shared" si="132"/>
        <v>1E-4</v>
      </c>
      <c r="AC171" s="33"/>
      <c r="AD171" s="58">
        <f t="shared" si="133"/>
        <v>4.2840000000000003E-2</v>
      </c>
      <c r="AE171" s="70">
        <f t="shared" si="118"/>
        <v>2.4593202236602371E-3</v>
      </c>
    </row>
    <row r="172" spans="2:31" x14ac:dyDescent="0.2">
      <c r="B172" s="5">
        <f t="shared" ref="B172:F172" si="146">B80</f>
        <v>201601576</v>
      </c>
      <c r="C172" s="5" t="str">
        <f t="shared" si="146"/>
        <v>State of Utah</v>
      </c>
      <c r="D172" s="5">
        <f t="shared" si="146"/>
        <v>4954000</v>
      </c>
      <c r="E172" s="11">
        <f t="shared" si="146"/>
        <v>298.74252672</v>
      </c>
      <c r="F172" s="8">
        <f t="shared" si="146"/>
        <v>42492.583333333336</v>
      </c>
      <c r="G172" s="33">
        <f t="shared" si="126"/>
        <v>6.1769999999999996</v>
      </c>
      <c r="H172" s="33"/>
      <c r="I172" s="58">
        <f t="shared" ref="I172:L172" si="147">I80/1000</f>
        <v>2.4230000000000002E-3</v>
      </c>
      <c r="J172" s="58">
        <f t="shared" si="147"/>
        <v>0.16291</v>
      </c>
      <c r="K172" s="58">
        <f t="shared" si="147"/>
        <v>1E-3</v>
      </c>
      <c r="L172" s="59">
        <f t="shared" si="147"/>
        <v>2.7600000000000004E-4</v>
      </c>
      <c r="M172" s="33"/>
      <c r="N172" s="59">
        <f t="shared" si="128"/>
        <v>3.8410000000000002E-3</v>
      </c>
      <c r="O172" s="33"/>
      <c r="P172" s="59">
        <f t="shared" ref="P172:R172" si="148">P80/1000</f>
        <v>9.8750000000000001E-3</v>
      </c>
      <c r="Q172" s="33">
        <f t="shared" si="148"/>
        <v>6.26</v>
      </c>
      <c r="R172" s="58">
        <f t="shared" si="148"/>
        <v>1.0141000000000001E-2</v>
      </c>
      <c r="S172" s="33"/>
      <c r="T172" s="33">
        <f t="shared" si="130"/>
        <v>0.26325999999999999</v>
      </c>
      <c r="U172" s="33"/>
      <c r="V172" s="33"/>
      <c r="W172" s="59">
        <f t="shared" si="131"/>
        <v>5.4400000000000004E-3</v>
      </c>
      <c r="X172" s="33"/>
      <c r="Y172" s="33"/>
      <c r="Z172" s="33"/>
      <c r="AA172" s="33"/>
      <c r="AB172" s="58">
        <f t="shared" si="132"/>
        <v>1E-4</v>
      </c>
      <c r="AC172" s="33"/>
      <c r="AD172" s="58">
        <f t="shared" si="133"/>
        <v>5.5521000000000001E-2</v>
      </c>
      <c r="AE172" s="70">
        <f t="shared" si="118"/>
        <v>1.6417354702930227E-3</v>
      </c>
    </row>
    <row r="173" spans="2:31" x14ac:dyDescent="0.2">
      <c r="B173" s="5">
        <f t="shared" ref="B173:F173" si="149">B81</f>
        <v>201601643</v>
      </c>
      <c r="C173" s="5" t="str">
        <f t="shared" si="149"/>
        <v>State of Utah</v>
      </c>
      <c r="D173" s="5">
        <f t="shared" si="149"/>
        <v>4954000</v>
      </c>
      <c r="E173" s="11">
        <f t="shared" si="149"/>
        <v>298.74252672</v>
      </c>
      <c r="F173" s="8">
        <f t="shared" si="149"/>
        <v>42499.520833333336</v>
      </c>
      <c r="G173" s="33">
        <f t="shared" si="126"/>
        <v>1.3687</v>
      </c>
      <c r="H173" s="33"/>
      <c r="I173" s="58">
        <f t="shared" ref="I173:L173" si="150">I81/1000</f>
        <v>2.3909999999999999E-3</v>
      </c>
      <c r="J173" s="58">
        <f t="shared" si="150"/>
        <v>0.11866</v>
      </c>
      <c r="K173" s="58">
        <f t="shared" si="150"/>
        <v>1E-3</v>
      </c>
      <c r="L173" s="59">
        <f t="shared" si="150"/>
        <v>8.1499999999999997E-4</v>
      </c>
      <c r="M173" s="33"/>
      <c r="N173" s="59">
        <f t="shared" si="128"/>
        <v>2E-3</v>
      </c>
      <c r="O173" s="33"/>
      <c r="P173" s="59">
        <f t="shared" ref="P173:R173" si="151">P81/1000</f>
        <v>2.2478000000000001E-2</v>
      </c>
      <c r="Q173" s="33">
        <f t="shared" si="151"/>
        <v>2.27</v>
      </c>
      <c r="R173" s="58">
        <f t="shared" si="151"/>
        <v>2.3165999999999999E-2</v>
      </c>
      <c r="S173" s="33"/>
      <c r="T173" s="33">
        <f t="shared" si="130"/>
        <v>0.69020000000000004</v>
      </c>
      <c r="U173" s="33"/>
      <c r="V173" s="33"/>
      <c r="W173" s="59">
        <f t="shared" si="131"/>
        <v>5.0000000000000001E-3</v>
      </c>
      <c r="X173" s="33"/>
      <c r="Y173" s="33"/>
      <c r="Z173" s="33"/>
      <c r="AA173" s="33"/>
      <c r="AB173" s="58">
        <f t="shared" si="132"/>
        <v>1E-4</v>
      </c>
      <c r="AC173" s="33"/>
      <c r="AD173" s="58">
        <f t="shared" si="133"/>
        <v>0.18425999999999998</v>
      </c>
      <c r="AE173" s="70">
        <f t="shared" si="118"/>
        <v>1.6925549791773215E-2</v>
      </c>
    </row>
    <row r="174" spans="2:31" x14ac:dyDescent="0.2">
      <c r="B174" s="5">
        <f t="shared" ref="B174:F174" si="152">B82</f>
        <v>201601709</v>
      </c>
      <c r="C174" s="5" t="str">
        <f t="shared" si="152"/>
        <v>State of Utah</v>
      </c>
      <c r="D174" s="5">
        <f t="shared" si="152"/>
        <v>4954000</v>
      </c>
      <c r="E174" s="11">
        <f t="shared" si="152"/>
        <v>298.74252672</v>
      </c>
      <c r="F174" s="8">
        <f t="shared" si="152"/>
        <v>42505.510416666664</v>
      </c>
      <c r="G174" s="33">
        <f t="shared" si="126"/>
        <v>13.83</v>
      </c>
      <c r="H174" s="33"/>
      <c r="I174" s="58">
        <f t="shared" ref="I174:L174" si="153">I82/1000</f>
        <v>4.4759999999999999E-3</v>
      </c>
      <c r="J174" s="58">
        <f t="shared" si="153"/>
        <v>0.35954999999999998</v>
      </c>
      <c r="K174" s="58">
        <f t="shared" si="153"/>
        <v>1E-3</v>
      </c>
      <c r="L174" s="59">
        <f t="shared" si="153"/>
        <v>4.5900000000000004E-4</v>
      </c>
      <c r="M174" s="33"/>
      <c r="N174" s="59">
        <f t="shared" si="128"/>
        <v>7.6870000000000003E-3</v>
      </c>
      <c r="O174" s="33"/>
      <c r="P174" s="59">
        <f t="shared" ref="P174:R174" si="154">P82/1000</f>
        <v>1.9918999999999999E-2</v>
      </c>
      <c r="Q174" s="33">
        <f t="shared" si="154"/>
        <v>15.8</v>
      </c>
      <c r="R174" s="58">
        <f t="shared" si="154"/>
        <v>2.2255E-2</v>
      </c>
      <c r="S174" s="33"/>
      <c r="T174" s="33">
        <f t="shared" si="130"/>
        <v>0.62858000000000003</v>
      </c>
      <c r="U174" s="33"/>
      <c r="V174" s="33"/>
      <c r="W174" s="59">
        <f t="shared" si="131"/>
        <v>1.0695999999999999E-2</v>
      </c>
      <c r="X174" s="33"/>
      <c r="Y174" s="33"/>
      <c r="Z174" s="33"/>
      <c r="AA174" s="33"/>
      <c r="AB174" s="58">
        <f t="shared" si="132"/>
        <v>2.2600000000000002E-4</v>
      </c>
      <c r="AC174" s="33"/>
      <c r="AD174" s="58">
        <f t="shared" si="133"/>
        <v>9.7671000000000008E-2</v>
      </c>
      <c r="AE174" s="70">
        <f t="shared" si="118"/>
        <v>1.609182935647144E-3</v>
      </c>
    </row>
    <row r="175" spans="2:31" x14ac:dyDescent="0.2">
      <c r="B175" s="5">
        <f t="shared" ref="B175:F175" si="155">B83</f>
        <v>201601873</v>
      </c>
      <c r="C175" s="5" t="str">
        <f t="shared" si="155"/>
        <v>State of Utah</v>
      </c>
      <c r="D175" s="5">
        <f t="shared" si="155"/>
        <v>4954000</v>
      </c>
      <c r="E175" s="11">
        <f t="shared" si="155"/>
        <v>298.74252672</v>
      </c>
      <c r="F175" s="8">
        <f t="shared" si="155"/>
        <v>42511.645833333336</v>
      </c>
      <c r="G175" s="33">
        <f t="shared" si="126"/>
        <v>22.722000000000001</v>
      </c>
      <c r="H175" s="33"/>
      <c r="I175" s="58">
        <f t="shared" ref="I175:L175" si="156">I83/1000</f>
        <v>5.6130000000000008E-3</v>
      </c>
      <c r="J175" s="58">
        <f t="shared" si="156"/>
        <v>0.52356999999999998</v>
      </c>
      <c r="K175" s="58">
        <f t="shared" si="156"/>
        <v>1.8929999999999999E-3</v>
      </c>
      <c r="L175" s="59">
        <f t="shared" si="156"/>
        <v>5.8099999999999992E-4</v>
      </c>
      <c r="M175" s="33"/>
      <c r="N175" s="59">
        <f t="shared" si="128"/>
        <v>1.6041E-2</v>
      </c>
      <c r="O175" s="33"/>
      <c r="P175" s="59">
        <f t="shared" ref="P175:R175" si="157">P83/1000</f>
        <v>3.993E-2</v>
      </c>
      <c r="Q175" s="33">
        <f t="shared" si="157"/>
        <v>25.7</v>
      </c>
      <c r="R175" s="58">
        <f t="shared" si="157"/>
        <v>3.5064999999999999E-2</v>
      </c>
      <c r="S175" s="33"/>
      <c r="T175" s="33">
        <f t="shared" si="130"/>
        <v>0.82399</v>
      </c>
      <c r="U175" s="33"/>
      <c r="V175" s="33"/>
      <c r="W175" s="59">
        <f t="shared" si="131"/>
        <v>2.0173E-2</v>
      </c>
      <c r="X175" s="33"/>
      <c r="Y175" s="33"/>
      <c r="Z175" s="33"/>
      <c r="AA175" s="33"/>
      <c r="AB175" s="58">
        <f t="shared" si="132"/>
        <v>5.0000000000000001E-4</v>
      </c>
      <c r="AC175" s="33"/>
      <c r="AD175" s="58">
        <f t="shared" si="133"/>
        <v>0.16133</v>
      </c>
      <c r="AE175" s="70">
        <f t="shared" si="118"/>
        <v>1.5432180265821669E-3</v>
      </c>
    </row>
    <row r="176" spans="2:31" x14ac:dyDescent="0.2">
      <c r="B176" s="5">
        <f t="shared" ref="B176:F176" si="158">B84</f>
        <v>201602112</v>
      </c>
      <c r="C176" s="5" t="str">
        <f t="shared" si="158"/>
        <v>State of Utah</v>
      </c>
      <c r="D176" s="5">
        <f t="shared" si="158"/>
        <v>4954000</v>
      </c>
      <c r="E176" s="11">
        <f t="shared" si="158"/>
        <v>298.74252672</v>
      </c>
      <c r="F176" s="8">
        <f t="shared" si="158"/>
        <v>42521.677083333336</v>
      </c>
      <c r="G176" s="33">
        <f t="shared" si="126"/>
        <v>3.2574000000000001</v>
      </c>
      <c r="H176" s="33"/>
      <c r="I176" s="58">
        <f t="shared" ref="I176:L176" si="159">I84/1000</f>
        <v>1.9989999999999999E-3</v>
      </c>
      <c r="J176" s="58">
        <f t="shared" si="159"/>
        <v>0.16875999999999999</v>
      </c>
      <c r="K176" s="58">
        <f t="shared" si="159"/>
        <v>1E-3</v>
      </c>
      <c r="L176" s="59">
        <f t="shared" si="159"/>
        <v>5.0000000000000001E-4</v>
      </c>
      <c r="M176" s="33"/>
      <c r="N176" s="59">
        <f t="shared" si="128"/>
        <v>2E-3</v>
      </c>
      <c r="O176" s="33"/>
      <c r="P176" s="59">
        <f t="shared" ref="P176:R176" si="160">P84/1000</f>
        <v>8.1340000000000006E-3</v>
      </c>
      <c r="Q176" s="33">
        <f t="shared" si="160"/>
        <v>4.08</v>
      </c>
      <c r="R176" s="58">
        <f t="shared" si="160"/>
        <v>9.7590000000000003E-3</v>
      </c>
      <c r="S176" s="33"/>
      <c r="T176" s="33">
        <f t="shared" si="130"/>
        <v>0.25667000000000001</v>
      </c>
      <c r="U176" s="33"/>
      <c r="V176" s="33"/>
      <c r="W176" s="59">
        <f t="shared" si="131"/>
        <v>5.0000000000000001E-3</v>
      </c>
      <c r="X176" s="33"/>
      <c r="Y176" s="33"/>
      <c r="Z176" s="33"/>
      <c r="AA176" s="33"/>
      <c r="AB176" s="58">
        <f t="shared" si="132"/>
        <v>5.0000000000000001E-4</v>
      </c>
      <c r="AC176" s="33"/>
      <c r="AD176" s="58">
        <f t="shared" si="133"/>
        <v>0.05</v>
      </c>
      <c r="AE176" s="70">
        <f t="shared" si="118"/>
        <v>2.9959476883403943E-3</v>
      </c>
    </row>
    <row r="177" spans="2:31" x14ac:dyDescent="0.2">
      <c r="B177" s="5">
        <f t="shared" ref="B177:F177" si="161">B85</f>
        <v>201602162</v>
      </c>
      <c r="C177" s="5" t="str">
        <f t="shared" si="161"/>
        <v>State of Utah</v>
      </c>
      <c r="D177" s="5">
        <f t="shared" si="161"/>
        <v>4954000</v>
      </c>
      <c r="E177" s="11">
        <f t="shared" si="161"/>
        <v>298.74252672</v>
      </c>
      <c r="F177" s="8">
        <f t="shared" si="161"/>
        <v>42526.4375</v>
      </c>
      <c r="G177" s="33">
        <f t="shared" si="126"/>
        <v>4.1325000000000003</v>
      </c>
      <c r="H177" s="33"/>
      <c r="I177" s="58">
        <f t="shared" ref="I177:L177" si="162">I85/1000</f>
        <v>2.6099999999999999E-3</v>
      </c>
      <c r="J177" s="58">
        <f t="shared" si="162"/>
        <v>0.16081000000000001</v>
      </c>
      <c r="K177" s="58">
        <f t="shared" si="162"/>
        <v>1E-3</v>
      </c>
      <c r="L177" s="59">
        <f t="shared" si="162"/>
        <v>3.3199999999999999E-4</v>
      </c>
      <c r="M177" s="33"/>
      <c r="N177" s="59">
        <f t="shared" si="128"/>
        <v>2.7309999999999999E-3</v>
      </c>
      <c r="O177" s="33"/>
      <c r="P177" s="59">
        <f t="shared" ref="P177:R177" si="163">P85/1000</f>
        <v>1.4529E-2</v>
      </c>
      <c r="Q177" s="33">
        <f t="shared" si="163"/>
        <v>5.63</v>
      </c>
      <c r="R177" s="58">
        <f t="shared" si="163"/>
        <v>2.3588000000000001E-2</v>
      </c>
      <c r="S177" s="33"/>
      <c r="T177" s="33">
        <f t="shared" si="130"/>
        <v>0.36566000000000004</v>
      </c>
      <c r="U177" s="33"/>
      <c r="V177" s="33"/>
      <c r="W177" s="59">
        <f t="shared" si="131"/>
        <v>5.0000000000000001E-3</v>
      </c>
      <c r="X177" s="33"/>
      <c r="Y177" s="33"/>
      <c r="Z177" s="33"/>
      <c r="AA177" s="33"/>
      <c r="AB177" s="58">
        <f t="shared" si="132"/>
        <v>2.5000000000000001E-4</v>
      </c>
      <c r="AC177" s="33"/>
      <c r="AD177" s="58">
        <f t="shared" si="133"/>
        <v>8.8964000000000001E-2</v>
      </c>
      <c r="AE177" s="70">
        <f t="shared" si="118"/>
        <v>5.7079249848759834E-3</v>
      </c>
    </row>
    <row r="178" spans="2:31" x14ac:dyDescent="0.2">
      <c r="B178" s="5" t="str">
        <f t="shared" ref="B178:F178" si="164">B86</f>
        <v>SJ4C_060816L</v>
      </c>
      <c r="C178" s="5" t="str">
        <f t="shared" si="164"/>
        <v>USEPA Regions</v>
      </c>
      <c r="D178" s="5" t="str">
        <f t="shared" si="164"/>
        <v>SJ4C</v>
      </c>
      <c r="E178" s="11">
        <f t="shared" si="164"/>
        <v>295.82961408</v>
      </c>
      <c r="F178" s="8">
        <f t="shared" si="164"/>
        <v>42529.392361111109</v>
      </c>
      <c r="G178" s="33">
        <f t="shared" si="126"/>
        <v>8.5</v>
      </c>
      <c r="H178" s="33"/>
      <c r="I178" s="58">
        <f t="shared" ref="I178:L178" si="165">I86/1000</f>
        <v>4.2000000000000006E-3</v>
      </c>
      <c r="J178" s="58">
        <f t="shared" si="165"/>
        <v>0.24</v>
      </c>
      <c r="K178" s="58">
        <f t="shared" si="165"/>
        <v>4.8999999999999998E-4</v>
      </c>
      <c r="L178" s="59">
        <f t="shared" si="165"/>
        <v>8.2999999999999998E-5</v>
      </c>
      <c r="M178" s="33"/>
      <c r="N178" s="59">
        <f t="shared" si="128"/>
        <v>5.7000000000000002E-3</v>
      </c>
      <c r="O178" s="33"/>
      <c r="P178" s="59">
        <f t="shared" ref="P178:R178" si="166">P86/1000</f>
        <v>1.9E-2</v>
      </c>
      <c r="Q178" s="33">
        <f t="shared" si="166"/>
        <v>9.4</v>
      </c>
      <c r="R178" s="58">
        <f t="shared" si="166"/>
        <v>3.5999999999999997E-2</v>
      </c>
      <c r="S178" s="33"/>
      <c r="T178" s="33">
        <f t="shared" si="130"/>
        <v>0.43</v>
      </c>
      <c r="U178" s="33"/>
      <c r="V178" s="33"/>
      <c r="W178" s="59">
        <f t="shared" si="131"/>
        <v>7.0000000000000001E-3</v>
      </c>
      <c r="X178" s="33"/>
      <c r="Y178" s="33"/>
      <c r="Z178" s="33"/>
      <c r="AA178" s="33"/>
      <c r="AB178" s="58">
        <f t="shared" si="132"/>
        <v>1.4000000000000001E-4</v>
      </c>
      <c r="AC178" s="33"/>
      <c r="AD178" s="58">
        <f t="shared" si="133"/>
        <v>0.11</v>
      </c>
      <c r="AE178" s="70">
        <f t="shared" si="118"/>
        <v>4.2352941176470585E-3</v>
      </c>
    </row>
    <row r="179" spans="2:31" x14ac:dyDescent="0.2">
      <c r="B179" s="5">
        <f t="shared" ref="B179:F179" si="167">B87</f>
        <v>201602397</v>
      </c>
      <c r="C179" s="5" t="str">
        <f t="shared" si="167"/>
        <v>State of Utah</v>
      </c>
      <c r="D179" s="5">
        <f t="shared" si="167"/>
        <v>4954000</v>
      </c>
      <c r="E179" s="11">
        <f t="shared" si="167"/>
        <v>298.74252672</v>
      </c>
      <c r="F179" s="8">
        <f t="shared" si="167"/>
        <v>42534.520833333336</v>
      </c>
      <c r="G179" s="33">
        <f t="shared" si="126"/>
        <v>2.5784000000000002</v>
      </c>
      <c r="H179" s="33"/>
      <c r="I179" s="58">
        <f t="shared" ref="I179:L179" si="168">I87/1000</f>
        <v>1.722E-3</v>
      </c>
      <c r="J179" s="58">
        <f t="shared" si="168"/>
        <v>0.12756000000000001</v>
      </c>
      <c r="K179" s="58">
        <f t="shared" si="168"/>
        <v>1E-3</v>
      </c>
      <c r="L179" s="59">
        <f t="shared" si="168"/>
        <v>1.76E-4</v>
      </c>
      <c r="M179" s="33"/>
      <c r="N179" s="59">
        <f t="shared" si="128"/>
        <v>2E-3</v>
      </c>
      <c r="O179" s="33"/>
      <c r="P179" s="59">
        <f t="shared" ref="P179:R179" si="169">P87/1000</f>
        <v>8.3049999999999999E-3</v>
      </c>
      <c r="Q179" s="33">
        <f t="shared" si="169"/>
        <v>3.84</v>
      </c>
      <c r="R179" s="58">
        <f t="shared" si="169"/>
        <v>1.5178000000000001E-2</v>
      </c>
      <c r="S179" s="33"/>
      <c r="T179" s="33">
        <f t="shared" si="130"/>
        <v>0.20561000000000001</v>
      </c>
      <c r="U179" s="33"/>
      <c r="V179" s="33"/>
      <c r="W179" s="59">
        <f t="shared" si="131"/>
        <v>5.0000000000000001E-3</v>
      </c>
      <c r="X179" s="33"/>
      <c r="Y179" s="33"/>
      <c r="Z179" s="33"/>
      <c r="AA179" s="33"/>
      <c r="AB179" s="58">
        <f t="shared" si="132"/>
        <v>1.02E-4</v>
      </c>
      <c r="AC179" s="33"/>
      <c r="AD179" s="58">
        <f t="shared" si="133"/>
        <v>4.9139000000000002E-2</v>
      </c>
      <c r="AE179" s="70">
        <f t="shared" si="118"/>
        <v>5.8865963388147688E-3</v>
      </c>
    </row>
    <row r="180" spans="2:31" x14ac:dyDescent="0.2">
      <c r="B180" s="5">
        <f t="shared" ref="B180:F180" si="170">B88</f>
        <v>201602472</v>
      </c>
      <c r="C180" s="5" t="str">
        <f t="shared" si="170"/>
        <v>State of Utah</v>
      </c>
      <c r="D180" s="5">
        <f t="shared" si="170"/>
        <v>4954000</v>
      </c>
      <c r="E180" s="11">
        <f t="shared" si="170"/>
        <v>298.74252672</v>
      </c>
      <c r="F180" s="8">
        <f t="shared" si="170"/>
        <v>42539.645833333336</v>
      </c>
      <c r="G180" s="33">
        <f t="shared" si="126"/>
        <v>2.2513000000000001</v>
      </c>
      <c r="H180" s="33"/>
      <c r="I180" s="58">
        <f t="shared" ref="I180:L180" si="171">I88/1000</f>
        <v>1.4E-3</v>
      </c>
      <c r="J180" s="58">
        <f t="shared" si="171"/>
        <v>0.14782000000000001</v>
      </c>
      <c r="K180" s="58">
        <f t="shared" si="171"/>
        <v>1E-3</v>
      </c>
      <c r="L180" s="59">
        <f t="shared" si="171"/>
        <v>1.3300000000000001E-4</v>
      </c>
      <c r="M180" s="33"/>
      <c r="N180" s="59">
        <f t="shared" si="128"/>
        <v>2E-3</v>
      </c>
      <c r="O180" s="33"/>
      <c r="P180" s="59">
        <f t="shared" ref="P180:R180" si="172">P88/1000</f>
        <v>4.9100000000000003E-3</v>
      </c>
      <c r="Q180" s="33">
        <f t="shared" si="172"/>
        <v>2.4900000000000002</v>
      </c>
      <c r="R180" s="58">
        <f t="shared" si="172"/>
        <v>9.8759999999999994E-3</v>
      </c>
      <c r="S180" s="33"/>
      <c r="T180" s="33">
        <f t="shared" si="130"/>
        <v>0.15411000000000002</v>
      </c>
      <c r="U180" s="33"/>
      <c r="V180" s="33"/>
      <c r="W180" s="59">
        <f t="shared" si="131"/>
        <v>5.0000000000000001E-3</v>
      </c>
      <c r="X180" s="33"/>
      <c r="Y180" s="33"/>
      <c r="Z180" s="33"/>
      <c r="AA180" s="33"/>
      <c r="AB180" s="58">
        <f t="shared" si="132"/>
        <v>1E-4</v>
      </c>
      <c r="AC180" s="33"/>
      <c r="AD180" s="58">
        <f t="shared" si="133"/>
        <v>2.8889999999999999E-2</v>
      </c>
      <c r="AE180" s="70">
        <f t="shared" si="118"/>
        <v>4.3867987385066403E-3</v>
      </c>
    </row>
    <row r="181" spans="2:31" x14ac:dyDescent="0.2">
      <c r="B181" s="5">
        <f t="shared" ref="B181:F181" si="173">B89</f>
        <v>201602563</v>
      </c>
      <c r="C181" s="5" t="str">
        <f t="shared" si="173"/>
        <v>State of Utah</v>
      </c>
      <c r="D181" s="5">
        <f t="shared" si="173"/>
        <v>4954000</v>
      </c>
      <c r="E181" s="11">
        <f t="shared" si="173"/>
        <v>298.74252672</v>
      </c>
      <c r="F181" s="8">
        <f t="shared" si="173"/>
        <v>42546.614583333336</v>
      </c>
      <c r="G181" s="33">
        <f t="shared" si="126"/>
        <v>1.6553</v>
      </c>
      <c r="H181" s="33"/>
      <c r="I181" s="58">
        <f t="shared" ref="I181:L181" si="174">I89/1000</f>
        <v>1.4010000000000001E-3</v>
      </c>
      <c r="J181" s="58">
        <f t="shared" si="174"/>
        <v>0.12817999999999999</v>
      </c>
      <c r="K181" s="58">
        <f t="shared" si="174"/>
        <v>1E-3</v>
      </c>
      <c r="L181" s="59">
        <f t="shared" si="174"/>
        <v>1.1899999999999999E-4</v>
      </c>
      <c r="M181" s="33"/>
      <c r="N181" s="59">
        <f t="shared" si="128"/>
        <v>2E-3</v>
      </c>
      <c r="O181" s="33"/>
      <c r="P181" s="59">
        <f t="shared" ref="P181:R181" si="175">P89/1000</f>
        <v>4.2830000000000003E-3</v>
      </c>
      <c r="Q181" s="33">
        <f t="shared" si="175"/>
        <v>1.86</v>
      </c>
      <c r="R181" s="58">
        <f t="shared" si="175"/>
        <v>5.8269999999999997E-3</v>
      </c>
      <c r="S181" s="33"/>
      <c r="T181" s="33">
        <f t="shared" si="130"/>
        <v>0.11176999999999999</v>
      </c>
      <c r="U181" s="33"/>
      <c r="V181" s="33"/>
      <c r="W181" s="59">
        <f t="shared" si="131"/>
        <v>5.0000000000000001E-3</v>
      </c>
      <c r="X181" s="33"/>
      <c r="Y181" s="33"/>
      <c r="Z181" s="33"/>
      <c r="AA181" s="33"/>
      <c r="AB181" s="58">
        <f t="shared" si="132"/>
        <v>1E-4</v>
      </c>
      <c r="AC181" s="33"/>
      <c r="AD181" s="58">
        <f t="shared" si="133"/>
        <v>2.4236999999999998E-2</v>
      </c>
      <c r="AE181" s="70">
        <f t="shared" si="118"/>
        <v>3.5202078173140819E-3</v>
      </c>
    </row>
    <row r="182" spans="2:31" x14ac:dyDescent="0.2">
      <c r="B182" s="5" t="str">
        <f t="shared" ref="B182:F182" si="176">B90</f>
        <v>SJ4C_110516</v>
      </c>
      <c r="C182" s="5" t="str">
        <f t="shared" si="176"/>
        <v>USEPA Region 8</v>
      </c>
      <c r="D182" s="5" t="str">
        <f t="shared" si="176"/>
        <v>SJ4C</v>
      </c>
      <c r="E182" s="11">
        <f t="shared" si="176"/>
        <v>295.82961408</v>
      </c>
      <c r="F182" s="8">
        <f t="shared" si="176"/>
        <v>42679.583333333336</v>
      </c>
      <c r="G182" s="33">
        <f t="shared" si="126"/>
        <v>2.2999999999999998</v>
      </c>
      <c r="H182" s="33"/>
      <c r="I182" s="58">
        <f t="shared" ref="I182:L182" si="177">I90/1000</f>
        <v>9.2000000000000003E-4</v>
      </c>
      <c r="J182" s="58">
        <f t="shared" si="177"/>
        <v>0.11</v>
      </c>
      <c r="K182" s="58">
        <f t="shared" si="177"/>
        <v>1.4999999999999999E-4</v>
      </c>
      <c r="L182" s="59">
        <f t="shared" si="177"/>
        <v>4.2999999999999995E-5</v>
      </c>
      <c r="M182" s="33"/>
      <c r="N182" s="59">
        <f t="shared" si="128"/>
        <v>1.2999999999999999E-3</v>
      </c>
      <c r="O182" s="33"/>
      <c r="P182" s="59">
        <f t="shared" ref="P182:R182" si="178">P90/1000</f>
        <v>5.0000000000000001E-3</v>
      </c>
      <c r="Q182" s="33">
        <f t="shared" si="178"/>
        <v>1.8</v>
      </c>
      <c r="R182" s="58">
        <f t="shared" si="178"/>
        <v>2.5000000000000001E-3</v>
      </c>
      <c r="S182" s="33"/>
      <c r="T182" s="33">
        <f t="shared" si="130"/>
        <v>0.11</v>
      </c>
      <c r="U182" s="33"/>
      <c r="V182" s="33"/>
      <c r="W182" s="59">
        <f t="shared" si="131"/>
        <v>2.3E-3</v>
      </c>
      <c r="X182" s="33"/>
      <c r="Y182" s="33"/>
      <c r="Z182" s="33"/>
      <c r="AA182" s="33"/>
      <c r="AB182" s="58">
        <f t="shared" si="132"/>
        <v>1E-4</v>
      </c>
      <c r="AC182" s="33"/>
      <c r="AD182" s="58">
        <f t="shared" si="133"/>
        <v>1.4E-2</v>
      </c>
      <c r="AE182" s="70">
        <f t="shared" si="118"/>
        <v>1.0869565217391304E-3</v>
      </c>
    </row>
    <row r="185" spans="2:31" x14ac:dyDescent="0.2">
      <c r="F185" t="s">
        <v>371</v>
      </c>
      <c r="R185" s="25">
        <f>MAX(R96:R104)</f>
        <v>0.185</v>
      </c>
    </row>
    <row r="186" spans="2:31" x14ac:dyDescent="0.2">
      <c r="F186" t="s">
        <v>370</v>
      </c>
      <c r="R186" s="76">
        <f>AVERAGE(R107:R135)</f>
        <v>2.672586206896552E-2</v>
      </c>
    </row>
    <row r="187" spans="2:31" x14ac:dyDescent="0.2">
      <c r="F187" t="s">
        <v>367</v>
      </c>
      <c r="R187" s="76">
        <f>AVERAGE(R138:R159)</f>
        <v>0.13605</v>
      </c>
    </row>
    <row r="188" spans="2:31" x14ac:dyDescent="0.2">
      <c r="R188" s="76"/>
    </row>
    <row r="189" spans="2:31" x14ac:dyDescent="0.2">
      <c r="F189" t="s">
        <v>368</v>
      </c>
      <c r="R189" s="76">
        <f>MAX(R162:R181)</f>
        <v>3.5999999999999997E-2</v>
      </c>
    </row>
    <row r="190" spans="2:31" x14ac:dyDescent="0.2">
      <c r="F190" t="s">
        <v>369</v>
      </c>
      <c r="R190" s="25">
        <f>R182</f>
        <v>2.5000000000000001E-3</v>
      </c>
    </row>
  </sheetData>
  <mergeCells count="2">
    <mergeCell ref="G2:AD2"/>
    <mergeCell ref="G94:AD94"/>
  </mergeCells>
  <pageMargins left="0.7" right="0.7" top="0.75" bottom="0.75" header="0.3" footer="0.3"/>
  <pageSetup paperSize="3" scale="34" orientation="landscape" r:id="rId1"/>
  <headerFooter>
    <oddFooter>&amp;L&amp;Z&amp;F&amp;R&amp;D &amp;T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BT194"/>
  <sheetViews>
    <sheetView tabSelected="1" zoomScaleNormal="100" workbookViewId="0">
      <selection activeCell="BH9" sqref="BH9:BH12"/>
    </sheetView>
  </sheetViews>
  <sheetFormatPr defaultRowHeight="12.75" x14ac:dyDescent="0.2"/>
  <cols>
    <col min="1" max="1" width="9.140625" style="10"/>
    <col min="2" max="2" width="16.7109375" customWidth="1"/>
    <col min="3" max="3" width="16.42578125" customWidth="1"/>
    <col min="4" max="4" width="13.85546875" customWidth="1"/>
    <col min="6" max="6" width="12.85546875" customWidth="1"/>
    <col min="7" max="7" width="10.85546875" customWidth="1"/>
    <col min="8" max="8" width="9.28515625" bestFit="1" customWidth="1"/>
    <col min="9" max="12" width="9.42578125" bestFit="1" customWidth="1"/>
    <col min="13" max="13" width="10.140625" bestFit="1" customWidth="1"/>
    <col min="14" max="18" width="9.42578125" bestFit="1" customWidth="1"/>
    <col min="19" max="19" width="9.28515625" bestFit="1" customWidth="1"/>
    <col min="20" max="20" width="9.42578125" bestFit="1" customWidth="1"/>
    <col min="21" max="21" width="9.28515625" bestFit="1" customWidth="1"/>
    <col min="22" max="22" width="10.7109375" customWidth="1"/>
    <col min="23" max="23" width="9.42578125" bestFit="1" customWidth="1"/>
    <col min="24" max="27" width="9.28515625" bestFit="1" customWidth="1"/>
    <col min="28" max="30" width="9.42578125" bestFit="1" customWidth="1"/>
    <col min="31" max="33" width="9.28515625" bestFit="1" customWidth="1"/>
    <col min="34" max="34" width="10.140625" bestFit="1" customWidth="1"/>
    <col min="35" max="35" width="9.28515625" bestFit="1" customWidth="1"/>
    <col min="36" max="36" width="10.42578125" bestFit="1" customWidth="1"/>
    <col min="41" max="41" width="11.7109375" bestFit="1" customWidth="1"/>
  </cols>
  <sheetData>
    <row r="1" spans="1:71" ht="18.75" x14ac:dyDescent="0.3">
      <c r="A1" s="67" t="s">
        <v>366</v>
      </c>
      <c r="G1" s="80" t="s">
        <v>66</v>
      </c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F1" s="64"/>
    </row>
    <row r="2" spans="1:71" ht="37.5" x14ac:dyDescent="0.3">
      <c r="A2"/>
      <c r="B2" s="21" t="s">
        <v>61</v>
      </c>
      <c r="C2" s="21" t="s">
        <v>2</v>
      </c>
      <c r="D2" s="21" t="s">
        <v>67</v>
      </c>
      <c r="E2" s="39" t="s">
        <v>154</v>
      </c>
      <c r="F2" s="42" t="s">
        <v>60</v>
      </c>
      <c r="G2" s="19" t="s">
        <v>3</v>
      </c>
      <c r="H2" s="21" t="s">
        <v>4</v>
      </c>
      <c r="I2" s="19" t="s">
        <v>0</v>
      </c>
      <c r="J2" s="19" t="s">
        <v>5</v>
      </c>
      <c r="K2" s="19" t="s">
        <v>6</v>
      </c>
      <c r="L2" s="19" t="s">
        <v>7</v>
      </c>
      <c r="M2" s="19" t="s">
        <v>8</v>
      </c>
      <c r="N2" s="19" t="s">
        <v>9</v>
      </c>
      <c r="O2" s="19" t="s">
        <v>10</v>
      </c>
      <c r="P2" s="19" t="s">
        <v>11</v>
      </c>
      <c r="Q2" s="19" t="s">
        <v>12</v>
      </c>
      <c r="R2" s="19" t="s">
        <v>1</v>
      </c>
      <c r="S2" s="19" t="s">
        <v>13</v>
      </c>
      <c r="T2" s="19" t="s">
        <v>14</v>
      </c>
      <c r="U2" s="19" t="s">
        <v>15</v>
      </c>
      <c r="V2" s="19" t="s">
        <v>16</v>
      </c>
      <c r="W2" s="19" t="s">
        <v>17</v>
      </c>
      <c r="X2" s="19" t="s">
        <v>18</v>
      </c>
      <c r="Y2" s="19" t="s">
        <v>19</v>
      </c>
      <c r="Z2" s="19" t="s">
        <v>20</v>
      </c>
      <c r="AA2" s="19" t="s">
        <v>21</v>
      </c>
      <c r="AB2" s="19" t="s">
        <v>22</v>
      </c>
      <c r="AC2" s="19" t="s">
        <v>23</v>
      </c>
      <c r="AD2" s="19" t="s">
        <v>24</v>
      </c>
      <c r="AE2" s="22"/>
      <c r="AK2" s="64" t="s">
        <v>362</v>
      </c>
      <c r="BD2" s="64"/>
    </row>
    <row r="3" spans="1:71" s="26" customFormat="1" x14ac:dyDescent="0.2">
      <c r="A3"/>
      <c r="B3" s="54" t="s">
        <v>246</v>
      </c>
      <c r="C3" s="54" t="s">
        <v>77</v>
      </c>
      <c r="D3" s="54">
        <v>4953000</v>
      </c>
      <c r="E3" s="55">
        <v>421.48719360000001</v>
      </c>
      <c r="F3" s="56">
        <v>42224.736111111109</v>
      </c>
      <c r="G3" s="54">
        <v>63400</v>
      </c>
      <c r="H3" s="54">
        <v>1.31</v>
      </c>
      <c r="I3" s="54">
        <v>16.299999999999997</v>
      </c>
      <c r="J3" s="54">
        <v>1540</v>
      </c>
      <c r="K3" s="54">
        <v>7.23</v>
      </c>
      <c r="L3" s="54">
        <v>1.5</v>
      </c>
      <c r="M3" s="54">
        <v>167000</v>
      </c>
      <c r="N3" s="54">
        <v>29.4</v>
      </c>
      <c r="O3" s="54">
        <v>41.5</v>
      </c>
      <c r="P3" s="54">
        <v>103</v>
      </c>
      <c r="Q3" s="54">
        <v>51900</v>
      </c>
      <c r="R3" s="54">
        <v>86.7</v>
      </c>
      <c r="S3" s="54">
        <v>30600</v>
      </c>
      <c r="T3" s="54">
        <v>2800</v>
      </c>
      <c r="U3" s="54">
        <v>0.18000000000000002</v>
      </c>
      <c r="V3" s="54">
        <v>1.3</v>
      </c>
      <c r="W3" s="54">
        <v>47.800000000000004</v>
      </c>
      <c r="X3" s="54">
        <v>14400</v>
      </c>
      <c r="Y3" s="54">
        <v>1.4300000000000002</v>
      </c>
      <c r="Z3" s="54">
        <v>0.55999999999999994</v>
      </c>
      <c r="AA3" s="54">
        <v>63900</v>
      </c>
      <c r="AB3" s="54">
        <v>0.83799999999999997</v>
      </c>
      <c r="AC3" s="54">
        <v>70.5</v>
      </c>
      <c r="AD3" s="54">
        <v>261</v>
      </c>
      <c r="AE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</row>
    <row r="4" spans="1:71" s="26" customFormat="1" x14ac:dyDescent="0.2">
      <c r="A4"/>
      <c r="B4" s="54" t="s">
        <v>209</v>
      </c>
      <c r="C4" s="54" t="s">
        <v>85</v>
      </c>
      <c r="D4" s="54" t="s">
        <v>26</v>
      </c>
      <c r="E4" s="55">
        <v>421.32625920000004</v>
      </c>
      <c r="F4" s="56">
        <v>42225.795138888891</v>
      </c>
      <c r="G4" s="54">
        <v>180000</v>
      </c>
      <c r="H4" s="54">
        <v>0.4</v>
      </c>
      <c r="I4" s="54">
        <v>21</v>
      </c>
      <c r="J4" s="54">
        <v>2300</v>
      </c>
      <c r="K4" s="54">
        <v>8.1</v>
      </c>
      <c r="L4" s="54"/>
      <c r="M4" s="54">
        <v>480000</v>
      </c>
      <c r="N4" s="54">
        <v>70</v>
      </c>
      <c r="O4" s="54">
        <v>55</v>
      </c>
      <c r="P4" s="54">
        <v>87</v>
      </c>
      <c r="Q4" s="54">
        <v>85000</v>
      </c>
      <c r="R4" s="54">
        <v>85</v>
      </c>
      <c r="S4" s="54">
        <v>95000</v>
      </c>
      <c r="T4" s="54">
        <v>3400</v>
      </c>
      <c r="U4" s="54"/>
      <c r="V4" s="54">
        <v>1.7</v>
      </c>
      <c r="W4" s="54">
        <v>110</v>
      </c>
      <c r="X4" s="54">
        <v>46000</v>
      </c>
      <c r="Y4" s="54">
        <v>5.2</v>
      </c>
      <c r="Z4" s="54">
        <v>0.39</v>
      </c>
      <c r="AA4" s="54">
        <v>58000</v>
      </c>
      <c r="AB4" s="54">
        <v>1.4</v>
      </c>
      <c r="AC4" s="54">
        <v>160</v>
      </c>
      <c r="AD4" s="54">
        <v>290</v>
      </c>
      <c r="AE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</row>
    <row r="5" spans="1:71" s="26" customFormat="1" x14ac:dyDescent="0.2">
      <c r="A5"/>
      <c r="B5" s="54" t="s">
        <v>210</v>
      </c>
      <c r="C5" s="54" t="s">
        <v>85</v>
      </c>
      <c r="D5" s="54" t="s">
        <v>26</v>
      </c>
      <c r="E5" s="55">
        <v>421.32625920000004</v>
      </c>
      <c r="F5" s="56">
        <v>42226.482638888891</v>
      </c>
      <c r="G5" s="54">
        <v>210000</v>
      </c>
      <c r="H5" s="54">
        <v>0.4</v>
      </c>
      <c r="I5" s="54">
        <v>22</v>
      </c>
      <c r="J5" s="54">
        <v>2200</v>
      </c>
      <c r="K5" s="54">
        <v>10</v>
      </c>
      <c r="L5" s="54">
        <v>0.62</v>
      </c>
      <c r="M5" s="54">
        <v>360000</v>
      </c>
      <c r="N5" s="54">
        <v>110</v>
      </c>
      <c r="O5" s="54">
        <v>59</v>
      </c>
      <c r="P5" s="54">
        <v>94</v>
      </c>
      <c r="Q5" s="54">
        <v>110000</v>
      </c>
      <c r="R5" s="54">
        <v>90</v>
      </c>
      <c r="S5" s="54">
        <v>83000</v>
      </c>
      <c r="T5" s="54">
        <v>3500</v>
      </c>
      <c r="U5" s="54">
        <v>0.12</v>
      </c>
      <c r="V5" s="54">
        <v>2.4</v>
      </c>
      <c r="W5" s="54">
        <v>120</v>
      </c>
      <c r="X5" s="54">
        <v>58000</v>
      </c>
      <c r="Y5" s="54">
        <v>4.9000000000000004</v>
      </c>
      <c r="Z5" s="54">
        <v>0.46</v>
      </c>
      <c r="AA5" s="54">
        <v>51000</v>
      </c>
      <c r="AB5" s="54">
        <v>1.6</v>
      </c>
      <c r="AC5" s="54">
        <v>190</v>
      </c>
      <c r="AD5" s="54">
        <v>290</v>
      </c>
      <c r="AE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</row>
    <row r="6" spans="1:71" s="26" customFormat="1" x14ac:dyDescent="0.2">
      <c r="A6"/>
      <c r="B6" s="54" t="s">
        <v>247</v>
      </c>
      <c r="C6" s="54" t="s">
        <v>77</v>
      </c>
      <c r="D6" s="54">
        <v>4953000</v>
      </c>
      <c r="E6" s="55">
        <v>421.48719360000001</v>
      </c>
      <c r="F6" s="56">
        <v>42226.495138888888</v>
      </c>
      <c r="G6" s="54">
        <v>90800</v>
      </c>
      <c r="H6" s="54">
        <v>0.17100000000000001</v>
      </c>
      <c r="I6" s="54">
        <v>20.6</v>
      </c>
      <c r="J6" s="54">
        <v>2300</v>
      </c>
      <c r="K6" s="54">
        <v>7.6099999999999994</v>
      </c>
      <c r="L6" s="54">
        <v>1.5299999999999998</v>
      </c>
      <c r="M6" s="54">
        <v>314000</v>
      </c>
      <c r="N6" s="54">
        <v>43.1</v>
      </c>
      <c r="O6" s="54">
        <v>40.200000000000003</v>
      </c>
      <c r="P6" s="54">
        <v>72.8</v>
      </c>
      <c r="Q6" s="54">
        <v>43400</v>
      </c>
      <c r="R6" s="54">
        <v>82.100000000000009</v>
      </c>
      <c r="S6" s="54">
        <v>57000</v>
      </c>
      <c r="T6" s="54">
        <v>3230</v>
      </c>
      <c r="U6" s="54">
        <v>0.14200000000000002</v>
      </c>
      <c r="V6" s="54">
        <v>0.65</v>
      </c>
      <c r="W6" s="54">
        <v>70.900000000000006</v>
      </c>
      <c r="X6" s="54">
        <v>19700</v>
      </c>
      <c r="Y6" s="54">
        <v>1.3699999999999999</v>
      </c>
      <c r="Z6" s="54">
        <v>0.40099999999999997</v>
      </c>
      <c r="AA6" s="54">
        <v>46100</v>
      </c>
      <c r="AB6" s="54">
        <v>0.61599999999999999</v>
      </c>
      <c r="AC6" s="54">
        <v>80</v>
      </c>
      <c r="AD6" s="54">
        <v>843</v>
      </c>
      <c r="AE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</row>
    <row r="7" spans="1:71" s="26" customFormat="1" x14ac:dyDescent="0.2">
      <c r="A7"/>
      <c r="B7" s="54" t="s">
        <v>248</v>
      </c>
      <c r="C7" s="54" t="s">
        <v>77</v>
      </c>
      <c r="D7" s="54">
        <v>4953000</v>
      </c>
      <c r="E7" s="55">
        <v>421.48719360000001</v>
      </c>
      <c r="F7" s="56">
        <v>42226.697222222225</v>
      </c>
      <c r="G7" s="54">
        <v>80600</v>
      </c>
      <c r="H7" s="54">
        <v>0.316</v>
      </c>
      <c r="I7" s="54">
        <v>22.700000000000003</v>
      </c>
      <c r="J7" s="54">
        <v>1910</v>
      </c>
      <c r="K7" s="54">
        <v>6.1199999999999992</v>
      </c>
      <c r="L7" s="54">
        <v>1.27</v>
      </c>
      <c r="M7" s="54">
        <v>254000</v>
      </c>
      <c r="N7" s="54">
        <v>36.799999999999997</v>
      </c>
      <c r="O7" s="54">
        <v>32.800000000000004</v>
      </c>
      <c r="P7" s="54">
        <v>69.8</v>
      </c>
      <c r="Q7" s="54">
        <v>38100</v>
      </c>
      <c r="R7" s="54">
        <v>171</v>
      </c>
      <c r="S7" s="54">
        <v>49400</v>
      </c>
      <c r="T7" s="54">
        <v>2430</v>
      </c>
      <c r="U7" s="54">
        <v>0.13300000000000001</v>
      </c>
      <c r="V7" s="54">
        <v>0.67400000000000004</v>
      </c>
      <c r="W7" s="54">
        <v>58.4</v>
      </c>
      <c r="X7" s="54">
        <v>18100</v>
      </c>
      <c r="Y7" s="54">
        <v>1.28</v>
      </c>
      <c r="Z7" s="54">
        <v>1.1000000000000001</v>
      </c>
      <c r="AA7" s="54">
        <v>52600</v>
      </c>
      <c r="AB7" s="54">
        <v>0.442</v>
      </c>
      <c r="AC7" s="54">
        <v>83.3</v>
      </c>
      <c r="AD7" s="54">
        <v>815</v>
      </c>
      <c r="AE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</row>
    <row r="8" spans="1:71" s="26" customFormat="1" x14ac:dyDescent="0.2">
      <c r="A8"/>
      <c r="B8" s="54" t="s">
        <v>211</v>
      </c>
      <c r="C8" s="54" t="s">
        <v>85</v>
      </c>
      <c r="D8" s="54" t="s">
        <v>26</v>
      </c>
      <c r="E8" s="55">
        <v>421.32625920000004</v>
      </c>
      <c r="F8" s="56">
        <v>42227.440972222219</v>
      </c>
      <c r="G8" s="54">
        <v>110000</v>
      </c>
      <c r="H8" s="54"/>
      <c r="I8" s="54">
        <v>22</v>
      </c>
      <c r="J8" s="54">
        <v>1000</v>
      </c>
      <c r="K8" s="54">
        <v>6.4</v>
      </c>
      <c r="L8" s="54">
        <v>0.28999999999999998</v>
      </c>
      <c r="M8" s="54">
        <v>99000</v>
      </c>
      <c r="N8" s="54">
        <v>51</v>
      </c>
      <c r="O8" s="54">
        <v>42</v>
      </c>
      <c r="P8" s="54">
        <v>100</v>
      </c>
      <c r="Q8" s="54">
        <v>86000</v>
      </c>
      <c r="R8" s="54">
        <v>82</v>
      </c>
      <c r="S8" s="54">
        <v>28000</v>
      </c>
      <c r="T8" s="54">
        <v>1800</v>
      </c>
      <c r="U8" s="54">
        <v>0.11</v>
      </c>
      <c r="V8" s="54">
        <v>2</v>
      </c>
      <c r="W8" s="54">
        <v>50</v>
      </c>
      <c r="X8" s="54">
        <v>18000</v>
      </c>
      <c r="Y8" s="54">
        <v>4.5</v>
      </c>
      <c r="Z8" s="54">
        <v>0.5</v>
      </c>
      <c r="AA8" s="54">
        <v>41000</v>
      </c>
      <c r="AB8" s="54">
        <v>1</v>
      </c>
      <c r="AC8" s="54">
        <v>130</v>
      </c>
      <c r="AD8" s="54">
        <v>250</v>
      </c>
      <c r="AE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</row>
    <row r="9" spans="1:71" s="26" customFormat="1" x14ac:dyDescent="0.2">
      <c r="A9"/>
      <c r="B9" s="54" t="s">
        <v>249</v>
      </c>
      <c r="C9" s="54" t="s">
        <v>77</v>
      </c>
      <c r="D9" s="54">
        <v>4953000</v>
      </c>
      <c r="E9" s="55">
        <v>421.48719360000001</v>
      </c>
      <c r="F9" s="56">
        <v>42227.479861111111</v>
      </c>
      <c r="G9" s="54">
        <v>111000</v>
      </c>
      <c r="H9" s="54">
        <v>0.193</v>
      </c>
      <c r="I9" s="54">
        <v>22.2</v>
      </c>
      <c r="J9" s="54">
        <v>2430</v>
      </c>
      <c r="K9" s="54">
        <v>8.1300000000000008</v>
      </c>
      <c r="L9" s="54">
        <v>1.39</v>
      </c>
      <c r="M9" s="54">
        <v>259000</v>
      </c>
      <c r="N9" s="54">
        <v>43.5</v>
      </c>
      <c r="O9" s="54">
        <v>38.5</v>
      </c>
      <c r="P9" s="54">
        <v>74.300000000000011</v>
      </c>
      <c r="Q9" s="54">
        <v>47300</v>
      </c>
      <c r="R9" s="54">
        <v>102</v>
      </c>
      <c r="S9" s="54">
        <v>57400</v>
      </c>
      <c r="T9" s="54">
        <v>2710</v>
      </c>
      <c r="U9" s="54">
        <v>0.17499999999999999</v>
      </c>
      <c r="V9" s="54">
        <v>0.58399999999999996</v>
      </c>
      <c r="W9" s="54">
        <v>64.600000000000009</v>
      </c>
      <c r="X9" s="54">
        <v>22200</v>
      </c>
      <c r="Y9" s="54">
        <v>1.25</v>
      </c>
      <c r="Z9" s="54">
        <v>0.59199999999999997</v>
      </c>
      <c r="AA9" s="54">
        <v>57800</v>
      </c>
      <c r="AB9" s="54">
        <v>0.82799999999999996</v>
      </c>
      <c r="AC9" s="54">
        <v>88.4</v>
      </c>
      <c r="AD9" s="54">
        <v>209</v>
      </c>
      <c r="AE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 t="s">
        <v>275</v>
      </c>
      <c r="BI9"/>
      <c r="BJ9"/>
      <c r="BK9"/>
      <c r="BL9"/>
      <c r="BM9"/>
      <c r="BN9"/>
      <c r="BO9"/>
      <c r="BP9"/>
      <c r="BQ9"/>
    </row>
    <row r="10" spans="1:71" s="26" customFormat="1" x14ac:dyDescent="0.2">
      <c r="A10"/>
      <c r="B10" s="54" t="s">
        <v>250</v>
      </c>
      <c r="C10" s="54" t="s">
        <v>77</v>
      </c>
      <c r="D10" s="54">
        <v>4953000</v>
      </c>
      <c r="E10" s="55">
        <v>421.48719360000001</v>
      </c>
      <c r="F10" s="56">
        <v>42227.654861111114</v>
      </c>
      <c r="G10" s="54">
        <v>56400</v>
      </c>
      <c r="H10" s="54">
        <v>0.34499999999999997</v>
      </c>
      <c r="I10" s="54">
        <v>13.299999999999999</v>
      </c>
      <c r="J10" s="54">
        <v>1350</v>
      </c>
      <c r="K10" s="54">
        <v>5.09</v>
      </c>
      <c r="L10" s="54">
        <v>1.0900000000000001</v>
      </c>
      <c r="M10" s="54">
        <v>150000</v>
      </c>
      <c r="N10" s="54">
        <v>23.5</v>
      </c>
      <c r="O10" s="54">
        <v>25.3</v>
      </c>
      <c r="P10" s="54">
        <v>61</v>
      </c>
      <c r="Q10" s="54">
        <v>35900</v>
      </c>
      <c r="R10" s="54">
        <v>75.099999999999994</v>
      </c>
      <c r="S10" s="54">
        <v>30100</v>
      </c>
      <c r="T10" s="54">
        <v>1660</v>
      </c>
      <c r="U10" s="54">
        <v>0.12999999999999998</v>
      </c>
      <c r="V10" s="54">
        <v>0.77399999999999991</v>
      </c>
      <c r="W10" s="54">
        <v>34.200000000000003</v>
      </c>
      <c r="X10" s="54">
        <v>11700</v>
      </c>
      <c r="Y10" s="54">
        <v>0.92500000000000004</v>
      </c>
      <c r="Z10" s="54">
        <v>0.47499999999999998</v>
      </c>
      <c r="AA10" s="54">
        <v>41600</v>
      </c>
      <c r="AB10" s="54">
        <v>0.59000000000000008</v>
      </c>
      <c r="AC10" s="54">
        <v>57.2</v>
      </c>
      <c r="AD10" s="54">
        <v>168</v>
      </c>
      <c r="AE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 s="10" t="s">
        <v>45</v>
      </c>
      <c r="BI10"/>
      <c r="BJ10"/>
      <c r="BK10"/>
      <c r="BL10"/>
      <c r="BM10"/>
      <c r="BN10"/>
      <c r="BO10"/>
      <c r="BP10"/>
      <c r="BQ10"/>
    </row>
    <row r="11" spans="1:71" s="26" customFormat="1" x14ac:dyDescent="0.2">
      <c r="A11"/>
      <c r="B11" s="54">
        <v>1501558</v>
      </c>
      <c r="C11" s="54" t="s">
        <v>81</v>
      </c>
      <c r="D11" s="54">
        <v>9379500</v>
      </c>
      <c r="E11" s="55">
        <v>420.92392320000005</v>
      </c>
      <c r="F11" s="56">
        <v>42227.802083333336</v>
      </c>
      <c r="G11" s="54">
        <v>46992</v>
      </c>
      <c r="H11" s="54">
        <v>0.18</v>
      </c>
      <c r="I11" s="54">
        <v>9.2200000000000006</v>
      </c>
      <c r="J11" s="54">
        <v>1569.84</v>
      </c>
      <c r="K11" s="54">
        <v>5.47</v>
      </c>
      <c r="L11" s="54">
        <v>0.92</v>
      </c>
      <c r="M11" s="54"/>
      <c r="N11" s="54" t="s">
        <v>274</v>
      </c>
      <c r="O11" s="54">
        <v>28.24</v>
      </c>
      <c r="P11" s="54">
        <v>62.52</v>
      </c>
      <c r="Q11" s="54">
        <v>38440</v>
      </c>
      <c r="R11" s="54">
        <v>89.52</v>
      </c>
      <c r="S11" s="54"/>
      <c r="T11" s="54">
        <v>2012.16</v>
      </c>
      <c r="U11" s="54"/>
      <c r="V11" s="54"/>
      <c r="W11" s="54">
        <v>2.92</v>
      </c>
      <c r="X11" s="54"/>
      <c r="Y11" s="54"/>
      <c r="Z11" s="54">
        <v>0.03</v>
      </c>
      <c r="AA11" s="54"/>
      <c r="AB11" s="54">
        <v>0.06</v>
      </c>
      <c r="AC11" s="54"/>
      <c r="AD11" s="54">
        <v>196.89</v>
      </c>
      <c r="AE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 s="10" t="s">
        <v>46</v>
      </c>
      <c r="BI11"/>
      <c r="BJ11"/>
      <c r="BK11"/>
      <c r="BL11"/>
      <c r="BM11"/>
      <c r="BN11"/>
      <c r="BO11"/>
      <c r="BP11"/>
      <c r="BQ11"/>
    </row>
    <row r="12" spans="1:71" s="26" customFormat="1" x14ac:dyDescent="0.2">
      <c r="A12"/>
      <c r="B12" s="54" t="s">
        <v>244</v>
      </c>
      <c r="C12" s="54" t="s">
        <v>78</v>
      </c>
      <c r="D12" s="54" t="s">
        <v>245</v>
      </c>
      <c r="E12" s="55">
        <v>421.39063296</v>
      </c>
      <c r="F12" s="56">
        <v>42228.40625</v>
      </c>
      <c r="G12" s="54"/>
      <c r="H12" s="54">
        <v>0.2</v>
      </c>
      <c r="I12" s="54">
        <v>23</v>
      </c>
      <c r="J12" s="54">
        <v>900</v>
      </c>
      <c r="K12" s="54">
        <v>5.1000000000000005</v>
      </c>
      <c r="L12" s="54">
        <v>0.80999999999999994</v>
      </c>
      <c r="M12" s="54"/>
      <c r="N12" s="54"/>
      <c r="O12" s="54"/>
      <c r="P12" s="54">
        <v>70</v>
      </c>
      <c r="Q12" s="54"/>
      <c r="R12" s="54">
        <v>51</v>
      </c>
      <c r="S12" s="54"/>
      <c r="T12" s="54"/>
      <c r="U12" s="54">
        <v>0.17</v>
      </c>
      <c r="V12" s="54"/>
      <c r="W12" s="54">
        <v>32</v>
      </c>
      <c r="X12" s="54"/>
      <c r="Y12" s="54">
        <v>4.5999999999999996</v>
      </c>
      <c r="Z12" s="54">
        <v>0.7</v>
      </c>
      <c r="AA12" s="54"/>
      <c r="AB12" s="54">
        <v>1.2</v>
      </c>
      <c r="AC12" s="54"/>
      <c r="AD12" s="54">
        <v>190</v>
      </c>
      <c r="AE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 s="10" t="s">
        <v>47</v>
      </c>
      <c r="BI12"/>
      <c r="BJ12"/>
      <c r="BK12"/>
      <c r="BL12"/>
      <c r="BM12"/>
      <c r="BN12"/>
      <c r="BO12"/>
      <c r="BP12"/>
      <c r="BQ12"/>
    </row>
    <row r="13" spans="1:71" s="26" customFormat="1" x14ac:dyDescent="0.2">
      <c r="A13"/>
      <c r="B13" s="54" t="s">
        <v>212</v>
      </c>
      <c r="C13" s="54" t="s">
        <v>85</v>
      </c>
      <c r="D13" s="54" t="s">
        <v>26</v>
      </c>
      <c r="E13" s="55">
        <v>421.32625920000004</v>
      </c>
      <c r="F13" s="56">
        <v>42228.440972222219</v>
      </c>
      <c r="G13" s="54">
        <v>140000</v>
      </c>
      <c r="H13" s="54">
        <v>0.68</v>
      </c>
      <c r="I13" s="54">
        <v>25</v>
      </c>
      <c r="J13" s="54">
        <v>1200</v>
      </c>
      <c r="K13" s="54">
        <v>7.7</v>
      </c>
      <c r="L13" s="54">
        <v>0.9</v>
      </c>
      <c r="M13" s="54">
        <v>190000</v>
      </c>
      <c r="N13" s="54">
        <v>74</v>
      </c>
      <c r="O13" s="54">
        <v>49</v>
      </c>
      <c r="P13" s="54">
        <v>100</v>
      </c>
      <c r="Q13" s="54">
        <v>100000</v>
      </c>
      <c r="R13" s="54">
        <v>94</v>
      </c>
      <c r="S13" s="54">
        <v>49000</v>
      </c>
      <c r="T13" s="54">
        <v>2300</v>
      </c>
      <c r="U13" s="54">
        <v>0.08</v>
      </c>
      <c r="V13" s="54">
        <v>1.9</v>
      </c>
      <c r="W13" s="54">
        <v>69</v>
      </c>
      <c r="X13" s="54">
        <v>28000</v>
      </c>
      <c r="Y13" s="54">
        <v>4.5999999999999996</v>
      </c>
      <c r="Z13" s="54">
        <v>0.48</v>
      </c>
      <c r="AA13" s="54">
        <v>45000</v>
      </c>
      <c r="AB13" s="54">
        <v>1.3</v>
      </c>
      <c r="AC13" s="54">
        <v>170</v>
      </c>
      <c r="AD13" s="54">
        <v>270</v>
      </c>
      <c r="AE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</row>
    <row r="14" spans="1:71" s="26" customFormat="1" x14ac:dyDescent="0.2">
      <c r="A14"/>
      <c r="B14" s="54" t="s">
        <v>251</v>
      </c>
      <c r="C14" s="54" t="s">
        <v>77</v>
      </c>
      <c r="D14" s="54">
        <v>4953000</v>
      </c>
      <c r="E14" s="55">
        <v>421.48719360000001</v>
      </c>
      <c r="F14" s="56">
        <v>42228.712500000001</v>
      </c>
      <c r="G14" s="54">
        <v>54700</v>
      </c>
      <c r="H14" s="54">
        <v>0.77500000000000002</v>
      </c>
      <c r="I14" s="54">
        <v>17.5</v>
      </c>
      <c r="J14" s="54">
        <v>1350</v>
      </c>
      <c r="K14" s="54">
        <v>6.77</v>
      </c>
      <c r="L14" s="54">
        <v>1.17</v>
      </c>
      <c r="M14" s="54">
        <v>186000</v>
      </c>
      <c r="N14" s="54">
        <v>23.2</v>
      </c>
      <c r="O14" s="54">
        <v>33.200000000000003</v>
      </c>
      <c r="P14" s="54">
        <v>80.8</v>
      </c>
      <c r="Q14" s="54">
        <v>37500</v>
      </c>
      <c r="R14" s="54">
        <v>82.9</v>
      </c>
      <c r="S14" s="54">
        <v>33300</v>
      </c>
      <c r="T14" s="54">
        <v>2170</v>
      </c>
      <c r="U14" s="54">
        <v>0.14300000000000002</v>
      </c>
      <c r="V14" s="54">
        <v>0.312</v>
      </c>
      <c r="W14" s="54">
        <v>38.9</v>
      </c>
      <c r="X14" s="54">
        <v>10700</v>
      </c>
      <c r="Y14" s="54">
        <v>1.22</v>
      </c>
      <c r="Z14" s="54">
        <v>0.48799999999999999</v>
      </c>
      <c r="AA14" s="54">
        <v>44400</v>
      </c>
      <c r="AB14" s="54">
        <v>0.60400000000000009</v>
      </c>
      <c r="AC14" s="54">
        <v>63.70000000000001</v>
      </c>
      <c r="AD14" s="54">
        <v>190</v>
      </c>
      <c r="AE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</row>
    <row r="15" spans="1:71" s="26" customFormat="1" x14ac:dyDescent="0.2">
      <c r="A15"/>
      <c r="B15" s="54" t="s">
        <v>252</v>
      </c>
      <c r="C15" s="54" t="s">
        <v>77</v>
      </c>
      <c r="D15" s="54">
        <v>4953000</v>
      </c>
      <c r="E15" s="55">
        <v>421.48719360000001</v>
      </c>
      <c r="F15" s="56">
        <v>42228.743055555555</v>
      </c>
      <c r="G15" s="54">
        <v>71400</v>
      </c>
      <c r="H15" s="54">
        <v>0.224</v>
      </c>
      <c r="I15" s="54">
        <v>22.700000000000003</v>
      </c>
      <c r="J15" s="54">
        <v>2009.9999999999998</v>
      </c>
      <c r="K15" s="54">
        <v>8.74</v>
      </c>
      <c r="L15" s="54">
        <v>1.55</v>
      </c>
      <c r="M15" s="54">
        <v>282000</v>
      </c>
      <c r="N15" s="54">
        <v>28.5</v>
      </c>
      <c r="O15" s="54">
        <v>40.099999999999994</v>
      </c>
      <c r="P15" s="54">
        <v>82.4</v>
      </c>
      <c r="Q15" s="54">
        <v>38600</v>
      </c>
      <c r="R15" s="54">
        <v>101</v>
      </c>
      <c r="S15" s="54">
        <v>47900</v>
      </c>
      <c r="T15" s="54">
        <v>3070</v>
      </c>
      <c r="U15" s="54">
        <v>0.18000000000000002</v>
      </c>
      <c r="V15" s="54">
        <v>0.23399999999999999</v>
      </c>
      <c r="W15" s="54">
        <v>51.7</v>
      </c>
      <c r="X15" s="54">
        <v>14000</v>
      </c>
      <c r="Y15" s="54">
        <v>1.5299999999999998</v>
      </c>
      <c r="Z15" s="54">
        <v>0.53900000000000003</v>
      </c>
      <c r="AA15" s="54">
        <v>55600</v>
      </c>
      <c r="AB15" s="54">
        <v>0.63200000000000001</v>
      </c>
      <c r="AC15" s="54">
        <v>78.5</v>
      </c>
      <c r="AD15" s="54">
        <v>210</v>
      </c>
      <c r="AE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</row>
    <row r="16" spans="1:71" s="26" customFormat="1" x14ac:dyDescent="0.2">
      <c r="A16"/>
      <c r="B16" s="54" t="s">
        <v>253</v>
      </c>
      <c r="C16" s="54" t="s">
        <v>77</v>
      </c>
      <c r="D16" s="54">
        <v>4953000</v>
      </c>
      <c r="E16" s="55">
        <v>421.48719360000001</v>
      </c>
      <c r="F16" s="56">
        <v>42229.503472222219</v>
      </c>
      <c r="G16" s="54">
        <v>44700</v>
      </c>
      <c r="H16" s="54">
        <v>1.9</v>
      </c>
      <c r="I16" s="54">
        <v>16.5</v>
      </c>
      <c r="J16" s="54">
        <v>1450</v>
      </c>
      <c r="K16" s="54">
        <v>5.44</v>
      </c>
      <c r="L16" s="54">
        <v>1.25</v>
      </c>
      <c r="M16" s="54">
        <v>246000</v>
      </c>
      <c r="N16" s="54">
        <v>18.3</v>
      </c>
      <c r="O16" s="54">
        <v>25</v>
      </c>
      <c r="P16" s="54">
        <v>49.5</v>
      </c>
      <c r="Q16" s="54">
        <v>21600</v>
      </c>
      <c r="R16" s="54">
        <v>62.5</v>
      </c>
      <c r="S16" s="54">
        <v>41900</v>
      </c>
      <c r="T16" s="54">
        <v>1840</v>
      </c>
      <c r="U16" s="54">
        <v>0.127</v>
      </c>
      <c r="V16" s="54">
        <v>0.67699999999999994</v>
      </c>
      <c r="W16" s="54">
        <v>39.199999999999996</v>
      </c>
      <c r="X16" s="54">
        <v>12500</v>
      </c>
      <c r="Y16" s="54">
        <v>1.59</v>
      </c>
      <c r="Z16" s="54">
        <v>0.52300000000000002</v>
      </c>
      <c r="AA16" s="54">
        <v>48800</v>
      </c>
      <c r="AB16" s="54">
        <v>0.432</v>
      </c>
      <c r="AC16" s="54">
        <v>66.100000000000009</v>
      </c>
      <c r="AD16" s="54">
        <v>145</v>
      </c>
      <c r="AE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S16"/>
    </row>
    <row r="17" spans="1:72" s="7" customFormat="1" x14ac:dyDescent="0.2">
      <c r="A17"/>
      <c r="B17" s="54" t="s">
        <v>213</v>
      </c>
      <c r="C17" s="54" t="s">
        <v>85</v>
      </c>
      <c r="D17" s="54" t="s">
        <v>26</v>
      </c>
      <c r="E17" s="55">
        <v>421.32625920000004</v>
      </c>
      <c r="F17" s="56">
        <v>42230.427083333336</v>
      </c>
      <c r="G17" s="54">
        <v>170000</v>
      </c>
      <c r="H17" s="54">
        <v>2.5</v>
      </c>
      <c r="I17" s="54">
        <v>34</v>
      </c>
      <c r="J17" s="54">
        <v>4000</v>
      </c>
      <c r="K17" s="54">
        <v>11</v>
      </c>
      <c r="L17" s="54">
        <v>1.8</v>
      </c>
      <c r="M17" s="54">
        <v>730000</v>
      </c>
      <c r="N17" s="54">
        <v>80</v>
      </c>
      <c r="O17" s="54">
        <v>70</v>
      </c>
      <c r="P17" s="54">
        <v>120</v>
      </c>
      <c r="Q17" s="54">
        <v>97000</v>
      </c>
      <c r="R17" s="54">
        <v>170</v>
      </c>
      <c r="S17" s="54">
        <v>110000</v>
      </c>
      <c r="T17" s="54">
        <v>4600</v>
      </c>
      <c r="U17" s="54">
        <v>0.37</v>
      </c>
      <c r="V17" s="54">
        <v>5</v>
      </c>
      <c r="W17" s="54">
        <v>140</v>
      </c>
      <c r="X17" s="54">
        <v>43000</v>
      </c>
      <c r="Y17" s="54">
        <v>6.3</v>
      </c>
      <c r="Z17" s="54">
        <v>2.5</v>
      </c>
      <c r="AA17" s="54">
        <v>80000</v>
      </c>
      <c r="AB17" s="54">
        <v>2.5</v>
      </c>
      <c r="AC17" s="54">
        <v>140</v>
      </c>
      <c r="AD17" s="54">
        <v>430</v>
      </c>
      <c r="AE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S17"/>
    </row>
    <row r="18" spans="1:72" s="4" customFormat="1" x14ac:dyDescent="0.2">
      <c r="A18"/>
      <c r="B18" s="54" t="s">
        <v>254</v>
      </c>
      <c r="C18" s="54" t="s">
        <v>77</v>
      </c>
      <c r="D18" s="54">
        <v>4953000</v>
      </c>
      <c r="E18" s="55">
        <v>421.48719360000001</v>
      </c>
      <c r="F18" s="56">
        <v>42230.488194444442</v>
      </c>
      <c r="G18" s="54">
        <v>124000</v>
      </c>
      <c r="H18" s="54">
        <v>1.1399999999999999</v>
      </c>
      <c r="I18" s="54">
        <v>37.199999999999996</v>
      </c>
      <c r="J18" s="54">
        <v>4320</v>
      </c>
      <c r="K18" s="54">
        <v>15.2</v>
      </c>
      <c r="L18" s="54">
        <v>3.7399999999999998</v>
      </c>
      <c r="M18" s="54">
        <v>720000</v>
      </c>
      <c r="N18" s="54">
        <v>51.1</v>
      </c>
      <c r="O18" s="54">
        <v>59.6</v>
      </c>
      <c r="P18" s="54">
        <v>84.2</v>
      </c>
      <c r="Q18" s="54">
        <v>46900</v>
      </c>
      <c r="R18" s="54">
        <v>166</v>
      </c>
      <c r="S18" s="54">
        <v>105000</v>
      </c>
      <c r="T18" s="54">
        <v>5630</v>
      </c>
      <c r="U18" s="54">
        <v>0.372</v>
      </c>
      <c r="V18" s="54">
        <v>0.91900000000000004</v>
      </c>
      <c r="W18" s="54">
        <v>111</v>
      </c>
      <c r="X18" s="54">
        <v>30400</v>
      </c>
      <c r="Y18" s="54">
        <v>2.4099999999999997</v>
      </c>
      <c r="Z18" s="54">
        <v>1.1100000000000001</v>
      </c>
      <c r="AA18" s="54">
        <v>78600</v>
      </c>
      <c r="AB18" s="54">
        <v>0.98799999999999999</v>
      </c>
      <c r="AC18" s="54">
        <v>115</v>
      </c>
      <c r="AD18" s="54">
        <v>270</v>
      </c>
      <c r="AE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S18"/>
    </row>
    <row r="19" spans="1:72" s="4" customFormat="1" x14ac:dyDescent="0.2">
      <c r="A19"/>
      <c r="B19" s="54" t="s">
        <v>214</v>
      </c>
      <c r="C19" s="54" t="s">
        <v>85</v>
      </c>
      <c r="D19" s="54" t="s">
        <v>26</v>
      </c>
      <c r="E19" s="55">
        <v>421.32625920000004</v>
      </c>
      <c r="F19" s="56">
        <v>42231.447916666664</v>
      </c>
      <c r="G19" s="54">
        <v>120000</v>
      </c>
      <c r="H19" s="54">
        <v>1</v>
      </c>
      <c r="I19" s="54">
        <v>23</v>
      </c>
      <c r="J19" s="54">
        <v>2000</v>
      </c>
      <c r="K19" s="54">
        <v>6.5</v>
      </c>
      <c r="L19" s="54">
        <v>1</v>
      </c>
      <c r="M19" s="54">
        <v>220000</v>
      </c>
      <c r="N19" s="54">
        <v>42</v>
      </c>
      <c r="O19" s="54">
        <v>41</v>
      </c>
      <c r="P19" s="54">
        <v>100</v>
      </c>
      <c r="Q19" s="54">
        <v>90000</v>
      </c>
      <c r="R19" s="54">
        <v>110</v>
      </c>
      <c r="S19" s="54">
        <v>48000</v>
      </c>
      <c r="T19" s="54">
        <v>2200</v>
      </c>
      <c r="U19" s="54">
        <v>0.26</v>
      </c>
      <c r="V19" s="54">
        <v>2.8</v>
      </c>
      <c r="W19" s="54">
        <v>60</v>
      </c>
      <c r="X19" s="54">
        <v>22000</v>
      </c>
      <c r="Y19" s="54">
        <v>3.8</v>
      </c>
      <c r="Z19" s="54">
        <v>1</v>
      </c>
      <c r="AA19" s="54">
        <v>64000</v>
      </c>
      <c r="AB19" s="54">
        <v>1</v>
      </c>
      <c r="AC19" s="54">
        <v>110</v>
      </c>
      <c r="AD19" s="54">
        <v>360</v>
      </c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S19"/>
    </row>
    <row r="20" spans="1:72" s="4" customFormat="1" x14ac:dyDescent="0.2">
      <c r="A20"/>
      <c r="B20" s="54" t="s">
        <v>215</v>
      </c>
      <c r="C20" s="54" t="s">
        <v>85</v>
      </c>
      <c r="D20" s="54" t="s">
        <v>26</v>
      </c>
      <c r="E20" s="55">
        <v>421.32625920000004</v>
      </c>
      <c r="F20" s="56">
        <v>42231.447916666664</v>
      </c>
      <c r="G20" s="54">
        <v>130000</v>
      </c>
      <c r="H20" s="54">
        <v>1</v>
      </c>
      <c r="I20" s="54">
        <v>23</v>
      </c>
      <c r="J20" s="54">
        <v>1800</v>
      </c>
      <c r="K20" s="54">
        <v>6.3</v>
      </c>
      <c r="L20" s="54">
        <v>1</v>
      </c>
      <c r="M20" s="54">
        <v>230000</v>
      </c>
      <c r="N20" s="54">
        <v>41</v>
      </c>
      <c r="O20" s="54">
        <v>41</v>
      </c>
      <c r="P20" s="54">
        <v>100</v>
      </c>
      <c r="Q20" s="54">
        <v>100000</v>
      </c>
      <c r="R20" s="54">
        <v>110</v>
      </c>
      <c r="S20" s="54">
        <v>53000</v>
      </c>
      <c r="T20" s="54">
        <v>2100</v>
      </c>
      <c r="U20" s="54">
        <v>0.21</v>
      </c>
      <c r="V20" s="54">
        <v>3.3</v>
      </c>
      <c r="W20" s="54">
        <v>59</v>
      </c>
      <c r="X20" s="54">
        <v>23000</v>
      </c>
      <c r="Y20" s="54">
        <v>3.8</v>
      </c>
      <c r="Z20" s="54">
        <v>1</v>
      </c>
      <c r="AA20" s="54">
        <v>68000</v>
      </c>
      <c r="AB20" s="54">
        <v>1</v>
      </c>
      <c r="AC20" s="54">
        <v>110</v>
      </c>
      <c r="AD20" s="54">
        <v>330</v>
      </c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S20"/>
      <c r="BT20"/>
    </row>
    <row r="21" spans="1:72" s="4" customFormat="1" x14ac:dyDescent="0.2">
      <c r="A21"/>
      <c r="B21" s="54" t="s">
        <v>255</v>
      </c>
      <c r="C21" s="54" t="s">
        <v>77</v>
      </c>
      <c r="D21" s="54">
        <v>4953000</v>
      </c>
      <c r="E21" s="55">
        <v>421.48719360000001</v>
      </c>
      <c r="F21" s="56">
        <v>42231.50277777778</v>
      </c>
      <c r="G21" s="54">
        <v>63700</v>
      </c>
      <c r="H21" s="54">
        <v>1.1599999999999999</v>
      </c>
      <c r="I21" s="54">
        <v>16.8</v>
      </c>
      <c r="J21" s="54">
        <v>1620</v>
      </c>
      <c r="K21" s="54">
        <v>7.29</v>
      </c>
      <c r="L21" s="54">
        <v>1.46</v>
      </c>
      <c r="M21" s="54">
        <v>207000</v>
      </c>
      <c r="N21" s="54">
        <v>29.8</v>
      </c>
      <c r="O21" s="54">
        <v>35.5</v>
      </c>
      <c r="P21" s="54">
        <v>79</v>
      </c>
      <c r="Q21" s="54">
        <v>45100</v>
      </c>
      <c r="R21" s="54">
        <v>86.7</v>
      </c>
      <c r="S21" s="54">
        <v>40700</v>
      </c>
      <c r="T21" s="54">
        <v>2330</v>
      </c>
      <c r="U21" s="54">
        <v>0.19799999999999998</v>
      </c>
      <c r="V21" s="54">
        <v>0.95699999999999996</v>
      </c>
      <c r="W21" s="54">
        <v>47.800000000000004</v>
      </c>
      <c r="X21" s="54">
        <v>14000</v>
      </c>
      <c r="Y21" s="54">
        <v>1.57</v>
      </c>
      <c r="Z21" s="54">
        <v>0.63100000000000001</v>
      </c>
      <c r="AA21" s="54">
        <v>59600</v>
      </c>
      <c r="AB21" s="54">
        <v>0.86199999999999999</v>
      </c>
      <c r="AC21" s="54">
        <v>75.5</v>
      </c>
      <c r="AD21" s="54">
        <v>220</v>
      </c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</row>
    <row r="22" spans="1:72" s="4" customFormat="1" x14ac:dyDescent="0.2">
      <c r="A22"/>
      <c r="B22" s="54" t="s">
        <v>256</v>
      </c>
      <c r="C22" s="54" t="s">
        <v>77</v>
      </c>
      <c r="D22" s="54">
        <v>4953000</v>
      </c>
      <c r="E22" s="55">
        <v>421.48719360000001</v>
      </c>
      <c r="F22" s="56">
        <v>42232.498611111114</v>
      </c>
      <c r="G22" s="54">
        <v>34300</v>
      </c>
      <c r="H22" s="54">
        <v>0.18000000000000002</v>
      </c>
      <c r="I22" s="54">
        <v>9.9600000000000009</v>
      </c>
      <c r="J22" s="54">
        <v>892</v>
      </c>
      <c r="K22" s="54">
        <v>2.87</v>
      </c>
      <c r="L22" s="54">
        <v>0.6</v>
      </c>
      <c r="M22" s="54">
        <v>111000</v>
      </c>
      <c r="N22" s="54">
        <v>17.100000000000001</v>
      </c>
      <c r="O22" s="54">
        <v>16.299999999999997</v>
      </c>
      <c r="P22" s="54">
        <v>40.200000000000003</v>
      </c>
      <c r="Q22" s="54">
        <v>25600</v>
      </c>
      <c r="R22" s="54">
        <v>39.4</v>
      </c>
      <c r="S22" s="54">
        <v>22600</v>
      </c>
      <c r="T22" s="54">
        <v>976</v>
      </c>
      <c r="U22" s="54">
        <v>7.669999999999999E-2</v>
      </c>
      <c r="V22" s="54">
        <v>0.78500000000000003</v>
      </c>
      <c r="W22" s="54">
        <v>24</v>
      </c>
      <c r="X22" s="54">
        <v>10600</v>
      </c>
      <c r="Y22" s="54">
        <v>0.97000000000000008</v>
      </c>
      <c r="Z22" s="54">
        <v>0.186</v>
      </c>
      <c r="AA22" s="54">
        <v>47600</v>
      </c>
      <c r="AB22" s="54">
        <v>0.41499999999999998</v>
      </c>
      <c r="AC22" s="54">
        <v>40.5</v>
      </c>
      <c r="AD22" s="54">
        <v>294</v>
      </c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</row>
    <row r="23" spans="1:72" s="4" customFormat="1" x14ac:dyDescent="0.2">
      <c r="A23"/>
      <c r="B23" s="54" t="s">
        <v>216</v>
      </c>
      <c r="C23" s="54" t="s">
        <v>85</v>
      </c>
      <c r="D23" s="54" t="s">
        <v>26</v>
      </c>
      <c r="E23" s="55">
        <v>421.32625920000004</v>
      </c>
      <c r="F23" s="56">
        <v>42232.53125</v>
      </c>
      <c r="G23" s="54">
        <v>73000</v>
      </c>
      <c r="H23" s="54">
        <v>0.4</v>
      </c>
      <c r="I23" s="54">
        <v>14</v>
      </c>
      <c r="J23" s="54">
        <v>870</v>
      </c>
      <c r="K23" s="54">
        <v>4</v>
      </c>
      <c r="L23" s="54">
        <v>0.39</v>
      </c>
      <c r="M23" s="54">
        <v>110000</v>
      </c>
      <c r="N23" s="54">
        <v>41</v>
      </c>
      <c r="O23" s="54">
        <v>23</v>
      </c>
      <c r="P23" s="54">
        <v>52</v>
      </c>
      <c r="Q23" s="54">
        <v>51000</v>
      </c>
      <c r="R23" s="54">
        <v>36</v>
      </c>
      <c r="S23" s="54">
        <v>29000</v>
      </c>
      <c r="T23" s="54">
        <v>1100</v>
      </c>
      <c r="U23" s="54">
        <v>0.08</v>
      </c>
      <c r="V23" s="54">
        <v>2.1</v>
      </c>
      <c r="W23" s="54">
        <v>37</v>
      </c>
      <c r="X23" s="54">
        <v>17000</v>
      </c>
      <c r="Y23" s="54">
        <v>2.2000000000000002</v>
      </c>
      <c r="Z23" s="54">
        <v>0.1</v>
      </c>
      <c r="AA23" s="54">
        <v>44000</v>
      </c>
      <c r="AB23" s="54">
        <v>0.52</v>
      </c>
      <c r="AC23" s="54">
        <v>94</v>
      </c>
      <c r="AD23" s="54">
        <v>130</v>
      </c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</row>
    <row r="24" spans="1:72" s="4" customFormat="1" x14ac:dyDescent="0.2">
      <c r="A24" s="10"/>
      <c r="B24" s="54" t="s">
        <v>217</v>
      </c>
      <c r="C24" s="54" t="s">
        <v>85</v>
      </c>
      <c r="D24" s="54" t="s">
        <v>26</v>
      </c>
      <c r="E24" s="55">
        <v>421.32625920000004</v>
      </c>
      <c r="F24" s="56">
        <v>42233.440972222219</v>
      </c>
      <c r="G24" s="54">
        <v>55000</v>
      </c>
      <c r="H24" s="54">
        <v>0.4</v>
      </c>
      <c r="I24" s="54">
        <v>11</v>
      </c>
      <c r="J24" s="54">
        <v>610</v>
      </c>
      <c r="K24" s="54">
        <v>3</v>
      </c>
      <c r="L24" s="54">
        <v>0.57999999999999996</v>
      </c>
      <c r="M24" s="54">
        <v>110000</v>
      </c>
      <c r="N24" s="54">
        <v>30</v>
      </c>
      <c r="O24" s="54">
        <v>19</v>
      </c>
      <c r="P24" s="54">
        <v>43</v>
      </c>
      <c r="Q24" s="54">
        <v>43000</v>
      </c>
      <c r="R24" s="54">
        <v>39</v>
      </c>
      <c r="S24" s="54">
        <v>27000</v>
      </c>
      <c r="T24" s="54">
        <v>900</v>
      </c>
      <c r="U24" s="54">
        <v>0.08</v>
      </c>
      <c r="V24" s="54">
        <v>1.6</v>
      </c>
      <c r="W24" s="54">
        <v>31</v>
      </c>
      <c r="X24" s="54">
        <v>14000</v>
      </c>
      <c r="Y24" s="54">
        <v>5</v>
      </c>
      <c r="Z24" s="54">
        <v>0.19</v>
      </c>
      <c r="AA24" s="54">
        <v>38000</v>
      </c>
      <c r="AB24" s="54">
        <v>0.55000000000000004</v>
      </c>
      <c r="AC24" s="54">
        <v>71</v>
      </c>
      <c r="AD24" s="54">
        <v>130</v>
      </c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</row>
    <row r="25" spans="1:72" s="5" customFormat="1" x14ac:dyDescent="0.2">
      <c r="A25" s="10"/>
      <c r="B25" s="54" t="s">
        <v>257</v>
      </c>
      <c r="C25" s="54" t="s">
        <v>77</v>
      </c>
      <c r="D25" s="54">
        <v>4953000</v>
      </c>
      <c r="E25" s="55">
        <v>421.48719360000001</v>
      </c>
      <c r="F25" s="56">
        <v>42233.62777777778</v>
      </c>
      <c r="G25" s="54">
        <v>16800</v>
      </c>
      <c r="H25" s="54">
        <v>0.69800000000000006</v>
      </c>
      <c r="I25" s="54">
        <v>6.8500000000000005</v>
      </c>
      <c r="J25" s="54">
        <v>496</v>
      </c>
      <c r="K25" s="54">
        <v>2.0699999999999998</v>
      </c>
      <c r="L25" s="54">
        <v>0.42899999999999999</v>
      </c>
      <c r="M25" s="54">
        <v>92300</v>
      </c>
      <c r="N25" s="54">
        <v>8.24</v>
      </c>
      <c r="O25" s="54">
        <v>9.82</v>
      </c>
      <c r="P25" s="54">
        <v>24.299999999999997</v>
      </c>
      <c r="Q25" s="54">
        <v>13500</v>
      </c>
      <c r="R25" s="54">
        <v>27.099999999999998</v>
      </c>
      <c r="S25" s="54">
        <v>18000</v>
      </c>
      <c r="T25" s="54">
        <v>641</v>
      </c>
      <c r="U25" s="54">
        <v>6.3299999999999995E-2</v>
      </c>
      <c r="V25" s="54">
        <v>1.06</v>
      </c>
      <c r="W25" s="54">
        <v>14.1</v>
      </c>
      <c r="X25" s="54">
        <v>6410</v>
      </c>
      <c r="Y25" s="54">
        <v>0.97499999999999998</v>
      </c>
      <c r="Z25" s="54">
        <v>0.32800000000000001</v>
      </c>
      <c r="AA25" s="54">
        <v>38400</v>
      </c>
      <c r="AB25" s="54">
        <v>0.26100000000000001</v>
      </c>
      <c r="AC25" s="54">
        <v>26.200000000000003</v>
      </c>
      <c r="AD25" s="54">
        <v>72.599999999999994</v>
      </c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</row>
    <row r="26" spans="1:72" s="5" customFormat="1" x14ac:dyDescent="0.2">
      <c r="A26" s="10"/>
      <c r="B26" s="54" t="s">
        <v>258</v>
      </c>
      <c r="C26" s="54" t="s">
        <v>77</v>
      </c>
      <c r="D26" s="54">
        <v>4953000</v>
      </c>
      <c r="E26" s="55">
        <v>421.48719360000001</v>
      </c>
      <c r="F26" s="56">
        <v>42234.496527777781</v>
      </c>
      <c r="G26" s="54">
        <v>17400</v>
      </c>
      <c r="H26" s="54">
        <v>1.1900000000000002</v>
      </c>
      <c r="I26" s="54">
        <v>5.37</v>
      </c>
      <c r="J26" s="54">
        <v>281</v>
      </c>
      <c r="K26" s="54">
        <v>1.1900000000000002</v>
      </c>
      <c r="L26" s="54">
        <v>0.24299999999999999</v>
      </c>
      <c r="M26" s="54">
        <v>86900</v>
      </c>
      <c r="N26" s="54">
        <v>9.9699999999999989</v>
      </c>
      <c r="O26" s="54">
        <v>6.33</v>
      </c>
      <c r="P26" s="54">
        <v>16.299999999999997</v>
      </c>
      <c r="Q26" s="54">
        <v>13000</v>
      </c>
      <c r="R26" s="54">
        <v>14.7</v>
      </c>
      <c r="S26" s="54">
        <v>18000</v>
      </c>
      <c r="T26" s="54">
        <v>373</v>
      </c>
      <c r="U26" s="54">
        <v>2.5000000000000001E-2</v>
      </c>
      <c r="V26" s="54">
        <v>1.42</v>
      </c>
      <c r="W26" s="54">
        <v>12.1</v>
      </c>
      <c r="X26" s="54">
        <v>6270</v>
      </c>
      <c r="Y26" s="54">
        <v>0.88900000000000001</v>
      </c>
      <c r="Z26" s="54">
        <v>0.16300000000000001</v>
      </c>
      <c r="AA26" s="54">
        <v>32800</v>
      </c>
      <c r="AB26" s="54">
        <v>0.18100000000000002</v>
      </c>
      <c r="AC26" s="54">
        <v>25.4</v>
      </c>
      <c r="AD26" s="54">
        <v>55.4</v>
      </c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</row>
    <row r="27" spans="1:72" x14ac:dyDescent="0.2">
      <c r="B27" s="54" t="s">
        <v>218</v>
      </c>
      <c r="C27" s="54" t="s">
        <v>85</v>
      </c>
      <c r="D27" s="54" t="s">
        <v>26</v>
      </c>
      <c r="E27" s="55">
        <v>421.32625920000004</v>
      </c>
      <c r="F27" s="56">
        <v>42234.53125</v>
      </c>
      <c r="G27" s="54">
        <v>17000</v>
      </c>
      <c r="H27" s="54">
        <v>0.52</v>
      </c>
      <c r="I27" s="54">
        <v>5.5</v>
      </c>
      <c r="J27" s="54">
        <v>360</v>
      </c>
      <c r="K27" s="54">
        <v>0.92</v>
      </c>
      <c r="L27" s="54">
        <v>0.27</v>
      </c>
      <c r="M27" s="54">
        <v>93000</v>
      </c>
      <c r="N27" s="54">
        <v>7.5</v>
      </c>
      <c r="O27" s="54">
        <v>5.7</v>
      </c>
      <c r="P27" s="54">
        <v>17</v>
      </c>
      <c r="Q27" s="54">
        <v>15000</v>
      </c>
      <c r="R27" s="54">
        <v>17</v>
      </c>
      <c r="S27" s="54">
        <v>19000</v>
      </c>
      <c r="T27" s="54">
        <v>390</v>
      </c>
      <c r="U27" s="54">
        <v>0.15</v>
      </c>
      <c r="V27" s="54">
        <v>2.2999999999999998</v>
      </c>
      <c r="W27" s="54">
        <v>11</v>
      </c>
      <c r="X27" s="54">
        <v>6800</v>
      </c>
      <c r="Y27" s="54">
        <v>0.81</v>
      </c>
      <c r="Z27" s="54">
        <v>0.5</v>
      </c>
      <c r="AA27" s="54">
        <v>35000</v>
      </c>
      <c r="AB27" s="54">
        <v>0.5</v>
      </c>
      <c r="AC27" s="54">
        <v>22</v>
      </c>
      <c r="AD27" s="54">
        <v>56</v>
      </c>
    </row>
    <row r="28" spans="1:72" x14ac:dyDescent="0.2">
      <c r="B28" s="54" t="s">
        <v>219</v>
      </c>
      <c r="C28" s="54" t="s">
        <v>85</v>
      </c>
      <c r="D28" s="54" t="s">
        <v>26</v>
      </c>
      <c r="E28" s="55">
        <v>421.32625920000004</v>
      </c>
      <c r="F28" s="56">
        <v>42235.4375</v>
      </c>
      <c r="G28" s="54">
        <v>7900</v>
      </c>
      <c r="H28" s="54">
        <v>0.5</v>
      </c>
      <c r="I28" s="54">
        <v>2.2000000000000002</v>
      </c>
      <c r="J28" s="54">
        <v>130</v>
      </c>
      <c r="K28" s="54">
        <v>0.25</v>
      </c>
      <c r="L28" s="54">
        <v>0.25</v>
      </c>
      <c r="M28" s="54">
        <v>64000</v>
      </c>
      <c r="N28" s="54">
        <v>1.4</v>
      </c>
      <c r="O28" s="54">
        <v>1.4</v>
      </c>
      <c r="P28" s="54">
        <v>5.5</v>
      </c>
      <c r="Q28" s="54">
        <v>4500</v>
      </c>
      <c r="R28" s="54">
        <v>4.0999999999999996</v>
      </c>
      <c r="S28" s="54">
        <v>14000</v>
      </c>
      <c r="T28" s="54">
        <v>120</v>
      </c>
      <c r="U28" s="54">
        <v>0.1</v>
      </c>
      <c r="V28" s="54">
        <v>1.8</v>
      </c>
      <c r="W28" s="54">
        <v>2.6</v>
      </c>
      <c r="X28" s="54">
        <v>4200</v>
      </c>
      <c r="Y28" s="54">
        <v>0.63</v>
      </c>
      <c r="Z28" s="54">
        <v>0.5</v>
      </c>
      <c r="AA28" s="54">
        <v>35000</v>
      </c>
      <c r="AB28" s="54">
        <v>0.5</v>
      </c>
      <c r="AC28" s="54">
        <v>6.3</v>
      </c>
      <c r="AD28" s="54">
        <v>14</v>
      </c>
    </row>
    <row r="29" spans="1:72" x14ac:dyDescent="0.2">
      <c r="B29" s="54" t="s">
        <v>220</v>
      </c>
      <c r="C29" s="54" t="s">
        <v>85</v>
      </c>
      <c r="D29" s="54" t="s">
        <v>26</v>
      </c>
      <c r="E29" s="55">
        <v>421.32625920000004</v>
      </c>
      <c r="F29" s="56">
        <v>42235.510416666664</v>
      </c>
      <c r="G29" s="54">
        <v>7800</v>
      </c>
      <c r="H29" s="54">
        <v>0.5</v>
      </c>
      <c r="I29" s="54">
        <v>3</v>
      </c>
      <c r="J29" s="54">
        <v>220</v>
      </c>
      <c r="K29" s="54">
        <v>0.41</v>
      </c>
      <c r="L29" s="54">
        <v>0.25</v>
      </c>
      <c r="M29" s="54">
        <v>74000</v>
      </c>
      <c r="N29" s="54">
        <v>3.4</v>
      </c>
      <c r="O29" s="54">
        <v>3</v>
      </c>
      <c r="P29" s="54">
        <v>9.3000000000000007</v>
      </c>
      <c r="Q29" s="54">
        <v>6400</v>
      </c>
      <c r="R29" s="54">
        <v>8.4</v>
      </c>
      <c r="S29" s="54">
        <v>15000</v>
      </c>
      <c r="T29" s="54">
        <v>230</v>
      </c>
      <c r="U29" s="54">
        <v>0.1</v>
      </c>
      <c r="V29" s="54">
        <v>1.8</v>
      </c>
      <c r="W29" s="54">
        <v>5.2</v>
      </c>
      <c r="X29" s="54">
        <v>4700</v>
      </c>
      <c r="Y29" s="54">
        <v>0.52</v>
      </c>
      <c r="Z29" s="54">
        <v>0.5</v>
      </c>
      <c r="AA29" s="54">
        <v>35000</v>
      </c>
      <c r="AB29" s="54">
        <v>0.5</v>
      </c>
      <c r="AC29" s="54">
        <v>12</v>
      </c>
      <c r="AD29" s="54">
        <v>27</v>
      </c>
    </row>
    <row r="30" spans="1:72" x14ac:dyDescent="0.2">
      <c r="B30" s="54" t="s">
        <v>259</v>
      </c>
      <c r="C30" s="54" t="s">
        <v>77</v>
      </c>
      <c r="D30" s="54">
        <v>4953000</v>
      </c>
      <c r="E30" s="55">
        <v>421.48719360000001</v>
      </c>
      <c r="F30" s="56">
        <v>42235.543749999997</v>
      </c>
      <c r="G30" s="54">
        <v>7110</v>
      </c>
      <c r="H30" s="54">
        <v>0.20900000000000002</v>
      </c>
      <c r="I30" s="54">
        <v>3.13</v>
      </c>
      <c r="J30" s="54">
        <v>187</v>
      </c>
      <c r="K30" s="54">
        <v>0.45700000000000002</v>
      </c>
      <c r="L30" s="54">
        <v>0.5</v>
      </c>
      <c r="M30" s="54">
        <v>74500</v>
      </c>
      <c r="N30" s="54">
        <v>3.83</v>
      </c>
      <c r="O30" s="54">
        <v>2.66</v>
      </c>
      <c r="P30" s="54">
        <v>8.51</v>
      </c>
      <c r="Q30" s="54">
        <v>5210</v>
      </c>
      <c r="R30" s="54">
        <v>7.15</v>
      </c>
      <c r="S30" s="54">
        <v>15200</v>
      </c>
      <c r="T30" s="54">
        <v>182</v>
      </c>
      <c r="U30" s="54">
        <v>0.15</v>
      </c>
      <c r="V30" s="54">
        <v>1.49</v>
      </c>
      <c r="W30" s="54">
        <v>4.8099999999999996</v>
      </c>
      <c r="X30" s="54">
        <v>4090</v>
      </c>
      <c r="Y30" s="54">
        <v>0.69399999999999995</v>
      </c>
      <c r="Z30" s="54">
        <v>5.4100000000000002E-2</v>
      </c>
      <c r="AA30" s="54">
        <v>33500</v>
      </c>
      <c r="AB30" s="54">
        <v>5.0200000000000002E-2</v>
      </c>
      <c r="AC30" s="54">
        <v>12</v>
      </c>
      <c r="AD30" s="54">
        <v>23</v>
      </c>
    </row>
    <row r="31" spans="1:72" x14ac:dyDescent="0.2">
      <c r="B31" s="54" t="s">
        <v>260</v>
      </c>
      <c r="C31" s="54" t="s">
        <v>77</v>
      </c>
      <c r="D31" s="54">
        <v>4953000</v>
      </c>
      <c r="E31" s="55">
        <v>421.48719360000001</v>
      </c>
      <c r="F31" s="56">
        <v>42236.288888888892</v>
      </c>
      <c r="G31" s="54">
        <v>5790</v>
      </c>
      <c r="H31" s="54">
        <v>0.19799999999999998</v>
      </c>
      <c r="I31" s="54">
        <v>2.92</v>
      </c>
      <c r="J31" s="54">
        <v>161</v>
      </c>
      <c r="K31" s="54">
        <v>0.34200000000000003</v>
      </c>
      <c r="L31" s="54">
        <v>0.5</v>
      </c>
      <c r="M31" s="54">
        <v>73200</v>
      </c>
      <c r="N31" s="54">
        <v>3.09</v>
      </c>
      <c r="O31" s="54">
        <v>1.99</v>
      </c>
      <c r="P31" s="54">
        <v>6.84</v>
      </c>
      <c r="Q31" s="54">
        <v>4330</v>
      </c>
      <c r="R31" s="54">
        <v>5.17</v>
      </c>
      <c r="S31" s="54">
        <v>14600</v>
      </c>
      <c r="T31" s="54">
        <v>136</v>
      </c>
      <c r="U31" s="54">
        <v>0.15</v>
      </c>
      <c r="V31" s="54">
        <v>1.63</v>
      </c>
      <c r="W31" s="54">
        <v>3.2399999999999998</v>
      </c>
      <c r="X31" s="54">
        <v>3780</v>
      </c>
      <c r="Y31" s="54">
        <v>0.63100000000000001</v>
      </c>
      <c r="Z31" s="54">
        <v>4.82E-2</v>
      </c>
      <c r="AA31" s="54">
        <v>34800</v>
      </c>
      <c r="AB31" s="54">
        <v>3.7200000000000004E-2</v>
      </c>
      <c r="AC31" s="54">
        <v>10.4</v>
      </c>
      <c r="AD31" s="54">
        <v>18.700000000000003</v>
      </c>
    </row>
    <row r="32" spans="1:72" x14ac:dyDescent="0.2">
      <c r="B32" s="54" t="s">
        <v>221</v>
      </c>
      <c r="C32" s="54" t="s">
        <v>85</v>
      </c>
      <c r="D32" s="54" t="s">
        <v>26</v>
      </c>
      <c r="E32" s="55">
        <v>421.32625920000004</v>
      </c>
      <c r="F32" s="56">
        <v>42240.542361111111</v>
      </c>
      <c r="G32" s="54">
        <v>3400</v>
      </c>
      <c r="H32" s="54">
        <v>0.5</v>
      </c>
      <c r="I32" s="54">
        <v>2.2999999999999998</v>
      </c>
      <c r="J32" s="54">
        <v>150</v>
      </c>
      <c r="K32" s="54">
        <v>0.25</v>
      </c>
      <c r="L32" s="54">
        <v>0.25</v>
      </c>
      <c r="M32" s="54">
        <v>67000</v>
      </c>
      <c r="N32" s="54">
        <v>1.5</v>
      </c>
      <c r="O32" s="54">
        <v>1.2</v>
      </c>
      <c r="P32" s="54">
        <v>5.0999999999999996</v>
      </c>
      <c r="Q32" s="54">
        <v>2800</v>
      </c>
      <c r="R32" s="54">
        <v>3.1</v>
      </c>
      <c r="S32" s="54">
        <v>14000</v>
      </c>
      <c r="T32" s="54">
        <v>87</v>
      </c>
      <c r="U32" s="54">
        <v>0.1</v>
      </c>
      <c r="V32" s="54">
        <v>1.9</v>
      </c>
      <c r="W32" s="54">
        <v>2.2999999999999998</v>
      </c>
      <c r="X32" s="54">
        <v>3700</v>
      </c>
      <c r="Y32" s="54">
        <v>0.55000000000000004</v>
      </c>
      <c r="Z32" s="54">
        <v>0.5</v>
      </c>
      <c r="AA32" s="54">
        <v>40000</v>
      </c>
      <c r="AB32" s="54">
        <v>0.5</v>
      </c>
      <c r="AC32" s="54">
        <v>7</v>
      </c>
      <c r="AD32" s="54">
        <v>13</v>
      </c>
    </row>
    <row r="33" spans="2:36" x14ac:dyDescent="0.2">
      <c r="B33" s="54" t="s">
        <v>261</v>
      </c>
      <c r="C33" s="54" t="s">
        <v>77</v>
      </c>
      <c r="D33" s="54">
        <v>4953000</v>
      </c>
      <c r="E33" s="55">
        <v>421.48719360000001</v>
      </c>
      <c r="F33" s="56">
        <v>42240.548611111109</v>
      </c>
      <c r="G33" s="54">
        <v>3410</v>
      </c>
      <c r="H33" s="54">
        <v>0.153</v>
      </c>
      <c r="I33" s="54">
        <v>2.35</v>
      </c>
      <c r="J33" s="54">
        <v>132</v>
      </c>
      <c r="K33" s="54">
        <v>0.24199999999999999</v>
      </c>
      <c r="L33" s="54">
        <v>0.5</v>
      </c>
      <c r="M33" s="54">
        <v>62900</v>
      </c>
      <c r="N33" s="54">
        <v>1.6900000000000002</v>
      </c>
      <c r="O33" s="54">
        <v>1.26</v>
      </c>
      <c r="P33" s="54">
        <v>4.9899999999999993</v>
      </c>
      <c r="Q33" s="54">
        <v>3280</v>
      </c>
      <c r="R33" s="54">
        <v>3.02</v>
      </c>
      <c r="S33" s="54">
        <v>14000</v>
      </c>
      <c r="T33" s="54">
        <v>90.2</v>
      </c>
      <c r="U33" s="54">
        <v>0.15</v>
      </c>
      <c r="V33" s="54">
        <v>1.57</v>
      </c>
      <c r="W33" s="54">
        <v>2.1800000000000002</v>
      </c>
      <c r="X33" s="54">
        <v>3490</v>
      </c>
      <c r="Y33" s="54">
        <v>0.61099999999999999</v>
      </c>
      <c r="Z33" s="54">
        <v>2</v>
      </c>
      <c r="AA33" s="54">
        <v>38200</v>
      </c>
      <c r="AB33" s="54">
        <v>2</v>
      </c>
      <c r="AC33" s="54">
        <v>7.37</v>
      </c>
      <c r="AD33" s="54">
        <v>15.6</v>
      </c>
    </row>
    <row r="34" spans="2:36" x14ac:dyDescent="0.2">
      <c r="B34" s="54" t="s">
        <v>222</v>
      </c>
      <c r="C34" s="54" t="s">
        <v>85</v>
      </c>
      <c r="D34" s="54" t="s">
        <v>26</v>
      </c>
      <c r="E34" s="55">
        <v>421.32625920000004</v>
      </c>
      <c r="F34" s="56">
        <v>42241.479166666664</v>
      </c>
      <c r="G34" s="54">
        <v>2500</v>
      </c>
      <c r="H34" s="54">
        <v>0.5</v>
      </c>
      <c r="I34" s="54">
        <v>2</v>
      </c>
      <c r="J34" s="54">
        <v>120</v>
      </c>
      <c r="K34" s="54">
        <v>0.25</v>
      </c>
      <c r="L34" s="54">
        <v>0.25</v>
      </c>
      <c r="M34" s="54">
        <v>62000</v>
      </c>
      <c r="N34" s="54">
        <v>1.2</v>
      </c>
      <c r="O34" s="54">
        <v>0.96</v>
      </c>
      <c r="P34" s="54">
        <v>3.6</v>
      </c>
      <c r="Q34" s="54">
        <v>2300</v>
      </c>
      <c r="R34" s="54">
        <v>2.4</v>
      </c>
      <c r="S34" s="54">
        <v>13000</v>
      </c>
      <c r="T34" s="54">
        <v>74</v>
      </c>
      <c r="U34" s="54">
        <v>0.1</v>
      </c>
      <c r="V34" s="54">
        <v>1.8</v>
      </c>
      <c r="W34" s="54">
        <v>1.8</v>
      </c>
      <c r="X34" s="54">
        <v>3400</v>
      </c>
      <c r="Y34" s="54">
        <v>0.74</v>
      </c>
      <c r="Z34" s="54">
        <v>0.5</v>
      </c>
      <c r="AA34" s="54">
        <v>37000</v>
      </c>
      <c r="AB34" s="54">
        <v>0.5</v>
      </c>
      <c r="AC34" s="54">
        <v>5.5</v>
      </c>
      <c r="AD34" s="54">
        <v>8.9</v>
      </c>
      <c r="AG34" s="78"/>
      <c r="AH34" s="78"/>
      <c r="AI34" s="78"/>
      <c r="AJ34" s="78"/>
    </row>
    <row r="35" spans="2:36" x14ac:dyDescent="0.2">
      <c r="B35" s="54" t="s">
        <v>262</v>
      </c>
      <c r="C35" s="54" t="s">
        <v>77</v>
      </c>
      <c r="D35" s="54">
        <v>4953000</v>
      </c>
      <c r="E35" s="55">
        <v>421.48719360000001</v>
      </c>
      <c r="F35" s="56">
        <v>42241.569444444445</v>
      </c>
      <c r="G35" s="54">
        <v>2570</v>
      </c>
      <c r="H35" s="54">
        <v>0.25800000000000001</v>
      </c>
      <c r="I35" s="54">
        <v>2.2999999999999998</v>
      </c>
      <c r="J35" s="54">
        <v>118</v>
      </c>
      <c r="K35" s="54">
        <v>0.16500000000000001</v>
      </c>
      <c r="L35" s="54">
        <v>0.5</v>
      </c>
      <c r="M35" s="54">
        <v>60000</v>
      </c>
      <c r="N35" s="54">
        <v>1.6800000000000002</v>
      </c>
      <c r="O35" s="54">
        <v>0.96599999999999997</v>
      </c>
      <c r="P35" s="54">
        <v>4.1599999999999993</v>
      </c>
      <c r="Q35" s="54">
        <v>2130</v>
      </c>
      <c r="R35" s="54">
        <v>2.25</v>
      </c>
      <c r="S35" s="54">
        <v>13800</v>
      </c>
      <c r="T35" s="54">
        <v>70.5</v>
      </c>
      <c r="U35" s="54">
        <v>0.15</v>
      </c>
      <c r="V35" s="54">
        <v>1.76</v>
      </c>
      <c r="W35" s="54">
        <v>1.85</v>
      </c>
      <c r="X35" s="54">
        <v>3400</v>
      </c>
      <c r="Y35" s="54">
        <v>0.55800000000000005</v>
      </c>
      <c r="Z35" s="54">
        <v>2</v>
      </c>
      <c r="AA35" s="54">
        <v>40400</v>
      </c>
      <c r="AB35" s="54">
        <v>2</v>
      </c>
      <c r="AC35" s="54">
        <v>7.15</v>
      </c>
      <c r="AD35" s="54">
        <v>11.6</v>
      </c>
      <c r="AG35" t="s">
        <v>48</v>
      </c>
      <c r="AH35" t="s">
        <v>49</v>
      </c>
      <c r="AI35" t="s">
        <v>50</v>
      </c>
      <c r="AJ35" s="2" t="s">
        <v>51</v>
      </c>
    </row>
    <row r="36" spans="2:36" x14ac:dyDescent="0.2">
      <c r="B36" s="54" t="s">
        <v>263</v>
      </c>
      <c r="C36" s="54" t="s">
        <v>77</v>
      </c>
      <c r="D36" s="54">
        <v>4953000</v>
      </c>
      <c r="E36" s="55">
        <v>421.48719360000001</v>
      </c>
      <c r="F36" s="56">
        <v>42241.569444444445</v>
      </c>
      <c r="G36" s="54">
        <v>2890</v>
      </c>
      <c r="H36" s="54">
        <v>0.23299999999999998</v>
      </c>
      <c r="I36" s="54">
        <v>2.48</v>
      </c>
      <c r="J36" s="54">
        <v>122</v>
      </c>
      <c r="K36" s="54">
        <v>0.18100000000000002</v>
      </c>
      <c r="L36" s="54">
        <v>0.5</v>
      </c>
      <c r="M36" s="54">
        <v>60900</v>
      </c>
      <c r="N36" s="54">
        <v>1.77</v>
      </c>
      <c r="O36" s="54">
        <v>1.1100000000000001</v>
      </c>
      <c r="P36" s="54">
        <v>4.42</v>
      </c>
      <c r="Q36" s="54">
        <v>2390</v>
      </c>
      <c r="R36" s="54">
        <v>2.39</v>
      </c>
      <c r="S36" s="54">
        <v>13800</v>
      </c>
      <c r="T36" s="54">
        <v>74.399999999999991</v>
      </c>
      <c r="U36" s="54">
        <v>0.15</v>
      </c>
      <c r="V36" s="54">
        <v>1.71</v>
      </c>
      <c r="W36" s="54">
        <v>1.9300000000000002</v>
      </c>
      <c r="X36" s="54">
        <v>3470</v>
      </c>
      <c r="Y36" s="54">
        <v>0.64400000000000002</v>
      </c>
      <c r="Z36" s="54">
        <v>2</v>
      </c>
      <c r="AA36" s="54">
        <v>40000</v>
      </c>
      <c r="AB36" s="54">
        <v>2</v>
      </c>
      <c r="AC36" s="54">
        <v>7.26</v>
      </c>
      <c r="AD36" s="54">
        <v>12</v>
      </c>
      <c r="AG36" s="58">
        <f t="shared" ref="AG36" si="0">J97/G97</f>
        <v>2.4290220820189275E-2</v>
      </c>
      <c r="AH36" s="58">
        <f t="shared" ref="AH36" si="1">K97/G97</f>
        <v>1.1403785488958991E-4</v>
      </c>
      <c r="AI36" s="58">
        <f t="shared" ref="AI36" si="2">N97/G97</f>
        <v>4.637223974763407E-4</v>
      </c>
      <c r="AJ36" s="58">
        <f t="shared" ref="AJ36" si="3">AB97/G97</f>
        <v>1.3217665615141955E-5</v>
      </c>
    </row>
    <row r="37" spans="2:36" x14ac:dyDescent="0.2">
      <c r="B37" s="54" t="s">
        <v>223</v>
      </c>
      <c r="C37" s="54" t="s">
        <v>85</v>
      </c>
      <c r="D37" s="54" t="s">
        <v>26</v>
      </c>
      <c r="E37" s="55">
        <v>421.32625920000004</v>
      </c>
      <c r="F37" s="56">
        <v>42242.439583333333</v>
      </c>
      <c r="G37" s="54">
        <v>4200</v>
      </c>
      <c r="H37" s="54">
        <v>0.4</v>
      </c>
      <c r="I37" s="54">
        <v>1.8</v>
      </c>
      <c r="J37" s="54">
        <v>120</v>
      </c>
      <c r="K37" s="54">
        <v>0.17</v>
      </c>
      <c r="L37" s="54">
        <v>4.2999999999999997E-2</v>
      </c>
      <c r="M37" s="54">
        <v>62000</v>
      </c>
      <c r="N37" s="54">
        <v>2.2000000000000002</v>
      </c>
      <c r="O37" s="54">
        <v>1.3</v>
      </c>
      <c r="P37" s="54">
        <v>5.0999999999999996</v>
      </c>
      <c r="Q37" s="54">
        <v>2700</v>
      </c>
      <c r="R37" s="54">
        <v>2.9</v>
      </c>
      <c r="S37" s="54">
        <v>14000</v>
      </c>
      <c r="T37" s="54">
        <v>69</v>
      </c>
      <c r="U37" s="54">
        <v>0.08</v>
      </c>
      <c r="V37" s="54">
        <v>2</v>
      </c>
      <c r="W37" s="54">
        <v>2.7</v>
      </c>
      <c r="X37" s="54">
        <v>4100</v>
      </c>
      <c r="Y37" s="54">
        <v>2.6</v>
      </c>
      <c r="Z37" s="54">
        <v>0.1</v>
      </c>
      <c r="AA37" s="54">
        <v>42000</v>
      </c>
      <c r="AB37" s="54">
        <v>0.1</v>
      </c>
      <c r="AC37" s="54">
        <v>7.8</v>
      </c>
      <c r="AD37" s="54">
        <v>11</v>
      </c>
      <c r="AG37" s="58">
        <f t="shared" ref="AG37:AG100" si="4">J98/G98</f>
        <v>1.2777777777777777E-2</v>
      </c>
      <c r="AH37" s="58">
        <f t="shared" ref="AH37:AH100" si="5">K98/G98</f>
        <v>4.4999999999999996E-5</v>
      </c>
      <c r="AI37" s="58">
        <f t="shared" ref="AI37:AI100" si="6">N98/G98</f>
        <v>3.8888888888888892E-4</v>
      </c>
      <c r="AJ37" s="58">
        <f t="shared" ref="AJ37:AJ100" si="7">AB98/G98</f>
        <v>7.7777777777777775E-6</v>
      </c>
    </row>
    <row r="38" spans="2:36" x14ac:dyDescent="0.2">
      <c r="B38" s="54" t="s">
        <v>264</v>
      </c>
      <c r="C38" s="54" t="s">
        <v>77</v>
      </c>
      <c r="D38" s="54">
        <v>4953000</v>
      </c>
      <c r="E38" s="55">
        <v>421.48719360000001</v>
      </c>
      <c r="F38" s="56">
        <v>42242.541666666664</v>
      </c>
      <c r="G38" s="54">
        <v>2190</v>
      </c>
      <c r="H38" s="54">
        <v>0.60899999999999999</v>
      </c>
      <c r="I38" s="54">
        <v>1.95</v>
      </c>
      <c r="J38" s="54">
        <v>107</v>
      </c>
      <c r="K38" s="54">
        <v>0.14200000000000002</v>
      </c>
      <c r="L38" s="54">
        <v>0.5</v>
      </c>
      <c r="M38" s="54">
        <v>59500</v>
      </c>
      <c r="N38" s="54">
        <v>2</v>
      </c>
      <c r="O38" s="54">
        <v>0.77399999999999991</v>
      </c>
      <c r="P38" s="54">
        <v>3.7100000000000004</v>
      </c>
      <c r="Q38" s="54">
        <v>1520</v>
      </c>
      <c r="R38" s="54">
        <v>1.75</v>
      </c>
      <c r="S38" s="54">
        <v>13800</v>
      </c>
      <c r="T38" s="54">
        <v>58</v>
      </c>
      <c r="U38" s="54">
        <v>0.15</v>
      </c>
      <c r="V38" s="54">
        <v>1.89</v>
      </c>
      <c r="W38" s="54">
        <v>1.6700000000000002</v>
      </c>
      <c r="X38" s="54">
        <v>3350</v>
      </c>
      <c r="Y38" s="54">
        <v>0.54400000000000004</v>
      </c>
      <c r="Z38" s="54">
        <v>8.2400000000000001E-2</v>
      </c>
      <c r="AA38" s="54">
        <v>39600</v>
      </c>
      <c r="AB38" s="54">
        <v>5.0099999999999999E-2</v>
      </c>
      <c r="AC38" s="54">
        <v>5.4799999999999995</v>
      </c>
      <c r="AD38" s="54">
        <v>9.06</v>
      </c>
      <c r="AG38" s="58">
        <f t="shared" si="4"/>
        <v>1.0476190476190477E-2</v>
      </c>
      <c r="AH38" s="58">
        <f t="shared" si="5"/>
        <v>4.761904761904762E-5</v>
      </c>
      <c r="AI38" s="58">
        <f t="shared" si="6"/>
        <v>5.2380952380952383E-4</v>
      </c>
      <c r="AJ38" s="58">
        <f t="shared" si="7"/>
        <v>7.6190476190476196E-6</v>
      </c>
    </row>
    <row r="39" spans="2:36" x14ac:dyDescent="0.2">
      <c r="B39" s="54" t="s">
        <v>224</v>
      </c>
      <c r="C39" s="54" t="s">
        <v>85</v>
      </c>
      <c r="D39" s="54" t="s">
        <v>26</v>
      </c>
      <c r="E39" s="55">
        <v>421.32625920000004</v>
      </c>
      <c r="F39" s="56">
        <v>42243.486111111109</v>
      </c>
      <c r="G39" s="54">
        <v>11000</v>
      </c>
      <c r="H39" s="54">
        <v>0.4</v>
      </c>
      <c r="I39" s="54">
        <v>2.9</v>
      </c>
      <c r="J39" s="54">
        <v>170</v>
      </c>
      <c r="K39" s="54">
        <v>0.55000000000000004</v>
      </c>
      <c r="L39" s="54">
        <v>5.8999999999999997E-2</v>
      </c>
      <c r="M39" s="54">
        <v>130000</v>
      </c>
      <c r="N39" s="54">
        <v>9.3000000000000007</v>
      </c>
      <c r="O39" s="54">
        <v>4.8</v>
      </c>
      <c r="P39" s="54">
        <v>7.6</v>
      </c>
      <c r="Q39" s="54">
        <v>6300</v>
      </c>
      <c r="R39" s="54">
        <v>5.6</v>
      </c>
      <c r="S39" s="54">
        <v>25000</v>
      </c>
      <c r="T39" s="54">
        <v>280</v>
      </c>
      <c r="U39" s="54">
        <v>0.08</v>
      </c>
      <c r="V39" s="54">
        <v>1.7</v>
      </c>
      <c r="W39" s="54">
        <v>12</v>
      </c>
      <c r="X39" s="54">
        <v>7100</v>
      </c>
      <c r="Y39" s="54">
        <v>4.7</v>
      </c>
      <c r="Z39" s="54">
        <v>0.1</v>
      </c>
      <c r="AA39" s="54">
        <v>46000</v>
      </c>
      <c r="AB39" s="54">
        <v>0.1</v>
      </c>
      <c r="AC39" s="54">
        <v>19</v>
      </c>
      <c r="AD39" s="54">
        <v>25</v>
      </c>
      <c r="AG39" s="58">
        <f t="shared" si="4"/>
        <v>2.5330396475770924E-2</v>
      </c>
      <c r="AH39" s="58">
        <f t="shared" si="5"/>
        <v>8.3810572687224668E-5</v>
      </c>
      <c r="AI39" s="58">
        <f t="shared" si="6"/>
        <v>4.7466960352422906E-4</v>
      </c>
      <c r="AJ39" s="58">
        <f t="shared" si="7"/>
        <v>6.7841409691629961E-6</v>
      </c>
    </row>
    <row r="40" spans="2:36" x14ac:dyDescent="0.2">
      <c r="B40" s="54" t="s">
        <v>265</v>
      </c>
      <c r="C40" s="54" t="s">
        <v>77</v>
      </c>
      <c r="D40" s="54">
        <v>4953000</v>
      </c>
      <c r="E40" s="55">
        <v>421.48719360000001</v>
      </c>
      <c r="F40" s="56">
        <v>42243.552083333336</v>
      </c>
      <c r="G40" s="54">
        <v>2860</v>
      </c>
      <c r="H40" s="54">
        <v>0.129</v>
      </c>
      <c r="I40" s="54">
        <v>2.35</v>
      </c>
      <c r="J40" s="54">
        <v>117</v>
      </c>
      <c r="K40" s="54">
        <v>0.223</v>
      </c>
      <c r="L40" s="54">
        <v>0.5</v>
      </c>
      <c r="M40" s="54">
        <v>70400</v>
      </c>
      <c r="N40" s="54">
        <v>2.4900000000000002</v>
      </c>
      <c r="O40" s="54">
        <v>1.46</v>
      </c>
      <c r="P40" s="54">
        <v>4.0699999999999994</v>
      </c>
      <c r="Q40" s="54">
        <v>2040</v>
      </c>
      <c r="R40" s="54">
        <v>2.27</v>
      </c>
      <c r="S40" s="54">
        <v>15700</v>
      </c>
      <c r="T40" s="54">
        <v>102</v>
      </c>
      <c r="U40" s="54">
        <v>0.15</v>
      </c>
      <c r="V40" s="54">
        <v>1.57</v>
      </c>
      <c r="W40" s="54">
        <v>3.3400000000000003</v>
      </c>
      <c r="X40" s="54">
        <v>3670</v>
      </c>
      <c r="Y40" s="54">
        <v>0.48799999999999999</v>
      </c>
      <c r="Z40" s="54">
        <v>2</v>
      </c>
      <c r="AA40" s="54">
        <v>37900</v>
      </c>
      <c r="AB40" s="54">
        <v>2</v>
      </c>
      <c r="AC40" s="54">
        <v>9.11</v>
      </c>
      <c r="AD40" s="54">
        <v>11</v>
      </c>
      <c r="AG40" s="58">
        <f t="shared" si="4"/>
        <v>2.369727047146402E-2</v>
      </c>
      <c r="AH40" s="58">
        <f t="shared" si="5"/>
        <v>7.5930521091811411E-5</v>
      </c>
      <c r="AI40" s="58">
        <f t="shared" si="6"/>
        <v>4.5657568238213401E-4</v>
      </c>
      <c r="AJ40" s="58">
        <f t="shared" si="7"/>
        <v>5.483870967741936E-6</v>
      </c>
    </row>
    <row r="41" spans="2:36" x14ac:dyDescent="0.2">
      <c r="B41" s="54" t="s">
        <v>266</v>
      </c>
      <c r="C41" s="54" t="s">
        <v>77</v>
      </c>
      <c r="D41" s="54">
        <v>4953000</v>
      </c>
      <c r="E41" s="55">
        <v>421.48719360000001</v>
      </c>
      <c r="F41" s="56">
        <v>42244.583333333336</v>
      </c>
      <c r="G41" s="54">
        <v>141000</v>
      </c>
      <c r="H41" s="54">
        <v>0.221</v>
      </c>
      <c r="I41" s="54">
        <v>41.9</v>
      </c>
      <c r="J41" s="54">
        <v>4290</v>
      </c>
      <c r="K41" s="54">
        <v>14.3</v>
      </c>
      <c r="L41" s="54">
        <v>6.24</v>
      </c>
      <c r="M41" s="54">
        <v>1030000</v>
      </c>
      <c r="N41" s="54">
        <v>87.9</v>
      </c>
      <c r="O41" s="54">
        <v>76.7</v>
      </c>
      <c r="P41" s="54">
        <v>119</v>
      </c>
      <c r="Q41" s="54">
        <v>93400</v>
      </c>
      <c r="R41" s="54">
        <v>197</v>
      </c>
      <c r="S41" s="54">
        <v>172000</v>
      </c>
      <c r="T41" s="54">
        <v>6980</v>
      </c>
      <c r="U41" s="54">
        <v>0.47300000000000003</v>
      </c>
      <c r="V41" s="54">
        <v>0.76900000000000002</v>
      </c>
      <c r="W41" s="54">
        <v>166</v>
      </c>
      <c r="X41" s="54">
        <v>31100</v>
      </c>
      <c r="Y41" s="54">
        <v>5.3</v>
      </c>
      <c r="Z41" s="54">
        <v>1.5</v>
      </c>
      <c r="AA41" s="54">
        <v>81300</v>
      </c>
      <c r="AB41" s="54">
        <v>1.34</v>
      </c>
      <c r="AC41" s="54">
        <v>128</v>
      </c>
      <c r="AD41" s="54">
        <v>520</v>
      </c>
      <c r="AG41" s="58">
        <f t="shared" si="4"/>
        <v>9.0909090909090905E-3</v>
      </c>
      <c r="AH41" s="58">
        <f t="shared" si="5"/>
        <v>5.8181818181818185E-5</v>
      </c>
      <c r="AI41" s="58">
        <f t="shared" si="6"/>
        <v>4.6363636363636361E-4</v>
      </c>
      <c r="AJ41" s="58">
        <f t="shared" si="7"/>
        <v>9.090909090909091E-6</v>
      </c>
    </row>
    <row r="42" spans="2:36" x14ac:dyDescent="0.2">
      <c r="B42" s="54" t="s">
        <v>267</v>
      </c>
      <c r="C42" s="54" t="s">
        <v>77</v>
      </c>
      <c r="D42" s="54">
        <v>4953000</v>
      </c>
      <c r="E42" s="55">
        <v>421.48719360000001</v>
      </c>
      <c r="F42" s="56">
        <v>42244.583333333336</v>
      </c>
      <c r="G42" s="54">
        <v>163000</v>
      </c>
      <c r="H42" s="54">
        <v>0.20300000000000001</v>
      </c>
      <c r="I42" s="54">
        <v>45</v>
      </c>
      <c r="J42" s="54">
        <v>4610</v>
      </c>
      <c r="K42" s="54">
        <v>14</v>
      </c>
      <c r="L42" s="54">
        <v>6.26</v>
      </c>
      <c r="M42" s="54">
        <v>1070000</v>
      </c>
      <c r="N42" s="54">
        <v>104</v>
      </c>
      <c r="O42" s="54">
        <v>84.5</v>
      </c>
      <c r="P42" s="54">
        <v>138</v>
      </c>
      <c r="Q42" s="54">
        <v>110000</v>
      </c>
      <c r="R42" s="54">
        <v>200</v>
      </c>
      <c r="S42" s="54">
        <v>188000</v>
      </c>
      <c r="T42" s="54">
        <v>7390</v>
      </c>
      <c r="U42" s="54">
        <v>0.36799999999999999</v>
      </c>
      <c r="V42" s="54">
        <v>0.84099999999999997</v>
      </c>
      <c r="W42" s="54">
        <v>184</v>
      </c>
      <c r="X42" s="54">
        <v>36200</v>
      </c>
      <c r="Y42" s="54">
        <v>5.66</v>
      </c>
      <c r="Z42" s="54">
        <v>1.51</v>
      </c>
      <c r="AA42" s="54">
        <v>82300</v>
      </c>
      <c r="AB42" s="54">
        <v>1.56</v>
      </c>
      <c r="AC42" s="54">
        <v>141</v>
      </c>
      <c r="AD42" s="54">
        <v>588</v>
      </c>
      <c r="AG42" s="58">
        <f t="shared" si="4"/>
        <v>2.1891891891891894E-2</v>
      </c>
      <c r="AH42" s="58">
        <f t="shared" si="5"/>
        <v>7.3243243243243246E-5</v>
      </c>
      <c r="AI42" s="58">
        <f t="shared" si="6"/>
        <v>3.9189189189189189E-4</v>
      </c>
      <c r="AJ42" s="58">
        <f t="shared" si="7"/>
        <v>7.4594594594594594E-6</v>
      </c>
    </row>
    <row r="43" spans="2:36" x14ac:dyDescent="0.2">
      <c r="B43" s="54" t="s">
        <v>225</v>
      </c>
      <c r="C43" s="54" t="s">
        <v>85</v>
      </c>
      <c r="D43" s="54" t="s">
        <v>26</v>
      </c>
      <c r="E43" s="55">
        <v>421.32625920000004</v>
      </c>
      <c r="F43" s="56">
        <v>42257.493055555555</v>
      </c>
      <c r="G43" s="54">
        <v>64000</v>
      </c>
      <c r="H43" s="54">
        <v>0.4</v>
      </c>
      <c r="I43" s="54">
        <v>15</v>
      </c>
      <c r="J43" s="54">
        <v>910</v>
      </c>
      <c r="K43" s="54">
        <v>4.3</v>
      </c>
      <c r="L43" s="54">
        <v>1.2</v>
      </c>
      <c r="M43" s="54">
        <v>120000</v>
      </c>
      <c r="N43" s="54">
        <v>37</v>
      </c>
      <c r="O43" s="54">
        <v>26</v>
      </c>
      <c r="P43" s="54">
        <v>66</v>
      </c>
      <c r="Q43" s="54">
        <v>55000</v>
      </c>
      <c r="R43" s="54">
        <v>62</v>
      </c>
      <c r="S43" s="54">
        <v>28000</v>
      </c>
      <c r="T43" s="54">
        <v>1500</v>
      </c>
      <c r="U43" s="54">
        <v>0.08</v>
      </c>
      <c r="V43" s="54">
        <v>1.8</v>
      </c>
      <c r="W43" s="54">
        <v>40</v>
      </c>
      <c r="X43" s="54">
        <v>15000</v>
      </c>
      <c r="Y43" s="54">
        <v>5.4</v>
      </c>
      <c r="Z43" s="54">
        <v>0.41</v>
      </c>
      <c r="AA43" s="54">
        <v>42000</v>
      </c>
      <c r="AB43" s="54">
        <v>0.74</v>
      </c>
      <c r="AC43" s="54">
        <v>90</v>
      </c>
      <c r="AD43" s="54">
        <v>200</v>
      </c>
      <c r="AG43" s="58">
        <f t="shared" si="4"/>
        <v>2.3936170212765961E-2</v>
      </c>
      <c r="AH43" s="58">
        <f t="shared" si="5"/>
        <v>9.0248226950354608E-5</v>
      </c>
      <c r="AI43" s="58">
        <f t="shared" si="6"/>
        <v>4.1666666666666669E-4</v>
      </c>
      <c r="AJ43" s="58">
        <f t="shared" si="7"/>
        <v>1.0460992907801419E-5</v>
      </c>
    </row>
    <row r="44" spans="2:36" x14ac:dyDescent="0.2">
      <c r="B44" s="54" t="s">
        <v>226</v>
      </c>
      <c r="C44" s="54" t="s">
        <v>85</v>
      </c>
      <c r="D44" s="54" t="s">
        <v>26</v>
      </c>
      <c r="E44" s="55">
        <v>421.32625920000004</v>
      </c>
      <c r="F44" s="56">
        <v>42262.420138888891</v>
      </c>
      <c r="G44" s="54">
        <v>10000</v>
      </c>
      <c r="H44" s="54">
        <v>0.4</v>
      </c>
      <c r="I44" s="54">
        <v>3.3</v>
      </c>
      <c r="J44" s="54">
        <v>180</v>
      </c>
      <c r="K44" s="54">
        <v>0.44</v>
      </c>
      <c r="L44" s="54">
        <v>0.5</v>
      </c>
      <c r="M44" s="54">
        <v>75000</v>
      </c>
      <c r="N44" s="54">
        <v>5.5</v>
      </c>
      <c r="O44" s="54">
        <v>3.1</v>
      </c>
      <c r="P44" s="54">
        <v>9</v>
      </c>
      <c r="Q44" s="54">
        <v>7100</v>
      </c>
      <c r="R44" s="54">
        <v>6.7</v>
      </c>
      <c r="S44" s="54">
        <v>17000</v>
      </c>
      <c r="T44" s="54">
        <v>170</v>
      </c>
      <c r="U44" s="54">
        <v>0.08</v>
      </c>
      <c r="V44" s="54">
        <v>2.1</v>
      </c>
      <c r="W44" s="54">
        <v>5.3</v>
      </c>
      <c r="X44" s="54">
        <v>5000</v>
      </c>
      <c r="Y44" s="54">
        <v>2.2999999999999998</v>
      </c>
      <c r="Z44" s="54">
        <v>0.1</v>
      </c>
      <c r="AA44" s="54">
        <v>34000</v>
      </c>
      <c r="AB44" s="54">
        <v>0.11</v>
      </c>
      <c r="AC44" s="54">
        <v>15</v>
      </c>
      <c r="AD44" s="54">
        <v>26</v>
      </c>
      <c r="AG44" s="58">
        <f t="shared" si="4"/>
        <v>3.3406537282941774E-2</v>
      </c>
      <c r="AH44" s="58">
        <f t="shared" si="5"/>
        <v>1.1640279196458972E-4</v>
      </c>
      <c r="AI44" s="58"/>
      <c r="AJ44" s="58">
        <f t="shared" si="7"/>
        <v>1.2768130745658834E-6</v>
      </c>
    </row>
    <row r="45" spans="2:36" x14ac:dyDescent="0.2">
      <c r="B45" s="54" t="s">
        <v>227</v>
      </c>
      <c r="C45" s="54" t="s">
        <v>85</v>
      </c>
      <c r="D45" s="54" t="s">
        <v>26</v>
      </c>
      <c r="E45" s="55">
        <v>421.32625920000004</v>
      </c>
      <c r="F45" s="56">
        <v>42262.420138888891</v>
      </c>
      <c r="G45" s="54">
        <v>11000</v>
      </c>
      <c r="H45" s="54">
        <v>0.4</v>
      </c>
      <c r="I45" s="54">
        <v>3.4</v>
      </c>
      <c r="J45" s="54">
        <v>190</v>
      </c>
      <c r="K45" s="54">
        <v>0.43</v>
      </c>
      <c r="L45" s="54">
        <v>0.5</v>
      </c>
      <c r="M45" s="54">
        <v>74000</v>
      </c>
      <c r="N45" s="54">
        <v>5.5</v>
      </c>
      <c r="O45" s="54">
        <v>3.2</v>
      </c>
      <c r="P45" s="54">
        <v>9.1999999999999993</v>
      </c>
      <c r="Q45" s="54">
        <v>7500</v>
      </c>
      <c r="R45" s="54">
        <v>6.9</v>
      </c>
      <c r="S45" s="54">
        <v>17000</v>
      </c>
      <c r="T45" s="54">
        <v>180</v>
      </c>
      <c r="U45" s="54">
        <v>0.08</v>
      </c>
      <c r="V45" s="54">
        <v>1.9</v>
      </c>
      <c r="W45" s="54">
        <v>5.5</v>
      </c>
      <c r="X45" s="54">
        <v>5100</v>
      </c>
      <c r="Y45" s="54">
        <v>4.4000000000000004</v>
      </c>
      <c r="Z45" s="54">
        <v>0.1</v>
      </c>
      <c r="AA45" s="54">
        <v>33000</v>
      </c>
      <c r="AB45" s="54">
        <v>0.12</v>
      </c>
      <c r="AC45" s="54">
        <v>15</v>
      </c>
      <c r="AD45" s="54">
        <v>26</v>
      </c>
      <c r="AG45" s="58"/>
      <c r="AH45" s="58"/>
      <c r="AI45" s="58"/>
      <c r="AJ45" s="58"/>
    </row>
    <row r="46" spans="2:36" x14ac:dyDescent="0.2">
      <c r="B46" s="54" t="s">
        <v>228</v>
      </c>
      <c r="C46" s="54" t="s">
        <v>85</v>
      </c>
      <c r="D46" s="54" t="s">
        <v>26</v>
      </c>
      <c r="E46" s="55">
        <v>421.32625920000004</v>
      </c>
      <c r="F46" s="56">
        <v>42268.614583333336</v>
      </c>
      <c r="G46" s="54">
        <v>5300</v>
      </c>
      <c r="H46" s="54">
        <v>0.4</v>
      </c>
      <c r="I46" s="54">
        <v>2.6</v>
      </c>
      <c r="J46" s="54">
        <v>120</v>
      </c>
      <c r="K46" s="54">
        <v>0.18</v>
      </c>
      <c r="L46" s="54">
        <v>0.5</v>
      </c>
      <c r="M46" s="54">
        <v>72000</v>
      </c>
      <c r="N46" s="54">
        <v>2.4</v>
      </c>
      <c r="O46" s="54">
        <v>1.3</v>
      </c>
      <c r="P46" s="54">
        <v>4.5</v>
      </c>
      <c r="Q46" s="54">
        <v>2900</v>
      </c>
      <c r="R46" s="54">
        <v>3</v>
      </c>
      <c r="S46" s="54">
        <v>18000</v>
      </c>
      <c r="T46" s="54">
        <v>78</v>
      </c>
      <c r="U46" s="54">
        <v>0.08</v>
      </c>
      <c r="V46" s="54">
        <v>1.8</v>
      </c>
      <c r="W46" s="54">
        <v>2.8</v>
      </c>
      <c r="X46" s="54">
        <v>4300</v>
      </c>
      <c r="Y46" s="54">
        <v>0.57999999999999996</v>
      </c>
      <c r="Z46" s="54">
        <v>0.1</v>
      </c>
      <c r="AA46" s="54">
        <v>39000</v>
      </c>
      <c r="AB46" s="54">
        <v>0.1</v>
      </c>
      <c r="AC46" s="54">
        <v>7.4</v>
      </c>
      <c r="AD46" s="54">
        <v>13</v>
      </c>
      <c r="AG46" s="58">
        <f t="shared" si="4"/>
        <v>8.5714285714285719E-3</v>
      </c>
      <c r="AH46" s="58">
        <f t="shared" si="5"/>
        <v>5.5000000000000002E-5</v>
      </c>
      <c r="AI46" s="58">
        <f t="shared" si="6"/>
        <v>5.2857142857142859E-4</v>
      </c>
      <c r="AJ46" s="58">
        <f t="shared" si="7"/>
        <v>9.2857142857142859E-6</v>
      </c>
    </row>
    <row r="47" spans="2:36" x14ac:dyDescent="0.2">
      <c r="B47" s="54" t="s">
        <v>229</v>
      </c>
      <c r="C47" s="54" t="s">
        <v>85</v>
      </c>
      <c r="D47" s="54" t="s">
        <v>26</v>
      </c>
      <c r="E47" s="55">
        <v>421.32625920000004</v>
      </c>
      <c r="F47" s="56">
        <v>42268.614583333336</v>
      </c>
      <c r="G47" s="54">
        <v>5600</v>
      </c>
      <c r="H47" s="54">
        <v>0.4</v>
      </c>
      <c r="I47" s="54">
        <v>2.6</v>
      </c>
      <c r="J47" s="54">
        <v>140</v>
      </c>
      <c r="K47" s="54">
        <v>0.22</v>
      </c>
      <c r="L47" s="54">
        <v>0.5</v>
      </c>
      <c r="M47" s="54">
        <v>73000</v>
      </c>
      <c r="N47" s="54">
        <v>2.8</v>
      </c>
      <c r="O47" s="54">
        <v>1.6</v>
      </c>
      <c r="P47" s="54">
        <v>5.0999999999999996</v>
      </c>
      <c r="Q47" s="54">
        <v>3500</v>
      </c>
      <c r="R47" s="54">
        <v>3.4</v>
      </c>
      <c r="S47" s="54">
        <v>19000</v>
      </c>
      <c r="T47" s="54">
        <v>87</v>
      </c>
      <c r="U47" s="54">
        <v>0.08</v>
      </c>
      <c r="V47" s="54">
        <v>1.9</v>
      </c>
      <c r="W47" s="54">
        <v>3.2</v>
      </c>
      <c r="X47" s="54">
        <v>4400</v>
      </c>
      <c r="Y47" s="54">
        <v>1</v>
      </c>
      <c r="Z47" s="54">
        <v>0.1</v>
      </c>
      <c r="AA47" s="54">
        <v>40000</v>
      </c>
      <c r="AB47" s="54">
        <v>0.1</v>
      </c>
      <c r="AC47" s="54">
        <v>8.1999999999999993</v>
      </c>
      <c r="AD47" s="54">
        <v>16</v>
      </c>
      <c r="AG47" s="58">
        <f t="shared" si="4"/>
        <v>2.4680073126142597E-2</v>
      </c>
      <c r="AH47" s="58">
        <f t="shared" si="5"/>
        <v>1.2376599634369287E-4</v>
      </c>
      <c r="AI47" s="58">
        <f t="shared" si="6"/>
        <v>4.2413162705667271E-4</v>
      </c>
      <c r="AJ47" s="58">
        <f t="shared" si="7"/>
        <v>1.1042047531992687E-5</v>
      </c>
    </row>
    <row r="48" spans="2:36" x14ac:dyDescent="0.2">
      <c r="B48" s="54" t="s">
        <v>268</v>
      </c>
      <c r="C48" s="54" t="s">
        <v>77</v>
      </c>
      <c r="D48" s="54">
        <v>4953000</v>
      </c>
      <c r="E48" s="55">
        <v>421.48719360000001</v>
      </c>
      <c r="F48" s="56">
        <v>42269.413888888892</v>
      </c>
      <c r="G48" s="54">
        <v>2530</v>
      </c>
      <c r="H48" s="54">
        <v>0.82</v>
      </c>
      <c r="I48" s="54">
        <v>2.3199999999999998</v>
      </c>
      <c r="J48" s="54">
        <v>140</v>
      </c>
      <c r="K48" s="54">
        <v>0.216</v>
      </c>
      <c r="L48" s="54">
        <v>0.5</v>
      </c>
      <c r="M48" s="54">
        <v>76600</v>
      </c>
      <c r="N48" s="54">
        <v>1.9200000000000002</v>
      </c>
      <c r="O48" s="54">
        <v>1.31</v>
      </c>
      <c r="P48" s="54">
        <v>4.3</v>
      </c>
      <c r="Q48" s="54">
        <v>2470</v>
      </c>
      <c r="R48" s="54">
        <v>2.99</v>
      </c>
      <c r="S48" s="54">
        <v>19300</v>
      </c>
      <c r="T48" s="54">
        <v>90.5</v>
      </c>
      <c r="U48" s="54">
        <v>0.15</v>
      </c>
      <c r="V48" s="54">
        <v>1.7799999999999998</v>
      </c>
      <c r="W48" s="54">
        <v>2.64</v>
      </c>
      <c r="X48" s="54">
        <v>3650</v>
      </c>
      <c r="Y48" s="54">
        <v>0.83699999999999997</v>
      </c>
      <c r="Z48" s="54">
        <v>7.0400000000000004E-2</v>
      </c>
      <c r="AA48" s="54">
        <v>44000</v>
      </c>
      <c r="AB48" s="54">
        <v>7.9400000000000012E-2</v>
      </c>
      <c r="AC48" s="54">
        <v>6.6800000000000006</v>
      </c>
      <c r="AD48" s="54">
        <v>14.1</v>
      </c>
      <c r="AG48" s="58">
        <f t="shared" si="4"/>
        <v>2.8151260504201674E-2</v>
      </c>
      <c r="AH48" s="58">
        <f t="shared" si="5"/>
        <v>1.2240896358543417E-4</v>
      </c>
      <c r="AI48" s="58">
        <f t="shared" si="6"/>
        <v>3.991596638655462E-4</v>
      </c>
      <c r="AJ48" s="58">
        <f t="shared" si="7"/>
        <v>8.8515406162464974E-6</v>
      </c>
    </row>
    <row r="49" spans="2:36" x14ac:dyDescent="0.2">
      <c r="B49" s="54" t="s">
        <v>230</v>
      </c>
      <c r="C49" s="54" t="s">
        <v>85</v>
      </c>
      <c r="D49" s="54" t="s">
        <v>26</v>
      </c>
      <c r="E49" s="55">
        <v>421.32625920000004</v>
      </c>
      <c r="F49" s="56">
        <v>42271.420138888891</v>
      </c>
      <c r="G49" s="54">
        <v>2900</v>
      </c>
      <c r="H49" s="54">
        <v>0.4</v>
      </c>
      <c r="I49" s="54">
        <v>1.9</v>
      </c>
      <c r="J49" s="54">
        <v>130</v>
      </c>
      <c r="K49" s="54">
        <v>0.15</v>
      </c>
      <c r="L49" s="54">
        <v>0.5</v>
      </c>
      <c r="M49" s="54">
        <v>76000</v>
      </c>
      <c r="N49" s="54">
        <v>2.2999999999999998</v>
      </c>
      <c r="O49" s="54">
        <v>1.2</v>
      </c>
      <c r="P49" s="54">
        <v>4.2</v>
      </c>
      <c r="Q49" s="54">
        <v>2300</v>
      </c>
      <c r="R49" s="54">
        <v>2.2000000000000002</v>
      </c>
      <c r="S49" s="54">
        <v>19000</v>
      </c>
      <c r="T49" s="54">
        <v>60</v>
      </c>
      <c r="U49" s="54">
        <v>0.08</v>
      </c>
      <c r="V49" s="54">
        <v>1.9</v>
      </c>
      <c r="W49" s="54">
        <v>3.1</v>
      </c>
      <c r="X49" s="54">
        <v>4000</v>
      </c>
      <c r="Y49" s="54">
        <v>0.57999999999999996</v>
      </c>
      <c r="Z49" s="54">
        <v>0.1</v>
      </c>
      <c r="AA49" s="54">
        <v>43000</v>
      </c>
      <c r="AB49" s="54">
        <v>0.1</v>
      </c>
      <c r="AC49" s="54">
        <v>4.5</v>
      </c>
      <c r="AD49" s="54">
        <v>12</v>
      </c>
      <c r="AG49" s="58">
        <f t="shared" si="4"/>
        <v>3.2438478747203577E-2</v>
      </c>
      <c r="AH49" s="58">
        <f t="shared" si="5"/>
        <v>1.2170022371364653E-4</v>
      </c>
      <c r="AI49" s="58">
        <f t="shared" si="6"/>
        <v>4.0939597315436238E-4</v>
      </c>
      <c r="AJ49" s="58">
        <f t="shared" si="7"/>
        <v>9.6644295302013418E-6</v>
      </c>
    </row>
    <row r="50" spans="2:36" x14ac:dyDescent="0.2">
      <c r="B50" s="54" t="s">
        <v>231</v>
      </c>
      <c r="C50" s="54" t="s">
        <v>85</v>
      </c>
      <c r="D50" s="54" t="s">
        <v>26</v>
      </c>
      <c r="E50" s="55">
        <v>421.32625920000004</v>
      </c>
      <c r="F50" s="56">
        <v>42271.420138888891</v>
      </c>
      <c r="G50" s="54">
        <v>2900</v>
      </c>
      <c r="H50" s="54">
        <v>0.4</v>
      </c>
      <c r="I50" s="54">
        <v>2.1</v>
      </c>
      <c r="J50" s="54">
        <v>120</v>
      </c>
      <c r="K50" s="54">
        <v>0.15</v>
      </c>
      <c r="L50" s="54">
        <v>0.5</v>
      </c>
      <c r="M50" s="54">
        <v>74000</v>
      </c>
      <c r="N50" s="54">
        <v>2.4</v>
      </c>
      <c r="O50" s="54">
        <v>1.1000000000000001</v>
      </c>
      <c r="P50" s="54">
        <v>4.0999999999999996</v>
      </c>
      <c r="Q50" s="54">
        <v>2200</v>
      </c>
      <c r="R50" s="54">
        <v>2</v>
      </c>
      <c r="S50" s="54">
        <v>19000</v>
      </c>
      <c r="T50" s="54">
        <v>55</v>
      </c>
      <c r="U50" s="54">
        <v>0.08</v>
      </c>
      <c r="V50" s="54">
        <v>1.9</v>
      </c>
      <c r="W50" s="54">
        <v>3.1</v>
      </c>
      <c r="X50" s="54">
        <v>3900</v>
      </c>
      <c r="Y50" s="54">
        <v>0.7</v>
      </c>
      <c r="Z50" s="54">
        <v>0.1</v>
      </c>
      <c r="AA50" s="54">
        <v>42000</v>
      </c>
      <c r="AB50" s="54">
        <v>0.1</v>
      </c>
      <c r="AC50" s="54">
        <v>4.7</v>
      </c>
      <c r="AD50" s="54">
        <v>10</v>
      </c>
      <c r="AG50" s="58">
        <f t="shared" si="4"/>
        <v>2.3529411764705882E-2</v>
      </c>
      <c r="AH50" s="58">
        <f t="shared" si="5"/>
        <v>6.4705882352941171E-5</v>
      </c>
      <c r="AI50" s="58">
        <f t="shared" si="6"/>
        <v>4.7058823529411766E-4</v>
      </c>
      <c r="AJ50" s="58">
        <f t="shared" si="7"/>
        <v>1.4705882352941177E-5</v>
      </c>
    </row>
    <row r="51" spans="2:36" x14ac:dyDescent="0.2">
      <c r="B51" s="54" t="s">
        <v>232</v>
      </c>
      <c r="C51" s="54" t="s">
        <v>85</v>
      </c>
      <c r="D51" s="54" t="s">
        <v>26</v>
      </c>
      <c r="E51" s="55">
        <v>421.32625920000004</v>
      </c>
      <c r="F51" s="56">
        <v>42275.517361111109</v>
      </c>
      <c r="G51" s="54">
        <v>96000</v>
      </c>
      <c r="H51" s="54">
        <v>0.4</v>
      </c>
      <c r="I51" s="54">
        <v>13</v>
      </c>
      <c r="J51" s="54">
        <v>1500</v>
      </c>
      <c r="K51" s="54">
        <v>12</v>
      </c>
      <c r="L51" s="54">
        <v>1.9</v>
      </c>
      <c r="M51" s="54">
        <v>200000</v>
      </c>
      <c r="N51" s="54">
        <v>67</v>
      </c>
      <c r="O51" s="54">
        <v>57</v>
      </c>
      <c r="P51" s="54">
        <v>130</v>
      </c>
      <c r="Q51" s="54">
        <v>75000</v>
      </c>
      <c r="R51" s="54">
        <v>66</v>
      </c>
      <c r="S51" s="54">
        <v>40000</v>
      </c>
      <c r="T51" s="54">
        <v>3900</v>
      </c>
      <c r="U51" s="54">
        <v>0.21</v>
      </c>
      <c r="V51" s="54">
        <v>1.1000000000000001</v>
      </c>
      <c r="W51" s="54">
        <v>67</v>
      </c>
      <c r="X51" s="54">
        <v>22000</v>
      </c>
      <c r="Y51" s="54">
        <v>3.4</v>
      </c>
      <c r="Z51" s="54">
        <v>0.32</v>
      </c>
      <c r="AA51" s="54">
        <v>76000</v>
      </c>
      <c r="AB51" s="54">
        <v>0.92</v>
      </c>
      <c r="AC51" s="54">
        <v>150</v>
      </c>
      <c r="AD51" s="54">
        <v>280</v>
      </c>
      <c r="AG51" s="58">
        <f t="shared" si="4"/>
        <v>3.4838709677419359E-2</v>
      </c>
      <c r="AH51" s="58">
        <f t="shared" si="5"/>
        <v>1.2258064516129031E-4</v>
      </c>
      <c r="AI51" s="58">
        <f t="shared" si="6"/>
        <v>4.1209677419354839E-4</v>
      </c>
      <c r="AJ51" s="58">
        <f t="shared" si="7"/>
        <v>7.9677419354838703E-6</v>
      </c>
    </row>
    <row r="52" spans="2:36" x14ac:dyDescent="0.2">
      <c r="B52" s="54" t="s">
        <v>233</v>
      </c>
      <c r="C52" s="54" t="s">
        <v>85</v>
      </c>
      <c r="D52" s="54" t="s">
        <v>26</v>
      </c>
      <c r="E52" s="55">
        <v>421.32625920000004</v>
      </c>
      <c r="F52" s="56">
        <v>42275.517361111109</v>
      </c>
      <c r="G52" s="54">
        <v>98000</v>
      </c>
      <c r="H52" s="54">
        <v>0.4</v>
      </c>
      <c r="I52" s="54">
        <v>13</v>
      </c>
      <c r="J52" s="54">
        <v>1600</v>
      </c>
      <c r="K52" s="54">
        <v>12</v>
      </c>
      <c r="L52" s="54">
        <v>1.9</v>
      </c>
      <c r="M52" s="54">
        <v>200000</v>
      </c>
      <c r="N52" s="54">
        <v>67</v>
      </c>
      <c r="O52" s="54">
        <v>56</v>
      </c>
      <c r="P52" s="54">
        <v>130</v>
      </c>
      <c r="Q52" s="54">
        <v>77000</v>
      </c>
      <c r="R52" s="54">
        <v>67</v>
      </c>
      <c r="S52" s="54">
        <v>41000</v>
      </c>
      <c r="T52" s="54">
        <v>3900</v>
      </c>
      <c r="U52" s="54">
        <v>0.22</v>
      </c>
      <c r="V52" s="54">
        <v>1.1000000000000001</v>
      </c>
      <c r="W52" s="54">
        <v>66</v>
      </c>
      <c r="X52" s="54">
        <v>22000</v>
      </c>
      <c r="Y52" s="54">
        <v>3.4</v>
      </c>
      <c r="Z52" s="54">
        <v>0.33</v>
      </c>
      <c r="AA52" s="54">
        <v>76000</v>
      </c>
      <c r="AB52" s="54">
        <v>0.94</v>
      </c>
      <c r="AC52" s="54">
        <v>150</v>
      </c>
      <c r="AD52" s="54">
        <v>280</v>
      </c>
      <c r="AG52" s="58">
        <f t="shared" si="4"/>
        <v>1.6666666666666666E-2</v>
      </c>
      <c r="AH52" s="58">
        <f t="shared" si="5"/>
        <v>5.4166666666666664E-5</v>
      </c>
      <c r="AI52" s="58">
        <f t="shared" si="6"/>
        <v>3.5E-4</v>
      </c>
      <c r="AJ52" s="58">
        <f t="shared" si="7"/>
        <v>8.3333333333333337E-6</v>
      </c>
    </row>
    <row r="53" spans="2:36" x14ac:dyDescent="0.2">
      <c r="B53" s="54" t="s">
        <v>234</v>
      </c>
      <c r="C53" s="54" t="s">
        <v>85</v>
      </c>
      <c r="D53" s="54" t="s">
        <v>26</v>
      </c>
      <c r="E53" s="55">
        <v>421.32625920000004</v>
      </c>
      <c r="F53" s="56">
        <v>42277.475694444445</v>
      </c>
      <c r="G53" s="54">
        <v>20000</v>
      </c>
      <c r="H53" s="54">
        <v>0.4</v>
      </c>
      <c r="I53" s="54">
        <v>4.5999999999999996</v>
      </c>
      <c r="J53" s="54">
        <v>240</v>
      </c>
      <c r="K53" s="54">
        <v>0.96</v>
      </c>
      <c r="L53" s="54">
        <v>0.5</v>
      </c>
      <c r="M53" s="54">
        <v>81000</v>
      </c>
      <c r="N53" s="54">
        <v>12</v>
      </c>
      <c r="O53" s="54">
        <v>6.8</v>
      </c>
      <c r="P53" s="54">
        <v>16</v>
      </c>
      <c r="Q53" s="54">
        <v>16000</v>
      </c>
      <c r="R53" s="54">
        <v>12</v>
      </c>
      <c r="S53" s="54">
        <v>20000</v>
      </c>
      <c r="T53" s="54">
        <v>280</v>
      </c>
      <c r="U53" s="54">
        <v>0.08</v>
      </c>
      <c r="V53" s="54">
        <v>2</v>
      </c>
      <c r="W53" s="54">
        <v>10</v>
      </c>
      <c r="X53" s="54">
        <v>6200</v>
      </c>
      <c r="Y53" s="54">
        <v>0.81</v>
      </c>
      <c r="Z53" s="54">
        <v>0.1</v>
      </c>
      <c r="AA53" s="54">
        <v>45000</v>
      </c>
      <c r="AB53" s="54">
        <v>0.18</v>
      </c>
      <c r="AC53" s="54">
        <v>31</v>
      </c>
      <c r="AD53" s="54">
        <v>48</v>
      </c>
      <c r="AG53" s="58">
        <f t="shared" si="4"/>
        <v>1.3846153846153847E-2</v>
      </c>
      <c r="AH53" s="58">
        <f t="shared" si="5"/>
        <v>4.8461538461538462E-5</v>
      </c>
      <c r="AI53" s="58">
        <f t="shared" si="6"/>
        <v>3.1538461538461538E-4</v>
      </c>
      <c r="AJ53" s="58">
        <f t="shared" si="7"/>
        <v>7.6923076923076919E-6</v>
      </c>
    </row>
    <row r="54" spans="2:36" x14ac:dyDescent="0.2">
      <c r="B54" s="54" t="s">
        <v>235</v>
      </c>
      <c r="C54" s="54" t="s">
        <v>85</v>
      </c>
      <c r="D54" s="54" t="s">
        <v>26</v>
      </c>
      <c r="E54" s="55">
        <v>421.32625920000004</v>
      </c>
      <c r="F54" s="56">
        <v>42277.475694444445</v>
      </c>
      <c r="G54" s="54">
        <v>46000</v>
      </c>
      <c r="H54" s="54">
        <v>0.4</v>
      </c>
      <c r="I54" s="54">
        <v>8.6999999999999993</v>
      </c>
      <c r="J54" s="54">
        <v>480</v>
      </c>
      <c r="K54" s="54">
        <v>2.6</v>
      </c>
      <c r="L54" s="54">
        <v>0.5</v>
      </c>
      <c r="M54" s="54">
        <v>99000</v>
      </c>
      <c r="N54" s="54">
        <v>27</v>
      </c>
      <c r="O54" s="54">
        <v>16</v>
      </c>
      <c r="P54" s="54">
        <v>41</v>
      </c>
      <c r="Q54" s="54">
        <v>39000</v>
      </c>
      <c r="R54" s="54">
        <v>29</v>
      </c>
      <c r="S54" s="54">
        <v>24000</v>
      </c>
      <c r="T54" s="54">
        <v>760</v>
      </c>
      <c r="U54" s="54">
        <v>0.08</v>
      </c>
      <c r="V54" s="54">
        <v>1.7</v>
      </c>
      <c r="W54" s="54">
        <v>25</v>
      </c>
      <c r="X54" s="54">
        <v>10000</v>
      </c>
      <c r="Y54" s="54">
        <v>1.4</v>
      </c>
      <c r="Z54" s="54">
        <v>0.16</v>
      </c>
      <c r="AA54" s="54">
        <v>51000</v>
      </c>
      <c r="AB54" s="54">
        <v>0.43</v>
      </c>
      <c r="AC54" s="54">
        <v>63</v>
      </c>
      <c r="AD54" s="54">
        <v>110</v>
      </c>
      <c r="AG54" s="58">
        <f t="shared" si="4"/>
        <v>2.543171114599686E-2</v>
      </c>
      <c r="AH54" s="58">
        <f t="shared" si="5"/>
        <v>1.1444270015698586E-4</v>
      </c>
      <c r="AI54" s="58">
        <f t="shared" si="6"/>
        <v>4.6781789638932495E-4</v>
      </c>
      <c r="AJ54" s="58">
        <f t="shared" si="7"/>
        <v>1.3532182103610674E-5</v>
      </c>
    </row>
    <row r="55" spans="2:36" x14ac:dyDescent="0.2">
      <c r="B55" s="54" t="s">
        <v>269</v>
      </c>
      <c r="C55" s="54" t="s">
        <v>77</v>
      </c>
      <c r="D55" s="54">
        <v>4953000</v>
      </c>
      <c r="E55" s="55">
        <v>421.48719360000001</v>
      </c>
      <c r="F55" s="56">
        <v>42279.5</v>
      </c>
      <c r="G55" s="54">
        <v>4550</v>
      </c>
      <c r="H55" s="54">
        <v>1.08</v>
      </c>
      <c r="I55" s="54">
        <v>2.34</v>
      </c>
      <c r="J55" s="54">
        <v>188</v>
      </c>
      <c r="K55" s="54">
        <v>0.308</v>
      </c>
      <c r="L55" s="54">
        <v>0.5</v>
      </c>
      <c r="M55" s="54">
        <v>111000</v>
      </c>
      <c r="N55" s="54">
        <v>3.19</v>
      </c>
      <c r="O55" s="54">
        <v>1.88</v>
      </c>
      <c r="P55" s="54">
        <v>6.8199999999999994</v>
      </c>
      <c r="Q55" s="54">
        <v>3910</v>
      </c>
      <c r="R55" s="54">
        <v>3.5500000000000003</v>
      </c>
      <c r="S55" s="54">
        <v>18000</v>
      </c>
      <c r="T55" s="54">
        <v>95.5</v>
      </c>
      <c r="U55" s="54">
        <v>5.33E-2</v>
      </c>
      <c r="V55" s="54">
        <v>1.5299999999999998</v>
      </c>
      <c r="W55" s="54">
        <v>5.2</v>
      </c>
      <c r="X55" s="54">
        <v>4380</v>
      </c>
      <c r="Y55" s="54">
        <v>0.68599999999999994</v>
      </c>
      <c r="Z55" s="54">
        <v>0.20200000000000001</v>
      </c>
      <c r="AA55" s="54">
        <v>45300</v>
      </c>
      <c r="AB55" s="54">
        <v>5.6499999999999995E-2</v>
      </c>
      <c r="AC55" s="54">
        <v>8.16</v>
      </c>
      <c r="AD55" s="54">
        <v>15.8</v>
      </c>
      <c r="AG55" s="58">
        <f t="shared" si="4"/>
        <v>2.6005830903790089E-2</v>
      </c>
      <c r="AH55" s="58">
        <f t="shared" si="5"/>
        <v>8.3673469387755115E-5</v>
      </c>
      <c r="AI55" s="58">
        <f t="shared" si="6"/>
        <v>4.9854227405247823E-4</v>
      </c>
      <c r="AJ55" s="58">
        <f t="shared" si="7"/>
        <v>1.2099125364431488E-5</v>
      </c>
    </row>
    <row r="56" spans="2:36" x14ac:dyDescent="0.2">
      <c r="B56" s="54" t="s">
        <v>236</v>
      </c>
      <c r="C56" s="54" t="s">
        <v>85</v>
      </c>
      <c r="D56" s="54" t="s">
        <v>26</v>
      </c>
      <c r="E56" s="55">
        <v>421.32625920000004</v>
      </c>
      <c r="F56" s="56">
        <v>42282.525000000001</v>
      </c>
      <c r="G56" s="54">
        <v>40000</v>
      </c>
      <c r="H56" s="54">
        <v>0.4</v>
      </c>
      <c r="I56" s="54">
        <v>14</v>
      </c>
      <c r="J56" s="54">
        <v>1300</v>
      </c>
      <c r="K56" s="54">
        <v>5.6</v>
      </c>
      <c r="L56" s="54">
        <v>2.2999999999999998</v>
      </c>
      <c r="M56" s="54">
        <v>1300000</v>
      </c>
      <c r="N56" s="54">
        <v>66</v>
      </c>
      <c r="O56" s="54">
        <v>32</v>
      </c>
      <c r="P56" s="54">
        <v>28</v>
      </c>
      <c r="Q56" s="54">
        <v>22000</v>
      </c>
      <c r="R56" s="54">
        <v>40</v>
      </c>
      <c r="S56" s="54">
        <v>61000</v>
      </c>
      <c r="T56" s="54">
        <v>4200</v>
      </c>
      <c r="U56" s="54">
        <v>0.08</v>
      </c>
      <c r="V56" s="54">
        <v>1.9</v>
      </c>
      <c r="W56" s="54">
        <v>90</v>
      </c>
      <c r="X56" s="54">
        <v>25000</v>
      </c>
      <c r="Y56" s="54">
        <v>1.7</v>
      </c>
      <c r="Z56" s="54">
        <v>0.12</v>
      </c>
      <c r="AA56" s="54">
        <v>77000</v>
      </c>
      <c r="AB56" s="54">
        <v>0.71</v>
      </c>
      <c r="AC56" s="54">
        <v>96</v>
      </c>
      <c r="AD56" s="54">
        <v>180</v>
      </c>
      <c r="AG56" s="58">
        <f t="shared" si="4"/>
        <v>1.1917808219178082E-2</v>
      </c>
      <c r="AH56" s="58">
        <f t="shared" si="5"/>
        <v>5.4794520547945207E-5</v>
      </c>
      <c r="AI56" s="58">
        <f t="shared" si="6"/>
        <v>5.6164383561643836E-4</v>
      </c>
      <c r="AJ56" s="58">
        <f t="shared" si="7"/>
        <v>7.1232876712328772E-6</v>
      </c>
    </row>
    <row r="57" spans="2:36" x14ac:dyDescent="0.2">
      <c r="B57" s="54" t="s">
        <v>237</v>
      </c>
      <c r="C57" s="54" t="s">
        <v>85</v>
      </c>
      <c r="D57" s="54" t="s">
        <v>26</v>
      </c>
      <c r="E57" s="55">
        <v>421.32625920000004</v>
      </c>
      <c r="F57" s="56">
        <v>42282.525000000001</v>
      </c>
      <c r="G57" s="54">
        <v>64000</v>
      </c>
      <c r="H57" s="54">
        <v>0.4</v>
      </c>
      <c r="I57" s="54">
        <v>18</v>
      </c>
      <c r="J57" s="54">
        <v>1600</v>
      </c>
      <c r="K57" s="54">
        <v>7.5</v>
      </c>
      <c r="L57" s="54">
        <v>2.6</v>
      </c>
      <c r="M57" s="54">
        <v>1300000</v>
      </c>
      <c r="N57" s="54">
        <v>83</v>
      </c>
      <c r="O57" s="54">
        <v>41</v>
      </c>
      <c r="P57" s="54">
        <v>36</v>
      </c>
      <c r="Q57" s="54">
        <v>37000</v>
      </c>
      <c r="R57" s="54">
        <v>54</v>
      </c>
      <c r="S57" s="54">
        <v>80000</v>
      </c>
      <c r="T57" s="54">
        <v>4600</v>
      </c>
      <c r="U57" s="54">
        <v>0.17</v>
      </c>
      <c r="V57" s="54">
        <v>1.8</v>
      </c>
      <c r="W57" s="54">
        <v>120</v>
      </c>
      <c r="X57" s="54">
        <v>29000</v>
      </c>
      <c r="Y57" s="54">
        <v>1.8</v>
      </c>
      <c r="Z57" s="54">
        <v>0.18</v>
      </c>
      <c r="AA57" s="54">
        <v>77000</v>
      </c>
      <c r="AB57" s="54">
        <v>0.92</v>
      </c>
      <c r="AC57" s="54">
        <v>110</v>
      </c>
      <c r="AD57" s="54">
        <v>240</v>
      </c>
      <c r="AG57" s="58">
        <f t="shared" si="4"/>
        <v>1.1090909090909091E-2</v>
      </c>
      <c r="AH57" s="58">
        <f t="shared" si="5"/>
        <v>5.4545454545454546E-5</v>
      </c>
      <c r="AI57" s="58">
        <f t="shared" si="6"/>
        <v>5.4545454545454548E-4</v>
      </c>
      <c r="AJ57" s="58">
        <f t="shared" si="7"/>
        <v>1.0000000000000001E-5</v>
      </c>
    </row>
    <row r="58" spans="2:36" x14ac:dyDescent="0.2">
      <c r="B58" s="54" t="s">
        <v>238</v>
      </c>
      <c r="C58" s="54" t="s">
        <v>85</v>
      </c>
      <c r="D58" s="54" t="s">
        <v>26</v>
      </c>
      <c r="E58" s="55">
        <v>421.32625920000004</v>
      </c>
      <c r="F58" s="56">
        <v>42285.508333333331</v>
      </c>
      <c r="G58" s="54">
        <v>17000</v>
      </c>
      <c r="H58" s="54">
        <v>0.4</v>
      </c>
      <c r="I58" s="54">
        <v>13</v>
      </c>
      <c r="J58" s="54">
        <v>980</v>
      </c>
      <c r="K58" s="54">
        <v>5.4</v>
      </c>
      <c r="L58" s="54">
        <v>2.5</v>
      </c>
      <c r="M58" s="54">
        <v>600000</v>
      </c>
      <c r="N58" s="54">
        <v>8.6</v>
      </c>
      <c r="O58" s="54">
        <v>34</v>
      </c>
      <c r="P58" s="54">
        <v>18</v>
      </c>
      <c r="Q58" s="54">
        <v>7700</v>
      </c>
      <c r="R58" s="54">
        <v>15</v>
      </c>
      <c r="S58" s="54">
        <v>58000</v>
      </c>
      <c r="T58" s="54">
        <v>4600</v>
      </c>
      <c r="U58" s="54">
        <v>0.08</v>
      </c>
      <c r="V58" s="54">
        <v>3</v>
      </c>
      <c r="W58" s="54">
        <v>30</v>
      </c>
      <c r="X58" s="54">
        <v>18000</v>
      </c>
      <c r="Y58" s="54">
        <v>1.7</v>
      </c>
      <c r="Z58" s="54">
        <v>0.1</v>
      </c>
      <c r="AA58" s="54">
        <v>100000</v>
      </c>
      <c r="AB58" s="54">
        <v>0.14000000000000001</v>
      </c>
      <c r="AC58" s="54">
        <v>27</v>
      </c>
      <c r="AD58" s="54">
        <v>70</v>
      </c>
      <c r="AG58" s="58">
        <f t="shared" si="4"/>
        <v>2.9523809523809522E-2</v>
      </c>
      <c r="AH58" s="58">
        <f t="shared" si="5"/>
        <v>1.2321428571428569E-4</v>
      </c>
      <c r="AI58" s="58">
        <f t="shared" si="6"/>
        <v>4.9047619047619048E-4</v>
      </c>
      <c r="AJ58" s="58">
        <f t="shared" si="7"/>
        <v>1.5535714285714285E-5</v>
      </c>
    </row>
    <row r="59" spans="2:36" x14ac:dyDescent="0.2">
      <c r="B59" s="54" t="s">
        <v>239</v>
      </c>
      <c r="C59" s="54" t="s">
        <v>85</v>
      </c>
      <c r="D59" s="54" t="s">
        <v>26</v>
      </c>
      <c r="E59" s="55">
        <v>421.32625920000004</v>
      </c>
      <c r="F59" s="56">
        <v>42285.508333333331</v>
      </c>
      <c r="G59" s="54">
        <v>16000</v>
      </c>
      <c r="H59" s="54">
        <v>0.4</v>
      </c>
      <c r="I59" s="54">
        <v>9.1</v>
      </c>
      <c r="J59" s="54">
        <v>1600</v>
      </c>
      <c r="K59" s="54">
        <v>3</v>
      </c>
      <c r="L59" s="54">
        <v>1.4</v>
      </c>
      <c r="M59" s="54">
        <v>530000</v>
      </c>
      <c r="N59" s="54">
        <v>7.8</v>
      </c>
      <c r="O59" s="54">
        <v>15</v>
      </c>
      <c r="P59" s="54">
        <v>29</v>
      </c>
      <c r="Q59" s="54">
        <v>8400</v>
      </c>
      <c r="R59" s="54">
        <v>26</v>
      </c>
      <c r="S59" s="54">
        <v>39000</v>
      </c>
      <c r="T59" s="54">
        <v>2600</v>
      </c>
      <c r="U59" s="54">
        <v>0.25</v>
      </c>
      <c r="V59" s="54">
        <v>3.5</v>
      </c>
      <c r="W59" s="54">
        <v>19</v>
      </c>
      <c r="X59" s="54">
        <v>17000</v>
      </c>
      <c r="Y59" s="54">
        <v>1.9</v>
      </c>
      <c r="Z59" s="54">
        <v>0.1</v>
      </c>
      <c r="AA59" s="54">
        <v>97000</v>
      </c>
      <c r="AB59" s="54">
        <v>0.14000000000000001</v>
      </c>
      <c r="AC59" s="54">
        <v>37</v>
      </c>
      <c r="AD59" s="54">
        <v>51</v>
      </c>
      <c r="AG59" s="58">
        <f t="shared" si="4"/>
        <v>1.6149425287356325E-2</v>
      </c>
      <c r="AH59" s="58">
        <f t="shared" si="5"/>
        <v>6.8390804597701156E-5</v>
      </c>
      <c r="AI59" s="58">
        <f t="shared" si="6"/>
        <v>5.7298850574712644E-4</v>
      </c>
      <c r="AJ59" s="58">
        <f t="shared" si="7"/>
        <v>1.0402298850574714E-5</v>
      </c>
    </row>
    <row r="60" spans="2:36" x14ac:dyDescent="0.2">
      <c r="B60" s="54" t="s">
        <v>240</v>
      </c>
      <c r="C60" s="54" t="s">
        <v>85</v>
      </c>
      <c r="D60" s="54" t="s">
        <v>26</v>
      </c>
      <c r="E60" s="55">
        <v>421.32625920000004</v>
      </c>
      <c r="F60" s="56">
        <v>42289.538194444445</v>
      </c>
      <c r="G60" s="54">
        <v>100000</v>
      </c>
      <c r="H60" s="54">
        <v>0.4</v>
      </c>
      <c r="I60" s="54">
        <v>20</v>
      </c>
      <c r="J60" s="54">
        <v>1100</v>
      </c>
      <c r="K60" s="54">
        <v>4.7</v>
      </c>
      <c r="L60" s="54">
        <v>0.82</v>
      </c>
      <c r="M60" s="54">
        <v>150000</v>
      </c>
      <c r="N60" s="54">
        <v>51</v>
      </c>
      <c r="O60" s="54">
        <v>38</v>
      </c>
      <c r="P60" s="54">
        <v>87</v>
      </c>
      <c r="Q60" s="54">
        <v>77000</v>
      </c>
      <c r="R60" s="54">
        <v>66</v>
      </c>
      <c r="S60" s="54">
        <v>39000</v>
      </c>
      <c r="T60" s="54">
        <v>1800</v>
      </c>
      <c r="U60" s="54">
        <v>0.08</v>
      </c>
      <c r="V60" s="54">
        <v>2.4</v>
      </c>
      <c r="W60" s="54">
        <v>53</v>
      </c>
      <c r="X60" s="54">
        <v>22000</v>
      </c>
      <c r="Y60" s="54">
        <v>2.6</v>
      </c>
      <c r="Z60" s="54">
        <v>0.39</v>
      </c>
      <c r="AA60" s="54">
        <v>65000</v>
      </c>
      <c r="AB60" s="54">
        <v>1.1000000000000001</v>
      </c>
      <c r="AC60" s="54">
        <v>120</v>
      </c>
      <c r="AD60" s="54">
        <v>240</v>
      </c>
      <c r="AG60" s="58">
        <f t="shared" si="4"/>
        <v>2.1176470588235293E-2</v>
      </c>
      <c r="AH60" s="58">
        <f t="shared" si="5"/>
        <v>5.4117647058823531E-5</v>
      </c>
      <c r="AI60" s="58">
        <f t="shared" si="6"/>
        <v>4.4117647058823526E-4</v>
      </c>
      <c r="AJ60" s="58">
        <f t="shared" si="7"/>
        <v>2.9411764705882354E-5</v>
      </c>
    </row>
    <row r="61" spans="2:36" x14ac:dyDescent="0.2">
      <c r="B61" s="54" t="s">
        <v>241</v>
      </c>
      <c r="C61" s="54" t="s">
        <v>85</v>
      </c>
      <c r="D61" s="54" t="s">
        <v>26</v>
      </c>
      <c r="E61" s="55">
        <v>421.32625920000004</v>
      </c>
      <c r="F61" s="56">
        <v>42289.538194444445</v>
      </c>
      <c r="G61" s="54">
        <v>110000</v>
      </c>
      <c r="H61" s="54">
        <v>0.4</v>
      </c>
      <c r="I61" s="54">
        <v>19</v>
      </c>
      <c r="J61" s="54">
        <v>1100</v>
      </c>
      <c r="K61" s="54">
        <v>4.8</v>
      </c>
      <c r="L61" s="54">
        <v>0.73</v>
      </c>
      <c r="M61" s="54">
        <v>150000</v>
      </c>
      <c r="N61" s="54">
        <v>51</v>
      </c>
      <c r="O61" s="54">
        <v>37</v>
      </c>
      <c r="P61" s="54">
        <v>87</v>
      </c>
      <c r="Q61" s="54">
        <v>81000</v>
      </c>
      <c r="R61" s="54">
        <v>67</v>
      </c>
      <c r="S61" s="54">
        <v>39000</v>
      </c>
      <c r="T61" s="54">
        <v>1900</v>
      </c>
      <c r="U61" s="54">
        <v>0.08</v>
      </c>
      <c r="V61" s="54">
        <v>2.5</v>
      </c>
      <c r="W61" s="54">
        <v>55</v>
      </c>
      <c r="X61" s="54">
        <v>22000</v>
      </c>
      <c r="Y61" s="54">
        <v>2.6</v>
      </c>
      <c r="Z61" s="54">
        <v>0.38</v>
      </c>
      <c r="AA61" s="54">
        <v>66000</v>
      </c>
      <c r="AB61" s="54">
        <v>1.1000000000000001</v>
      </c>
      <c r="AC61" s="54">
        <v>120</v>
      </c>
      <c r="AD61" s="54">
        <v>240</v>
      </c>
      <c r="AG61" s="58">
        <f t="shared" si="4"/>
        <v>1.6455696202531647E-2</v>
      </c>
      <c r="AH61" s="58">
        <f t="shared" si="5"/>
        <v>3.1645569620253167E-5</v>
      </c>
      <c r="AI61" s="58">
        <f t="shared" si="6"/>
        <v>1.7721518987341771E-4</v>
      </c>
      <c r="AJ61" s="58">
        <f t="shared" si="7"/>
        <v>6.3291139240506333E-5</v>
      </c>
    </row>
    <row r="62" spans="2:36" x14ac:dyDescent="0.2">
      <c r="B62" s="54" t="s">
        <v>270</v>
      </c>
      <c r="C62" s="54" t="s">
        <v>77</v>
      </c>
      <c r="D62" s="54">
        <v>4953000</v>
      </c>
      <c r="E62" s="55">
        <v>421.48719360000001</v>
      </c>
      <c r="F62" s="56">
        <v>42292.5</v>
      </c>
      <c r="G62" s="54">
        <v>40800</v>
      </c>
      <c r="H62" s="54">
        <v>0.85699999999999998</v>
      </c>
      <c r="I62" s="54">
        <v>12.3</v>
      </c>
      <c r="J62" s="54">
        <v>1150</v>
      </c>
      <c r="K62" s="54">
        <v>3.0500000000000003</v>
      </c>
      <c r="L62" s="54">
        <v>1.17</v>
      </c>
      <c r="M62" s="54">
        <v>261000</v>
      </c>
      <c r="N62" s="54">
        <v>28.7</v>
      </c>
      <c r="O62" s="54">
        <v>27.400000000000002</v>
      </c>
      <c r="P62" s="54">
        <v>56.300000000000004</v>
      </c>
      <c r="Q62" s="54">
        <v>46300</v>
      </c>
      <c r="R62" s="54">
        <v>46.1</v>
      </c>
      <c r="S62" s="54">
        <v>51100</v>
      </c>
      <c r="T62" s="54">
        <v>1720</v>
      </c>
      <c r="U62" s="54">
        <v>0.16500000000000001</v>
      </c>
      <c r="V62" s="54">
        <v>1.1299999999999999</v>
      </c>
      <c r="W62" s="54">
        <v>44.6</v>
      </c>
      <c r="X62" s="54">
        <v>12800</v>
      </c>
      <c r="Y62" s="54">
        <v>0.93099999999999994</v>
      </c>
      <c r="Z62" s="54">
        <v>0.28699999999999998</v>
      </c>
      <c r="AA62" s="54">
        <v>49700</v>
      </c>
      <c r="AB62" s="54">
        <v>0.79699999999999993</v>
      </c>
      <c r="AC62" s="54">
        <v>58.6</v>
      </c>
      <c r="AD62" s="54">
        <v>191</v>
      </c>
      <c r="AG62" s="58">
        <f t="shared" si="4"/>
        <v>2.8205128205128206E-2</v>
      </c>
      <c r="AH62" s="58">
        <f t="shared" si="5"/>
        <v>5.2564102564102563E-5</v>
      </c>
      <c r="AI62" s="58">
        <f t="shared" si="6"/>
        <v>4.3589743589743591E-4</v>
      </c>
      <c r="AJ62" s="58">
        <f t="shared" si="7"/>
        <v>6.4102564102564103E-5</v>
      </c>
    </row>
    <row r="63" spans="2:36" x14ac:dyDescent="0.2">
      <c r="B63" s="54" t="s">
        <v>271</v>
      </c>
      <c r="C63" s="54" t="s">
        <v>77</v>
      </c>
      <c r="D63" s="54">
        <v>4953000</v>
      </c>
      <c r="E63" s="55">
        <v>421.48719360000001</v>
      </c>
      <c r="F63" s="56">
        <v>42300.000115740739</v>
      </c>
      <c r="G63" s="54">
        <v>38100</v>
      </c>
      <c r="H63" s="54">
        <v>0.873</v>
      </c>
      <c r="I63" s="54">
        <v>11.299999999999999</v>
      </c>
      <c r="J63" s="54">
        <v>1230</v>
      </c>
      <c r="K63" s="54">
        <v>2.8600000000000003</v>
      </c>
      <c r="L63" s="54">
        <v>1.1900000000000002</v>
      </c>
      <c r="M63" s="54">
        <v>260000</v>
      </c>
      <c r="N63" s="54">
        <v>20.8</v>
      </c>
      <c r="O63" s="54">
        <v>17.7</v>
      </c>
      <c r="P63" s="54">
        <v>29.8</v>
      </c>
      <c r="Q63" s="54">
        <v>20800</v>
      </c>
      <c r="R63" s="54">
        <v>37</v>
      </c>
      <c r="S63" s="54">
        <v>53400</v>
      </c>
      <c r="T63" s="54">
        <v>1300</v>
      </c>
      <c r="U63" s="54">
        <v>0.72000000000000008</v>
      </c>
      <c r="V63" s="54">
        <v>1.32</v>
      </c>
      <c r="W63" s="54">
        <v>38.1</v>
      </c>
      <c r="X63" s="54">
        <v>12400</v>
      </c>
      <c r="Y63" s="54">
        <v>2.62</v>
      </c>
      <c r="Z63" s="54">
        <v>0.26400000000000001</v>
      </c>
      <c r="AA63" s="54">
        <v>71000</v>
      </c>
      <c r="AB63" s="54">
        <v>0.377</v>
      </c>
      <c r="AC63" s="54">
        <v>47.199999999999996</v>
      </c>
      <c r="AD63" s="54">
        <v>113</v>
      </c>
      <c r="AG63" s="58">
        <f t="shared" si="4"/>
        <v>2.630098452883263E-2</v>
      </c>
      <c r="AH63" s="58">
        <f t="shared" si="5"/>
        <v>6.4275668073136421E-5</v>
      </c>
      <c r="AI63" s="58">
        <f t="shared" si="6"/>
        <v>5.3867791842475388E-4</v>
      </c>
      <c r="AJ63" s="58">
        <f t="shared" si="7"/>
        <v>7.0604781997187056E-6</v>
      </c>
    </row>
    <row r="64" spans="2:36" x14ac:dyDescent="0.2">
      <c r="B64" s="54" t="s">
        <v>272</v>
      </c>
      <c r="C64" s="54" t="s">
        <v>77</v>
      </c>
      <c r="D64" s="54">
        <v>4953000</v>
      </c>
      <c r="E64" s="55">
        <v>421.48719360000001</v>
      </c>
      <c r="F64" s="56">
        <v>42300.5</v>
      </c>
      <c r="G64" s="54">
        <v>74700</v>
      </c>
      <c r="H64" s="54">
        <v>0.15</v>
      </c>
      <c r="I64" s="54">
        <v>17.8</v>
      </c>
      <c r="J64" s="54">
        <v>2270</v>
      </c>
      <c r="K64" s="54">
        <v>6.2</v>
      </c>
      <c r="L64" s="54">
        <v>1.56</v>
      </c>
      <c r="M64" s="54">
        <v>317000</v>
      </c>
      <c r="N64" s="54">
        <v>32.4</v>
      </c>
      <c r="O64" s="54">
        <v>33</v>
      </c>
      <c r="P64" s="54">
        <v>46.199999999999996</v>
      </c>
      <c r="Q64" s="54">
        <v>29400</v>
      </c>
      <c r="R64" s="54">
        <v>67.8</v>
      </c>
      <c r="S64" s="54">
        <v>77300</v>
      </c>
      <c r="T64" s="54">
        <v>2760</v>
      </c>
      <c r="U64" s="54">
        <v>0.33500000000000002</v>
      </c>
      <c r="V64" s="54">
        <v>0.83399999999999996</v>
      </c>
      <c r="W64" s="54">
        <v>62.7</v>
      </c>
      <c r="X64" s="54">
        <v>17800</v>
      </c>
      <c r="Y64" s="54">
        <v>1.6800000000000002</v>
      </c>
      <c r="Z64" s="54">
        <v>0.41399999999999998</v>
      </c>
      <c r="AA64" s="54">
        <v>74100</v>
      </c>
      <c r="AB64" s="54">
        <v>0.46200000000000002</v>
      </c>
      <c r="AC64" s="54">
        <v>61.1</v>
      </c>
      <c r="AD64" s="54">
        <v>169</v>
      </c>
      <c r="AG64" s="58">
        <f t="shared" si="4"/>
        <v>2.7806563039723661E-2</v>
      </c>
      <c r="AH64" s="58">
        <f t="shared" si="5"/>
        <v>5.9067357512953373E-5</v>
      </c>
      <c r="AI64" s="58">
        <f t="shared" si="6"/>
        <v>5.3367875647668392E-4</v>
      </c>
      <c r="AJ64" s="58">
        <f t="shared" si="7"/>
        <v>6.4248704663212443E-6</v>
      </c>
    </row>
    <row r="65" spans="2:36" x14ac:dyDescent="0.2">
      <c r="B65" s="54" t="s">
        <v>273</v>
      </c>
      <c r="C65" s="54" t="s">
        <v>77</v>
      </c>
      <c r="D65" s="54">
        <v>4953000</v>
      </c>
      <c r="E65" s="55">
        <v>421.48719360000001</v>
      </c>
      <c r="F65" s="56">
        <v>42301.000115740739</v>
      </c>
      <c r="G65" s="54">
        <v>118000</v>
      </c>
      <c r="H65" s="54">
        <v>0.14599999999999999</v>
      </c>
      <c r="I65" s="54">
        <v>25.9</v>
      </c>
      <c r="J65" s="54">
        <v>3850</v>
      </c>
      <c r="K65" s="54">
        <v>12.7</v>
      </c>
      <c r="L65" s="54">
        <v>2.4699999999999998</v>
      </c>
      <c r="M65" s="54">
        <v>405000</v>
      </c>
      <c r="N65" s="54">
        <v>44</v>
      </c>
      <c r="O65" s="54">
        <v>55.300000000000004</v>
      </c>
      <c r="P65" s="54">
        <v>81</v>
      </c>
      <c r="Q65" s="54">
        <v>50400</v>
      </c>
      <c r="R65" s="54">
        <v>130</v>
      </c>
      <c r="S65" s="54">
        <v>87700</v>
      </c>
      <c r="T65" s="54">
        <v>4610</v>
      </c>
      <c r="U65" s="54">
        <v>0.39300000000000002</v>
      </c>
      <c r="V65" s="54">
        <v>0.41499999999999998</v>
      </c>
      <c r="W65" s="54">
        <v>91.399999999999991</v>
      </c>
      <c r="X65" s="54">
        <v>24200</v>
      </c>
      <c r="Y65" s="54">
        <v>1.6199999999999999</v>
      </c>
      <c r="Z65" s="54">
        <v>0.77399999999999991</v>
      </c>
      <c r="AA65" s="54">
        <v>82900</v>
      </c>
      <c r="AB65" s="54">
        <v>0.65399999999999991</v>
      </c>
      <c r="AC65" s="54">
        <v>79.699999999999989</v>
      </c>
      <c r="AD65" s="54">
        <v>240</v>
      </c>
      <c r="AG65" s="58">
        <f t="shared" si="4"/>
        <v>4.4117647058823532E-2</v>
      </c>
      <c r="AH65" s="58">
        <f t="shared" si="5"/>
        <v>7.3529411764705889E-5</v>
      </c>
      <c r="AI65" s="58">
        <f t="shared" si="6"/>
        <v>4.4117647058823531E-4</v>
      </c>
      <c r="AJ65" s="58">
        <f t="shared" si="7"/>
        <v>1.4705882352941178E-4</v>
      </c>
    </row>
    <row r="66" spans="2:36" x14ac:dyDescent="0.2">
      <c r="B66" s="54">
        <v>201600511</v>
      </c>
      <c r="C66" s="54" t="s">
        <v>77</v>
      </c>
      <c r="D66" s="54">
        <v>4953000</v>
      </c>
      <c r="E66" s="55">
        <v>421.48719360000001</v>
      </c>
      <c r="F66" s="56">
        <v>42417.375</v>
      </c>
      <c r="G66" s="54">
        <v>70228</v>
      </c>
      <c r="H66" s="54">
        <v>5</v>
      </c>
      <c r="I66" s="54">
        <v>12.827999999999999</v>
      </c>
      <c r="J66" s="54">
        <v>845</v>
      </c>
      <c r="K66" s="54">
        <v>5</v>
      </c>
      <c r="L66" s="54">
        <v>1</v>
      </c>
      <c r="M66" s="54">
        <v>124000</v>
      </c>
      <c r="N66" s="54">
        <v>34.173000000000002</v>
      </c>
      <c r="O66" s="54">
        <v>0.03</v>
      </c>
      <c r="P66" s="54">
        <v>79.289000000000001</v>
      </c>
      <c r="Q66" s="54">
        <v>51300</v>
      </c>
      <c r="R66" s="54">
        <v>59.872999999999998</v>
      </c>
      <c r="S66" s="54">
        <v>36200</v>
      </c>
      <c r="T66" s="54">
        <v>1514.5</v>
      </c>
      <c r="U66" s="54">
        <v>0.2</v>
      </c>
      <c r="V66" s="54">
        <v>5</v>
      </c>
      <c r="W66" s="54">
        <v>38.700000000000003</v>
      </c>
      <c r="X66" s="54">
        <v>11300</v>
      </c>
      <c r="Y66" s="54">
        <v>25.85</v>
      </c>
      <c r="Z66" s="54">
        <v>5</v>
      </c>
      <c r="AA66" s="54">
        <v>61800</v>
      </c>
      <c r="AB66" s="54">
        <v>1</v>
      </c>
      <c r="AC66" s="54">
        <v>72.795000000000002</v>
      </c>
      <c r="AD66" s="54">
        <v>194.15</v>
      </c>
      <c r="AG66" s="58">
        <f t="shared" si="4"/>
        <v>3.870967741935484E-2</v>
      </c>
      <c r="AH66" s="58">
        <f t="shared" si="5"/>
        <v>7.0967741935483862E-5</v>
      </c>
      <c r="AI66" s="58">
        <f t="shared" si="6"/>
        <v>4.9560117302052784E-4</v>
      </c>
      <c r="AJ66" s="58">
        <f t="shared" si="7"/>
        <v>5.8651026392961877E-4</v>
      </c>
    </row>
    <row r="67" spans="2:36" x14ac:dyDescent="0.2">
      <c r="B67" s="54">
        <v>201600691</v>
      </c>
      <c r="C67" s="54" t="s">
        <v>77</v>
      </c>
      <c r="D67" s="54">
        <v>4953000</v>
      </c>
      <c r="E67" s="55">
        <v>421.48719360000001</v>
      </c>
      <c r="F67" s="56">
        <v>42424.388888888891</v>
      </c>
      <c r="G67" s="54">
        <v>2267.6999999999998</v>
      </c>
      <c r="H67" s="54">
        <v>3</v>
      </c>
      <c r="I67" s="54">
        <v>1.486</v>
      </c>
      <c r="J67" s="54">
        <v>160.03</v>
      </c>
      <c r="K67" s="54">
        <v>1.2909999999999999</v>
      </c>
      <c r="L67" s="54">
        <v>0.315</v>
      </c>
      <c r="M67" s="54">
        <v>102000</v>
      </c>
      <c r="N67" s="54">
        <v>3.855</v>
      </c>
      <c r="O67" s="54">
        <v>0.03</v>
      </c>
      <c r="P67" s="54">
        <v>13.643000000000001</v>
      </c>
      <c r="Q67" s="54">
        <v>1360</v>
      </c>
      <c r="R67" s="54">
        <v>10.843</v>
      </c>
      <c r="S67" s="54">
        <v>25500</v>
      </c>
      <c r="T67" s="54">
        <v>636.98</v>
      </c>
      <c r="U67" s="54">
        <v>0.2</v>
      </c>
      <c r="V67" s="54">
        <v>1.625</v>
      </c>
      <c r="W67" s="54">
        <v>5.0880000000000001</v>
      </c>
      <c r="X67" s="54">
        <v>3340</v>
      </c>
      <c r="Y67" s="54">
        <v>1</v>
      </c>
      <c r="Z67" s="54">
        <v>0.5</v>
      </c>
      <c r="AA67" s="54">
        <v>51700</v>
      </c>
      <c r="AB67" s="54">
        <v>0.1</v>
      </c>
      <c r="AC67" s="54">
        <v>0.03</v>
      </c>
      <c r="AD67" s="54">
        <v>33.375999999999998</v>
      </c>
      <c r="AG67" s="58">
        <f t="shared" si="4"/>
        <v>4.8000000000000001E-2</v>
      </c>
      <c r="AH67" s="58">
        <f t="shared" si="5"/>
        <v>1E-4</v>
      </c>
      <c r="AI67" s="58">
        <f t="shared" si="6"/>
        <v>4.7999999999999996E-4</v>
      </c>
      <c r="AJ67" s="58">
        <f t="shared" si="7"/>
        <v>2.0000000000000001E-4</v>
      </c>
    </row>
    <row r="68" spans="2:36" x14ac:dyDescent="0.2">
      <c r="B68" s="54">
        <v>201600727</v>
      </c>
      <c r="C68" s="54" t="s">
        <v>77</v>
      </c>
      <c r="D68" s="54">
        <v>4953000</v>
      </c>
      <c r="E68" s="55">
        <v>421.48719360000001</v>
      </c>
      <c r="F68" s="56">
        <v>42430.375</v>
      </c>
      <c r="G68" s="54">
        <v>3766.4</v>
      </c>
      <c r="H68" s="54">
        <v>3</v>
      </c>
      <c r="I68" s="54">
        <v>1.359</v>
      </c>
      <c r="J68" s="54">
        <v>130.42999999999998</v>
      </c>
      <c r="K68" s="54">
        <v>1</v>
      </c>
      <c r="L68" s="54">
        <v>0.128</v>
      </c>
      <c r="M68" s="54">
        <v>79100</v>
      </c>
      <c r="N68" s="54">
        <v>4.8179999999999996</v>
      </c>
      <c r="O68" s="54">
        <v>0.03</v>
      </c>
      <c r="P68" s="54">
        <v>7.3929999999999998</v>
      </c>
      <c r="Q68" s="54">
        <v>3360</v>
      </c>
      <c r="R68" s="54">
        <v>4.9610000000000003</v>
      </c>
      <c r="S68" s="54">
        <v>20600</v>
      </c>
      <c r="T68" s="54">
        <v>194.14</v>
      </c>
      <c r="U68" s="54">
        <v>0.2</v>
      </c>
      <c r="V68" s="54">
        <v>1.0920000000000001</v>
      </c>
      <c r="W68" s="54">
        <v>5</v>
      </c>
      <c r="X68" s="54">
        <v>3610</v>
      </c>
      <c r="Y68" s="54">
        <v>1</v>
      </c>
      <c r="Z68" s="54">
        <v>0.5</v>
      </c>
      <c r="AA68" s="54">
        <v>42000</v>
      </c>
      <c r="AB68" s="54">
        <v>0.1</v>
      </c>
      <c r="AC68" s="54">
        <v>0.03</v>
      </c>
      <c r="AD68" s="54">
        <v>23.428999999999998</v>
      </c>
      <c r="AG68" s="58">
        <f t="shared" si="4"/>
        <v>4.5914396887159536E-2</v>
      </c>
      <c r="AH68" s="58">
        <f t="shared" si="5"/>
        <v>6.4202334630350196E-5</v>
      </c>
      <c r="AI68" s="58">
        <f t="shared" si="6"/>
        <v>6.5369649805447478E-4</v>
      </c>
      <c r="AJ68" s="58">
        <f t="shared" si="7"/>
        <v>7.7821011673151756E-4</v>
      </c>
    </row>
    <row r="69" spans="2:36" x14ac:dyDescent="0.2">
      <c r="B69" s="54">
        <v>201600728</v>
      </c>
      <c r="C69" s="54" t="s">
        <v>77</v>
      </c>
      <c r="D69" s="54">
        <v>4953000</v>
      </c>
      <c r="E69" s="55">
        <v>421.48719360000001</v>
      </c>
      <c r="F69" s="56">
        <v>42430.381944444445</v>
      </c>
      <c r="G69" s="54">
        <v>2077.8000000000002</v>
      </c>
      <c r="H69" s="54">
        <v>3</v>
      </c>
      <c r="I69" s="54">
        <v>1.107</v>
      </c>
      <c r="J69" s="54">
        <v>104.14</v>
      </c>
      <c r="K69" s="54">
        <v>1</v>
      </c>
      <c r="L69" s="54">
        <v>0.106</v>
      </c>
      <c r="M69" s="54">
        <v>78300</v>
      </c>
      <c r="N69" s="54">
        <v>3.698</v>
      </c>
      <c r="O69" s="54">
        <v>0.03</v>
      </c>
      <c r="P69" s="54">
        <v>6.5380000000000003</v>
      </c>
      <c r="Q69" s="54">
        <v>2029.9999999999998</v>
      </c>
      <c r="R69" s="54">
        <v>4</v>
      </c>
      <c r="S69" s="54">
        <v>20100</v>
      </c>
      <c r="T69" s="54">
        <v>142.02000000000001</v>
      </c>
      <c r="U69" s="54">
        <v>0.2</v>
      </c>
      <c r="V69" s="54">
        <v>1</v>
      </c>
      <c r="W69" s="54">
        <v>5</v>
      </c>
      <c r="X69" s="54">
        <v>3250</v>
      </c>
      <c r="Y69" s="54">
        <v>1</v>
      </c>
      <c r="Z69" s="54">
        <v>0.5</v>
      </c>
      <c r="AA69" s="54">
        <v>42500</v>
      </c>
      <c r="AB69" s="54">
        <v>0.1</v>
      </c>
      <c r="AC69" s="54">
        <v>0.03</v>
      </c>
      <c r="AD69" s="54">
        <v>18.561</v>
      </c>
      <c r="AG69" s="58">
        <f t="shared" si="4"/>
        <v>4.2214532871972313E-2</v>
      </c>
      <c r="AH69" s="58">
        <f t="shared" si="5"/>
        <v>6.2629757785467134E-5</v>
      </c>
      <c r="AI69" s="58">
        <f t="shared" si="6"/>
        <v>6.1245674740484433E-4</v>
      </c>
      <c r="AJ69" s="58">
        <f t="shared" si="7"/>
        <v>6.9204152249134946E-4</v>
      </c>
    </row>
    <row r="70" spans="2:36" x14ac:dyDescent="0.2">
      <c r="B70" s="54">
        <v>201600797</v>
      </c>
      <c r="C70" s="54" t="s">
        <v>77</v>
      </c>
      <c r="D70" s="54">
        <v>4953000</v>
      </c>
      <c r="E70" s="55">
        <v>421.48719360000001</v>
      </c>
      <c r="F70" s="56">
        <v>42438.479166666664</v>
      </c>
      <c r="G70" s="54">
        <v>4030.2</v>
      </c>
      <c r="H70" s="54">
        <v>3</v>
      </c>
      <c r="I70" s="54">
        <v>10.339</v>
      </c>
      <c r="J70" s="54">
        <v>140.16</v>
      </c>
      <c r="K70" s="54">
        <v>1</v>
      </c>
      <c r="L70" s="54">
        <v>0.17100000000000001</v>
      </c>
      <c r="M70" s="54">
        <v>77900</v>
      </c>
      <c r="N70" s="54">
        <v>8.2070000000000007</v>
      </c>
      <c r="O70" s="54">
        <v>0.03</v>
      </c>
      <c r="P70" s="54">
        <v>7.6130000000000004</v>
      </c>
      <c r="Q70" s="54">
        <v>4170</v>
      </c>
      <c r="R70" s="54">
        <v>6.4340000000000002</v>
      </c>
      <c r="S70" s="54">
        <v>17800</v>
      </c>
      <c r="T70" s="54">
        <v>228.1</v>
      </c>
      <c r="U70" s="54">
        <v>0.2</v>
      </c>
      <c r="V70" s="54">
        <v>1.0640000000000001</v>
      </c>
      <c r="W70" s="54">
        <v>5</v>
      </c>
      <c r="X70" s="54">
        <v>3010</v>
      </c>
      <c r="Y70" s="54">
        <v>1</v>
      </c>
      <c r="Z70" s="54">
        <v>0.5</v>
      </c>
      <c r="AA70" s="54">
        <v>35600</v>
      </c>
      <c r="AB70" s="54">
        <v>0.1</v>
      </c>
      <c r="AC70" s="54">
        <v>0.03</v>
      </c>
      <c r="AD70" s="54">
        <v>31.576000000000001</v>
      </c>
      <c r="AG70" s="58">
        <f t="shared" si="4"/>
        <v>2.8571428571428571E-2</v>
      </c>
      <c r="AH70" s="58">
        <f t="shared" si="5"/>
        <v>4.0476190476190474E-5</v>
      </c>
      <c r="AI70" s="58">
        <f t="shared" si="6"/>
        <v>5.2380952380952383E-4</v>
      </c>
      <c r="AJ70" s="58">
        <f t="shared" si="7"/>
        <v>2.380952380952381E-5</v>
      </c>
    </row>
    <row r="71" spans="2:36" x14ac:dyDescent="0.2">
      <c r="B71" s="54">
        <v>201600826</v>
      </c>
      <c r="C71" s="54" t="s">
        <v>77</v>
      </c>
      <c r="D71" s="54">
        <v>4953000</v>
      </c>
      <c r="E71" s="55">
        <v>421.48719360000001</v>
      </c>
      <c r="F71" s="56">
        <v>42444.489583333336</v>
      </c>
      <c r="G71" s="54">
        <v>2384.8000000000002</v>
      </c>
      <c r="H71" s="54">
        <v>3</v>
      </c>
      <c r="I71" s="54">
        <v>1</v>
      </c>
      <c r="J71" s="54">
        <v>105.77</v>
      </c>
      <c r="K71" s="54">
        <v>1</v>
      </c>
      <c r="L71" s="54">
        <v>0.1</v>
      </c>
      <c r="M71" s="54">
        <v>79000</v>
      </c>
      <c r="N71" s="54">
        <v>5.5570000000000004</v>
      </c>
      <c r="O71" s="54">
        <v>0.03</v>
      </c>
      <c r="P71" s="54">
        <v>5.3620000000000001</v>
      </c>
      <c r="Q71" s="54">
        <v>2330</v>
      </c>
      <c r="R71" s="54">
        <v>3.13</v>
      </c>
      <c r="S71" s="54">
        <v>20100</v>
      </c>
      <c r="T71" s="54">
        <v>87.075000000000003</v>
      </c>
      <c r="U71" s="54">
        <v>0.2</v>
      </c>
      <c r="V71" s="54">
        <v>1.4850000000000001</v>
      </c>
      <c r="W71" s="54">
        <v>5</v>
      </c>
      <c r="X71" s="54">
        <v>2950</v>
      </c>
      <c r="Y71" s="54">
        <v>1</v>
      </c>
      <c r="Z71" s="54">
        <v>0.5</v>
      </c>
      <c r="AA71" s="54">
        <v>3.9540000000000002</v>
      </c>
      <c r="AB71" s="54">
        <v>0.16700000000000001</v>
      </c>
      <c r="AC71" s="54">
        <v>0.03</v>
      </c>
      <c r="AD71" s="54">
        <v>15.234999999999999</v>
      </c>
      <c r="AG71" s="58">
        <f t="shared" si="4"/>
        <v>4.8858447488584478E-2</v>
      </c>
      <c r="AH71" s="58">
        <f t="shared" si="5"/>
        <v>6.4840182648401838E-5</v>
      </c>
      <c r="AI71" s="58">
        <f t="shared" si="6"/>
        <v>9.1324200913242017E-4</v>
      </c>
      <c r="AJ71" s="58">
        <f t="shared" si="7"/>
        <v>2.2876712328767124E-5</v>
      </c>
    </row>
    <row r="72" spans="2:36" x14ac:dyDescent="0.2">
      <c r="B72" s="54" t="s">
        <v>242</v>
      </c>
      <c r="C72" s="54" t="s">
        <v>64</v>
      </c>
      <c r="D72" s="54" t="s">
        <v>26</v>
      </c>
      <c r="E72" s="55">
        <v>421.32625920000004</v>
      </c>
      <c r="F72" s="56">
        <v>42451.461805555555</v>
      </c>
      <c r="G72" s="54">
        <v>3700</v>
      </c>
      <c r="H72" s="54">
        <v>0.4</v>
      </c>
      <c r="I72" s="54">
        <v>1.8</v>
      </c>
      <c r="J72" s="54">
        <v>170</v>
      </c>
      <c r="K72" s="54">
        <v>0.21</v>
      </c>
      <c r="L72" s="54">
        <v>8.8999999999999996E-2</v>
      </c>
      <c r="M72" s="54">
        <v>81000</v>
      </c>
      <c r="N72" s="54">
        <v>2.7</v>
      </c>
      <c r="O72" s="54">
        <v>2.4</v>
      </c>
      <c r="P72" s="54">
        <v>6.8</v>
      </c>
      <c r="Q72" s="54">
        <v>3200</v>
      </c>
      <c r="R72" s="54">
        <v>4</v>
      </c>
      <c r="S72" s="54">
        <v>21000</v>
      </c>
      <c r="T72" s="54">
        <v>130</v>
      </c>
      <c r="U72" s="54">
        <v>0.08</v>
      </c>
      <c r="V72" s="54">
        <v>1.6</v>
      </c>
      <c r="W72" s="54">
        <v>5</v>
      </c>
      <c r="X72" s="54">
        <v>4000</v>
      </c>
      <c r="Y72" s="54">
        <v>0.7</v>
      </c>
      <c r="Z72" s="54">
        <v>0.1</v>
      </c>
      <c r="AA72" s="54">
        <v>41000</v>
      </c>
      <c r="AB72" s="54">
        <v>0.1</v>
      </c>
      <c r="AC72" s="54">
        <v>7.1</v>
      </c>
      <c r="AD72" s="54">
        <v>21</v>
      </c>
      <c r="AG72" s="58">
        <f t="shared" si="4"/>
        <v>1.5454545454545455E-2</v>
      </c>
      <c r="AH72" s="58">
        <f t="shared" si="5"/>
        <v>5.0000000000000002E-5</v>
      </c>
      <c r="AI72" s="58">
        <f t="shared" si="6"/>
        <v>8.454545454545455E-4</v>
      </c>
      <c r="AJ72" s="58">
        <f t="shared" si="7"/>
        <v>9.090909090909091E-6</v>
      </c>
    </row>
    <row r="73" spans="2:36" x14ac:dyDescent="0.2">
      <c r="B73" s="54">
        <v>201600930</v>
      </c>
      <c r="C73" s="54" t="s">
        <v>77</v>
      </c>
      <c r="D73" s="54">
        <v>4953000</v>
      </c>
      <c r="E73" s="55">
        <v>421.48719360000001</v>
      </c>
      <c r="F73" s="56">
        <v>42451.517361111109</v>
      </c>
      <c r="G73" s="54">
        <v>1759.4</v>
      </c>
      <c r="H73" s="54">
        <v>3</v>
      </c>
      <c r="I73" s="54">
        <v>1.4570000000000001</v>
      </c>
      <c r="J73" s="54">
        <v>111.19</v>
      </c>
      <c r="K73" s="54">
        <v>1</v>
      </c>
      <c r="L73" s="54">
        <v>0.1</v>
      </c>
      <c r="M73" s="54">
        <v>77800</v>
      </c>
      <c r="N73" s="54">
        <v>6.173</v>
      </c>
      <c r="O73" s="54">
        <v>0.03</v>
      </c>
      <c r="P73" s="54">
        <v>4.2279999999999998</v>
      </c>
      <c r="Q73" s="54">
        <v>1850</v>
      </c>
      <c r="R73" s="54">
        <v>2.6880000000000002</v>
      </c>
      <c r="S73" s="54">
        <v>19100</v>
      </c>
      <c r="T73" s="54">
        <v>78.856999999999999</v>
      </c>
      <c r="U73" s="54">
        <v>0.2</v>
      </c>
      <c r="V73" s="54">
        <v>1.224</v>
      </c>
      <c r="W73" s="54">
        <v>5</v>
      </c>
      <c r="X73" s="54">
        <v>2630</v>
      </c>
      <c r="Y73" s="54">
        <v>1</v>
      </c>
      <c r="Z73" s="54">
        <v>0.5</v>
      </c>
      <c r="AA73" s="54">
        <v>40700</v>
      </c>
      <c r="AB73" s="54">
        <v>0.1</v>
      </c>
      <c r="AC73" s="54">
        <v>0.03</v>
      </c>
      <c r="AD73" s="54">
        <v>10</v>
      </c>
      <c r="AG73" s="58">
        <f t="shared" si="4"/>
        <v>4.0909090909090916E-2</v>
      </c>
      <c r="AH73" s="58">
        <f t="shared" si="5"/>
        <v>7.7972027972027978E-5</v>
      </c>
      <c r="AI73" s="58">
        <f t="shared" si="6"/>
        <v>8.7062937062937066E-4</v>
      </c>
      <c r="AJ73" s="58">
        <f t="shared" si="7"/>
        <v>6.993006993006993E-4</v>
      </c>
    </row>
    <row r="74" spans="2:36" x14ac:dyDescent="0.2">
      <c r="B74" s="54">
        <v>201601039</v>
      </c>
      <c r="C74" s="54" t="s">
        <v>77</v>
      </c>
      <c r="D74" s="54">
        <v>4953000</v>
      </c>
      <c r="E74" s="55">
        <v>421.48719360000001</v>
      </c>
      <c r="F74" s="56">
        <v>42458.371527777781</v>
      </c>
      <c r="G74" s="54">
        <v>500.7</v>
      </c>
      <c r="H74" s="54">
        <v>3</v>
      </c>
      <c r="I74" s="54">
        <v>4.391</v>
      </c>
      <c r="J74" s="54">
        <v>100</v>
      </c>
      <c r="K74" s="54">
        <v>1</v>
      </c>
      <c r="L74" s="54">
        <v>0.1</v>
      </c>
      <c r="M74" s="54">
        <v>73900</v>
      </c>
      <c r="N74" s="54">
        <v>8.2799999999999994</v>
      </c>
      <c r="O74" s="54">
        <v>0.03</v>
      </c>
      <c r="P74" s="54">
        <v>2.06</v>
      </c>
      <c r="Q74" s="54">
        <v>482</v>
      </c>
      <c r="R74" s="54">
        <v>0.90800000000000003</v>
      </c>
      <c r="S74" s="54">
        <v>17400</v>
      </c>
      <c r="T74" s="54">
        <v>27.186</v>
      </c>
      <c r="U74" s="54">
        <v>0.2</v>
      </c>
      <c r="V74" s="54">
        <v>1.2</v>
      </c>
      <c r="W74" s="54">
        <v>5</v>
      </c>
      <c r="X74" s="54">
        <v>2450</v>
      </c>
      <c r="Y74" s="54">
        <v>1</v>
      </c>
      <c r="Z74" s="54">
        <v>0.5</v>
      </c>
      <c r="AA74" s="54">
        <v>39800</v>
      </c>
      <c r="AB74" s="54">
        <v>0.1</v>
      </c>
      <c r="AC74" s="54">
        <v>0.03</v>
      </c>
      <c r="AD74" s="54">
        <v>10</v>
      </c>
      <c r="AG74" s="58">
        <f t="shared" si="4"/>
        <v>3.0425531914893618E-2</v>
      </c>
      <c r="AH74" s="58">
        <f t="shared" si="5"/>
        <v>1.0141843971631206E-4</v>
      </c>
      <c r="AI74" s="58">
        <f t="shared" si="6"/>
        <v>6.23404255319149E-4</v>
      </c>
      <c r="AJ74" s="58">
        <f t="shared" si="7"/>
        <v>9.5035460992907798E-6</v>
      </c>
    </row>
    <row r="75" spans="2:36" x14ac:dyDescent="0.2">
      <c r="B75" s="54">
        <v>201601174</v>
      </c>
      <c r="C75" s="54" t="s">
        <v>77</v>
      </c>
      <c r="D75" s="54">
        <v>4953000</v>
      </c>
      <c r="E75" s="55">
        <v>421.48719360000001</v>
      </c>
      <c r="F75" s="56">
        <v>42464.645833333336</v>
      </c>
      <c r="G75" s="54">
        <v>192.93</v>
      </c>
      <c r="H75" s="54">
        <v>3</v>
      </c>
      <c r="I75" s="54">
        <v>1</v>
      </c>
      <c r="J75" s="54">
        <v>100</v>
      </c>
      <c r="K75" s="54">
        <v>1</v>
      </c>
      <c r="L75" s="54">
        <v>0.1</v>
      </c>
      <c r="M75" s="54">
        <v>80000</v>
      </c>
      <c r="N75" s="54">
        <v>2</v>
      </c>
      <c r="O75" s="54">
        <v>0.03</v>
      </c>
      <c r="P75" s="54">
        <v>2.161</v>
      </c>
      <c r="Q75" s="54">
        <v>133</v>
      </c>
      <c r="R75" s="54">
        <v>1.224</v>
      </c>
      <c r="S75" s="54">
        <v>18900</v>
      </c>
      <c r="T75" s="54">
        <v>43.488999999999997</v>
      </c>
      <c r="U75" s="54">
        <v>0.2</v>
      </c>
      <c r="V75" s="54">
        <v>1.25</v>
      </c>
      <c r="W75" s="54">
        <v>5</v>
      </c>
      <c r="X75" s="54">
        <v>1718</v>
      </c>
      <c r="Y75" s="54">
        <v>1</v>
      </c>
      <c r="Z75" s="54">
        <v>0.5</v>
      </c>
      <c r="AA75" s="54">
        <v>49400</v>
      </c>
      <c r="AB75" s="54">
        <v>0.1</v>
      </c>
      <c r="AC75" s="54">
        <v>0.03</v>
      </c>
      <c r="AD75" s="54">
        <v>10</v>
      </c>
      <c r="AG75" s="58">
        <f t="shared" si="4"/>
        <v>2.8282208588957056E-2</v>
      </c>
      <c r="AH75" s="58">
        <f t="shared" si="5"/>
        <v>8.5889570552147239E-5</v>
      </c>
      <c r="AI75" s="58">
        <f t="shared" si="6"/>
        <v>6.3803680981595087E-4</v>
      </c>
      <c r="AJ75" s="58">
        <f t="shared" si="7"/>
        <v>9.5705521472392644E-6</v>
      </c>
    </row>
    <row r="76" spans="2:36" x14ac:dyDescent="0.2">
      <c r="B76" s="54">
        <v>201601340</v>
      </c>
      <c r="C76" s="54" t="s">
        <v>77</v>
      </c>
      <c r="D76" s="54">
        <v>4953000</v>
      </c>
      <c r="E76" s="55">
        <v>421.48719360000001</v>
      </c>
      <c r="F76" s="56">
        <v>42472.46875</v>
      </c>
      <c r="G76" s="54">
        <v>845.43</v>
      </c>
      <c r="H76" s="54">
        <v>3</v>
      </c>
      <c r="I76" s="54">
        <v>1.5189999999999999</v>
      </c>
      <c r="J76" s="54">
        <v>102.21</v>
      </c>
      <c r="K76" s="54">
        <v>1</v>
      </c>
      <c r="L76" s="54">
        <v>0.42199999999999999</v>
      </c>
      <c r="M76" s="54">
        <v>74400</v>
      </c>
      <c r="N76" s="54">
        <v>2</v>
      </c>
      <c r="O76" s="54">
        <v>0.03</v>
      </c>
      <c r="P76" s="54">
        <v>11.196999999999999</v>
      </c>
      <c r="Q76" s="54">
        <v>1430</v>
      </c>
      <c r="R76" s="54">
        <v>9.4039999999999999</v>
      </c>
      <c r="S76" s="54">
        <v>13800</v>
      </c>
      <c r="T76" s="54">
        <v>360.9</v>
      </c>
      <c r="U76" s="54">
        <v>0.2</v>
      </c>
      <c r="V76" s="54">
        <v>1</v>
      </c>
      <c r="W76" s="54">
        <v>5</v>
      </c>
      <c r="X76" s="54">
        <v>2280</v>
      </c>
      <c r="Y76" s="54">
        <v>1</v>
      </c>
      <c r="Z76" s="54">
        <v>0.5</v>
      </c>
      <c r="AA76" s="54">
        <v>29200</v>
      </c>
      <c r="AB76" s="54">
        <v>0.1</v>
      </c>
      <c r="AC76" s="54">
        <v>0.03</v>
      </c>
      <c r="AD76" s="54">
        <v>58.878</v>
      </c>
      <c r="AG76" s="58">
        <f t="shared" si="4"/>
        <v>1.421875E-2</v>
      </c>
      <c r="AH76" s="58">
        <f t="shared" si="5"/>
        <v>6.71875E-5</v>
      </c>
      <c r="AI76" s="58">
        <f t="shared" si="6"/>
        <v>5.7812499999999997E-4</v>
      </c>
      <c r="AJ76" s="58">
        <f t="shared" si="7"/>
        <v>1.15625E-5</v>
      </c>
    </row>
    <row r="77" spans="2:36" x14ac:dyDescent="0.2">
      <c r="B77" s="54">
        <v>201601430</v>
      </c>
      <c r="C77" s="54" t="s">
        <v>77</v>
      </c>
      <c r="D77" s="54">
        <v>4953000</v>
      </c>
      <c r="E77" s="55">
        <v>421.48719360000001</v>
      </c>
      <c r="F77" s="56">
        <v>42479.397916666669</v>
      </c>
      <c r="G77" s="54">
        <v>2755.3</v>
      </c>
      <c r="H77" s="54">
        <v>3</v>
      </c>
      <c r="I77" s="54">
        <v>3.0219999999999998</v>
      </c>
      <c r="J77" s="54">
        <v>262.40000000000003</v>
      </c>
      <c r="K77" s="54">
        <v>1</v>
      </c>
      <c r="L77" s="54">
        <v>0.41199999999999998</v>
      </c>
      <c r="M77" s="54">
        <v>128000</v>
      </c>
      <c r="N77" s="54">
        <v>2</v>
      </c>
      <c r="O77" s="54">
        <v>0.03</v>
      </c>
      <c r="P77" s="54">
        <v>7.6070000000000002</v>
      </c>
      <c r="Q77" s="54">
        <v>17100</v>
      </c>
      <c r="R77" s="54">
        <v>11.332000000000001</v>
      </c>
      <c r="S77" s="54">
        <v>28900</v>
      </c>
      <c r="T77" s="54">
        <v>706.93</v>
      </c>
      <c r="U77" s="54">
        <v>0.2</v>
      </c>
      <c r="V77" s="54">
        <v>1</v>
      </c>
      <c r="W77" s="54">
        <v>5</v>
      </c>
      <c r="X77" s="54">
        <v>8300</v>
      </c>
      <c r="Y77" s="54">
        <v>1</v>
      </c>
      <c r="Z77" s="54">
        <v>0.5</v>
      </c>
      <c r="AA77" s="54">
        <v>37400</v>
      </c>
      <c r="AB77" s="54">
        <v>0.13200000000000001</v>
      </c>
      <c r="AC77" s="54">
        <v>0.03</v>
      </c>
      <c r="AD77" s="54">
        <v>48.363</v>
      </c>
      <c r="AG77" s="58">
        <f t="shared" si="4"/>
        <v>1.7999999999999999E-2</v>
      </c>
      <c r="AH77" s="58">
        <f t="shared" si="5"/>
        <v>4.3999999999999999E-5</v>
      </c>
      <c r="AI77" s="58">
        <f t="shared" si="6"/>
        <v>5.4999999999999992E-4</v>
      </c>
      <c r="AJ77" s="58">
        <f t="shared" si="7"/>
        <v>1.1E-5</v>
      </c>
    </row>
    <row r="78" spans="2:36" x14ac:dyDescent="0.2">
      <c r="B78" s="54">
        <v>201601508</v>
      </c>
      <c r="C78" s="54" t="s">
        <v>77</v>
      </c>
      <c r="D78" s="54">
        <v>4953000</v>
      </c>
      <c r="E78" s="55">
        <v>421.48719360000001</v>
      </c>
      <c r="F78" s="56">
        <v>42486.354166666664</v>
      </c>
      <c r="G78" s="54">
        <v>5229.7</v>
      </c>
      <c r="H78" s="54">
        <v>3</v>
      </c>
      <c r="I78" s="54">
        <v>2.5830000000000002</v>
      </c>
      <c r="J78" s="54">
        <v>169.4</v>
      </c>
      <c r="K78" s="54">
        <v>1</v>
      </c>
      <c r="L78" s="54">
        <v>0.222</v>
      </c>
      <c r="M78" s="54">
        <v>87300</v>
      </c>
      <c r="N78" s="54">
        <v>4.3070000000000004</v>
      </c>
      <c r="O78" s="54">
        <v>0.03</v>
      </c>
      <c r="P78" s="54">
        <v>10.492000000000001</v>
      </c>
      <c r="Q78" s="54">
        <v>6010</v>
      </c>
      <c r="R78" s="54">
        <v>8.077</v>
      </c>
      <c r="S78" s="54">
        <v>19200</v>
      </c>
      <c r="T78" s="54">
        <v>202.88</v>
      </c>
      <c r="U78" s="54">
        <v>0.2</v>
      </c>
      <c r="V78" s="54">
        <v>1.1579999999999999</v>
      </c>
      <c r="W78" s="54">
        <v>5.92</v>
      </c>
      <c r="X78" s="54">
        <v>3460</v>
      </c>
      <c r="Y78" s="54">
        <v>1.0449999999999999</v>
      </c>
      <c r="Z78" s="54">
        <v>0.5</v>
      </c>
      <c r="AA78" s="54">
        <v>41300</v>
      </c>
      <c r="AB78" s="54">
        <v>0.1</v>
      </c>
      <c r="AC78" s="54">
        <v>0.03</v>
      </c>
      <c r="AD78" s="54">
        <v>36.143999999999998</v>
      </c>
      <c r="AG78" s="58">
        <f t="shared" si="4"/>
        <v>1.7272727272727273E-2</v>
      </c>
      <c r="AH78" s="58">
        <f t="shared" si="5"/>
        <v>3.9090909090909092E-5</v>
      </c>
      <c r="AI78" s="58">
        <f t="shared" si="6"/>
        <v>5.0000000000000001E-4</v>
      </c>
      <c r="AJ78" s="58">
        <f t="shared" si="7"/>
        <v>1.0909090909090909E-5</v>
      </c>
    </row>
    <row r="79" spans="2:36" x14ac:dyDescent="0.2">
      <c r="B79" s="54">
        <v>201601571</v>
      </c>
      <c r="C79" s="54" t="s">
        <v>77</v>
      </c>
      <c r="D79" s="54">
        <v>4953000</v>
      </c>
      <c r="E79" s="55">
        <v>421.48719360000001</v>
      </c>
      <c r="F79" s="56">
        <v>42492.458333333336</v>
      </c>
      <c r="G79" s="54">
        <v>2601</v>
      </c>
      <c r="H79" s="54">
        <v>3</v>
      </c>
      <c r="I79" s="54">
        <v>1.8440000000000001</v>
      </c>
      <c r="J79" s="54">
        <v>131.34</v>
      </c>
      <c r="K79" s="54">
        <v>1</v>
      </c>
      <c r="L79" s="54">
        <v>0.106</v>
      </c>
      <c r="M79" s="54">
        <v>79200</v>
      </c>
      <c r="N79" s="54">
        <v>2</v>
      </c>
      <c r="O79" s="54">
        <v>0.03</v>
      </c>
      <c r="P79" s="54">
        <v>5.7510000000000003</v>
      </c>
      <c r="Q79" s="54">
        <v>2760</v>
      </c>
      <c r="R79" s="54">
        <v>4.3899999999999997</v>
      </c>
      <c r="S79" s="54">
        <v>16400</v>
      </c>
      <c r="T79" s="54">
        <v>120.62</v>
      </c>
      <c r="U79" s="54">
        <v>0.2</v>
      </c>
      <c r="V79" s="54">
        <v>1.0449999999999999</v>
      </c>
      <c r="W79" s="54">
        <v>5</v>
      </c>
      <c r="X79" s="54">
        <v>2720</v>
      </c>
      <c r="Y79" s="54">
        <v>1</v>
      </c>
      <c r="Z79" s="54">
        <v>0.5</v>
      </c>
      <c r="AA79" s="54">
        <v>38100</v>
      </c>
      <c r="AB79" s="54">
        <v>0.1</v>
      </c>
      <c r="AC79" s="54">
        <v>0.03</v>
      </c>
      <c r="AD79" s="54">
        <v>21.885999999999999</v>
      </c>
      <c r="AG79" s="58">
        <f t="shared" si="4"/>
        <v>2.2641509433962263E-2</v>
      </c>
      <c r="AH79" s="58">
        <f t="shared" si="5"/>
        <v>3.3962264150943392E-5</v>
      </c>
      <c r="AI79" s="58">
        <f t="shared" si="6"/>
        <v>4.5283018867924528E-4</v>
      </c>
      <c r="AJ79" s="58">
        <f t="shared" si="7"/>
        <v>1.8867924528301888E-5</v>
      </c>
    </row>
    <row r="80" spans="2:36" x14ac:dyDescent="0.2">
      <c r="B80" s="54">
        <v>201601638</v>
      </c>
      <c r="C80" s="54" t="s">
        <v>77</v>
      </c>
      <c r="D80" s="54">
        <v>4953000</v>
      </c>
      <c r="E80" s="55">
        <v>421.48719360000001</v>
      </c>
      <c r="F80" s="56">
        <v>42499.75</v>
      </c>
      <c r="G80" s="54">
        <v>1956.5</v>
      </c>
      <c r="H80" s="54">
        <v>3</v>
      </c>
      <c r="I80" s="54">
        <v>3.5619999999999998</v>
      </c>
      <c r="J80" s="54">
        <v>180.96</v>
      </c>
      <c r="K80" s="54">
        <v>1</v>
      </c>
      <c r="L80" s="54">
        <v>1.139</v>
      </c>
      <c r="M80" s="54">
        <v>99400</v>
      </c>
      <c r="N80" s="54">
        <v>2</v>
      </c>
      <c r="O80" s="54">
        <v>0.03</v>
      </c>
      <c r="P80" s="54">
        <v>24.506</v>
      </c>
      <c r="Q80" s="54">
        <v>2900</v>
      </c>
      <c r="R80" s="54">
        <v>26.279</v>
      </c>
      <c r="S80" s="54">
        <v>15100</v>
      </c>
      <c r="T80" s="54">
        <v>1021.5</v>
      </c>
      <c r="U80" s="54">
        <v>0.2</v>
      </c>
      <c r="V80" s="54">
        <v>1.6060000000000001</v>
      </c>
      <c r="W80" s="54">
        <v>5</v>
      </c>
      <c r="X80" s="54">
        <v>2570</v>
      </c>
      <c r="Y80" s="54">
        <v>1</v>
      </c>
      <c r="Z80" s="54">
        <v>0.5</v>
      </c>
      <c r="AA80" s="54">
        <v>23300</v>
      </c>
      <c r="AB80" s="54">
        <v>0.1</v>
      </c>
      <c r="AC80" s="54">
        <v>0.03</v>
      </c>
      <c r="AD80" s="54">
        <v>195.23</v>
      </c>
      <c r="AG80" s="58">
        <f t="shared" si="4"/>
        <v>2.5000000000000005E-2</v>
      </c>
      <c r="AH80" s="58">
        <f t="shared" si="5"/>
        <v>3.928571428571429E-5</v>
      </c>
      <c r="AI80" s="58">
        <f t="shared" si="6"/>
        <v>5.0000000000000001E-4</v>
      </c>
      <c r="AJ80" s="58">
        <f t="shared" si="7"/>
        <v>1.7857142857142858E-5</v>
      </c>
    </row>
    <row r="81" spans="2:36" x14ac:dyDescent="0.2">
      <c r="B81" s="54">
        <v>201601704</v>
      </c>
      <c r="C81" s="54" t="s">
        <v>77</v>
      </c>
      <c r="D81" s="54">
        <v>4953000</v>
      </c>
      <c r="E81" s="55">
        <v>421.48719360000001</v>
      </c>
      <c r="F81" s="56">
        <v>42505.395833333336</v>
      </c>
      <c r="G81" s="54">
        <v>6971.2</v>
      </c>
      <c r="H81" s="54">
        <v>3</v>
      </c>
      <c r="I81" s="54">
        <v>3.0750000000000002</v>
      </c>
      <c r="J81" s="54">
        <v>201.68</v>
      </c>
      <c r="K81" s="54">
        <v>1</v>
      </c>
      <c r="L81" s="54">
        <v>0.36699999999999999</v>
      </c>
      <c r="M81" s="54">
        <v>74200</v>
      </c>
      <c r="N81" s="54">
        <v>4.7629999999999999</v>
      </c>
      <c r="O81" s="54">
        <v>0.03</v>
      </c>
      <c r="P81" s="54">
        <v>14.823</v>
      </c>
      <c r="Q81" s="54">
        <v>8150</v>
      </c>
      <c r="R81" s="54">
        <v>16.404</v>
      </c>
      <c r="S81" s="54">
        <v>14500</v>
      </c>
      <c r="T81" s="54">
        <v>453.75</v>
      </c>
      <c r="U81" s="54">
        <v>0.2</v>
      </c>
      <c r="V81" s="54">
        <v>1</v>
      </c>
      <c r="W81" s="54">
        <v>6.9989999999999997</v>
      </c>
      <c r="X81" s="54">
        <v>3130</v>
      </c>
      <c r="Y81" s="54">
        <v>1</v>
      </c>
      <c r="Z81" s="54">
        <v>0.5</v>
      </c>
      <c r="AA81" s="54">
        <v>22100</v>
      </c>
      <c r="AB81" s="54">
        <v>0.155</v>
      </c>
      <c r="AC81" s="54">
        <v>0.03</v>
      </c>
      <c r="AD81" s="54">
        <v>71.981999999999999</v>
      </c>
      <c r="AG81" s="58">
        <f t="shared" si="4"/>
        <v>5.5335968379446647E-2</v>
      </c>
      <c r="AH81" s="58">
        <f t="shared" si="5"/>
        <v>8.5375494071146247E-5</v>
      </c>
      <c r="AI81" s="58">
        <f t="shared" si="6"/>
        <v>7.5889328063241115E-4</v>
      </c>
      <c r="AJ81" s="58">
        <f t="shared" si="7"/>
        <v>3.1383399209486168E-5</v>
      </c>
    </row>
    <row r="82" spans="2:36" x14ac:dyDescent="0.2">
      <c r="B82" s="54">
        <v>201601867</v>
      </c>
      <c r="C82" s="54" t="s">
        <v>77</v>
      </c>
      <c r="D82" s="54">
        <v>4953000</v>
      </c>
      <c r="E82" s="55">
        <v>421.48719360000001</v>
      </c>
      <c r="F82" s="56">
        <v>42511.53125</v>
      </c>
      <c r="G82" s="54">
        <v>36080</v>
      </c>
      <c r="H82" s="54">
        <v>3</v>
      </c>
      <c r="I82" s="54">
        <v>6.681</v>
      </c>
      <c r="J82" s="54">
        <v>842.01</v>
      </c>
      <c r="K82" s="54">
        <v>2.94</v>
      </c>
      <c r="L82" s="54">
        <v>0.86399999999999999</v>
      </c>
      <c r="M82" s="54">
        <v>124000</v>
      </c>
      <c r="N82" s="54">
        <v>21.134</v>
      </c>
      <c r="O82" s="54">
        <v>0.03</v>
      </c>
      <c r="P82" s="54">
        <v>58.837000000000003</v>
      </c>
      <c r="Q82" s="54">
        <v>34800</v>
      </c>
      <c r="R82" s="54">
        <v>50.789000000000001</v>
      </c>
      <c r="S82" s="54">
        <v>26200</v>
      </c>
      <c r="T82" s="54">
        <v>1593</v>
      </c>
      <c r="U82" s="54">
        <v>0.2</v>
      </c>
      <c r="V82" s="54">
        <v>1</v>
      </c>
      <c r="W82" s="54">
        <v>30.571000000000002</v>
      </c>
      <c r="X82" s="54">
        <v>8430</v>
      </c>
      <c r="Y82" s="54">
        <v>4.34</v>
      </c>
      <c r="Z82" s="54">
        <v>0.25</v>
      </c>
      <c r="AA82" s="54">
        <v>24700</v>
      </c>
      <c r="AB82" s="54">
        <v>0.75700000000000001</v>
      </c>
      <c r="AC82" s="54">
        <v>53.777999999999999</v>
      </c>
      <c r="AD82" s="54">
        <v>224.19</v>
      </c>
      <c r="AG82" s="58">
        <f t="shared" si="4"/>
        <v>4.4827586206896558E-2</v>
      </c>
      <c r="AH82" s="58">
        <f t="shared" si="5"/>
        <v>5.1724137931034481E-5</v>
      </c>
      <c r="AI82" s="58">
        <f t="shared" si="6"/>
        <v>7.9310344827586204E-4</v>
      </c>
      <c r="AJ82" s="58">
        <f t="shared" si="7"/>
        <v>3.4482758620689657E-5</v>
      </c>
    </row>
    <row r="83" spans="2:36" x14ac:dyDescent="0.2">
      <c r="B83" s="54">
        <v>201602106</v>
      </c>
      <c r="C83" s="54" t="s">
        <v>77</v>
      </c>
      <c r="D83" s="54">
        <v>4953000</v>
      </c>
      <c r="E83" s="55">
        <v>421.48719360000001</v>
      </c>
      <c r="F83" s="56">
        <v>42521.479166666664</v>
      </c>
      <c r="G83" s="54">
        <v>4726.6000000000004</v>
      </c>
      <c r="H83" s="54">
        <v>3</v>
      </c>
      <c r="I83" s="54">
        <v>2.56</v>
      </c>
      <c r="J83" s="54">
        <v>198.26</v>
      </c>
      <c r="K83" s="54">
        <v>1</v>
      </c>
      <c r="L83" s="54">
        <v>0.5</v>
      </c>
      <c r="M83" s="54">
        <v>48500</v>
      </c>
      <c r="N83" s="54">
        <v>2.778</v>
      </c>
      <c r="O83" s="54">
        <v>0.03</v>
      </c>
      <c r="P83" s="54">
        <v>9.2550000000000008</v>
      </c>
      <c r="Q83" s="54">
        <v>5410</v>
      </c>
      <c r="R83" s="54">
        <v>10.592000000000001</v>
      </c>
      <c r="S83" s="54">
        <v>8830</v>
      </c>
      <c r="T83" s="54">
        <v>288.62</v>
      </c>
      <c r="U83" s="54">
        <v>0.2</v>
      </c>
      <c r="V83" s="54">
        <v>1</v>
      </c>
      <c r="W83" s="54">
        <v>5</v>
      </c>
      <c r="X83" s="54">
        <v>3180</v>
      </c>
      <c r="Y83" s="54">
        <v>2.5</v>
      </c>
      <c r="Z83" s="54">
        <v>2.5</v>
      </c>
      <c r="AA83" s="54">
        <v>15800</v>
      </c>
      <c r="AB83" s="54">
        <v>0.5</v>
      </c>
      <c r="AC83" s="54">
        <v>0.03</v>
      </c>
      <c r="AD83" s="54">
        <v>47.642000000000003</v>
      </c>
      <c r="AG83" s="58">
        <f t="shared" si="4"/>
        <v>4.1379310344827586E-2</v>
      </c>
      <c r="AH83" s="58">
        <f t="shared" si="5"/>
        <v>5.1724137931034481E-5</v>
      </c>
      <c r="AI83" s="58">
        <f t="shared" si="6"/>
        <v>8.275862068965517E-4</v>
      </c>
      <c r="AJ83" s="58">
        <f t="shared" si="7"/>
        <v>3.4482758620689657E-5</v>
      </c>
    </row>
    <row r="84" spans="2:36" x14ac:dyDescent="0.2">
      <c r="B84" s="54">
        <v>201602105</v>
      </c>
      <c r="C84" s="54" t="s">
        <v>77</v>
      </c>
      <c r="D84" s="54">
        <v>4953000</v>
      </c>
      <c r="E84" s="55">
        <v>421.48719360000001</v>
      </c>
      <c r="F84" s="56">
        <v>42521.53125</v>
      </c>
      <c r="G84" s="54">
        <v>2832</v>
      </c>
      <c r="H84" s="54">
        <v>3</v>
      </c>
      <c r="I84" s="54">
        <v>1.7709999999999999</v>
      </c>
      <c r="J84" s="54">
        <v>217.16</v>
      </c>
      <c r="K84" s="54">
        <v>1</v>
      </c>
      <c r="L84" s="54">
        <v>0.5</v>
      </c>
      <c r="M84" s="54">
        <v>61200</v>
      </c>
      <c r="N84" s="54">
        <v>2</v>
      </c>
      <c r="O84" s="54">
        <v>0.03</v>
      </c>
      <c r="P84" s="54">
        <v>10.38</v>
      </c>
      <c r="Q84" s="54">
        <v>3580</v>
      </c>
      <c r="R84" s="54">
        <v>15.654999999999999</v>
      </c>
      <c r="S84" s="54">
        <v>9700</v>
      </c>
      <c r="T84" s="54">
        <v>522.25</v>
      </c>
      <c r="U84" s="54">
        <v>0.2</v>
      </c>
      <c r="V84" s="54">
        <v>1</v>
      </c>
      <c r="W84" s="54">
        <v>5</v>
      </c>
      <c r="X84" s="54">
        <v>3010</v>
      </c>
      <c r="Y84" s="54">
        <v>2.5</v>
      </c>
      <c r="Z84" s="54">
        <v>2.5</v>
      </c>
      <c r="AA84" s="54">
        <v>16700</v>
      </c>
      <c r="AB84" s="54">
        <v>0.5</v>
      </c>
      <c r="AC84" s="54">
        <v>0.03</v>
      </c>
      <c r="AD84" s="54">
        <v>116.7</v>
      </c>
      <c r="AG84" s="58">
        <f t="shared" si="4"/>
        <v>1.5625E-2</v>
      </c>
      <c r="AH84" s="58">
        <f t="shared" si="5"/>
        <v>1.25E-4</v>
      </c>
      <c r="AI84" s="58">
        <f t="shared" si="6"/>
        <v>6.9791666666666667E-4</v>
      </c>
      <c r="AJ84" s="58">
        <f t="shared" si="7"/>
        <v>9.5833333333333336E-6</v>
      </c>
    </row>
    <row r="85" spans="2:36" x14ac:dyDescent="0.2">
      <c r="B85" s="54" t="s">
        <v>208</v>
      </c>
      <c r="C85" s="54" t="s">
        <v>65</v>
      </c>
      <c r="D85" s="54">
        <v>9379500</v>
      </c>
      <c r="E85" s="55">
        <v>420.92392320000005</v>
      </c>
      <c r="F85" s="56">
        <v>42521.541666666664</v>
      </c>
      <c r="G85" s="54">
        <v>4910</v>
      </c>
      <c r="H85" s="54"/>
      <c r="I85" s="54">
        <v>2.9</v>
      </c>
      <c r="J85" s="54">
        <v>318</v>
      </c>
      <c r="K85" s="54">
        <v>0.5</v>
      </c>
      <c r="L85" s="54">
        <v>0.23599999999999999</v>
      </c>
      <c r="M85" s="54"/>
      <c r="N85" s="54">
        <v>3.5</v>
      </c>
      <c r="O85" s="54">
        <v>5</v>
      </c>
      <c r="P85" s="54">
        <v>12.8</v>
      </c>
      <c r="Q85" s="54">
        <v>7450</v>
      </c>
      <c r="R85" s="54">
        <v>16.600000000000001</v>
      </c>
      <c r="S85" s="54"/>
      <c r="T85" s="54">
        <v>476</v>
      </c>
      <c r="U85" s="54">
        <v>1.4E-2</v>
      </c>
      <c r="V85" s="54">
        <v>1.04</v>
      </c>
      <c r="W85" s="54">
        <v>6.3</v>
      </c>
      <c r="X85" s="54"/>
      <c r="Y85" s="54">
        <v>0.47199999999999998</v>
      </c>
      <c r="Z85" s="54">
        <v>8.3000000000000004E-2</v>
      </c>
      <c r="AA85" s="54"/>
      <c r="AB85" s="54">
        <v>0.15</v>
      </c>
      <c r="AC85" s="54">
        <v>10.3</v>
      </c>
      <c r="AD85" s="54">
        <v>64.8</v>
      </c>
      <c r="AG85" s="58">
        <f t="shared" si="4"/>
        <v>1.6326530612244899E-2</v>
      </c>
      <c r="AH85" s="58">
        <f t="shared" si="5"/>
        <v>1.2244897959183673E-4</v>
      </c>
      <c r="AI85" s="58">
        <f t="shared" si="6"/>
        <v>6.836734693877551E-4</v>
      </c>
      <c r="AJ85" s="58">
        <f t="shared" si="7"/>
        <v>9.5918367346938765E-6</v>
      </c>
    </row>
    <row r="86" spans="2:36" x14ac:dyDescent="0.2">
      <c r="B86" s="54">
        <v>201602157</v>
      </c>
      <c r="C86" s="54" t="s">
        <v>77</v>
      </c>
      <c r="D86" s="54">
        <v>4953000</v>
      </c>
      <c r="E86" s="55">
        <v>421.48719360000001</v>
      </c>
      <c r="F86" s="56">
        <v>42526.291666666664</v>
      </c>
      <c r="G86" s="54">
        <v>7153.3</v>
      </c>
      <c r="H86" s="54">
        <v>3</v>
      </c>
      <c r="I86" s="54">
        <v>4.0720000000000001</v>
      </c>
      <c r="J86" s="54">
        <v>243.73</v>
      </c>
      <c r="K86" s="54">
        <v>1</v>
      </c>
      <c r="L86" s="54">
        <v>0.61499999999999999</v>
      </c>
      <c r="M86" s="54">
        <v>44900</v>
      </c>
      <c r="N86" s="54">
        <v>4.6210000000000004</v>
      </c>
      <c r="O86" s="54">
        <v>0.03</v>
      </c>
      <c r="P86" s="54">
        <v>23.957000000000001</v>
      </c>
      <c r="Q86" s="54">
        <v>9660</v>
      </c>
      <c r="R86" s="54">
        <v>41.454000000000001</v>
      </c>
      <c r="S86" s="54">
        <v>7710</v>
      </c>
      <c r="T86" s="54">
        <v>604.97</v>
      </c>
      <c r="U86" s="54">
        <v>0.2</v>
      </c>
      <c r="V86" s="54">
        <v>1.01</v>
      </c>
      <c r="W86" s="54">
        <v>6.8419999999999996</v>
      </c>
      <c r="X86" s="54">
        <v>3320</v>
      </c>
      <c r="Y86" s="54">
        <v>2.5</v>
      </c>
      <c r="Z86" s="54">
        <v>1.25</v>
      </c>
      <c r="AA86" s="54">
        <v>11900</v>
      </c>
      <c r="AB86" s="54">
        <v>0.25</v>
      </c>
      <c r="AC86" s="54">
        <v>0.03</v>
      </c>
      <c r="AD86" s="54">
        <v>148.63999999999999</v>
      </c>
      <c r="AG86" s="58">
        <f t="shared" si="4"/>
        <v>1.2E-2</v>
      </c>
      <c r="AH86" s="58">
        <f t="shared" si="5"/>
        <v>4.7999999999999994E-5</v>
      </c>
      <c r="AI86" s="58">
        <f t="shared" si="6"/>
        <v>6.0000000000000006E-4</v>
      </c>
      <c r="AJ86" s="58">
        <f t="shared" si="7"/>
        <v>8.9999999999999985E-6</v>
      </c>
    </row>
    <row r="87" spans="2:36" x14ac:dyDescent="0.2">
      <c r="B87" s="54" t="s">
        <v>243</v>
      </c>
      <c r="C87" s="54" t="s">
        <v>64</v>
      </c>
      <c r="D87" s="54" t="s">
        <v>26</v>
      </c>
      <c r="E87" s="55">
        <v>421.32625920000004</v>
      </c>
      <c r="F87" s="56">
        <v>42528.5</v>
      </c>
      <c r="G87" s="54">
        <v>11000</v>
      </c>
      <c r="H87" s="54">
        <v>0.74</v>
      </c>
      <c r="I87" s="54">
        <v>5.7</v>
      </c>
      <c r="J87" s="54">
        <v>270</v>
      </c>
      <c r="K87" s="54">
        <v>0.64</v>
      </c>
      <c r="L87" s="54">
        <v>0.47</v>
      </c>
      <c r="M87" s="54">
        <v>46000</v>
      </c>
      <c r="N87" s="54">
        <v>5.8</v>
      </c>
      <c r="O87" s="54">
        <v>5</v>
      </c>
      <c r="P87" s="54">
        <v>24</v>
      </c>
      <c r="Q87" s="54">
        <v>11000</v>
      </c>
      <c r="R87" s="54">
        <v>48</v>
      </c>
      <c r="S87" s="54">
        <v>9200</v>
      </c>
      <c r="T87" s="54">
        <v>530</v>
      </c>
      <c r="U87" s="54">
        <v>0.02</v>
      </c>
      <c r="V87" s="54">
        <v>1.7</v>
      </c>
      <c r="W87" s="54">
        <v>6.4</v>
      </c>
      <c r="X87" s="54">
        <v>5200</v>
      </c>
      <c r="Y87" s="54">
        <v>0.57999999999999996</v>
      </c>
      <c r="Z87" s="54">
        <v>0.26</v>
      </c>
      <c r="AA87" s="54">
        <v>15000</v>
      </c>
      <c r="AB87" s="54">
        <v>0.16</v>
      </c>
      <c r="AC87" s="54">
        <v>16</v>
      </c>
      <c r="AD87" s="54">
        <v>150</v>
      </c>
      <c r="AG87" s="58">
        <f t="shared" si="4"/>
        <v>1.0434782608695651E-2</v>
      </c>
      <c r="AH87" s="58">
        <f t="shared" si="5"/>
        <v>5.6521739130434778E-5</v>
      </c>
      <c r="AI87" s="58">
        <f t="shared" si="6"/>
        <v>5.8695652173913044E-4</v>
      </c>
      <c r="AJ87" s="58">
        <f t="shared" si="7"/>
        <v>9.3478260869565209E-6</v>
      </c>
    </row>
    <row r="88" spans="2:36" x14ac:dyDescent="0.2">
      <c r="B88" s="54">
        <v>201602392</v>
      </c>
      <c r="C88" s="54" t="s">
        <v>77</v>
      </c>
      <c r="D88" s="54">
        <v>4953000</v>
      </c>
      <c r="E88" s="55">
        <v>421.48719360000001</v>
      </c>
      <c r="F88" s="56">
        <v>42534.409722222219</v>
      </c>
      <c r="G88" s="54">
        <v>4116.7</v>
      </c>
      <c r="H88" s="54">
        <v>3</v>
      </c>
      <c r="I88" s="54">
        <v>2.3849999999999998</v>
      </c>
      <c r="J88" s="54">
        <v>172.83</v>
      </c>
      <c r="K88" s="54">
        <v>1</v>
      </c>
      <c r="L88" s="54">
        <v>0.19400000000000001</v>
      </c>
      <c r="M88" s="54">
        <v>41300</v>
      </c>
      <c r="N88" s="54">
        <v>2.621</v>
      </c>
      <c r="O88" s="54">
        <v>0.03</v>
      </c>
      <c r="P88" s="54">
        <v>10.554</v>
      </c>
      <c r="Q88" s="54">
        <v>6410</v>
      </c>
      <c r="R88" s="54">
        <v>18.462</v>
      </c>
      <c r="S88" s="54">
        <v>7430</v>
      </c>
      <c r="T88" s="54">
        <v>263.68</v>
      </c>
      <c r="U88" s="54">
        <v>0.2</v>
      </c>
      <c r="V88" s="54">
        <v>1</v>
      </c>
      <c r="W88" s="54">
        <v>5</v>
      </c>
      <c r="X88" s="54">
        <v>3930</v>
      </c>
      <c r="Y88" s="54">
        <v>1</v>
      </c>
      <c r="Z88" s="54">
        <v>0.5</v>
      </c>
      <c r="AA88" s="54">
        <v>13500</v>
      </c>
      <c r="AB88" s="54">
        <v>0.20899999999999999</v>
      </c>
      <c r="AC88" s="54">
        <v>0.03</v>
      </c>
      <c r="AD88" s="54">
        <v>58.009</v>
      </c>
      <c r="AG88" s="58">
        <f t="shared" si="4"/>
        <v>4.131868131868132E-2</v>
      </c>
      <c r="AH88" s="58">
        <f t="shared" si="5"/>
        <v>6.7692307692307697E-5</v>
      </c>
      <c r="AI88" s="58">
        <f t="shared" si="6"/>
        <v>7.0109890109890116E-4</v>
      </c>
      <c r="AJ88" s="58">
        <f t="shared" si="7"/>
        <v>1.2417582417582417E-5</v>
      </c>
    </row>
    <row r="89" spans="2:36" x14ac:dyDescent="0.2">
      <c r="B89" s="54">
        <v>201602467</v>
      </c>
      <c r="C89" s="54" t="s">
        <v>77</v>
      </c>
      <c r="D89" s="54">
        <v>4953000</v>
      </c>
      <c r="E89" s="55">
        <v>421.48719360000001</v>
      </c>
      <c r="F89" s="56">
        <v>42539.541666666664</v>
      </c>
      <c r="G89" s="54">
        <v>3486.2</v>
      </c>
      <c r="H89" s="54">
        <v>3</v>
      </c>
      <c r="I89" s="54">
        <v>2.077</v>
      </c>
      <c r="J89" s="54">
        <v>185.10999999999999</v>
      </c>
      <c r="K89" s="54">
        <v>1</v>
      </c>
      <c r="L89" s="54">
        <v>0.182</v>
      </c>
      <c r="M89" s="54">
        <v>40500</v>
      </c>
      <c r="N89" s="54">
        <v>2.9940000000000002</v>
      </c>
      <c r="O89" s="54">
        <v>0.03</v>
      </c>
      <c r="P89" s="54">
        <v>7.4580000000000002</v>
      </c>
      <c r="Q89" s="54">
        <v>4460</v>
      </c>
      <c r="R89" s="54">
        <v>13.553000000000001</v>
      </c>
      <c r="S89" s="54">
        <v>6780</v>
      </c>
      <c r="T89" s="54">
        <v>242.83</v>
      </c>
      <c r="U89" s="54">
        <v>0.2</v>
      </c>
      <c r="V89" s="54">
        <v>1.119</v>
      </c>
      <c r="W89" s="54">
        <v>5</v>
      </c>
      <c r="X89" s="54">
        <v>2570</v>
      </c>
      <c r="Y89" s="54">
        <v>1</v>
      </c>
      <c r="Z89" s="54">
        <v>0.5</v>
      </c>
      <c r="AA89" s="54">
        <v>12300</v>
      </c>
      <c r="AB89" s="54">
        <v>0.19500000000000001</v>
      </c>
      <c r="AC89" s="54">
        <v>0.03</v>
      </c>
      <c r="AD89" s="54">
        <v>47.063000000000002</v>
      </c>
      <c r="AG89" s="58">
        <f t="shared" si="4"/>
        <v>3.2500000000000001E-2</v>
      </c>
      <c r="AH89" s="58">
        <f t="shared" si="5"/>
        <v>1.3999999999999999E-4</v>
      </c>
      <c r="AI89" s="58">
        <f t="shared" si="6"/>
        <v>1.65E-3</v>
      </c>
      <c r="AJ89" s="58">
        <f t="shared" si="7"/>
        <v>1.7749999999999998E-5</v>
      </c>
    </row>
    <row r="90" spans="2:36" x14ac:dyDescent="0.2">
      <c r="B90" s="54">
        <v>201602558</v>
      </c>
      <c r="C90" s="54" t="s">
        <v>77</v>
      </c>
      <c r="D90" s="54">
        <v>4953000</v>
      </c>
      <c r="E90" s="55">
        <v>421.48719360000001</v>
      </c>
      <c r="F90" s="56">
        <v>42546.520833333336</v>
      </c>
      <c r="G90" s="54">
        <v>2944.3</v>
      </c>
      <c r="H90" s="54">
        <v>3</v>
      </c>
      <c r="I90" s="54">
        <v>1.7929999999999999</v>
      </c>
      <c r="J90" s="54">
        <v>177.31</v>
      </c>
      <c r="K90" s="54">
        <v>1</v>
      </c>
      <c r="L90" s="54">
        <v>0.106</v>
      </c>
      <c r="M90" s="54">
        <v>37700</v>
      </c>
      <c r="N90" s="54">
        <v>2</v>
      </c>
      <c r="O90" s="54">
        <v>0.03</v>
      </c>
      <c r="P90" s="54">
        <v>5.7080000000000002</v>
      </c>
      <c r="Q90" s="54">
        <v>3060</v>
      </c>
      <c r="R90" s="54">
        <v>7.6189999999999998</v>
      </c>
      <c r="S90" s="54">
        <v>6330</v>
      </c>
      <c r="T90" s="54">
        <v>161.36000000000001</v>
      </c>
      <c r="U90" s="54">
        <v>0.2</v>
      </c>
      <c r="V90" s="54">
        <v>1.101</v>
      </c>
      <c r="W90" s="54">
        <v>5</v>
      </c>
      <c r="X90" s="54">
        <v>2480</v>
      </c>
      <c r="Y90" s="54">
        <v>1</v>
      </c>
      <c r="Z90" s="54">
        <v>0.5</v>
      </c>
      <c r="AA90" s="54">
        <v>13400</v>
      </c>
      <c r="AB90" s="54">
        <v>0.13</v>
      </c>
      <c r="AC90" s="54">
        <v>0.03</v>
      </c>
      <c r="AD90" s="54">
        <v>28.393999999999998</v>
      </c>
      <c r="AG90" s="58">
        <f t="shared" si="4"/>
        <v>2.5000000000000001E-2</v>
      </c>
      <c r="AH90" s="58">
        <f t="shared" si="5"/>
        <v>1.171875E-4</v>
      </c>
      <c r="AI90" s="58">
        <f t="shared" si="6"/>
        <v>1.2968750000000001E-3</v>
      </c>
      <c r="AJ90" s="58">
        <f t="shared" si="7"/>
        <v>1.4375E-5</v>
      </c>
    </row>
    <row r="91" spans="2:36" x14ac:dyDescent="0.2">
      <c r="B91" s="54" t="s">
        <v>41</v>
      </c>
      <c r="C91" s="54" t="s">
        <v>64</v>
      </c>
      <c r="D91" s="54" t="s">
        <v>26</v>
      </c>
      <c r="E91" s="55">
        <v>421.32625920000004</v>
      </c>
      <c r="F91" s="56">
        <v>42679.65625</v>
      </c>
      <c r="G91" s="54">
        <v>3500</v>
      </c>
      <c r="H91" s="54">
        <v>0.4</v>
      </c>
      <c r="I91" s="54">
        <v>1</v>
      </c>
      <c r="J91" s="54">
        <v>110</v>
      </c>
      <c r="K91" s="54">
        <v>0.15</v>
      </c>
      <c r="L91" s="54">
        <v>4.2999999999999997E-2</v>
      </c>
      <c r="M91" s="54">
        <v>82000</v>
      </c>
      <c r="N91" s="54">
        <v>2</v>
      </c>
      <c r="O91" s="54">
        <v>1.1000000000000001</v>
      </c>
      <c r="P91" s="54">
        <v>5</v>
      </c>
      <c r="Q91" s="54">
        <v>2400</v>
      </c>
      <c r="R91" s="54">
        <v>2.1</v>
      </c>
      <c r="S91" s="54">
        <v>19000</v>
      </c>
      <c r="T91" s="54">
        <v>82</v>
      </c>
      <c r="U91" s="54">
        <v>3.7000000000000002E-3</v>
      </c>
      <c r="V91" s="54">
        <v>1.7</v>
      </c>
      <c r="W91" s="54">
        <v>2.7</v>
      </c>
      <c r="X91" s="54">
        <v>3800</v>
      </c>
      <c r="Y91" s="54">
        <v>0.57999999999999996</v>
      </c>
      <c r="Z91" s="54">
        <v>0.1</v>
      </c>
      <c r="AA91" s="54">
        <v>49000</v>
      </c>
      <c r="AB91" s="54">
        <v>0.1</v>
      </c>
      <c r="AC91" s="54">
        <v>5.6</v>
      </c>
      <c r="AD91" s="54">
        <v>12</v>
      </c>
      <c r="AG91" s="58">
        <f t="shared" si="4"/>
        <v>5.7647058823529412E-2</v>
      </c>
      <c r="AH91" s="58">
        <f t="shared" si="5"/>
        <v>3.1764705882352944E-4</v>
      </c>
      <c r="AI91" s="58">
        <f t="shared" si="6"/>
        <v>5.0588235294117643E-4</v>
      </c>
      <c r="AJ91" s="58">
        <f t="shared" si="7"/>
        <v>8.2352941176470598E-6</v>
      </c>
    </row>
    <row r="92" spans="2:36" x14ac:dyDescent="0.2">
      <c r="AG92" s="58">
        <f t="shared" si="4"/>
        <v>0.1</v>
      </c>
      <c r="AH92" s="58">
        <f t="shared" si="5"/>
        <v>1.875E-4</v>
      </c>
      <c r="AI92" s="58">
        <f t="shared" si="6"/>
        <v>4.8749999999999998E-4</v>
      </c>
      <c r="AJ92" s="58">
        <f t="shared" si="7"/>
        <v>8.7500000000000009E-6</v>
      </c>
    </row>
    <row r="93" spans="2:36" x14ac:dyDescent="0.2">
      <c r="AG93" s="58">
        <f t="shared" si="4"/>
        <v>1.1000000000000001E-2</v>
      </c>
      <c r="AH93" s="58">
        <f t="shared" si="5"/>
        <v>4.7000000000000004E-5</v>
      </c>
      <c r="AI93" s="58">
        <f t="shared" si="6"/>
        <v>5.0999999999999993E-4</v>
      </c>
      <c r="AJ93" s="58">
        <f t="shared" si="7"/>
        <v>1.1000000000000001E-5</v>
      </c>
    </row>
    <row r="94" spans="2:36" x14ac:dyDescent="0.2">
      <c r="AG94" s="58">
        <f t="shared" si="4"/>
        <v>0.01</v>
      </c>
      <c r="AH94" s="58">
        <f t="shared" si="5"/>
        <v>4.3636363636363636E-5</v>
      </c>
      <c r="AI94" s="58">
        <f t="shared" si="6"/>
        <v>4.6363636363636361E-4</v>
      </c>
      <c r="AJ94" s="58">
        <f t="shared" si="7"/>
        <v>1.0000000000000001E-5</v>
      </c>
    </row>
    <row r="95" spans="2:36" ht="15.75" x14ac:dyDescent="0.25">
      <c r="G95" s="81" t="s">
        <v>62</v>
      </c>
      <c r="H95" s="81"/>
      <c r="I95" s="81"/>
      <c r="J95" s="81"/>
      <c r="K95" s="81"/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81"/>
      <c r="W95" s="81"/>
      <c r="X95" s="81"/>
      <c r="Y95" s="81"/>
      <c r="Z95" s="81"/>
      <c r="AA95" s="81"/>
      <c r="AB95" s="81"/>
      <c r="AC95" s="81"/>
      <c r="AD95" s="81"/>
      <c r="AE95" s="78" t="s">
        <v>155</v>
      </c>
      <c r="AF95" s="78"/>
      <c r="AG95" s="58">
        <f t="shared" si="4"/>
        <v>2.8186274509803922E-2</v>
      </c>
      <c r="AH95" s="58">
        <f t="shared" si="5"/>
        <v>7.4754901960784323E-5</v>
      </c>
      <c r="AI95" s="58">
        <f t="shared" si="6"/>
        <v>7.0343137254901965E-4</v>
      </c>
      <c r="AJ95" s="58">
        <f t="shared" si="7"/>
        <v>1.9534313725490197E-5</v>
      </c>
    </row>
    <row r="96" spans="2:36" ht="36" x14ac:dyDescent="0.2">
      <c r="B96" s="21" t="s">
        <v>61</v>
      </c>
      <c r="C96" s="21" t="s">
        <v>2</v>
      </c>
      <c r="D96" s="21" t="s">
        <v>67</v>
      </c>
      <c r="E96" s="39" t="s">
        <v>154</v>
      </c>
      <c r="F96" s="42" t="s">
        <v>60</v>
      </c>
      <c r="G96" s="17" t="s">
        <v>3</v>
      </c>
      <c r="H96" s="18" t="s">
        <v>4</v>
      </c>
      <c r="I96" s="17" t="s">
        <v>0</v>
      </c>
      <c r="J96" s="17" t="s">
        <v>5</v>
      </c>
      <c r="K96" s="17" t="s">
        <v>6</v>
      </c>
      <c r="L96" s="17" t="s">
        <v>7</v>
      </c>
      <c r="M96" s="17" t="s">
        <v>8</v>
      </c>
      <c r="N96" s="17" t="s">
        <v>9</v>
      </c>
      <c r="O96" s="17" t="s">
        <v>10</v>
      </c>
      <c r="P96" s="17" t="s">
        <v>11</v>
      </c>
      <c r="Q96" s="17" t="s">
        <v>12</v>
      </c>
      <c r="R96" s="17" t="s">
        <v>1</v>
      </c>
      <c r="S96" s="17" t="s">
        <v>13</v>
      </c>
      <c r="T96" s="17" t="s">
        <v>14</v>
      </c>
      <c r="U96" s="17" t="s">
        <v>15</v>
      </c>
      <c r="V96" s="17" t="s">
        <v>16</v>
      </c>
      <c r="W96" s="17" t="s">
        <v>17</v>
      </c>
      <c r="X96" s="17" t="s">
        <v>18</v>
      </c>
      <c r="Y96" s="17" t="s">
        <v>19</v>
      </c>
      <c r="Z96" s="17" t="s">
        <v>20</v>
      </c>
      <c r="AA96" s="17" t="s">
        <v>21</v>
      </c>
      <c r="AB96" s="17" t="s">
        <v>22</v>
      </c>
      <c r="AC96" s="17" t="s">
        <v>23</v>
      </c>
      <c r="AD96" s="17" t="s">
        <v>24</v>
      </c>
      <c r="AE96" s="37" t="s">
        <v>39</v>
      </c>
      <c r="AF96" s="17" t="s">
        <v>365</v>
      </c>
      <c r="AG96" s="58">
        <f t="shared" si="4"/>
        <v>3.2283464566929133E-2</v>
      </c>
      <c r="AH96" s="58">
        <f t="shared" si="5"/>
        <v>7.5065616797900258E-5</v>
      </c>
      <c r="AI96" s="58">
        <f t="shared" si="6"/>
        <v>5.4593175853018369E-4</v>
      </c>
      <c r="AJ96" s="58">
        <f t="shared" si="7"/>
        <v>9.8950131233595794E-6</v>
      </c>
    </row>
    <row r="97" spans="2:36" x14ac:dyDescent="0.2">
      <c r="B97" s="5" t="str">
        <f>B3</f>
        <v>1508160-001B</v>
      </c>
      <c r="C97" s="5" t="str">
        <f t="shared" ref="C97:F97" si="8">C3</f>
        <v>UDEQ</v>
      </c>
      <c r="D97" s="5">
        <f t="shared" si="8"/>
        <v>4953000</v>
      </c>
      <c r="E97" s="11">
        <f t="shared" si="8"/>
        <v>421.48719360000001</v>
      </c>
      <c r="F97" s="8">
        <f t="shared" si="8"/>
        <v>42224.736111111109</v>
      </c>
      <c r="G97" s="33">
        <f>G3/1000</f>
        <v>63.4</v>
      </c>
      <c r="H97" s="65"/>
      <c r="I97" s="58">
        <f t="shared" ref="I97:R97" si="9">I3/1000</f>
        <v>1.6299999999999999E-2</v>
      </c>
      <c r="J97" s="58">
        <f t="shared" si="9"/>
        <v>1.54</v>
      </c>
      <c r="K97" s="58">
        <f t="shared" si="9"/>
        <v>7.2300000000000003E-3</v>
      </c>
      <c r="L97" s="59">
        <f t="shared" si="9"/>
        <v>1.5E-3</v>
      </c>
      <c r="M97" s="59"/>
      <c r="N97" s="59">
        <f t="shared" si="9"/>
        <v>2.9399999999999999E-2</v>
      </c>
      <c r="O97" s="59">
        <f t="shared" si="9"/>
        <v>4.1500000000000002E-2</v>
      </c>
      <c r="P97" s="58">
        <f t="shared" si="9"/>
        <v>0.10299999999999999</v>
      </c>
      <c r="Q97" s="33">
        <f t="shared" si="9"/>
        <v>51.9</v>
      </c>
      <c r="R97" s="58">
        <f t="shared" si="9"/>
        <v>8.6699999999999999E-2</v>
      </c>
      <c r="S97" s="65"/>
      <c r="T97" s="33">
        <f>T3/1000</f>
        <v>2.8</v>
      </c>
      <c r="U97" s="65"/>
      <c r="V97" s="65"/>
      <c r="W97" s="59">
        <f>W3/1000</f>
        <v>4.7800000000000002E-2</v>
      </c>
      <c r="X97" s="65"/>
      <c r="Y97" s="65"/>
      <c r="Z97" s="65"/>
      <c r="AA97" s="65"/>
      <c r="AB97" s="58">
        <f>AB3/1000</f>
        <v>8.3799999999999999E-4</v>
      </c>
      <c r="AC97" s="58">
        <f>AC3/1000</f>
        <v>7.0499999999999993E-2</v>
      </c>
      <c r="AD97" s="58">
        <f>AD3/1000</f>
        <v>0.26100000000000001</v>
      </c>
      <c r="AE97" s="58">
        <f>R97/G97</f>
        <v>1.3675078864353312E-3</v>
      </c>
      <c r="AF97" s="58">
        <f>I97/G97</f>
        <v>2.5709779179810725E-4</v>
      </c>
      <c r="AG97" s="58">
        <f t="shared" si="4"/>
        <v>3.0388219544846051E-2</v>
      </c>
      <c r="AH97" s="58">
        <f t="shared" si="5"/>
        <v>8.2998661311914322E-5</v>
      </c>
      <c r="AI97" s="58">
        <f t="shared" si="6"/>
        <v>4.3373493975903612E-4</v>
      </c>
      <c r="AJ97" s="58">
        <f t="shared" si="7"/>
        <v>6.1847389558232934E-6</v>
      </c>
    </row>
    <row r="98" spans="2:36" x14ac:dyDescent="0.2">
      <c r="B98" s="5" t="str">
        <f t="shared" ref="B98:F98" si="10">B4</f>
        <v>SJMH-080915-11</v>
      </c>
      <c r="C98" s="5" t="str">
        <f t="shared" si="10"/>
        <v>USEPA Region 9</v>
      </c>
      <c r="D98" s="5" t="str">
        <f t="shared" si="10"/>
        <v>SJMH</v>
      </c>
      <c r="E98" s="11">
        <f t="shared" si="10"/>
        <v>421.32625920000004</v>
      </c>
      <c r="F98" s="8">
        <f t="shared" si="10"/>
        <v>42225.795138888891</v>
      </c>
      <c r="G98" s="33">
        <f t="shared" ref="G98:G161" si="11">G4/1000</f>
        <v>180</v>
      </c>
      <c r="H98" s="65"/>
      <c r="I98" s="58">
        <f t="shared" ref="I98:R98" si="12">I4/1000</f>
        <v>2.1000000000000001E-2</v>
      </c>
      <c r="J98" s="58">
        <f t="shared" si="12"/>
        <v>2.2999999999999998</v>
      </c>
      <c r="K98" s="58">
        <f t="shared" si="12"/>
        <v>8.0999999999999996E-3</v>
      </c>
      <c r="L98" s="59"/>
      <c r="M98" s="59"/>
      <c r="N98" s="59">
        <f t="shared" si="12"/>
        <v>7.0000000000000007E-2</v>
      </c>
      <c r="O98" s="59">
        <f t="shared" si="12"/>
        <v>5.5E-2</v>
      </c>
      <c r="P98" s="58">
        <f t="shared" si="12"/>
        <v>8.6999999999999994E-2</v>
      </c>
      <c r="Q98" s="33">
        <f t="shared" si="12"/>
        <v>85</v>
      </c>
      <c r="R98" s="58">
        <f t="shared" si="12"/>
        <v>8.5000000000000006E-2</v>
      </c>
      <c r="S98" s="65"/>
      <c r="T98" s="33">
        <f t="shared" ref="T98:T161" si="13">T4/1000</f>
        <v>3.4</v>
      </c>
      <c r="U98" s="65"/>
      <c r="V98" s="65"/>
      <c r="W98" s="59">
        <f t="shared" ref="W98:W161" si="14">W4/1000</f>
        <v>0.11</v>
      </c>
      <c r="X98" s="65"/>
      <c r="Y98" s="65"/>
      <c r="Z98" s="65"/>
      <c r="AA98" s="65"/>
      <c r="AB98" s="58">
        <f t="shared" ref="AB98:AD98" si="15">AB4/1000</f>
        <v>1.4E-3</v>
      </c>
      <c r="AC98" s="58">
        <f t="shared" si="15"/>
        <v>0.16</v>
      </c>
      <c r="AD98" s="58">
        <f t="shared" si="15"/>
        <v>0.28999999999999998</v>
      </c>
      <c r="AE98" s="58">
        <f t="shared" ref="AE98:AE161" si="16">R98/G98</f>
        <v>4.7222222222222224E-4</v>
      </c>
      <c r="AF98" s="58">
        <f t="shared" ref="AF98:AF161" si="17">I98/G98</f>
        <v>1.1666666666666668E-4</v>
      </c>
      <c r="AG98" s="58">
        <f t="shared" si="4"/>
        <v>3.2627118644067796E-2</v>
      </c>
      <c r="AH98" s="58">
        <f t="shared" si="5"/>
        <v>1.0762711864406779E-4</v>
      </c>
      <c r="AI98" s="58">
        <f t="shared" si="6"/>
        <v>3.7288135593220334E-4</v>
      </c>
      <c r="AJ98" s="58">
        <f t="shared" si="7"/>
        <v>5.5423728813559316E-6</v>
      </c>
    </row>
    <row r="99" spans="2:36" x14ac:dyDescent="0.2">
      <c r="B99" s="5" t="str">
        <f t="shared" ref="B99:F99" si="18">B5</f>
        <v>SJMH-081015-11</v>
      </c>
      <c r="C99" s="5" t="str">
        <f t="shared" si="18"/>
        <v>USEPA Region 9</v>
      </c>
      <c r="D99" s="5" t="str">
        <f t="shared" si="18"/>
        <v>SJMH</v>
      </c>
      <c r="E99" s="11">
        <f t="shared" si="18"/>
        <v>421.32625920000004</v>
      </c>
      <c r="F99" s="8">
        <f t="shared" si="18"/>
        <v>42226.482638888891</v>
      </c>
      <c r="G99" s="33">
        <f t="shared" si="11"/>
        <v>210</v>
      </c>
      <c r="H99" s="65"/>
      <c r="I99" s="58">
        <f t="shared" ref="I99:R99" si="19">I5/1000</f>
        <v>2.1999999999999999E-2</v>
      </c>
      <c r="J99" s="58">
        <f t="shared" si="19"/>
        <v>2.2000000000000002</v>
      </c>
      <c r="K99" s="58">
        <f t="shared" si="19"/>
        <v>0.01</v>
      </c>
      <c r="L99" s="59">
        <f t="shared" si="19"/>
        <v>6.2E-4</v>
      </c>
      <c r="M99" s="59"/>
      <c r="N99" s="59">
        <f t="shared" si="19"/>
        <v>0.11</v>
      </c>
      <c r="O99" s="59">
        <f t="shared" si="19"/>
        <v>5.8999999999999997E-2</v>
      </c>
      <c r="P99" s="58">
        <f t="shared" si="19"/>
        <v>9.4E-2</v>
      </c>
      <c r="Q99" s="33">
        <f t="shared" si="19"/>
        <v>110</v>
      </c>
      <c r="R99" s="58">
        <f t="shared" si="19"/>
        <v>0.09</v>
      </c>
      <c r="S99" s="65"/>
      <c r="T99" s="33">
        <f t="shared" si="13"/>
        <v>3.5</v>
      </c>
      <c r="U99" s="65"/>
      <c r="V99" s="65"/>
      <c r="W99" s="59">
        <f t="shared" si="14"/>
        <v>0.12</v>
      </c>
      <c r="X99" s="65"/>
      <c r="Y99" s="65"/>
      <c r="Z99" s="65"/>
      <c r="AA99" s="65"/>
      <c r="AB99" s="58">
        <f t="shared" ref="AB99:AD99" si="20">AB5/1000</f>
        <v>1.6000000000000001E-3</v>
      </c>
      <c r="AC99" s="58">
        <f t="shared" si="20"/>
        <v>0.19</v>
      </c>
      <c r="AD99" s="58">
        <f t="shared" si="20"/>
        <v>0.28999999999999998</v>
      </c>
      <c r="AE99" s="58">
        <f t="shared" si="16"/>
        <v>4.2857142857142855E-4</v>
      </c>
      <c r="AF99" s="58">
        <f t="shared" si="17"/>
        <v>1.0476190476190476E-4</v>
      </c>
      <c r="AG99" s="58">
        <f t="shared" si="4"/>
        <v>1.203223785384747E-2</v>
      </c>
      <c r="AH99" s="58">
        <f t="shared" si="5"/>
        <v>7.1196673691405139E-5</v>
      </c>
      <c r="AI99" s="58">
        <f t="shared" si="6"/>
        <v>4.8660078601127761E-4</v>
      </c>
      <c r="AJ99" s="58">
        <f t="shared" si="7"/>
        <v>1.4239334738281029E-5</v>
      </c>
    </row>
    <row r="100" spans="2:36" x14ac:dyDescent="0.2">
      <c r="B100" s="5" t="str">
        <f t="shared" ref="B100:F100" si="21">B6</f>
        <v>1508189-001B</v>
      </c>
      <c r="C100" s="5" t="str">
        <f t="shared" si="21"/>
        <v>UDEQ</v>
      </c>
      <c r="D100" s="5">
        <f t="shared" si="21"/>
        <v>4953000</v>
      </c>
      <c r="E100" s="11">
        <f t="shared" si="21"/>
        <v>421.48719360000001</v>
      </c>
      <c r="F100" s="8">
        <f t="shared" si="21"/>
        <v>42226.495138888888</v>
      </c>
      <c r="G100" s="33">
        <f t="shared" si="11"/>
        <v>90.8</v>
      </c>
      <c r="H100" s="65"/>
      <c r="I100" s="58">
        <f t="shared" ref="I100:R100" si="22">I6/1000</f>
        <v>2.06E-2</v>
      </c>
      <c r="J100" s="58">
        <f t="shared" si="22"/>
        <v>2.2999999999999998</v>
      </c>
      <c r="K100" s="58">
        <f t="shared" si="22"/>
        <v>7.6099999999999996E-3</v>
      </c>
      <c r="L100" s="59">
        <f t="shared" si="22"/>
        <v>1.5299999999999999E-3</v>
      </c>
      <c r="M100" s="59"/>
      <c r="N100" s="59">
        <f t="shared" si="22"/>
        <v>4.3099999999999999E-2</v>
      </c>
      <c r="O100" s="59">
        <f t="shared" si="22"/>
        <v>4.02E-2</v>
      </c>
      <c r="P100" s="58">
        <f t="shared" si="22"/>
        <v>7.2800000000000004E-2</v>
      </c>
      <c r="Q100" s="33">
        <f t="shared" si="22"/>
        <v>43.4</v>
      </c>
      <c r="R100" s="58">
        <f t="shared" si="22"/>
        <v>8.2100000000000006E-2</v>
      </c>
      <c r="S100" s="65"/>
      <c r="T100" s="33">
        <f t="shared" si="13"/>
        <v>3.23</v>
      </c>
      <c r="U100" s="65"/>
      <c r="V100" s="65"/>
      <c r="W100" s="59">
        <f t="shared" si="14"/>
        <v>7.0900000000000005E-2</v>
      </c>
      <c r="X100" s="65"/>
      <c r="Y100" s="65"/>
      <c r="Z100" s="65"/>
      <c r="AA100" s="65"/>
      <c r="AB100" s="58">
        <f t="shared" ref="AB100:AD100" si="23">AB6/1000</f>
        <v>6.1600000000000001E-4</v>
      </c>
      <c r="AC100" s="58">
        <f t="shared" si="23"/>
        <v>0.08</v>
      </c>
      <c r="AD100" s="58">
        <f t="shared" si="23"/>
        <v>0.84299999999999997</v>
      </c>
      <c r="AE100" s="58">
        <f t="shared" si="16"/>
        <v>9.0418502202643184E-4</v>
      </c>
      <c r="AF100" s="58">
        <f t="shared" si="17"/>
        <v>2.2687224669603524E-4</v>
      </c>
      <c r="AG100" s="58">
        <f t="shared" si="4"/>
        <v>7.0569299290029558E-2</v>
      </c>
      <c r="AH100" s="58">
        <f t="shared" si="5"/>
        <v>5.6929929002954541E-4</v>
      </c>
      <c r="AI100" s="58">
        <f t="shared" si="6"/>
        <v>1.6999603122106102E-3</v>
      </c>
      <c r="AJ100" s="58">
        <f t="shared" si="7"/>
        <v>4.4097543766812198E-5</v>
      </c>
    </row>
    <row r="101" spans="2:36" x14ac:dyDescent="0.2">
      <c r="B101" s="5" t="str">
        <f t="shared" ref="B101:F101" si="24">B7</f>
        <v>1508188-001B</v>
      </c>
      <c r="C101" s="5" t="str">
        <f t="shared" si="24"/>
        <v>UDEQ</v>
      </c>
      <c r="D101" s="5">
        <f t="shared" si="24"/>
        <v>4953000</v>
      </c>
      <c r="E101" s="11">
        <f t="shared" si="24"/>
        <v>421.48719360000001</v>
      </c>
      <c r="F101" s="8">
        <f t="shared" si="24"/>
        <v>42226.697222222225</v>
      </c>
      <c r="G101" s="33">
        <f t="shared" si="11"/>
        <v>80.599999999999994</v>
      </c>
      <c r="H101" s="65"/>
      <c r="I101" s="58">
        <f t="shared" ref="I101:R101" si="25">I7/1000</f>
        <v>2.2700000000000001E-2</v>
      </c>
      <c r="J101" s="58">
        <f t="shared" si="25"/>
        <v>1.91</v>
      </c>
      <c r="K101" s="58">
        <f t="shared" si="25"/>
        <v>6.1199999999999996E-3</v>
      </c>
      <c r="L101" s="59">
        <f t="shared" si="25"/>
        <v>1.2700000000000001E-3</v>
      </c>
      <c r="M101" s="59"/>
      <c r="N101" s="59">
        <f t="shared" si="25"/>
        <v>3.6799999999999999E-2</v>
      </c>
      <c r="O101" s="59">
        <f t="shared" si="25"/>
        <v>3.2800000000000003E-2</v>
      </c>
      <c r="P101" s="58">
        <f t="shared" si="25"/>
        <v>6.9800000000000001E-2</v>
      </c>
      <c r="Q101" s="33">
        <f t="shared" si="25"/>
        <v>38.1</v>
      </c>
      <c r="R101" s="58">
        <f t="shared" si="25"/>
        <v>0.17100000000000001</v>
      </c>
      <c r="S101" s="65"/>
      <c r="T101" s="33">
        <f t="shared" si="13"/>
        <v>2.4300000000000002</v>
      </c>
      <c r="U101" s="65"/>
      <c r="V101" s="65"/>
      <c r="W101" s="59">
        <f t="shared" si="14"/>
        <v>5.8400000000000001E-2</v>
      </c>
      <c r="X101" s="65"/>
      <c r="Y101" s="65"/>
      <c r="Z101" s="65"/>
      <c r="AA101" s="65"/>
      <c r="AB101" s="58">
        <f t="shared" ref="AB101:AD101" si="26">AB7/1000</f>
        <v>4.4200000000000001E-4</v>
      </c>
      <c r="AC101" s="58">
        <f t="shared" si="26"/>
        <v>8.3299999999999999E-2</v>
      </c>
      <c r="AD101" s="58">
        <f t="shared" si="26"/>
        <v>0.81499999999999995</v>
      </c>
      <c r="AE101" s="58">
        <f t="shared" si="16"/>
        <v>2.1215880893300249E-3</v>
      </c>
      <c r="AF101" s="58">
        <f t="shared" si="17"/>
        <v>2.8163771712158813E-4</v>
      </c>
      <c r="AG101" s="58">
        <f t="shared" ref="AG101:AG110" si="27">J162/G162</f>
        <v>3.4629885301614274E-2</v>
      </c>
      <c r="AH101" s="58">
        <f t="shared" ref="AH101:AH110" si="28">K162/G162</f>
        <v>2.6550552251486831E-4</v>
      </c>
      <c r="AI101" s="58">
        <f t="shared" ref="AI101:AI110" si="29">N162/G162</f>
        <v>1.2792056074766355E-3</v>
      </c>
      <c r="AJ101" s="58">
        <f t="shared" ref="AJ101:AJ110" si="30">AB162/G162</f>
        <v>2.6550552251486831E-5</v>
      </c>
    </row>
    <row r="102" spans="2:36" x14ac:dyDescent="0.2">
      <c r="B102" s="5" t="str">
        <f t="shared" ref="B102:F102" si="31">B8</f>
        <v>SJMH-081115-11</v>
      </c>
      <c r="C102" s="5" t="str">
        <f t="shared" si="31"/>
        <v>USEPA Region 9</v>
      </c>
      <c r="D102" s="5" t="str">
        <f t="shared" si="31"/>
        <v>SJMH</v>
      </c>
      <c r="E102" s="11">
        <f t="shared" si="31"/>
        <v>421.32625920000004</v>
      </c>
      <c r="F102" s="8">
        <f t="shared" si="31"/>
        <v>42227.440972222219</v>
      </c>
      <c r="G102" s="33">
        <f t="shared" si="11"/>
        <v>110</v>
      </c>
      <c r="H102" s="65"/>
      <c r="I102" s="58">
        <f t="shared" ref="I102:R102" si="32">I8/1000</f>
        <v>2.1999999999999999E-2</v>
      </c>
      <c r="J102" s="58">
        <f t="shared" si="32"/>
        <v>1</v>
      </c>
      <c r="K102" s="58">
        <f t="shared" si="32"/>
        <v>6.4000000000000003E-3</v>
      </c>
      <c r="L102" s="59">
        <f t="shared" si="32"/>
        <v>2.9E-4</v>
      </c>
      <c r="M102" s="59"/>
      <c r="N102" s="59">
        <f t="shared" si="32"/>
        <v>5.0999999999999997E-2</v>
      </c>
      <c r="O102" s="59">
        <f t="shared" si="32"/>
        <v>4.2000000000000003E-2</v>
      </c>
      <c r="P102" s="58">
        <f t="shared" si="32"/>
        <v>0.1</v>
      </c>
      <c r="Q102" s="33">
        <f t="shared" si="32"/>
        <v>86</v>
      </c>
      <c r="R102" s="58">
        <f t="shared" si="32"/>
        <v>8.2000000000000003E-2</v>
      </c>
      <c r="S102" s="65"/>
      <c r="T102" s="33">
        <f t="shared" si="13"/>
        <v>1.8</v>
      </c>
      <c r="U102" s="65"/>
      <c r="V102" s="65"/>
      <c r="W102" s="59">
        <f t="shared" si="14"/>
        <v>0.05</v>
      </c>
      <c r="X102" s="65"/>
      <c r="Y102" s="65"/>
      <c r="Z102" s="65"/>
      <c r="AA102" s="65"/>
      <c r="AB102" s="58">
        <f t="shared" ref="AB102:AD102" si="33">AB8/1000</f>
        <v>1E-3</v>
      </c>
      <c r="AC102" s="58">
        <f t="shared" si="33"/>
        <v>0.13</v>
      </c>
      <c r="AD102" s="58">
        <f t="shared" si="33"/>
        <v>0.25</v>
      </c>
      <c r="AE102" s="58">
        <f t="shared" si="16"/>
        <v>7.4545454545454546E-4</v>
      </c>
      <c r="AF102" s="58">
        <f t="shared" si="17"/>
        <v>1.9999999999999998E-4</v>
      </c>
      <c r="AG102" s="58">
        <f t="shared" si="27"/>
        <v>5.0120319568774656E-2</v>
      </c>
      <c r="AH102" s="58">
        <f t="shared" si="28"/>
        <v>4.8127827509866197E-4</v>
      </c>
      <c r="AI102" s="58">
        <f t="shared" si="29"/>
        <v>1.7797670613148519E-3</v>
      </c>
      <c r="AJ102" s="58">
        <f t="shared" si="30"/>
        <v>4.8127827509866201E-5</v>
      </c>
    </row>
    <row r="103" spans="2:36" x14ac:dyDescent="0.2">
      <c r="B103" s="5" t="str">
        <f t="shared" ref="B103:F103" si="34">B9</f>
        <v>1508228-001B</v>
      </c>
      <c r="C103" s="5" t="str">
        <f t="shared" si="34"/>
        <v>UDEQ</v>
      </c>
      <c r="D103" s="5">
        <f t="shared" si="34"/>
        <v>4953000</v>
      </c>
      <c r="E103" s="11">
        <f t="shared" si="34"/>
        <v>421.48719360000001</v>
      </c>
      <c r="F103" s="8">
        <f t="shared" si="34"/>
        <v>42227.479861111111</v>
      </c>
      <c r="G103" s="33">
        <f t="shared" si="11"/>
        <v>111</v>
      </c>
      <c r="H103" s="65"/>
      <c r="I103" s="58">
        <f t="shared" ref="I103:R103" si="35">I9/1000</f>
        <v>2.2200000000000001E-2</v>
      </c>
      <c r="J103" s="58">
        <f t="shared" si="35"/>
        <v>2.4300000000000002</v>
      </c>
      <c r="K103" s="58">
        <f t="shared" si="35"/>
        <v>8.1300000000000001E-3</v>
      </c>
      <c r="L103" s="59">
        <f t="shared" si="35"/>
        <v>1.39E-3</v>
      </c>
      <c r="M103" s="59"/>
      <c r="N103" s="59">
        <f t="shared" si="35"/>
        <v>4.3499999999999997E-2</v>
      </c>
      <c r="O103" s="59">
        <f t="shared" si="35"/>
        <v>3.85E-2</v>
      </c>
      <c r="P103" s="58">
        <f t="shared" si="35"/>
        <v>7.4300000000000005E-2</v>
      </c>
      <c r="Q103" s="33">
        <f t="shared" si="35"/>
        <v>47.3</v>
      </c>
      <c r="R103" s="58">
        <f t="shared" si="35"/>
        <v>0.10199999999999999</v>
      </c>
      <c r="S103" s="65"/>
      <c r="T103" s="33">
        <f t="shared" si="13"/>
        <v>2.71</v>
      </c>
      <c r="U103" s="65"/>
      <c r="V103" s="65"/>
      <c r="W103" s="59">
        <f t="shared" si="14"/>
        <v>6.4600000000000005E-2</v>
      </c>
      <c r="X103" s="65"/>
      <c r="Y103" s="65"/>
      <c r="Z103" s="65"/>
      <c r="AA103" s="65"/>
      <c r="AB103" s="58">
        <f t="shared" ref="AB103:AD103" si="36">AB9/1000</f>
        <v>8.2799999999999996E-4</v>
      </c>
      <c r="AC103" s="58">
        <f t="shared" si="36"/>
        <v>8.8400000000000006E-2</v>
      </c>
      <c r="AD103" s="58">
        <f t="shared" si="36"/>
        <v>0.20899999999999999</v>
      </c>
      <c r="AE103" s="58">
        <f t="shared" si="16"/>
        <v>9.1891891891891884E-4</v>
      </c>
      <c r="AF103" s="58">
        <f t="shared" si="17"/>
        <v>2.0000000000000001E-4</v>
      </c>
      <c r="AG103" s="58">
        <f t="shared" si="27"/>
        <v>3.4777430400476407E-2</v>
      </c>
      <c r="AH103" s="58">
        <f t="shared" si="28"/>
        <v>2.4812664383901546E-4</v>
      </c>
      <c r="AI103" s="58">
        <f t="shared" si="29"/>
        <v>2.0363753659867999E-3</v>
      </c>
      <c r="AJ103" s="58">
        <f t="shared" si="30"/>
        <v>2.4812664383901544E-5</v>
      </c>
    </row>
    <row r="104" spans="2:36" x14ac:dyDescent="0.2">
      <c r="B104" s="5" t="str">
        <f t="shared" ref="B104:F104" si="37">B10</f>
        <v>1508227-001B</v>
      </c>
      <c r="C104" s="5" t="str">
        <f t="shared" si="37"/>
        <v>UDEQ</v>
      </c>
      <c r="D104" s="5">
        <f t="shared" si="37"/>
        <v>4953000</v>
      </c>
      <c r="E104" s="11">
        <f t="shared" si="37"/>
        <v>421.48719360000001</v>
      </c>
      <c r="F104" s="8">
        <f t="shared" si="37"/>
        <v>42227.654861111114</v>
      </c>
      <c r="G104" s="33">
        <f t="shared" si="11"/>
        <v>56.4</v>
      </c>
      <c r="H104" s="65"/>
      <c r="I104" s="58">
        <f t="shared" ref="I104:R104" si="38">I10/1000</f>
        <v>1.3299999999999999E-2</v>
      </c>
      <c r="J104" s="58">
        <f t="shared" si="38"/>
        <v>1.35</v>
      </c>
      <c r="K104" s="58">
        <f t="shared" si="38"/>
        <v>5.0899999999999999E-3</v>
      </c>
      <c r="L104" s="59">
        <f t="shared" si="38"/>
        <v>1.09E-3</v>
      </c>
      <c r="M104" s="59"/>
      <c r="N104" s="59">
        <f t="shared" si="38"/>
        <v>2.35E-2</v>
      </c>
      <c r="O104" s="59">
        <f t="shared" si="38"/>
        <v>2.53E-2</v>
      </c>
      <c r="P104" s="58">
        <f t="shared" si="38"/>
        <v>6.0999999999999999E-2</v>
      </c>
      <c r="Q104" s="33">
        <f t="shared" si="38"/>
        <v>35.9</v>
      </c>
      <c r="R104" s="58">
        <f t="shared" si="38"/>
        <v>7.51E-2</v>
      </c>
      <c r="S104" s="65"/>
      <c r="T104" s="33">
        <f t="shared" si="13"/>
        <v>1.66</v>
      </c>
      <c r="U104" s="65"/>
      <c r="V104" s="65"/>
      <c r="W104" s="59">
        <f t="shared" si="14"/>
        <v>3.4200000000000001E-2</v>
      </c>
      <c r="X104" s="65"/>
      <c r="Y104" s="65"/>
      <c r="Z104" s="65"/>
      <c r="AA104" s="65"/>
      <c r="AB104" s="58">
        <f t="shared" ref="AB104:AD104" si="39">AB10/1000</f>
        <v>5.9000000000000003E-4</v>
      </c>
      <c r="AC104" s="58">
        <f t="shared" si="39"/>
        <v>5.7200000000000001E-2</v>
      </c>
      <c r="AD104" s="58">
        <f t="shared" si="39"/>
        <v>0.16800000000000001</v>
      </c>
      <c r="AE104" s="58">
        <f t="shared" si="16"/>
        <v>1.3315602836879432E-3</v>
      </c>
      <c r="AF104" s="58">
        <f t="shared" si="17"/>
        <v>2.3581560283687943E-4</v>
      </c>
      <c r="AG104" s="58">
        <f t="shared" si="27"/>
        <v>4.4351727608185169E-2</v>
      </c>
      <c r="AH104" s="58">
        <f t="shared" si="28"/>
        <v>4.1932237504193221E-4</v>
      </c>
      <c r="AI104" s="58">
        <f t="shared" si="29"/>
        <v>2.3301744381080173E-3</v>
      </c>
      <c r="AJ104" s="58">
        <f t="shared" si="30"/>
        <v>7.0026836632002687E-5</v>
      </c>
    </row>
    <row r="105" spans="2:36" x14ac:dyDescent="0.2">
      <c r="B105" s="5">
        <f t="shared" ref="B105:F105" si="40">B11</f>
        <v>1501558</v>
      </c>
      <c r="C105" s="5" t="str">
        <f t="shared" si="40"/>
        <v xml:space="preserve">USGS </v>
      </c>
      <c r="D105" s="5">
        <f t="shared" si="40"/>
        <v>9379500</v>
      </c>
      <c r="E105" s="11">
        <f t="shared" si="40"/>
        <v>420.92392320000005</v>
      </c>
      <c r="F105" s="8">
        <f t="shared" si="40"/>
        <v>42227.802083333336</v>
      </c>
      <c r="G105" s="33">
        <f t="shared" si="11"/>
        <v>46.991999999999997</v>
      </c>
      <c r="H105" s="65"/>
      <c r="I105" s="58">
        <f t="shared" ref="I105:R105" si="41">I11/1000</f>
        <v>9.2200000000000008E-3</v>
      </c>
      <c r="J105" s="58">
        <f t="shared" si="41"/>
        <v>1.5698399999999999</v>
      </c>
      <c r="K105" s="58">
        <f t="shared" si="41"/>
        <v>5.47E-3</v>
      </c>
      <c r="L105" s="59">
        <f t="shared" si="41"/>
        <v>9.2000000000000003E-4</v>
      </c>
      <c r="M105" s="59"/>
      <c r="N105" s="59"/>
      <c r="O105" s="59">
        <f t="shared" si="41"/>
        <v>2.8239999999999998E-2</v>
      </c>
      <c r="P105" s="58">
        <f t="shared" si="41"/>
        <v>6.2520000000000006E-2</v>
      </c>
      <c r="Q105" s="33">
        <f t="shared" si="41"/>
        <v>38.44</v>
      </c>
      <c r="R105" s="58">
        <f t="shared" si="41"/>
        <v>8.9520000000000002E-2</v>
      </c>
      <c r="S105" s="65"/>
      <c r="T105" s="33">
        <f t="shared" si="13"/>
        <v>2.0121600000000002</v>
      </c>
      <c r="U105" s="65"/>
      <c r="V105" s="65"/>
      <c r="W105" s="59">
        <f t="shared" si="14"/>
        <v>2.9199999999999999E-3</v>
      </c>
      <c r="X105" s="65"/>
      <c r="Y105" s="65"/>
      <c r="Z105" s="65"/>
      <c r="AA105" s="65"/>
      <c r="AB105" s="58">
        <f t="shared" ref="AB105:AD105" si="42">AB11/1000</f>
        <v>5.9999999999999995E-5</v>
      </c>
      <c r="AC105" s="58"/>
      <c r="AD105" s="58">
        <f t="shared" si="42"/>
        <v>0.19688999999999998</v>
      </c>
      <c r="AE105" s="58">
        <f t="shared" si="16"/>
        <v>1.9050051072522984E-3</v>
      </c>
      <c r="AF105" s="58">
        <f t="shared" si="17"/>
        <v>1.9620360912495747E-4</v>
      </c>
      <c r="AG105" s="58">
        <f t="shared" si="27"/>
        <v>4.5945945945945948E-2</v>
      </c>
      <c r="AH105" s="58">
        <f t="shared" si="28"/>
        <v>5.675675675675675E-5</v>
      </c>
      <c r="AI105" s="58">
        <f t="shared" si="29"/>
        <v>7.2972972972972969E-4</v>
      </c>
      <c r="AJ105" s="58">
        <f t="shared" si="30"/>
        <v>2.7027027027027027E-5</v>
      </c>
    </row>
    <row r="106" spans="2:36" x14ac:dyDescent="0.2">
      <c r="B106" s="5" t="str">
        <f t="shared" ref="B106:F106" si="43">B12</f>
        <v>29-05_20150812_RS</v>
      </c>
      <c r="C106" s="5" t="str">
        <f t="shared" si="43"/>
        <v>NNEPA</v>
      </c>
      <c r="D106" s="5" t="str">
        <f t="shared" si="43"/>
        <v>29SANJUANR05</v>
      </c>
      <c r="E106" s="11">
        <f t="shared" si="43"/>
        <v>421.39063296</v>
      </c>
      <c r="F106" s="8">
        <f t="shared" si="43"/>
        <v>42228.40625</v>
      </c>
      <c r="G106" s="33"/>
      <c r="H106" s="65"/>
      <c r="I106" s="58">
        <f t="shared" ref="I106:R106" si="44">I12/1000</f>
        <v>2.3E-2</v>
      </c>
      <c r="J106" s="58">
        <f t="shared" si="44"/>
        <v>0.9</v>
      </c>
      <c r="K106" s="58">
        <f t="shared" si="44"/>
        <v>5.1000000000000004E-3</v>
      </c>
      <c r="L106" s="59">
        <f t="shared" si="44"/>
        <v>8.0999999999999996E-4</v>
      </c>
      <c r="M106" s="59"/>
      <c r="N106" s="59"/>
      <c r="O106" s="59"/>
      <c r="P106" s="58">
        <f t="shared" si="44"/>
        <v>7.0000000000000007E-2</v>
      </c>
      <c r="Q106" s="33"/>
      <c r="R106" s="58">
        <f t="shared" si="44"/>
        <v>5.0999999999999997E-2</v>
      </c>
      <c r="S106" s="65"/>
      <c r="T106" s="33"/>
      <c r="U106" s="65"/>
      <c r="V106" s="65"/>
      <c r="W106" s="59">
        <f t="shared" si="14"/>
        <v>3.2000000000000001E-2</v>
      </c>
      <c r="X106" s="65"/>
      <c r="Y106" s="65"/>
      <c r="Z106" s="65"/>
      <c r="AA106" s="65"/>
      <c r="AB106" s="58">
        <f t="shared" ref="AB106:AD106" si="45">AB12/1000</f>
        <v>1.1999999999999999E-3</v>
      </c>
      <c r="AC106" s="58"/>
      <c r="AD106" s="58">
        <f t="shared" si="45"/>
        <v>0.19</v>
      </c>
      <c r="AE106" s="58"/>
      <c r="AF106" s="58"/>
      <c r="AG106" s="58">
        <f t="shared" si="27"/>
        <v>6.3197681027623048E-2</v>
      </c>
      <c r="AH106" s="58">
        <f t="shared" si="28"/>
        <v>5.683755825849721E-4</v>
      </c>
      <c r="AI106" s="58">
        <f t="shared" si="29"/>
        <v>3.5085824712970328E-3</v>
      </c>
      <c r="AJ106" s="58">
        <f t="shared" si="30"/>
        <v>5.6837558258497215E-5</v>
      </c>
    </row>
    <row r="107" spans="2:36" x14ac:dyDescent="0.2">
      <c r="B107" s="5" t="str">
        <f t="shared" ref="B107:F107" si="46">B13</f>
        <v>SJMH-081215-11</v>
      </c>
      <c r="C107" s="5" t="str">
        <f t="shared" si="46"/>
        <v>USEPA Region 9</v>
      </c>
      <c r="D107" s="5" t="str">
        <f t="shared" si="46"/>
        <v>SJMH</v>
      </c>
      <c r="E107" s="11">
        <f t="shared" si="46"/>
        <v>421.32625920000004</v>
      </c>
      <c r="F107" s="8">
        <f t="shared" si="46"/>
        <v>42228.440972222219</v>
      </c>
      <c r="G107" s="33">
        <f t="shared" si="11"/>
        <v>140</v>
      </c>
      <c r="H107" s="65"/>
      <c r="I107" s="58">
        <f t="shared" ref="I107:R107" si="47">I13/1000</f>
        <v>2.5000000000000001E-2</v>
      </c>
      <c r="J107" s="58">
        <f t="shared" si="47"/>
        <v>1.2</v>
      </c>
      <c r="K107" s="58">
        <f t="shared" si="47"/>
        <v>7.7000000000000002E-3</v>
      </c>
      <c r="L107" s="59">
        <f t="shared" si="47"/>
        <v>8.9999999999999998E-4</v>
      </c>
      <c r="M107" s="59"/>
      <c r="N107" s="59">
        <f t="shared" si="47"/>
        <v>7.3999999999999996E-2</v>
      </c>
      <c r="O107" s="59">
        <f t="shared" si="47"/>
        <v>4.9000000000000002E-2</v>
      </c>
      <c r="P107" s="58">
        <f t="shared" si="47"/>
        <v>0.1</v>
      </c>
      <c r="Q107" s="33">
        <f t="shared" si="47"/>
        <v>100</v>
      </c>
      <c r="R107" s="58">
        <f t="shared" si="47"/>
        <v>9.4E-2</v>
      </c>
      <c r="S107" s="65"/>
      <c r="T107" s="33">
        <f t="shared" si="13"/>
        <v>2.2999999999999998</v>
      </c>
      <c r="U107" s="65"/>
      <c r="V107" s="65"/>
      <c r="W107" s="59">
        <f t="shared" si="14"/>
        <v>6.9000000000000006E-2</v>
      </c>
      <c r="X107" s="65"/>
      <c r="Y107" s="65"/>
      <c r="Z107" s="65"/>
      <c r="AA107" s="65"/>
      <c r="AB107" s="58">
        <f t="shared" ref="AB107:AD107" si="48">AB13/1000</f>
        <v>1.2999999999999999E-3</v>
      </c>
      <c r="AC107" s="58">
        <f t="shared" si="48"/>
        <v>0.17</v>
      </c>
      <c r="AD107" s="58">
        <f t="shared" si="48"/>
        <v>0.27</v>
      </c>
      <c r="AE107" s="58">
        <f t="shared" si="16"/>
        <v>6.7142857142857141E-4</v>
      </c>
      <c r="AF107" s="58">
        <f t="shared" si="17"/>
        <v>1.7857142857142857E-4</v>
      </c>
      <c r="AG107" s="58">
        <f t="shared" si="27"/>
        <v>0.19972039145196724</v>
      </c>
      <c r="AH107" s="58">
        <f t="shared" si="28"/>
        <v>1.9972039145196726E-3</v>
      </c>
      <c r="AI107" s="58">
        <f t="shared" si="29"/>
        <v>1.6536848412222884E-2</v>
      </c>
      <c r="AJ107" s="58">
        <f t="shared" si="30"/>
        <v>1.9972039145196724E-4</v>
      </c>
    </row>
    <row r="108" spans="2:36" x14ac:dyDescent="0.2">
      <c r="B108" s="5" t="str">
        <f t="shared" ref="B108:F108" si="49">B14</f>
        <v>1508262-001B</v>
      </c>
      <c r="C108" s="5" t="str">
        <f t="shared" si="49"/>
        <v>UDEQ</v>
      </c>
      <c r="D108" s="5">
        <f t="shared" si="49"/>
        <v>4953000</v>
      </c>
      <c r="E108" s="11">
        <f t="shared" si="49"/>
        <v>421.48719360000001</v>
      </c>
      <c r="F108" s="8">
        <f t="shared" si="49"/>
        <v>42228.712500000001</v>
      </c>
      <c r="G108" s="33">
        <f t="shared" si="11"/>
        <v>54.7</v>
      </c>
      <c r="H108" s="65"/>
      <c r="I108" s="58">
        <f t="shared" ref="I108:R108" si="50">I14/1000</f>
        <v>1.7500000000000002E-2</v>
      </c>
      <c r="J108" s="58">
        <f t="shared" si="50"/>
        <v>1.35</v>
      </c>
      <c r="K108" s="58">
        <f t="shared" si="50"/>
        <v>6.77E-3</v>
      </c>
      <c r="L108" s="59">
        <f t="shared" si="50"/>
        <v>1.17E-3</v>
      </c>
      <c r="M108" s="59"/>
      <c r="N108" s="59">
        <f t="shared" si="50"/>
        <v>2.3199999999999998E-2</v>
      </c>
      <c r="O108" s="59">
        <f t="shared" si="50"/>
        <v>3.32E-2</v>
      </c>
      <c r="P108" s="58">
        <f t="shared" si="50"/>
        <v>8.0799999999999997E-2</v>
      </c>
      <c r="Q108" s="33">
        <f t="shared" si="50"/>
        <v>37.5</v>
      </c>
      <c r="R108" s="58">
        <f t="shared" si="50"/>
        <v>8.2900000000000001E-2</v>
      </c>
      <c r="S108" s="65"/>
      <c r="T108" s="33">
        <f t="shared" si="13"/>
        <v>2.17</v>
      </c>
      <c r="U108" s="65"/>
      <c r="V108" s="65"/>
      <c r="W108" s="59">
        <f t="shared" si="14"/>
        <v>3.8899999999999997E-2</v>
      </c>
      <c r="X108" s="65"/>
      <c r="Y108" s="65"/>
      <c r="Z108" s="65"/>
      <c r="AA108" s="65"/>
      <c r="AB108" s="58">
        <f t="shared" ref="AB108:AD108" si="51">AB14/1000</f>
        <v>6.0400000000000004E-4</v>
      </c>
      <c r="AC108" s="58">
        <f t="shared" si="51"/>
        <v>6.3700000000000007E-2</v>
      </c>
      <c r="AD108" s="58">
        <f t="shared" si="51"/>
        <v>0.19</v>
      </c>
      <c r="AE108" s="58">
        <f t="shared" si="16"/>
        <v>1.5155393053016453E-3</v>
      </c>
      <c r="AF108" s="58">
        <f t="shared" si="17"/>
        <v>3.1992687385740403E-4</v>
      </c>
      <c r="AG108" s="58">
        <f t="shared" si="27"/>
        <v>0.51832270771782507</v>
      </c>
      <c r="AH108" s="58">
        <f t="shared" si="28"/>
        <v>5.1832270771782511E-3</v>
      </c>
      <c r="AI108" s="58">
        <f t="shared" si="29"/>
        <v>1.0366454154356502E-2</v>
      </c>
      <c r="AJ108" s="58">
        <f t="shared" si="30"/>
        <v>5.1832270771782509E-4</v>
      </c>
    </row>
    <row r="109" spans="2:36" x14ac:dyDescent="0.2">
      <c r="B109" s="5" t="str">
        <f t="shared" ref="B109:F109" si="52">B15</f>
        <v>1508263-001B</v>
      </c>
      <c r="C109" s="5" t="str">
        <f t="shared" si="52"/>
        <v>UDEQ</v>
      </c>
      <c r="D109" s="5">
        <f t="shared" si="52"/>
        <v>4953000</v>
      </c>
      <c r="E109" s="11">
        <f t="shared" si="52"/>
        <v>421.48719360000001</v>
      </c>
      <c r="F109" s="8">
        <f t="shared" si="52"/>
        <v>42228.743055555555</v>
      </c>
      <c r="G109" s="33">
        <f t="shared" si="11"/>
        <v>71.400000000000006</v>
      </c>
      <c r="H109" s="65"/>
      <c r="I109" s="58">
        <f t="shared" ref="I109:R109" si="53">I15/1000</f>
        <v>2.2700000000000001E-2</v>
      </c>
      <c r="J109" s="58">
        <f t="shared" si="53"/>
        <v>2.0099999999999998</v>
      </c>
      <c r="K109" s="58">
        <f t="shared" si="53"/>
        <v>8.7399999999999995E-3</v>
      </c>
      <c r="L109" s="59">
        <f t="shared" si="53"/>
        <v>1.5499999999999999E-3</v>
      </c>
      <c r="M109" s="59"/>
      <c r="N109" s="59">
        <f t="shared" si="53"/>
        <v>2.8500000000000001E-2</v>
      </c>
      <c r="O109" s="59">
        <f t="shared" si="53"/>
        <v>4.0099999999999997E-2</v>
      </c>
      <c r="P109" s="58">
        <f t="shared" si="53"/>
        <v>8.2400000000000001E-2</v>
      </c>
      <c r="Q109" s="33">
        <f t="shared" si="53"/>
        <v>38.6</v>
      </c>
      <c r="R109" s="58">
        <f t="shared" si="53"/>
        <v>0.10100000000000001</v>
      </c>
      <c r="S109" s="65"/>
      <c r="T109" s="33">
        <f t="shared" si="13"/>
        <v>3.07</v>
      </c>
      <c r="U109" s="65"/>
      <c r="V109" s="65"/>
      <c r="W109" s="59">
        <f t="shared" si="14"/>
        <v>5.1700000000000003E-2</v>
      </c>
      <c r="X109" s="65"/>
      <c r="Y109" s="65"/>
      <c r="Z109" s="65"/>
      <c r="AA109" s="65"/>
      <c r="AB109" s="58">
        <f t="shared" ref="AB109:AD109" si="54">AB15/1000</f>
        <v>6.3199999999999997E-4</v>
      </c>
      <c r="AC109" s="58">
        <f t="shared" si="54"/>
        <v>7.85E-2</v>
      </c>
      <c r="AD109" s="58">
        <f t="shared" si="54"/>
        <v>0.21</v>
      </c>
      <c r="AE109" s="58">
        <f t="shared" si="16"/>
        <v>1.4145658263305322E-3</v>
      </c>
      <c r="AF109" s="58">
        <f t="shared" si="17"/>
        <v>3.1792717086834732E-4</v>
      </c>
      <c r="AG109" s="58">
        <f t="shared" si="27"/>
        <v>0.12089705830169264</v>
      </c>
      <c r="AH109" s="58">
        <f t="shared" si="28"/>
        <v>1.1828300391516745E-3</v>
      </c>
      <c r="AI109" s="58">
        <f t="shared" si="29"/>
        <v>2.3656600783033489E-3</v>
      </c>
      <c r="AJ109" s="58">
        <f t="shared" si="30"/>
        <v>1.1828300391516744E-4</v>
      </c>
    </row>
    <row r="110" spans="2:36" x14ac:dyDescent="0.2">
      <c r="B110" s="5" t="str">
        <f t="shared" ref="B110:F110" si="55">B16</f>
        <v>1508275-001B</v>
      </c>
      <c r="C110" s="5" t="str">
        <f t="shared" si="55"/>
        <v>UDEQ</v>
      </c>
      <c r="D110" s="5">
        <f t="shared" si="55"/>
        <v>4953000</v>
      </c>
      <c r="E110" s="11">
        <f t="shared" si="55"/>
        <v>421.48719360000001</v>
      </c>
      <c r="F110" s="8">
        <f t="shared" si="55"/>
        <v>42229.503472222219</v>
      </c>
      <c r="G110" s="33">
        <f t="shared" si="11"/>
        <v>44.7</v>
      </c>
      <c r="H110" s="65"/>
      <c r="I110" s="58">
        <f t="shared" ref="I110:R110" si="56">I16/1000</f>
        <v>1.6500000000000001E-2</v>
      </c>
      <c r="J110" s="58">
        <f t="shared" si="56"/>
        <v>1.45</v>
      </c>
      <c r="K110" s="58">
        <f t="shared" si="56"/>
        <v>5.4400000000000004E-3</v>
      </c>
      <c r="L110" s="59">
        <f t="shared" si="56"/>
        <v>1.25E-3</v>
      </c>
      <c r="M110" s="59"/>
      <c r="N110" s="59">
        <f t="shared" si="56"/>
        <v>1.83E-2</v>
      </c>
      <c r="O110" s="59">
        <f t="shared" si="56"/>
        <v>2.5000000000000001E-2</v>
      </c>
      <c r="P110" s="58">
        <f t="shared" si="56"/>
        <v>4.9500000000000002E-2</v>
      </c>
      <c r="Q110" s="33">
        <f t="shared" si="56"/>
        <v>21.6</v>
      </c>
      <c r="R110" s="58">
        <f t="shared" si="56"/>
        <v>6.25E-2</v>
      </c>
      <c r="S110" s="65"/>
      <c r="T110" s="33">
        <f t="shared" si="13"/>
        <v>1.84</v>
      </c>
      <c r="U110" s="65"/>
      <c r="V110" s="65"/>
      <c r="W110" s="59">
        <f t="shared" si="14"/>
        <v>3.9199999999999999E-2</v>
      </c>
      <c r="X110" s="65"/>
      <c r="Y110" s="65"/>
      <c r="Z110" s="65"/>
      <c r="AA110" s="65"/>
      <c r="AB110" s="58">
        <f t="shared" ref="AB110:AD110" si="57">AB16/1000</f>
        <v>4.3199999999999998E-4</v>
      </c>
      <c r="AC110" s="58">
        <f t="shared" si="57"/>
        <v>6.6100000000000006E-2</v>
      </c>
      <c r="AD110" s="58">
        <f t="shared" si="57"/>
        <v>0.14499999999999999</v>
      </c>
      <c r="AE110" s="58">
        <f t="shared" si="16"/>
        <v>1.3982102908277404E-3</v>
      </c>
      <c r="AF110" s="58">
        <f t="shared" si="17"/>
        <v>3.6912751677852348E-4</v>
      </c>
      <c r="AG110" s="58">
        <f t="shared" si="27"/>
        <v>9.5234638696330712E-2</v>
      </c>
      <c r="AH110" s="58">
        <f t="shared" si="28"/>
        <v>3.6293688527565054E-4</v>
      </c>
      <c r="AI110" s="58">
        <f t="shared" si="29"/>
        <v>7.2587377055130108E-4</v>
      </c>
      <c r="AJ110" s="58">
        <f t="shared" si="30"/>
        <v>4.790766885638588E-5</v>
      </c>
    </row>
    <row r="111" spans="2:36" x14ac:dyDescent="0.2">
      <c r="B111" s="5" t="str">
        <f t="shared" ref="B111:F111" si="58">B17</f>
        <v>SJMH-081415-11</v>
      </c>
      <c r="C111" s="5" t="str">
        <f t="shared" si="58"/>
        <v>USEPA Region 9</v>
      </c>
      <c r="D111" s="5" t="str">
        <f t="shared" si="58"/>
        <v>SJMH</v>
      </c>
      <c r="E111" s="11">
        <f t="shared" si="58"/>
        <v>421.32625920000004</v>
      </c>
      <c r="F111" s="8">
        <f t="shared" si="58"/>
        <v>42230.427083333336</v>
      </c>
      <c r="G111" s="33">
        <f t="shared" si="11"/>
        <v>170</v>
      </c>
      <c r="H111" s="65"/>
      <c r="I111" s="58">
        <f t="shared" ref="I111:R111" si="59">I17/1000</f>
        <v>3.4000000000000002E-2</v>
      </c>
      <c r="J111" s="58">
        <f t="shared" si="59"/>
        <v>4</v>
      </c>
      <c r="K111" s="58">
        <f t="shared" si="59"/>
        <v>1.0999999999999999E-2</v>
      </c>
      <c r="L111" s="59">
        <f t="shared" si="59"/>
        <v>1.8E-3</v>
      </c>
      <c r="M111" s="59"/>
      <c r="N111" s="59">
        <f t="shared" si="59"/>
        <v>0.08</v>
      </c>
      <c r="O111" s="59">
        <f t="shared" si="59"/>
        <v>7.0000000000000007E-2</v>
      </c>
      <c r="P111" s="58">
        <f t="shared" si="59"/>
        <v>0.12</v>
      </c>
      <c r="Q111" s="33">
        <f t="shared" si="59"/>
        <v>97</v>
      </c>
      <c r="R111" s="58">
        <f t="shared" si="59"/>
        <v>0.17</v>
      </c>
      <c r="S111" s="65"/>
      <c r="T111" s="33">
        <f t="shared" si="13"/>
        <v>4.5999999999999996</v>
      </c>
      <c r="U111" s="65"/>
      <c r="V111" s="65"/>
      <c r="W111" s="59">
        <f t="shared" si="14"/>
        <v>0.14000000000000001</v>
      </c>
      <c r="X111" s="65"/>
      <c r="Y111" s="65"/>
      <c r="Z111" s="65"/>
      <c r="AA111" s="65"/>
      <c r="AB111" s="58">
        <f t="shared" ref="AB111:AD111" si="60">AB17/1000</f>
        <v>2.5000000000000001E-3</v>
      </c>
      <c r="AC111" s="58">
        <f t="shared" si="60"/>
        <v>0.14000000000000001</v>
      </c>
      <c r="AD111" s="58">
        <f t="shared" si="60"/>
        <v>0.43</v>
      </c>
      <c r="AE111" s="58">
        <f t="shared" si="16"/>
        <v>1E-3</v>
      </c>
      <c r="AF111" s="58">
        <f t="shared" si="17"/>
        <v>2.0000000000000001E-4</v>
      </c>
      <c r="AG111" s="58">
        <f t="shared" ref="AG111:AG124" si="61">J172/G172</f>
        <v>3.2391915406237447E-2</v>
      </c>
      <c r="AH111" s="58">
        <f t="shared" ref="AH111:AH124" si="62">K172/G172</f>
        <v>1.9121555729774173E-4</v>
      </c>
      <c r="AI111" s="58">
        <f t="shared" ref="AI111:AI124" si="63">N172/G172</f>
        <v>8.2356540528137363E-4</v>
      </c>
      <c r="AJ111" s="58">
        <f t="shared" ref="AJ111:AJ124" si="64">AB172/G172</f>
        <v>1.9121555729774175E-5</v>
      </c>
    </row>
    <row r="112" spans="2:36" x14ac:dyDescent="0.2">
      <c r="B112" s="5" t="str">
        <f t="shared" ref="B112:F112" si="65">B18</f>
        <v>1508300-001B</v>
      </c>
      <c r="C112" s="5" t="str">
        <f t="shared" si="65"/>
        <v>UDEQ</v>
      </c>
      <c r="D112" s="5">
        <f t="shared" si="65"/>
        <v>4953000</v>
      </c>
      <c r="E112" s="11">
        <f t="shared" si="65"/>
        <v>421.48719360000001</v>
      </c>
      <c r="F112" s="8">
        <f t="shared" si="65"/>
        <v>42230.488194444442</v>
      </c>
      <c r="G112" s="33">
        <f t="shared" si="11"/>
        <v>124</v>
      </c>
      <c r="H112" s="65"/>
      <c r="I112" s="58">
        <f t="shared" ref="I112:R112" si="66">I18/1000</f>
        <v>3.7199999999999997E-2</v>
      </c>
      <c r="J112" s="58">
        <f t="shared" si="66"/>
        <v>4.32</v>
      </c>
      <c r="K112" s="58">
        <f t="shared" si="66"/>
        <v>1.52E-2</v>
      </c>
      <c r="L112" s="59">
        <f t="shared" si="66"/>
        <v>3.7399999999999998E-3</v>
      </c>
      <c r="M112" s="59"/>
      <c r="N112" s="59">
        <f t="shared" si="66"/>
        <v>5.11E-2</v>
      </c>
      <c r="O112" s="59">
        <f t="shared" si="66"/>
        <v>5.96E-2</v>
      </c>
      <c r="P112" s="58">
        <f t="shared" si="66"/>
        <v>8.4199999999999997E-2</v>
      </c>
      <c r="Q112" s="33">
        <f t="shared" si="66"/>
        <v>46.9</v>
      </c>
      <c r="R112" s="58">
        <f t="shared" si="66"/>
        <v>0.16600000000000001</v>
      </c>
      <c r="S112" s="65"/>
      <c r="T112" s="33">
        <f t="shared" si="13"/>
        <v>5.63</v>
      </c>
      <c r="U112" s="65"/>
      <c r="V112" s="65"/>
      <c r="W112" s="59">
        <f t="shared" si="14"/>
        <v>0.111</v>
      </c>
      <c r="X112" s="65"/>
      <c r="Y112" s="65"/>
      <c r="Z112" s="65"/>
      <c r="AA112" s="65"/>
      <c r="AB112" s="58">
        <f t="shared" ref="AB112:AD112" si="67">AB18/1000</f>
        <v>9.8799999999999995E-4</v>
      </c>
      <c r="AC112" s="58">
        <f t="shared" si="67"/>
        <v>0.115</v>
      </c>
      <c r="AD112" s="58">
        <f t="shared" si="67"/>
        <v>0.27</v>
      </c>
      <c r="AE112" s="58">
        <f t="shared" si="16"/>
        <v>1.338709677419355E-3</v>
      </c>
      <c r="AF112" s="58">
        <f t="shared" si="17"/>
        <v>2.9999999999999997E-4</v>
      </c>
      <c r="AG112" s="58">
        <f t="shared" si="61"/>
        <v>5.0495963091118805E-2</v>
      </c>
      <c r="AH112" s="58">
        <f t="shared" si="62"/>
        <v>3.8446751249519417E-4</v>
      </c>
      <c r="AI112" s="58">
        <f t="shared" si="63"/>
        <v>7.6893502499038834E-4</v>
      </c>
      <c r="AJ112" s="58">
        <f t="shared" si="64"/>
        <v>3.8446751249519418E-5</v>
      </c>
    </row>
    <row r="113" spans="2:36" x14ac:dyDescent="0.2">
      <c r="B113" s="5" t="str">
        <f t="shared" ref="B113:F113" si="68">B19</f>
        <v>SJMH-081515-12</v>
      </c>
      <c r="C113" s="5" t="str">
        <f t="shared" si="68"/>
        <v>USEPA Region 9</v>
      </c>
      <c r="D113" s="5" t="str">
        <f t="shared" si="68"/>
        <v>SJMH</v>
      </c>
      <c r="E113" s="11">
        <f t="shared" si="68"/>
        <v>421.32625920000004</v>
      </c>
      <c r="F113" s="8">
        <f t="shared" si="68"/>
        <v>42231.447916666664</v>
      </c>
      <c r="G113" s="33">
        <f t="shared" si="11"/>
        <v>120</v>
      </c>
      <c r="H113" s="65"/>
      <c r="I113" s="58">
        <f t="shared" ref="I113:R113" si="69">I19/1000</f>
        <v>2.3E-2</v>
      </c>
      <c r="J113" s="58">
        <f t="shared" si="69"/>
        <v>2</v>
      </c>
      <c r="K113" s="58">
        <f t="shared" si="69"/>
        <v>6.4999999999999997E-3</v>
      </c>
      <c r="L113" s="59">
        <f t="shared" si="69"/>
        <v>1E-3</v>
      </c>
      <c r="M113" s="59"/>
      <c r="N113" s="59">
        <f t="shared" si="69"/>
        <v>4.2000000000000003E-2</v>
      </c>
      <c r="O113" s="59">
        <f t="shared" si="69"/>
        <v>4.1000000000000002E-2</v>
      </c>
      <c r="P113" s="58">
        <f t="shared" si="69"/>
        <v>0.1</v>
      </c>
      <c r="Q113" s="33">
        <f t="shared" si="69"/>
        <v>90</v>
      </c>
      <c r="R113" s="58">
        <f t="shared" si="69"/>
        <v>0.11</v>
      </c>
      <c r="S113" s="65"/>
      <c r="T113" s="33">
        <f t="shared" si="13"/>
        <v>2.2000000000000002</v>
      </c>
      <c r="U113" s="65"/>
      <c r="V113" s="65"/>
      <c r="W113" s="59">
        <f t="shared" si="14"/>
        <v>0.06</v>
      </c>
      <c r="X113" s="65"/>
      <c r="Y113" s="65"/>
      <c r="Z113" s="65"/>
      <c r="AA113" s="65"/>
      <c r="AB113" s="58">
        <f t="shared" ref="AB113:AD113" si="70">AB19/1000</f>
        <v>1E-3</v>
      </c>
      <c r="AC113" s="58">
        <f t="shared" si="70"/>
        <v>0.11</v>
      </c>
      <c r="AD113" s="58">
        <f t="shared" si="70"/>
        <v>0.36</v>
      </c>
      <c r="AE113" s="58">
        <f t="shared" si="16"/>
        <v>9.1666666666666665E-4</v>
      </c>
      <c r="AF113" s="58">
        <f t="shared" si="17"/>
        <v>1.9166666666666667E-4</v>
      </c>
      <c r="AG113" s="58">
        <f t="shared" si="61"/>
        <v>9.2491694352159481E-2</v>
      </c>
      <c r="AH113" s="58">
        <f t="shared" si="62"/>
        <v>5.1111679018655762E-4</v>
      </c>
      <c r="AI113" s="58">
        <f t="shared" si="63"/>
        <v>1.0222335803731152E-3</v>
      </c>
      <c r="AJ113" s="58">
        <f t="shared" si="64"/>
        <v>5.1111679018655768E-5</v>
      </c>
    </row>
    <row r="114" spans="2:36" x14ac:dyDescent="0.2">
      <c r="B114" s="5" t="str">
        <f t="shared" ref="B114:F114" si="71">B20</f>
        <v>SJMH-081515-11</v>
      </c>
      <c r="C114" s="5" t="str">
        <f t="shared" si="71"/>
        <v>USEPA Region 9</v>
      </c>
      <c r="D114" s="5" t="str">
        <f t="shared" si="71"/>
        <v>SJMH</v>
      </c>
      <c r="E114" s="11">
        <f t="shared" si="71"/>
        <v>421.32625920000004</v>
      </c>
      <c r="F114" s="8">
        <f t="shared" si="71"/>
        <v>42231.447916666664</v>
      </c>
      <c r="G114" s="33">
        <f t="shared" si="11"/>
        <v>130</v>
      </c>
      <c r="H114" s="65"/>
      <c r="I114" s="58">
        <f t="shared" ref="I114:R114" si="72">I20/1000</f>
        <v>2.3E-2</v>
      </c>
      <c r="J114" s="58">
        <f t="shared" si="72"/>
        <v>1.8</v>
      </c>
      <c r="K114" s="58">
        <f t="shared" si="72"/>
        <v>6.3E-3</v>
      </c>
      <c r="L114" s="59">
        <f t="shared" si="72"/>
        <v>1E-3</v>
      </c>
      <c r="M114" s="59"/>
      <c r="N114" s="59">
        <f t="shared" si="72"/>
        <v>4.1000000000000002E-2</v>
      </c>
      <c r="O114" s="59">
        <f t="shared" si="72"/>
        <v>4.1000000000000002E-2</v>
      </c>
      <c r="P114" s="58">
        <f t="shared" si="72"/>
        <v>0.1</v>
      </c>
      <c r="Q114" s="33">
        <f t="shared" si="72"/>
        <v>100</v>
      </c>
      <c r="R114" s="58">
        <f t="shared" si="72"/>
        <v>0.11</v>
      </c>
      <c r="S114" s="65"/>
      <c r="T114" s="33">
        <f t="shared" si="13"/>
        <v>2.1</v>
      </c>
      <c r="U114" s="65"/>
      <c r="V114" s="65"/>
      <c r="W114" s="59">
        <f t="shared" si="14"/>
        <v>5.8999999999999997E-2</v>
      </c>
      <c r="X114" s="65"/>
      <c r="Y114" s="65"/>
      <c r="Z114" s="65"/>
      <c r="AA114" s="65"/>
      <c r="AB114" s="58">
        <f t="shared" ref="AB114:AD114" si="73">AB20/1000</f>
        <v>1E-3</v>
      </c>
      <c r="AC114" s="58">
        <f t="shared" si="73"/>
        <v>0.11</v>
      </c>
      <c r="AD114" s="58">
        <f t="shared" si="73"/>
        <v>0.33</v>
      </c>
      <c r="AE114" s="58">
        <f t="shared" si="16"/>
        <v>8.461538461538462E-4</v>
      </c>
      <c r="AF114" s="58">
        <f t="shared" si="17"/>
        <v>1.7692307692307693E-4</v>
      </c>
      <c r="AG114" s="58">
        <f t="shared" si="61"/>
        <v>2.8930456736286438E-2</v>
      </c>
      <c r="AH114" s="58">
        <f t="shared" si="62"/>
        <v>1.4344732614184072E-4</v>
      </c>
      <c r="AI114" s="58">
        <f t="shared" si="63"/>
        <v>6.8323961441358737E-4</v>
      </c>
      <c r="AJ114" s="58">
        <f t="shared" si="64"/>
        <v>2.2234335551985311E-5</v>
      </c>
    </row>
    <row r="115" spans="2:36" x14ac:dyDescent="0.2">
      <c r="B115" s="5" t="str">
        <f t="shared" ref="B115:F115" si="74">B21</f>
        <v>1508302-001B</v>
      </c>
      <c r="C115" s="5" t="str">
        <f t="shared" si="74"/>
        <v>UDEQ</v>
      </c>
      <c r="D115" s="5">
        <f t="shared" si="74"/>
        <v>4953000</v>
      </c>
      <c r="E115" s="11">
        <f t="shared" si="74"/>
        <v>421.48719360000001</v>
      </c>
      <c r="F115" s="8">
        <f t="shared" si="74"/>
        <v>42231.50277777778</v>
      </c>
      <c r="G115" s="33">
        <f t="shared" si="11"/>
        <v>63.7</v>
      </c>
      <c r="H115" s="65"/>
      <c r="I115" s="58">
        <f t="shared" ref="I115:R115" si="75">I21/1000</f>
        <v>1.6800000000000002E-2</v>
      </c>
      <c r="J115" s="58">
        <f t="shared" si="75"/>
        <v>1.62</v>
      </c>
      <c r="K115" s="58">
        <f t="shared" si="75"/>
        <v>7.2899999999999996E-3</v>
      </c>
      <c r="L115" s="59">
        <f t="shared" si="75"/>
        <v>1.4599999999999999E-3</v>
      </c>
      <c r="M115" s="59"/>
      <c r="N115" s="59">
        <f t="shared" si="75"/>
        <v>2.98E-2</v>
      </c>
      <c r="O115" s="59">
        <f t="shared" si="75"/>
        <v>3.5499999999999997E-2</v>
      </c>
      <c r="P115" s="58">
        <f t="shared" si="75"/>
        <v>7.9000000000000001E-2</v>
      </c>
      <c r="Q115" s="33">
        <f t="shared" si="75"/>
        <v>45.1</v>
      </c>
      <c r="R115" s="58">
        <f t="shared" si="75"/>
        <v>8.6699999999999999E-2</v>
      </c>
      <c r="S115" s="65"/>
      <c r="T115" s="33">
        <f t="shared" si="13"/>
        <v>2.33</v>
      </c>
      <c r="U115" s="65"/>
      <c r="V115" s="65"/>
      <c r="W115" s="59">
        <f t="shared" si="14"/>
        <v>4.7800000000000002E-2</v>
      </c>
      <c r="X115" s="65"/>
      <c r="Y115" s="65"/>
      <c r="Z115" s="65"/>
      <c r="AA115" s="65"/>
      <c r="AB115" s="58">
        <f t="shared" ref="AB115:AD115" si="76">AB21/1000</f>
        <v>8.6200000000000003E-4</v>
      </c>
      <c r="AC115" s="58">
        <f t="shared" si="76"/>
        <v>7.5499999999999998E-2</v>
      </c>
      <c r="AD115" s="58">
        <f t="shared" si="76"/>
        <v>0.22</v>
      </c>
      <c r="AE115" s="58">
        <f t="shared" si="16"/>
        <v>1.3610675039246467E-3</v>
      </c>
      <c r="AF115" s="58">
        <f t="shared" si="17"/>
        <v>2.6373626373626377E-4</v>
      </c>
      <c r="AG115" s="58">
        <f t="shared" si="61"/>
        <v>2.3337305986696234E-2</v>
      </c>
      <c r="AH115" s="58">
        <f t="shared" si="62"/>
        <v>8.1485587583148556E-5</v>
      </c>
      <c r="AI115" s="58">
        <f t="shared" si="63"/>
        <v>5.8575388026607536E-4</v>
      </c>
      <c r="AJ115" s="58">
        <f t="shared" si="64"/>
        <v>2.0981152993348114E-5</v>
      </c>
    </row>
    <row r="116" spans="2:36" x14ac:dyDescent="0.2">
      <c r="B116" s="5" t="str">
        <f t="shared" ref="B116:F116" si="77">B22</f>
        <v>1508316-004B</v>
      </c>
      <c r="C116" s="5" t="str">
        <f t="shared" si="77"/>
        <v>UDEQ</v>
      </c>
      <c r="D116" s="5">
        <f t="shared" si="77"/>
        <v>4953000</v>
      </c>
      <c r="E116" s="11">
        <f t="shared" si="77"/>
        <v>421.48719360000001</v>
      </c>
      <c r="F116" s="8">
        <f t="shared" si="77"/>
        <v>42232.498611111114</v>
      </c>
      <c r="G116" s="33">
        <f t="shared" si="11"/>
        <v>34.299999999999997</v>
      </c>
      <c r="H116" s="65"/>
      <c r="I116" s="58">
        <f t="shared" ref="I116:R116" si="78">I22/1000</f>
        <v>9.9600000000000001E-3</v>
      </c>
      <c r="J116" s="58">
        <f t="shared" si="78"/>
        <v>0.89200000000000002</v>
      </c>
      <c r="K116" s="58">
        <f t="shared" si="78"/>
        <v>2.8700000000000002E-3</v>
      </c>
      <c r="L116" s="59">
        <f t="shared" si="78"/>
        <v>5.9999999999999995E-4</v>
      </c>
      <c r="M116" s="59"/>
      <c r="N116" s="59">
        <f t="shared" si="78"/>
        <v>1.7100000000000001E-2</v>
      </c>
      <c r="O116" s="59">
        <f t="shared" si="78"/>
        <v>1.6299999999999999E-2</v>
      </c>
      <c r="P116" s="58">
        <f t="shared" si="78"/>
        <v>4.02E-2</v>
      </c>
      <c r="Q116" s="33">
        <f t="shared" si="78"/>
        <v>25.6</v>
      </c>
      <c r="R116" s="58">
        <f t="shared" si="78"/>
        <v>3.9399999999999998E-2</v>
      </c>
      <c r="S116" s="65"/>
      <c r="T116" s="33">
        <f t="shared" si="13"/>
        <v>0.97599999999999998</v>
      </c>
      <c r="U116" s="65"/>
      <c r="V116" s="65"/>
      <c r="W116" s="59">
        <f t="shared" si="14"/>
        <v>2.4E-2</v>
      </c>
      <c r="X116" s="65"/>
      <c r="Y116" s="65"/>
      <c r="Z116" s="65"/>
      <c r="AA116" s="65"/>
      <c r="AB116" s="58">
        <f t="shared" ref="AB116:AD116" si="79">AB22/1000</f>
        <v>4.15E-4</v>
      </c>
      <c r="AC116" s="58">
        <f t="shared" si="79"/>
        <v>4.0500000000000001E-2</v>
      </c>
      <c r="AD116" s="58">
        <f t="shared" si="79"/>
        <v>0.29399999999999998</v>
      </c>
      <c r="AE116" s="58">
        <f t="shared" si="16"/>
        <v>1.1486880466472303E-3</v>
      </c>
      <c r="AF116" s="58">
        <f t="shared" si="17"/>
        <v>2.903790087463557E-4</v>
      </c>
      <c r="AG116" s="58">
        <f t="shared" si="61"/>
        <v>4.1945584563957174E-2</v>
      </c>
      <c r="AH116" s="58">
        <f t="shared" si="62"/>
        <v>2.1156856937333389E-4</v>
      </c>
      <c r="AI116" s="58">
        <f t="shared" si="63"/>
        <v>5.8773748571912157E-4</v>
      </c>
      <c r="AJ116" s="58">
        <f t="shared" si="64"/>
        <v>1.0578428468666694E-4</v>
      </c>
    </row>
    <row r="117" spans="2:36" x14ac:dyDescent="0.2">
      <c r="B117" s="5" t="str">
        <f t="shared" ref="B117:F117" si="80">B23</f>
        <v>SJMH-081615-11</v>
      </c>
      <c r="C117" s="5" t="str">
        <f t="shared" si="80"/>
        <v>USEPA Region 9</v>
      </c>
      <c r="D117" s="5" t="str">
        <f t="shared" si="80"/>
        <v>SJMH</v>
      </c>
      <c r="E117" s="11">
        <f t="shared" si="80"/>
        <v>421.32625920000004</v>
      </c>
      <c r="F117" s="8">
        <f t="shared" si="80"/>
        <v>42232.53125</v>
      </c>
      <c r="G117" s="33">
        <f t="shared" si="11"/>
        <v>73</v>
      </c>
      <c r="H117" s="65"/>
      <c r="I117" s="58">
        <f t="shared" ref="I117:R117" si="81">I23/1000</f>
        <v>1.4E-2</v>
      </c>
      <c r="J117" s="58">
        <f t="shared" si="81"/>
        <v>0.87</v>
      </c>
      <c r="K117" s="58">
        <f t="shared" si="81"/>
        <v>4.0000000000000001E-3</v>
      </c>
      <c r="L117" s="59">
        <f t="shared" si="81"/>
        <v>3.8999999999999999E-4</v>
      </c>
      <c r="M117" s="59"/>
      <c r="N117" s="59">
        <f t="shared" si="81"/>
        <v>4.1000000000000002E-2</v>
      </c>
      <c r="O117" s="59">
        <f t="shared" si="81"/>
        <v>2.3E-2</v>
      </c>
      <c r="P117" s="58">
        <f t="shared" si="81"/>
        <v>5.1999999999999998E-2</v>
      </c>
      <c r="Q117" s="33">
        <f t="shared" si="81"/>
        <v>51</v>
      </c>
      <c r="R117" s="58">
        <f t="shared" si="81"/>
        <v>3.5999999999999997E-2</v>
      </c>
      <c r="S117" s="65"/>
      <c r="T117" s="33">
        <f t="shared" si="13"/>
        <v>1.1000000000000001</v>
      </c>
      <c r="U117" s="65"/>
      <c r="V117" s="65"/>
      <c r="W117" s="59">
        <f t="shared" si="14"/>
        <v>3.6999999999999998E-2</v>
      </c>
      <c r="X117" s="65"/>
      <c r="Y117" s="65"/>
      <c r="Z117" s="65"/>
      <c r="AA117" s="65"/>
      <c r="AB117" s="58">
        <f t="shared" ref="AB117:AD117" si="82">AB23/1000</f>
        <v>5.2000000000000006E-4</v>
      </c>
      <c r="AC117" s="58">
        <f t="shared" si="82"/>
        <v>9.4E-2</v>
      </c>
      <c r="AD117" s="58">
        <f t="shared" si="82"/>
        <v>0.13</v>
      </c>
      <c r="AE117" s="58">
        <f t="shared" si="16"/>
        <v>4.9315068493150684E-4</v>
      </c>
      <c r="AF117" s="58">
        <f t="shared" si="17"/>
        <v>1.9178082191780821E-4</v>
      </c>
      <c r="AG117" s="58">
        <f t="shared" si="61"/>
        <v>7.6680790960451981E-2</v>
      </c>
      <c r="AH117" s="58">
        <f t="shared" si="62"/>
        <v>3.5310734463276841E-4</v>
      </c>
      <c r="AI117" s="58">
        <f t="shared" si="63"/>
        <v>7.0621468926553683E-4</v>
      </c>
      <c r="AJ117" s="58">
        <f t="shared" si="64"/>
        <v>1.7655367231638421E-4</v>
      </c>
    </row>
    <row r="118" spans="2:36" x14ac:dyDescent="0.2">
      <c r="B118" s="5" t="str">
        <f t="shared" ref="B118:F118" si="83">B24</f>
        <v>SJMH-081715-11</v>
      </c>
      <c r="C118" s="5" t="str">
        <f t="shared" si="83"/>
        <v>USEPA Region 9</v>
      </c>
      <c r="D118" s="5" t="str">
        <f t="shared" si="83"/>
        <v>SJMH</v>
      </c>
      <c r="E118" s="11">
        <f t="shared" si="83"/>
        <v>421.32625920000004</v>
      </c>
      <c r="F118" s="8">
        <f t="shared" si="83"/>
        <v>42233.440972222219</v>
      </c>
      <c r="G118" s="33">
        <f t="shared" si="11"/>
        <v>55</v>
      </c>
      <c r="H118" s="65"/>
      <c r="I118" s="58">
        <f t="shared" ref="I118:R118" si="84">I24/1000</f>
        <v>1.0999999999999999E-2</v>
      </c>
      <c r="J118" s="58">
        <f t="shared" si="84"/>
        <v>0.61</v>
      </c>
      <c r="K118" s="58">
        <f t="shared" si="84"/>
        <v>3.0000000000000001E-3</v>
      </c>
      <c r="L118" s="59">
        <f t="shared" si="84"/>
        <v>5.8E-4</v>
      </c>
      <c r="M118" s="59"/>
      <c r="N118" s="59">
        <f t="shared" si="84"/>
        <v>0.03</v>
      </c>
      <c r="O118" s="59">
        <f t="shared" si="84"/>
        <v>1.9E-2</v>
      </c>
      <c r="P118" s="58">
        <f t="shared" si="84"/>
        <v>4.2999999999999997E-2</v>
      </c>
      <c r="Q118" s="33">
        <f t="shared" si="84"/>
        <v>43</v>
      </c>
      <c r="R118" s="58">
        <f t="shared" si="84"/>
        <v>3.9E-2</v>
      </c>
      <c r="S118" s="65"/>
      <c r="T118" s="33">
        <f t="shared" si="13"/>
        <v>0.9</v>
      </c>
      <c r="U118" s="65"/>
      <c r="V118" s="65"/>
      <c r="W118" s="59">
        <f t="shared" si="14"/>
        <v>3.1E-2</v>
      </c>
      <c r="X118" s="65"/>
      <c r="Y118" s="65"/>
      <c r="Z118" s="65"/>
      <c r="AA118" s="65"/>
      <c r="AB118" s="58">
        <f t="shared" ref="AB118:AD118" si="85">AB24/1000</f>
        <v>5.5000000000000003E-4</v>
      </c>
      <c r="AC118" s="58">
        <f t="shared" si="85"/>
        <v>7.0999999999999994E-2</v>
      </c>
      <c r="AD118" s="58">
        <f t="shared" si="85"/>
        <v>0.13</v>
      </c>
      <c r="AE118" s="58">
        <f t="shared" si="16"/>
        <v>7.0909090909090911E-4</v>
      </c>
      <c r="AF118" s="58">
        <f t="shared" si="17"/>
        <v>1.9999999999999998E-4</v>
      </c>
      <c r="AG118" s="58">
        <f t="shared" si="61"/>
        <v>6.4765784114052954E-2</v>
      </c>
      <c r="AH118" s="58">
        <f t="shared" si="62"/>
        <v>1.0183299389002037E-4</v>
      </c>
      <c r="AI118" s="58">
        <f t="shared" si="63"/>
        <v>7.1283095723014261E-4</v>
      </c>
      <c r="AJ118" s="58">
        <f t="shared" si="64"/>
        <v>3.0549898167006103E-5</v>
      </c>
    </row>
    <row r="119" spans="2:36" x14ac:dyDescent="0.2">
      <c r="B119" s="5" t="str">
        <f t="shared" ref="B119:F119" si="86">B25</f>
        <v>1508324-001B</v>
      </c>
      <c r="C119" s="5" t="str">
        <f t="shared" si="86"/>
        <v>UDEQ</v>
      </c>
      <c r="D119" s="5">
        <f t="shared" si="86"/>
        <v>4953000</v>
      </c>
      <c r="E119" s="11">
        <f t="shared" si="86"/>
        <v>421.48719360000001</v>
      </c>
      <c r="F119" s="8">
        <f t="shared" si="86"/>
        <v>42233.62777777778</v>
      </c>
      <c r="G119" s="33">
        <f t="shared" si="11"/>
        <v>16.8</v>
      </c>
      <c r="H119" s="65"/>
      <c r="I119" s="58">
        <f t="shared" ref="I119:R119" si="87">I25/1000</f>
        <v>6.8500000000000002E-3</v>
      </c>
      <c r="J119" s="58">
        <f t="shared" si="87"/>
        <v>0.496</v>
      </c>
      <c r="K119" s="58">
        <f t="shared" si="87"/>
        <v>2.0699999999999998E-3</v>
      </c>
      <c r="L119" s="59">
        <f t="shared" si="87"/>
        <v>4.2900000000000002E-4</v>
      </c>
      <c r="M119" s="59"/>
      <c r="N119" s="59">
        <f t="shared" si="87"/>
        <v>8.2400000000000008E-3</v>
      </c>
      <c r="O119" s="59">
        <f t="shared" si="87"/>
        <v>9.8200000000000006E-3</v>
      </c>
      <c r="P119" s="58">
        <f t="shared" si="87"/>
        <v>2.4299999999999999E-2</v>
      </c>
      <c r="Q119" s="33">
        <f t="shared" si="87"/>
        <v>13.5</v>
      </c>
      <c r="R119" s="58">
        <f t="shared" si="87"/>
        <v>2.7099999999999999E-2</v>
      </c>
      <c r="S119" s="65"/>
      <c r="T119" s="33">
        <f t="shared" si="13"/>
        <v>0.64100000000000001</v>
      </c>
      <c r="U119" s="65"/>
      <c r="V119" s="65"/>
      <c r="W119" s="59">
        <f t="shared" si="14"/>
        <v>1.41E-2</v>
      </c>
      <c r="X119" s="65"/>
      <c r="Y119" s="65"/>
      <c r="Z119" s="65"/>
      <c r="AA119" s="65"/>
      <c r="AB119" s="58">
        <f t="shared" ref="AB119:AD119" si="88">AB25/1000</f>
        <v>2.61E-4</v>
      </c>
      <c r="AC119" s="58">
        <f t="shared" si="88"/>
        <v>2.6200000000000005E-2</v>
      </c>
      <c r="AD119" s="58">
        <f t="shared" si="88"/>
        <v>7.2599999999999998E-2</v>
      </c>
      <c r="AE119" s="58">
        <f t="shared" si="16"/>
        <v>1.6130952380952379E-3</v>
      </c>
      <c r="AF119" s="58">
        <f t="shared" si="17"/>
        <v>4.0773809523809523E-4</v>
      </c>
      <c r="AG119" s="58">
        <f t="shared" si="61"/>
        <v>3.407238617141739E-2</v>
      </c>
      <c r="AH119" s="58">
        <f t="shared" si="62"/>
        <v>1.3979561880530665E-4</v>
      </c>
      <c r="AI119" s="58">
        <f t="shared" si="63"/>
        <v>6.4599555449932201E-4</v>
      </c>
      <c r="AJ119" s="58">
        <f t="shared" si="64"/>
        <v>3.4948904701326663E-5</v>
      </c>
    </row>
    <row r="120" spans="2:36" x14ac:dyDescent="0.2">
      <c r="B120" s="5" t="str">
        <f t="shared" ref="B120:F120" si="89">B26</f>
        <v>1508435-001B</v>
      </c>
      <c r="C120" s="5" t="str">
        <f t="shared" si="89"/>
        <v>UDEQ</v>
      </c>
      <c r="D120" s="5">
        <f t="shared" si="89"/>
        <v>4953000</v>
      </c>
      <c r="E120" s="11">
        <f t="shared" si="89"/>
        <v>421.48719360000001</v>
      </c>
      <c r="F120" s="8">
        <f t="shared" si="89"/>
        <v>42234.496527777781</v>
      </c>
      <c r="G120" s="33">
        <f t="shared" si="11"/>
        <v>17.399999999999999</v>
      </c>
      <c r="H120" s="65"/>
      <c r="I120" s="58">
        <f t="shared" ref="I120:R120" si="90">I26/1000</f>
        <v>5.3699999999999998E-3</v>
      </c>
      <c r="J120" s="58">
        <f t="shared" si="90"/>
        <v>0.28100000000000003</v>
      </c>
      <c r="K120" s="58">
        <f t="shared" si="90"/>
        <v>1.1900000000000001E-3</v>
      </c>
      <c r="L120" s="59">
        <f t="shared" si="90"/>
        <v>2.43E-4</v>
      </c>
      <c r="M120" s="59"/>
      <c r="N120" s="59">
        <f t="shared" si="90"/>
        <v>9.9699999999999997E-3</v>
      </c>
      <c r="O120" s="59">
        <f t="shared" si="90"/>
        <v>6.3299999999999997E-3</v>
      </c>
      <c r="P120" s="58">
        <f t="shared" si="90"/>
        <v>1.6299999999999999E-2</v>
      </c>
      <c r="Q120" s="33">
        <f t="shared" si="90"/>
        <v>13</v>
      </c>
      <c r="R120" s="58">
        <f t="shared" si="90"/>
        <v>1.47E-2</v>
      </c>
      <c r="S120" s="65"/>
      <c r="T120" s="33">
        <f t="shared" si="13"/>
        <v>0.373</v>
      </c>
      <c r="U120" s="65"/>
      <c r="V120" s="65"/>
      <c r="W120" s="59">
        <f t="shared" si="14"/>
        <v>1.21E-2</v>
      </c>
      <c r="X120" s="65"/>
      <c r="Y120" s="65"/>
      <c r="Z120" s="65"/>
      <c r="AA120" s="65"/>
      <c r="AB120" s="58">
        <f t="shared" ref="AB120:AD120" si="91">AB26/1000</f>
        <v>1.8100000000000001E-4</v>
      </c>
      <c r="AC120" s="58">
        <f t="shared" si="91"/>
        <v>2.5399999999999999E-2</v>
      </c>
      <c r="AD120" s="58">
        <f t="shared" si="91"/>
        <v>5.5399999999999998E-2</v>
      </c>
      <c r="AE120" s="58">
        <f t="shared" si="16"/>
        <v>8.4482758620689664E-4</v>
      </c>
      <c r="AF120" s="58">
        <f t="shared" si="17"/>
        <v>3.0862068965517244E-4</v>
      </c>
      <c r="AG120" s="58">
        <f t="shared" si="61"/>
        <v>2.4545454545454547E-2</v>
      </c>
      <c r="AH120" s="58">
        <f t="shared" si="62"/>
        <v>5.8181818181818185E-5</v>
      </c>
      <c r="AI120" s="58">
        <f t="shared" si="63"/>
        <v>5.2727272727272725E-4</v>
      </c>
      <c r="AJ120" s="58">
        <f t="shared" si="64"/>
        <v>1.4545454545454546E-5</v>
      </c>
    </row>
    <row r="121" spans="2:36" x14ac:dyDescent="0.2">
      <c r="B121" s="5" t="str">
        <f t="shared" ref="B121:F121" si="92">B27</f>
        <v>SJHM-081815-11</v>
      </c>
      <c r="C121" s="5" t="str">
        <f t="shared" si="92"/>
        <v>USEPA Region 9</v>
      </c>
      <c r="D121" s="5" t="str">
        <f t="shared" si="92"/>
        <v>SJMH</v>
      </c>
      <c r="E121" s="11">
        <f t="shared" si="92"/>
        <v>421.32625920000004</v>
      </c>
      <c r="F121" s="8">
        <f t="shared" si="92"/>
        <v>42234.53125</v>
      </c>
      <c r="G121" s="33">
        <f t="shared" si="11"/>
        <v>17</v>
      </c>
      <c r="H121" s="65"/>
      <c r="I121" s="58">
        <f t="shared" ref="I121:R121" si="93">I27/1000</f>
        <v>5.4999999999999997E-3</v>
      </c>
      <c r="J121" s="58">
        <f t="shared" si="93"/>
        <v>0.36</v>
      </c>
      <c r="K121" s="58">
        <f t="shared" si="93"/>
        <v>9.2000000000000003E-4</v>
      </c>
      <c r="L121" s="59">
        <f t="shared" si="93"/>
        <v>2.7E-4</v>
      </c>
      <c r="M121" s="59"/>
      <c r="N121" s="59">
        <f t="shared" si="93"/>
        <v>7.4999999999999997E-3</v>
      </c>
      <c r="O121" s="59">
        <f t="shared" si="93"/>
        <v>5.7000000000000002E-3</v>
      </c>
      <c r="P121" s="58">
        <f t="shared" si="93"/>
        <v>1.7000000000000001E-2</v>
      </c>
      <c r="Q121" s="33">
        <f t="shared" si="93"/>
        <v>15</v>
      </c>
      <c r="R121" s="58">
        <f t="shared" si="93"/>
        <v>1.7000000000000001E-2</v>
      </c>
      <c r="S121" s="65"/>
      <c r="T121" s="33">
        <f t="shared" si="13"/>
        <v>0.39</v>
      </c>
      <c r="U121" s="65"/>
      <c r="V121" s="65"/>
      <c r="W121" s="59">
        <f t="shared" si="14"/>
        <v>1.0999999999999999E-2</v>
      </c>
      <c r="X121" s="65"/>
      <c r="Y121" s="65"/>
      <c r="Z121" s="65"/>
      <c r="AA121" s="65"/>
      <c r="AB121" s="58">
        <f t="shared" ref="AB121:AD121" si="94">AB27/1000</f>
        <v>5.0000000000000001E-4</v>
      </c>
      <c r="AC121" s="58">
        <f t="shared" si="94"/>
        <v>2.1999999999999999E-2</v>
      </c>
      <c r="AD121" s="58">
        <f t="shared" si="94"/>
        <v>5.6000000000000001E-2</v>
      </c>
      <c r="AE121" s="58">
        <f t="shared" si="16"/>
        <v>1E-3</v>
      </c>
      <c r="AF121" s="58">
        <f t="shared" si="17"/>
        <v>3.2352941176470585E-4</v>
      </c>
      <c r="AG121" s="58">
        <f t="shared" si="61"/>
        <v>4.198265601088251E-2</v>
      </c>
      <c r="AH121" s="58">
        <f t="shared" si="62"/>
        <v>2.4291301285009841E-4</v>
      </c>
      <c r="AI121" s="58">
        <f t="shared" si="63"/>
        <v>6.3667500668010792E-4</v>
      </c>
      <c r="AJ121" s="58">
        <f t="shared" si="64"/>
        <v>5.0768819685670561E-5</v>
      </c>
    </row>
    <row r="122" spans="2:36" x14ac:dyDescent="0.2">
      <c r="B122" s="5" t="str">
        <f t="shared" ref="B122:F122" si="95">B28</f>
        <v>SJMC-081915-11</v>
      </c>
      <c r="C122" s="5" t="str">
        <f t="shared" si="95"/>
        <v>USEPA Region 9</v>
      </c>
      <c r="D122" s="5" t="str">
        <f t="shared" si="95"/>
        <v>SJMH</v>
      </c>
      <c r="E122" s="11">
        <f t="shared" si="95"/>
        <v>421.32625920000004</v>
      </c>
      <c r="F122" s="8">
        <f t="shared" si="95"/>
        <v>42235.4375</v>
      </c>
      <c r="G122" s="33">
        <f t="shared" si="11"/>
        <v>7.9</v>
      </c>
      <c r="H122" s="65"/>
      <c r="I122" s="58">
        <f t="shared" ref="I122:R122" si="96">I28/1000</f>
        <v>2.2000000000000001E-3</v>
      </c>
      <c r="J122" s="58">
        <f t="shared" si="96"/>
        <v>0.13</v>
      </c>
      <c r="K122" s="58">
        <f t="shared" si="96"/>
        <v>2.5000000000000001E-4</v>
      </c>
      <c r="L122" s="59">
        <f t="shared" si="96"/>
        <v>2.5000000000000001E-4</v>
      </c>
      <c r="M122" s="59"/>
      <c r="N122" s="59">
        <f t="shared" si="96"/>
        <v>1.4E-3</v>
      </c>
      <c r="O122" s="59">
        <f t="shared" si="96"/>
        <v>1.4E-3</v>
      </c>
      <c r="P122" s="58">
        <f t="shared" si="96"/>
        <v>5.4999999999999997E-3</v>
      </c>
      <c r="Q122" s="33">
        <f t="shared" si="96"/>
        <v>4.5</v>
      </c>
      <c r="R122" s="58">
        <f t="shared" si="96"/>
        <v>4.0999999999999995E-3</v>
      </c>
      <c r="S122" s="65"/>
      <c r="T122" s="33">
        <f t="shared" si="13"/>
        <v>0.12</v>
      </c>
      <c r="U122" s="65"/>
      <c r="V122" s="65"/>
      <c r="W122" s="59">
        <f t="shared" si="14"/>
        <v>2.5999999999999999E-3</v>
      </c>
      <c r="X122" s="65"/>
      <c r="Y122" s="65"/>
      <c r="Z122" s="65"/>
      <c r="AA122" s="65"/>
      <c r="AB122" s="58">
        <f t="shared" ref="AB122:AD122" si="97">AB28/1000</f>
        <v>5.0000000000000001E-4</v>
      </c>
      <c r="AC122" s="58">
        <f t="shared" si="97"/>
        <v>6.3E-3</v>
      </c>
      <c r="AD122" s="58">
        <f t="shared" si="97"/>
        <v>1.4E-2</v>
      </c>
      <c r="AE122" s="58">
        <f t="shared" si="16"/>
        <v>5.1898734177215186E-4</v>
      </c>
      <c r="AF122" s="58">
        <f t="shared" si="17"/>
        <v>2.7848101265822784E-4</v>
      </c>
      <c r="AG122" s="58">
        <f t="shared" si="61"/>
        <v>5.309792897710975E-2</v>
      </c>
      <c r="AH122" s="58">
        <f t="shared" si="62"/>
        <v>2.8684527565830991E-4</v>
      </c>
      <c r="AI122" s="58">
        <f t="shared" si="63"/>
        <v>8.5881475532097998E-4</v>
      </c>
      <c r="AJ122" s="58">
        <f t="shared" si="64"/>
        <v>5.5934828753370438E-5</v>
      </c>
    </row>
    <row r="123" spans="2:36" x14ac:dyDescent="0.2">
      <c r="B123" s="5" t="str">
        <f t="shared" ref="B123:F123" si="98">B29</f>
        <v>SJMH-081915-11</v>
      </c>
      <c r="C123" s="5" t="str">
        <f t="shared" si="98"/>
        <v>USEPA Region 9</v>
      </c>
      <c r="D123" s="5" t="str">
        <f t="shared" si="98"/>
        <v>SJMH</v>
      </c>
      <c r="E123" s="11">
        <f t="shared" si="98"/>
        <v>421.32625920000004</v>
      </c>
      <c r="F123" s="8">
        <f t="shared" si="98"/>
        <v>42235.510416666664</v>
      </c>
      <c r="G123" s="33">
        <f t="shared" si="11"/>
        <v>7.8</v>
      </c>
      <c r="H123" s="65"/>
      <c r="I123" s="58">
        <f t="shared" ref="I123:R123" si="99">I29/1000</f>
        <v>3.0000000000000001E-3</v>
      </c>
      <c r="J123" s="58">
        <f t="shared" si="99"/>
        <v>0.22</v>
      </c>
      <c r="K123" s="58">
        <f t="shared" si="99"/>
        <v>4.0999999999999999E-4</v>
      </c>
      <c r="L123" s="59">
        <f t="shared" si="99"/>
        <v>2.5000000000000001E-4</v>
      </c>
      <c r="M123" s="59"/>
      <c r="N123" s="59">
        <f t="shared" si="99"/>
        <v>3.3999999999999998E-3</v>
      </c>
      <c r="O123" s="59">
        <f t="shared" si="99"/>
        <v>3.0000000000000001E-3</v>
      </c>
      <c r="P123" s="58">
        <f t="shared" si="99"/>
        <v>9.300000000000001E-3</v>
      </c>
      <c r="Q123" s="33">
        <f t="shared" si="99"/>
        <v>6.4</v>
      </c>
      <c r="R123" s="58">
        <f t="shared" si="99"/>
        <v>8.4000000000000012E-3</v>
      </c>
      <c r="S123" s="65"/>
      <c r="T123" s="33">
        <f t="shared" si="13"/>
        <v>0.23</v>
      </c>
      <c r="U123" s="65"/>
      <c r="V123" s="65"/>
      <c r="W123" s="59">
        <f t="shared" si="14"/>
        <v>5.1999999999999998E-3</v>
      </c>
      <c r="X123" s="65"/>
      <c r="Y123" s="65"/>
      <c r="Z123" s="65"/>
      <c r="AA123" s="65"/>
      <c r="AB123" s="58">
        <f t="shared" ref="AB123:AD123" si="100">AB29/1000</f>
        <v>5.0000000000000001E-4</v>
      </c>
      <c r="AC123" s="58">
        <f t="shared" si="100"/>
        <v>1.2E-2</v>
      </c>
      <c r="AD123" s="58">
        <f t="shared" si="100"/>
        <v>2.7E-2</v>
      </c>
      <c r="AE123" s="58">
        <f t="shared" si="16"/>
        <v>1.0769230769230771E-3</v>
      </c>
      <c r="AF123" s="58">
        <f t="shared" si="17"/>
        <v>3.8461538461538462E-4</v>
      </c>
      <c r="AG123" s="58">
        <f t="shared" si="61"/>
        <v>6.0221444825595216E-2</v>
      </c>
      <c r="AH123" s="58">
        <f t="shared" si="62"/>
        <v>3.3963930306015009E-4</v>
      </c>
      <c r="AI123" s="58">
        <f t="shared" si="63"/>
        <v>6.7927860612030017E-4</v>
      </c>
      <c r="AJ123" s="58">
        <f t="shared" si="64"/>
        <v>4.4153109397819521E-5</v>
      </c>
    </row>
    <row r="124" spans="2:36" x14ac:dyDescent="0.2">
      <c r="B124" s="5" t="str">
        <f t="shared" ref="B124:F124" si="101">B30</f>
        <v>1508436-001B</v>
      </c>
      <c r="C124" s="5" t="str">
        <f t="shared" si="101"/>
        <v>UDEQ</v>
      </c>
      <c r="D124" s="5">
        <f t="shared" si="101"/>
        <v>4953000</v>
      </c>
      <c r="E124" s="11">
        <f t="shared" si="101"/>
        <v>421.48719360000001</v>
      </c>
      <c r="F124" s="8">
        <f t="shared" si="101"/>
        <v>42235.543749999997</v>
      </c>
      <c r="G124" s="33">
        <f t="shared" si="11"/>
        <v>7.11</v>
      </c>
      <c r="H124" s="65"/>
      <c r="I124" s="58">
        <f t="shared" ref="I124:R124" si="102">I30/1000</f>
        <v>3.13E-3</v>
      </c>
      <c r="J124" s="58">
        <f t="shared" si="102"/>
        <v>0.187</v>
      </c>
      <c r="K124" s="58">
        <f t="shared" si="102"/>
        <v>4.57E-4</v>
      </c>
      <c r="L124" s="59">
        <f t="shared" si="102"/>
        <v>5.0000000000000001E-4</v>
      </c>
      <c r="M124" s="59"/>
      <c r="N124" s="59">
        <f t="shared" si="102"/>
        <v>3.8300000000000001E-3</v>
      </c>
      <c r="O124" s="59">
        <f t="shared" si="102"/>
        <v>2.66E-3</v>
      </c>
      <c r="P124" s="58">
        <f t="shared" si="102"/>
        <v>8.5100000000000002E-3</v>
      </c>
      <c r="Q124" s="33">
        <f t="shared" si="102"/>
        <v>5.21</v>
      </c>
      <c r="R124" s="58">
        <f t="shared" si="102"/>
        <v>7.1500000000000001E-3</v>
      </c>
      <c r="S124" s="65"/>
      <c r="T124" s="33">
        <f t="shared" si="13"/>
        <v>0.182</v>
      </c>
      <c r="U124" s="65"/>
      <c r="V124" s="65"/>
      <c r="W124" s="59">
        <f t="shared" si="14"/>
        <v>4.81E-3</v>
      </c>
      <c r="X124" s="65"/>
      <c r="Y124" s="65"/>
      <c r="Z124" s="65"/>
      <c r="AA124" s="65"/>
      <c r="AB124" s="58">
        <f t="shared" ref="AB124:AD124" si="103">AB30/1000</f>
        <v>5.02E-5</v>
      </c>
      <c r="AC124" s="58">
        <f t="shared" si="103"/>
        <v>1.2E-2</v>
      </c>
      <c r="AD124" s="58">
        <f t="shared" si="103"/>
        <v>2.3E-2</v>
      </c>
      <c r="AE124" s="58">
        <f t="shared" si="16"/>
        <v>1.0056258790436005E-3</v>
      </c>
      <c r="AF124" s="58">
        <f t="shared" si="17"/>
        <v>4.4022503516174399E-4</v>
      </c>
      <c r="AG124" s="58">
        <f t="shared" si="61"/>
        <v>3.1428571428571431E-2</v>
      </c>
      <c r="AH124" s="58">
        <f t="shared" si="62"/>
        <v>4.2857142857142856E-5</v>
      </c>
      <c r="AI124" s="58">
        <f t="shared" si="63"/>
        <v>5.7142857142857147E-4</v>
      </c>
      <c r="AJ124" s="58">
        <f t="shared" si="64"/>
        <v>2.8571428571428574E-5</v>
      </c>
    </row>
    <row r="125" spans="2:36" x14ac:dyDescent="0.2">
      <c r="B125" s="5" t="str">
        <f t="shared" ref="B125:F125" si="104">B31</f>
        <v>1508437-001B</v>
      </c>
      <c r="C125" s="5" t="str">
        <f t="shared" si="104"/>
        <v>UDEQ</v>
      </c>
      <c r="D125" s="5">
        <f t="shared" si="104"/>
        <v>4953000</v>
      </c>
      <c r="E125" s="11">
        <f t="shared" si="104"/>
        <v>421.48719360000001</v>
      </c>
      <c r="F125" s="8">
        <f t="shared" si="104"/>
        <v>42236.288888888892</v>
      </c>
      <c r="G125" s="33">
        <f t="shared" si="11"/>
        <v>5.79</v>
      </c>
      <c r="H125" s="65"/>
      <c r="I125" s="58">
        <f t="shared" ref="I125:R125" si="105">I31/1000</f>
        <v>2.9199999999999999E-3</v>
      </c>
      <c r="J125" s="58">
        <f t="shared" si="105"/>
        <v>0.161</v>
      </c>
      <c r="K125" s="58">
        <f t="shared" si="105"/>
        <v>3.4200000000000002E-4</v>
      </c>
      <c r="L125" s="59">
        <f t="shared" si="105"/>
        <v>5.0000000000000001E-4</v>
      </c>
      <c r="M125" s="59"/>
      <c r="N125" s="59">
        <f t="shared" si="105"/>
        <v>3.0899999999999999E-3</v>
      </c>
      <c r="O125" s="59">
        <f t="shared" si="105"/>
        <v>1.99E-3</v>
      </c>
      <c r="P125" s="58">
        <f t="shared" si="105"/>
        <v>6.8399999999999997E-3</v>
      </c>
      <c r="Q125" s="33">
        <f t="shared" si="105"/>
        <v>4.33</v>
      </c>
      <c r="R125" s="58">
        <f t="shared" si="105"/>
        <v>5.1700000000000001E-3</v>
      </c>
      <c r="S125" s="65"/>
      <c r="T125" s="33">
        <f t="shared" si="13"/>
        <v>0.13600000000000001</v>
      </c>
      <c r="U125" s="65"/>
      <c r="V125" s="65"/>
      <c r="W125" s="59">
        <f t="shared" si="14"/>
        <v>3.2399999999999998E-3</v>
      </c>
      <c r="X125" s="65"/>
      <c r="Y125" s="65"/>
      <c r="Z125" s="65"/>
      <c r="AA125" s="65"/>
      <c r="AB125" s="58">
        <f t="shared" ref="AB125:AD125" si="106">AB31/1000</f>
        <v>3.7200000000000003E-5</v>
      </c>
      <c r="AC125" s="58">
        <f t="shared" si="106"/>
        <v>1.04E-2</v>
      </c>
      <c r="AD125" s="58">
        <f t="shared" si="106"/>
        <v>1.8700000000000001E-2</v>
      </c>
      <c r="AE125" s="58">
        <f t="shared" si="16"/>
        <v>8.9291882556131259E-4</v>
      </c>
      <c r="AF125" s="58">
        <f t="shared" si="17"/>
        <v>5.0431778929188251E-4</v>
      </c>
    </row>
    <row r="126" spans="2:36" x14ac:dyDescent="0.2">
      <c r="B126" s="5" t="str">
        <f t="shared" ref="B126:F126" si="107">B32</f>
        <v>SJMH-082415-11</v>
      </c>
      <c r="C126" s="5" t="str">
        <f t="shared" si="107"/>
        <v>USEPA Region 9</v>
      </c>
      <c r="D126" s="5" t="str">
        <f t="shared" si="107"/>
        <v>SJMH</v>
      </c>
      <c r="E126" s="11">
        <f t="shared" si="107"/>
        <v>421.32625920000004</v>
      </c>
      <c r="F126" s="8">
        <f t="shared" si="107"/>
        <v>42240.542361111111</v>
      </c>
      <c r="G126" s="33">
        <f t="shared" si="11"/>
        <v>3.4</v>
      </c>
      <c r="H126" s="65"/>
      <c r="I126" s="58">
        <f t="shared" ref="I126:R126" si="108">I32/1000</f>
        <v>2.3E-3</v>
      </c>
      <c r="J126" s="58">
        <f t="shared" si="108"/>
        <v>0.15</v>
      </c>
      <c r="K126" s="58">
        <f t="shared" si="108"/>
        <v>2.5000000000000001E-4</v>
      </c>
      <c r="L126" s="59">
        <f t="shared" si="108"/>
        <v>2.5000000000000001E-4</v>
      </c>
      <c r="M126" s="59"/>
      <c r="N126" s="59">
        <f t="shared" si="108"/>
        <v>1.5E-3</v>
      </c>
      <c r="O126" s="59">
        <f t="shared" si="108"/>
        <v>1.1999999999999999E-3</v>
      </c>
      <c r="P126" s="58">
        <f t="shared" si="108"/>
        <v>5.0999999999999995E-3</v>
      </c>
      <c r="Q126" s="33">
        <f t="shared" si="108"/>
        <v>2.8</v>
      </c>
      <c r="R126" s="58">
        <f t="shared" si="108"/>
        <v>3.0999999999999999E-3</v>
      </c>
      <c r="S126" s="65"/>
      <c r="T126" s="33">
        <f t="shared" si="13"/>
        <v>8.6999999999999994E-2</v>
      </c>
      <c r="U126" s="65"/>
      <c r="V126" s="65"/>
      <c r="W126" s="59">
        <f t="shared" si="14"/>
        <v>2.3E-3</v>
      </c>
      <c r="X126" s="65"/>
      <c r="Y126" s="65"/>
      <c r="Z126" s="65"/>
      <c r="AA126" s="65"/>
      <c r="AB126" s="58">
        <f t="shared" ref="AB126:AD126" si="109">AB32/1000</f>
        <v>5.0000000000000001E-4</v>
      </c>
      <c r="AC126" s="58">
        <f t="shared" si="109"/>
        <v>7.0000000000000001E-3</v>
      </c>
      <c r="AD126" s="58">
        <f t="shared" si="109"/>
        <v>1.2999999999999999E-2</v>
      </c>
      <c r="AE126" s="58">
        <f t="shared" si="16"/>
        <v>9.1176470588235292E-4</v>
      </c>
      <c r="AF126" s="58">
        <f t="shared" si="17"/>
        <v>6.7647058823529411E-4</v>
      </c>
    </row>
    <row r="127" spans="2:36" x14ac:dyDescent="0.2">
      <c r="B127" s="5" t="str">
        <f t="shared" ref="B127:F127" si="110">B33</f>
        <v>1508574-002B</v>
      </c>
      <c r="C127" s="5" t="str">
        <f t="shared" si="110"/>
        <v>UDEQ</v>
      </c>
      <c r="D127" s="5">
        <f t="shared" si="110"/>
        <v>4953000</v>
      </c>
      <c r="E127" s="11">
        <f t="shared" si="110"/>
        <v>421.48719360000001</v>
      </c>
      <c r="F127" s="8">
        <f t="shared" si="110"/>
        <v>42240.548611111109</v>
      </c>
      <c r="G127" s="33">
        <f t="shared" si="11"/>
        <v>3.41</v>
      </c>
      <c r="H127" s="65"/>
      <c r="I127" s="58">
        <f t="shared" ref="I127:R127" si="111">I33/1000</f>
        <v>2.3500000000000001E-3</v>
      </c>
      <c r="J127" s="58">
        <f t="shared" si="111"/>
        <v>0.13200000000000001</v>
      </c>
      <c r="K127" s="58">
        <f t="shared" si="111"/>
        <v>2.42E-4</v>
      </c>
      <c r="L127" s="59">
        <f t="shared" si="111"/>
        <v>5.0000000000000001E-4</v>
      </c>
      <c r="M127" s="59"/>
      <c r="N127" s="59">
        <f t="shared" si="111"/>
        <v>1.6900000000000001E-3</v>
      </c>
      <c r="O127" s="59">
        <f t="shared" si="111"/>
        <v>1.2600000000000001E-3</v>
      </c>
      <c r="P127" s="58">
        <f t="shared" si="111"/>
        <v>4.9899999999999996E-3</v>
      </c>
      <c r="Q127" s="33">
        <f t="shared" si="111"/>
        <v>3.28</v>
      </c>
      <c r="R127" s="58">
        <f t="shared" si="111"/>
        <v>3.0200000000000001E-3</v>
      </c>
      <c r="S127" s="65"/>
      <c r="T127" s="33">
        <f t="shared" si="13"/>
        <v>9.0200000000000002E-2</v>
      </c>
      <c r="U127" s="65"/>
      <c r="V127" s="65"/>
      <c r="W127" s="59">
        <f t="shared" si="14"/>
        <v>2.1800000000000001E-3</v>
      </c>
      <c r="X127" s="65"/>
      <c r="Y127" s="65"/>
      <c r="Z127" s="65"/>
      <c r="AA127" s="65"/>
      <c r="AB127" s="58">
        <f t="shared" ref="AB127:AD127" si="112">AB33/1000</f>
        <v>2E-3</v>
      </c>
      <c r="AC127" s="58">
        <f t="shared" si="112"/>
        <v>7.3699999999999998E-3</v>
      </c>
      <c r="AD127" s="58">
        <f t="shared" si="112"/>
        <v>1.5599999999999999E-2</v>
      </c>
      <c r="AE127" s="58">
        <f t="shared" si="16"/>
        <v>8.8563049853372438E-4</v>
      </c>
      <c r="AF127" s="58">
        <f t="shared" si="17"/>
        <v>6.8914956011730205E-4</v>
      </c>
    </row>
    <row r="128" spans="2:36" x14ac:dyDescent="0.2">
      <c r="B128" s="5" t="str">
        <f t="shared" ref="B128:F128" si="113">B34</f>
        <v>SJMH-082515-11</v>
      </c>
      <c r="C128" s="5" t="str">
        <f t="shared" si="113"/>
        <v>USEPA Region 9</v>
      </c>
      <c r="D128" s="5" t="str">
        <f t="shared" si="113"/>
        <v>SJMH</v>
      </c>
      <c r="E128" s="11">
        <f t="shared" si="113"/>
        <v>421.32625920000004</v>
      </c>
      <c r="F128" s="8">
        <f t="shared" si="113"/>
        <v>42241.479166666664</v>
      </c>
      <c r="G128" s="33">
        <f t="shared" si="11"/>
        <v>2.5</v>
      </c>
      <c r="H128" s="65"/>
      <c r="I128" s="58">
        <f t="shared" ref="I128:R128" si="114">I34/1000</f>
        <v>2E-3</v>
      </c>
      <c r="J128" s="58">
        <f t="shared" si="114"/>
        <v>0.12</v>
      </c>
      <c r="K128" s="58">
        <f t="shared" si="114"/>
        <v>2.5000000000000001E-4</v>
      </c>
      <c r="L128" s="59">
        <f t="shared" si="114"/>
        <v>2.5000000000000001E-4</v>
      </c>
      <c r="M128" s="59"/>
      <c r="N128" s="59">
        <f t="shared" si="114"/>
        <v>1.1999999999999999E-3</v>
      </c>
      <c r="O128" s="59">
        <f t="shared" si="114"/>
        <v>9.5999999999999992E-4</v>
      </c>
      <c r="P128" s="58">
        <f t="shared" si="114"/>
        <v>3.5999999999999999E-3</v>
      </c>
      <c r="Q128" s="33">
        <f t="shared" si="114"/>
        <v>2.2999999999999998</v>
      </c>
      <c r="R128" s="58">
        <f t="shared" si="114"/>
        <v>2.3999999999999998E-3</v>
      </c>
      <c r="S128" s="65"/>
      <c r="T128" s="33">
        <f t="shared" si="13"/>
        <v>7.3999999999999996E-2</v>
      </c>
      <c r="U128" s="65"/>
      <c r="V128" s="65"/>
      <c r="W128" s="59">
        <f t="shared" si="14"/>
        <v>1.8E-3</v>
      </c>
      <c r="X128" s="65"/>
      <c r="Y128" s="65"/>
      <c r="Z128" s="65"/>
      <c r="AA128" s="65"/>
      <c r="AB128" s="58">
        <f t="shared" ref="AB128:AD128" si="115">AB34/1000</f>
        <v>5.0000000000000001E-4</v>
      </c>
      <c r="AC128" s="58">
        <f t="shared" si="115"/>
        <v>5.4999999999999997E-3</v>
      </c>
      <c r="AD128" s="58">
        <f t="shared" si="115"/>
        <v>8.8999999999999999E-3</v>
      </c>
      <c r="AE128" s="58">
        <f t="shared" si="16"/>
        <v>9.5999999999999992E-4</v>
      </c>
      <c r="AF128" s="58">
        <f t="shared" si="17"/>
        <v>8.0000000000000004E-4</v>
      </c>
    </row>
    <row r="129" spans="2:32" x14ac:dyDescent="0.2">
      <c r="B129" s="5" t="str">
        <f t="shared" ref="B129:F129" si="116">B35</f>
        <v>1508574-008B</v>
      </c>
      <c r="C129" s="5" t="str">
        <f t="shared" si="116"/>
        <v>UDEQ</v>
      </c>
      <c r="D129" s="5">
        <f t="shared" si="116"/>
        <v>4953000</v>
      </c>
      <c r="E129" s="11">
        <f t="shared" si="116"/>
        <v>421.48719360000001</v>
      </c>
      <c r="F129" s="8">
        <f t="shared" si="116"/>
        <v>42241.569444444445</v>
      </c>
      <c r="G129" s="33">
        <f t="shared" si="11"/>
        <v>2.57</v>
      </c>
      <c r="H129" s="65"/>
      <c r="I129" s="58">
        <f t="shared" ref="I129:R129" si="117">I35/1000</f>
        <v>2.3E-3</v>
      </c>
      <c r="J129" s="58">
        <f t="shared" si="117"/>
        <v>0.11799999999999999</v>
      </c>
      <c r="K129" s="58">
        <f t="shared" si="117"/>
        <v>1.65E-4</v>
      </c>
      <c r="L129" s="59">
        <f t="shared" si="117"/>
        <v>5.0000000000000001E-4</v>
      </c>
      <c r="M129" s="59"/>
      <c r="N129" s="59">
        <f t="shared" si="117"/>
        <v>1.6800000000000001E-3</v>
      </c>
      <c r="O129" s="59">
        <f t="shared" si="117"/>
        <v>9.6599999999999995E-4</v>
      </c>
      <c r="P129" s="58">
        <f t="shared" si="117"/>
        <v>4.1599999999999996E-3</v>
      </c>
      <c r="Q129" s="33">
        <f t="shared" si="117"/>
        <v>2.13</v>
      </c>
      <c r="R129" s="58">
        <f t="shared" si="117"/>
        <v>2.2499999999999998E-3</v>
      </c>
      <c r="S129" s="65"/>
      <c r="T129" s="33">
        <f t="shared" si="13"/>
        <v>7.0499999999999993E-2</v>
      </c>
      <c r="U129" s="65"/>
      <c r="V129" s="65"/>
      <c r="W129" s="59">
        <f t="shared" si="14"/>
        <v>1.8500000000000001E-3</v>
      </c>
      <c r="X129" s="65"/>
      <c r="Y129" s="65"/>
      <c r="Z129" s="65"/>
      <c r="AA129" s="65"/>
      <c r="AB129" s="58">
        <f t="shared" ref="AB129:AD129" si="118">AB35/1000</f>
        <v>2E-3</v>
      </c>
      <c r="AC129" s="58">
        <f t="shared" si="118"/>
        <v>7.1500000000000001E-3</v>
      </c>
      <c r="AD129" s="58">
        <f t="shared" si="118"/>
        <v>1.1599999999999999E-2</v>
      </c>
      <c r="AE129" s="58">
        <f t="shared" si="16"/>
        <v>8.7548638132295723E-4</v>
      </c>
      <c r="AF129" s="58">
        <f t="shared" si="17"/>
        <v>8.9494163424124514E-4</v>
      </c>
    </row>
    <row r="130" spans="2:32" x14ac:dyDescent="0.2">
      <c r="B130" s="5" t="str">
        <f t="shared" ref="B130:F130" si="119">B36</f>
        <v>1508574-007B</v>
      </c>
      <c r="C130" s="5" t="str">
        <f t="shared" si="119"/>
        <v>UDEQ</v>
      </c>
      <c r="D130" s="5">
        <f t="shared" si="119"/>
        <v>4953000</v>
      </c>
      <c r="E130" s="11">
        <f t="shared" si="119"/>
        <v>421.48719360000001</v>
      </c>
      <c r="F130" s="8">
        <f t="shared" si="119"/>
        <v>42241.569444444445</v>
      </c>
      <c r="G130" s="33">
        <f t="shared" si="11"/>
        <v>2.89</v>
      </c>
      <c r="H130" s="65"/>
      <c r="I130" s="58">
        <f t="shared" ref="I130:R130" si="120">I36/1000</f>
        <v>2.48E-3</v>
      </c>
      <c r="J130" s="58">
        <f t="shared" si="120"/>
        <v>0.122</v>
      </c>
      <c r="K130" s="58">
        <f t="shared" si="120"/>
        <v>1.8100000000000001E-4</v>
      </c>
      <c r="L130" s="59">
        <f t="shared" si="120"/>
        <v>5.0000000000000001E-4</v>
      </c>
      <c r="M130" s="59"/>
      <c r="N130" s="59">
        <f t="shared" si="120"/>
        <v>1.7700000000000001E-3</v>
      </c>
      <c r="O130" s="59">
        <f t="shared" si="120"/>
        <v>1.1100000000000001E-3</v>
      </c>
      <c r="P130" s="58">
        <f t="shared" si="120"/>
        <v>4.4200000000000003E-3</v>
      </c>
      <c r="Q130" s="33">
        <f t="shared" si="120"/>
        <v>2.39</v>
      </c>
      <c r="R130" s="58">
        <f t="shared" si="120"/>
        <v>2.3900000000000002E-3</v>
      </c>
      <c r="S130" s="65"/>
      <c r="T130" s="33">
        <f t="shared" si="13"/>
        <v>7.4399999999999994E-2</v>
      </c>
      <c r="U130" s="65"/>
      <c r="V130" s="65"/>
      <c r="W130" s="59">
        <f t="shared" si="14"/>
        <v>1.9300000000000001E-3</v>
      </c>
      <c r="X130" s="65"/>
      <c r="Y130" s="65"/>
      <c r="Z130" s="65"/>
      <c r="AA130" s="65"/>
      <c r="AB130" s="58">
        <f t="shared" ref="AB130:AD130" si="121">AB36/1000</f>
        <v>2E-3</v>
      </c>
      <c r="AC130" s="58">
        <f t="shared" si="121"/>
        <v>7.26E-3</v>
      </c>
      <c r="AD130" s="58">
        <f t="shared" si="121"/>
        <v>1.2E-2</v>
      </c>
      <c r="AE130" s="58">
        <f t="shared" si="16"/>
        <v>8.2698961937716271E-4</v>
      </c>
      <c r="AF130" s="58">
        <f t="shared" si="17"/>
        <v>8.5813148788927329E-4</v>
      </c>
    </row>
    <row r="131" spans="2:32" x14ac:dyDescent="0.2">
      <c r="B131" s="5" t="str">
        <f t="shared" ref="B131:F131" si="122">B37</f>
        <v>SJMH-082615-11</v>
      </c>
      <c r="C131" s="5" t="str">
        <f t="shared" si="122"/>
        <v>USEPA Region 9</v>
      </c>
      <c r="D131" s="5" t="str">
        <f t="shared" si="122"/>
        <v>SJMH</v>
      </c>
      <c r="E131" s="11">
        <f t="shared" si="122"/>
        <v>421.32625920000004</v>
      </c>
      <c r="F131" s="8">
        <f t="shared" si="122"/>
        <v>42242.439583333333</v>
      </c>
      <c r="G131" s="33">
        <f t="shared" si="11"/>
        <v>4.2</v>
      </c>
      <c r="H131" s="65"/>
      <c r="I131" s="58">
        <f t="shared" ref="I131:R131" si="123">I37/1000</f>
        <v>1.8E-3</v>
      </c>
      <c r="J131" s="58">
        <f t="shared" si="123"/>
        <v>0.12</v>
      </c>
      <c r="K131" s="58">
        <f t="shared" si="123"/>
        <v>1.7000000000000001E-4</v>
      </c>
      <c r="L131" s="59">
        <f t="shared" si="123"/>
        <v>4.2999999999999995E-5</v>
      </c>
      <c r="M131" s="59"/>
      <c r="N131" s="59">
        <f t="shared" si="123"/>
        <v>2.2000000000000001E-3</v>
      </c>
      <c r="O131" s="59">
        <f t="shared" si="123"/>
        <v>1.2999999999999999E-3</v>
      </c>
      <c r="P131" s="58">
        <f t="shared" si="123"/>
        <v>5.0999999999999995E-3</v>
      </c>
      <c r="Q131" s="33">
        <f t="shared" si="123"/>
        <v>2.7</v>
      </c>
      <c r="R131" s="58">
        <f t="shared" si="123"/>
        <v>2.8999999999999998E-3</v>
      </c>
      <c r="S131" s="65"/>
      <c r="T131" s="33">
        <f t="shared" si="13"/>
        <v>6.9000000000000006E-2</v>
      </c>
      <c r="U131" s="65"/>
      <c r="V131" s="65"/>
      <c r="W131" s="59">
        <f t="shared" si="14"/>
        <v>2.7000000000000001E-3</v>
      </c>
      <c r="X131" s="65"/>
      <c r="Y131" s="65"/>
      <c r="Z131" s="65"/>
      <c r="AA131" s="65"/>
      <c r="AB131" s="58">
        <f t="shared" ref="AB131:AD131" si="124">AB37/1000</f>
        <v>1E-4</v>
      </c>
      <c r="AC131" s="58">
        <f t="shared" si="124"/>
        <v>7.7999999999999996E-3</v>
      </c>
      <c r="AD131" s="58">
        <f t="shared" si="124"/>
        <v>1.0999999999999999E-2</v>
      </c>
      <c r="AE131" s="58">
        <f t="shared" si="16"/>
        <v>6.9047619047619036E-4</v>
      </c>
      <c r="AF131" s="58">
        <f t="shared" si="17"/>
        <v>4.2857142857142855E-4</v>
      </c>
    </row>
    <row r="132" spans="2:32" x14ac:dyDescent="0.2">
      <c r="B132" s="5" t="str">
        <f t="shared" ref="B132:F132" si="125">B38</f>
        <v>1508574-013B</v>
      </c>
      <c r="C132" s="5" t="str">
        <f t="shared" si="125"/>
        <v>UDEQ</v>
      </c>
      <c r="D132" s="5">
        <f t="shared" si="125"/>
        <v>4953000</v>
      </c>
      <c r="E132" s="11">
        <f t="shared" si="125"/>
        <v>421.48719360000001</v>
      </c>
      <c r="F132" s="8">
        <f t="shared" si="125"/>
        <v>42242.541666666664</v>
      </c>
      <c r="G132" s="33">
        <f t="shared" si="11"/>
        <v>2.19</v>
      </c>
      <c r="H132" s="65"/>
      <c r="I132" s="58">
        <f t="shared" ref="I132:R132" si="126">I38/1000</f>
        <v>1.9499999999999999E-3</v>
      </c>
      <c r="J132" s="58">
        <f t="shared" si="126"/>
        <v>0.107</v>
      </c>
      <c r="K132" s="58">
        <f t="shared" si="126"/>
        <v>1.4200000000000001E-4</v>
      </c>
      <c r="L132" s="59">
        <f t="shared" si="126"/>
        <v>5.0000000000000001E-4</v>
      </c>
      <c r="M132" s="59"/>
      <c r="N132" s="59">
        <f t="shared" si="126"/>
        <v>2E-3</v>
      </c>
      <c r="O132" s="59">
        <f t="shared" si="126"/>
        <v>7.7399999999999995E-4</v>
      </c>
      <c r="P132" s="58">
        <f t="shared" si="126"/>
        <v>3.7100000000000006E-3</v>
      </c>
      <c r="Q132" s="33">
        <f t="shared" si="126"/>
        <v>1.52</v>
      </c>
      <c r="R132" s="58">
        <f t="shared" si="126"/>
        <v>1.75E-3</v>
      </c>
      <c r="S132" s="65"/>
      <c r="T132" s="33">
        <f t="shared" si="13"/>
        <v>5.8000000000000003E-2</v>
      </c>
      <c r="U132" s="65"/>
      <c r="V132" s="65"/>
      <c r="W132" s="59">
        <f t="shared" si="14"/>
        <v>1.67E-3</v>
      </c>
      <c r="X132" s="65"/>
      <c r="Y132" s="65"/>
      <c r="Z132" s="65"/>
      <c r="AA132" s="65"/>
      <c r="AB132" s="58">
        <f t="shared" ref="AB132:AD132" si="127">AB38/1000</f>
        <v>5.0099999999999998E-5</v>
      </c>
      <c r="AC132" s="58">
        <f t="shared" si="127"/>
        <v>5.4799999999999996E-3</v>
      </c>
      <c r="AD132" s="58">
        <f t="shared" si="127"/>
        <v>9.0600000000000003E-3</v>
      </c>
      <c r="AE132" s="58">
        <f t="shared" si="16"/>
        <v>7.9908675799086762E-4</v>
      </c>
      <c r="AF132" s="58">
        <f t="shared" si="17"/>
        <v>8.9041095890410955E-4</v>
      </c>
    </row>
    <row r="133" spans="2:32" x14ac:dyDescent="0.2">
      <c r="B133" s="5" t="str">
        <f t="shared" ref="B133:F133" si="128">B39</f>
        <v>SJMH-082715-11</v>
      </c>
      <c r="C133" s="5" t="str">
        <f t="shared" si="128"/>
        <v>USEPA Region 9</v>
      </c>
      <c r="D133" s="5" t="str">
        <f t="shared" si="128"/>
        <v>SJMH</v>
      </c>
      <c r="E133" s="11">
        <f t="shared" si="128"/>
        <v>421.32625920000004</v>
      </c>
      <c r="F133" s="8">
        <f t="shared" si="128"/>
        <v>42243.486111111109</v>
      </c>
      <c r="G133" s="33">
        <f t="shared" si="11"/>
        <v>11</v>
      </c>
      <c r="H133" s="65"/>
      <c r="I133" s="58">
        <f t="shared" ref="I133:R133" si="129">I39/1000</f>
        <v>2.8999999999999998E-3</v>
      </c>
      <c r="J133" s="58">
        <f t="shared" si="129"/>
        <v>0.17</v>
      </c>
      <c r="K133" s="58">
        <f t="shared" si="129"/>
        <v>5.5000000000000003E-4</v>
      </c>
      <c r="L133" s="59">
        <f t="shared" si="129"/>
        <v>5.8999999999999998E-5</v>
      </c>
      <c r="M133" s="59"/>
      <c r="N133" s="59">
        <f t="shared" si="129"/>
        <v>9.300000000000001E-3</v>
      </c>
      <c r="O133" s="59">
        <f t="shared" si="129"/>
        <v>4.7999999999999996E-3</v>
      </c>
      <c r="P133" s="58">
        <f t="shared" si="129"/>
        <v>7.6E-3</v>
      </c>
      <c r="Q133" s="33">
        <f t="shared" si="129"/>
        <v>6.3</v>
      </c>
      <c r="R133" s="58">
        <f t="shared" si="129"/>
        <v>5.5999999999999999E-3</v>
      </c>
      <c r="S133" s="65"/>
      <c r="T133" s="33">
        <f t="shared" si="13"/>
        <v>0.28000000000000003</v>
      </c>
      <c r="U133" s="65"/>
      <c r="V133" s="65"/>
      <c r="W133" s="59">
        <f t="shared" si="14"/>
        <v>1.2E-2</v>
      </c>
      <c r="X133" s="65"/>
      <c r="Y133" s="65"/>
      <c r="Z133" s="65"/>
      <c r="AA133" s="65"/>
      <c r="AB133" s="58">
        <f t="shared" ref="AB133:AD133" si="130">AB39/1000</f>
        <v>1E-4</v>
      </c>
      <c r="AC133" s="58">
        <f t="shared" si="130"/>
        <v>1.9E-2</v>
      </c>
      <c r="AD133" s="58">
        <f t="shared" si="130"/>
        <v>2.5000000000000001E-2</v>
      </c>
      <c r="AE133" s="58">
        <f t="shared" si="16"/>
        <v>5.0909090909090913E-4</v>
      </c>
      <c r="AF133" s="58">
        <f t="shared" si="17"/>
        <v>2.6363636363636362E-4</v>
      </c>
    </row>
    <row r="134" spans="2:32" x14ac:dyDescent="0.2">
      <c r="B134" s="5" t="str">
        <f t="shared" ref="B134:F134" si="131">B40</f>
        <v>1508586-002B</v>
      </c>
      <c r="C134" s="5" t="str">
        <f t="shared" si="131"/>
        <v>UDEQ</v>
      </c>
      <c r="D134" s="5">
        <f t="shared" si="131"/>
        <v>4953000</v>
      </c>
      <c r="E134" s="11">
        <f t="shared" si="131"/>
        <v>421.48719360000001</v>
      </c>
      <c r="F134" s="8">
        <f t="shared" si="131"/>
        <v>42243.552083333336</v>
      </c>
      <c r="G134" s="33">
        <f t="shared" si="11"/>
        <v>2.86</v>
      </c>
      <c r="H134" s="65"/>
      <c r="I134" s="58">
        <f t="shared" ref="I134:R134" si="132">I40/1000</f>
        <v>2.3500000000000001E-3</v>
      </c>
      <c r="J134" s="58">
        <f t="shared" si="132"/>
        <v>0.11700000000000001</v>
      </c>
      <c r="K134" s="58">
        <f t="shared" si="132"/>
        <v>2.23E-4</v>
      </c>
      <c r="L134" s="59">
        <f t="shared" si="132"/>
        <v>5.0000000000000001E-4</v>
      </c>
      <c r="M134" s="59"/>
      <c r="N134" s="59">
        <f t="shared" si="132"/>
        <v>2.49E-3</v>
      </c>
      <c r="O134" s="59">
        <f t="shared" si="132"/>
        <v>1.4599999999999999E-3</v>
      </c>
      <c r="P134" s="58">
        <f t="shared" si="132"/>
        <v>4.069999999999999E-3</v>
      </c>
      <c r="Q134" s="33">
        <f t="shared" si="132"/>
        <v>2.04</v>
      </c>
      <c r="R134" s="58">
        <f t="shared" si="132"/>
        <v>2.2699999999999999E-3</v>
      </c>
      <c r="S134" s="65"/>
      <c r="T134" s="33">
        <f t="shared" si="13"/>
        <v>0.10199999999999999</v>
      </c>
      <c r="U134" s="65"/>
      <c r="V134" s="65"/>
      <c r="W134" s="59">
        <f t="shared" si="14"/>
        <v>3.3400000000000001E-3</v>
      </c>
      <c r="X134" s="65"/>
      <c r="Y134" s="65"/>
      <c r="Z134" s="65"/>
      <c r="AA134" s="65"/>
      <c r="AB134" s="58">
        <f t="shared" ref="AB134:AD134" si="133">AB40/1000</f>
        <v>2E-3</v>
      </c>
      <c r="AC134" s="58">
        <f t="shared" si="133"/>
        <v>9.11E-3</v>
      </c>
      <c r="AD134" s="58">
        <f t="shared" si="133"/>
        <v>1.0999999999999999E-2</v>
      </c>
      <c r="AE134" s="58">
        <f t="shared" si="16"/>
        <v>7.9370629370629369E-4</v>
      </c>
      <c r="AF134" s="58">
        <f t="shared" si="17"/>
        <v>8.2167832167832173E-4</v>
      </c>
    </row>
    <row r="135" spans="2:32" x14ac:dyDescent="0.2">
      <c r="B135" s="5" t="str">
        <f t="shared" ref="B135:F135" si="134">B41</f>
        <v>1508586-009B</v>
      </c>
      <c r="C135" s="5" t="str">
        <f t="shared" si="134"/>
        <v>UDEQ</v>
      </c>
      <c r="D135" s="5">
        <f t="shared" si="134"/>
        <v>4953000</v>
      </c>
      <c r="E135" s="11">
        <f t="shared" si="134"/>
        <v>421.48719360000001</v>
      </c>
      <c r="F135" s="8">
        <f t="shared" si="134"/>
        <v>42244.583333333336</v>
      </c>
      <c r="G135" s="33">
        <f t="shared" si="11"/>
        <v>141</v>
      </c>
      <c r="H135" s="65"/>
      <c r="I135" s="58">
        <f t="shared" ref="I135:R135" si="135">I41/1000</f>
        <v>4.19E-2</v>
      </c>
      <c r="J135" s="58">
        <f t="shared" si="135"/>
        <v>4.29</v>
      </c>
      <c r="K135" s="58">
        <f t="shared" si="135"/>
        <v>1.43E-2</v>
      </c>
      <c r="L135" s="59">
        <f t="shared" si="135"/>
        <v>6.2399999999999999E-3</v>
      </c>
      <c r="M135" s="59"/>
      <c r="N135" s="59">
        <f t="shared" si="135"/>
        <v>8.7900000000000006E-2</v>
      </c>
      <c r="O135" s="59">
        <f t="shared" si="135"/>
        <v>7.6700000000000004E-2</v>
      </c>
      <c r="P135" s="58">
        <f t="shared" si="135"/>
        <v>0.11899999999999999</v>
      </c>
      <c r="Q135" s="33">
        <f t="shared" si="135"/>
        <v>93.4</v>
      </c>
      <c r="R135" s="58">
        <f t="shared" si="135"/>
        <v>0.19700000000000001</v>
      </c>
      <c r="S135" s="65"/>
      <c r="T135" s="33">
        <f t="shared" si="13"/>
        <v>6.98</v>
      </c>
      <c r="U135" s="65"/>
      <c r="V135" s="65"/>
      <c r="W135" s="59">
        <f t="shared" si="14"/>
        <v>0.16600000000000001</v>
      </c>
      <c r="X135" s="65"/>
      <c r="Y135" s="65"/>
      <c r="Z135" s="65"/>
      <c r="AA135" s="65"/>
      <c r="AB135" s="58">
        <f t="shared" ref="AB135:AD135" si="136">AB41/1000</f>
        <v>1.34E-3</v>
      </c>
      <c r="AC135" s="58">
        <f t="shared" si="136"/>
        <v>0.128</v>
      </c>
      <c r="AD135" s="58">
        <f t="shared" si="136"/>
        <v>0.52</v>
      </c>
      <c r="AE135" s="58">
        <f t="shared" si="16"/>
        <v>1.3971631205673758E-3</v>
      </c>
      <c r="AF135" s="58">
        <f t="shared" si="17"/>
        <v>2.9716312056737588E-4</v>
      </c>
    </row>
    <row r="136" spans="2:32" x14ac:dyDescent="0.2">
      <c r="B136" s="5" t="str">
        <f t="shared" ref="B136:F136" si="137">B42</f>
        <v>1508586-008B</v>
      </c>
      <c r="C136" s="5" t="str">
        <f t="shared" si="137"/>
        <v>UDEQ</v>
      </c>
      <c r="D136" s="5">
        <f t="shared" si="137"/>
        <v>4953000</v>
      </c>
      <c r="E136" s="11">
        <f t="shared" si="137"/>
        <v>421.48719360000001</v>
      </c>
      <c r="F136" s="8">
        <f t="shared" si="137"/>
        <v>42244.583333333336</v>
      </c>
      <c r="G136" s="33">
        <f t="shared" si="11"/>
        <v>163</v>
      </c>
      <c r="H136" s="65"/>
      <c r="I136" s="58">
        <f t="shared" ref="I136:R136" si="138">I42/1000</f>
        <v>4.4999999999999998E-2</v>
      </c>
      <c r="J136" s="58">
        <f t="shared" si="138"/>
        <v>4.6100000000000003</v>
      </c>
      <c r="K136" s="58">
        <f t="shared" si="138"/>
        <v>1.4E-2</v>
      </c>
      <c r="L136" s="59">
        <f t="shared" si="138"/>
        <v>6.2599999999999999E-3</v>
      </c>
      <c r="M136" s="59"/>
      <c r="N136" s="59">
        <f t="shared" si="138"/>
        <v>0.104</v>
      </c>
      <c r="O136" s="59">
        <f t="shared" si="138"/>
        <v>8.4500000000000006E-2</v>
      </c>
      <c r="P136" s="58">
        <f t="shared" si="138"/>
        <v>0.13800000000000001</v>
      </c>
      <c r="Q136" s="33">
        <f t="shared" si="138"/>
        <v>110</v>
      </c>
      <c r="R136" s="58">
        <f t="shared" si="138"/>
        <v>0.2</v>
      </c>
      <c r="S136" s="65"/>
      <c r="T136" s="33">
        <f t="shared" si="13"/>
        <v>7.39</v>
      </c>
      <c r="U136" s="65"/>
      <c r="V136" s="65"/>
      <c r="W136" s="59">
        <f t="shared" si="14"/>
        <v>0.184</v>
      </c>
      <c r="X136" s="65"/>
      <c r="Y136" s="65"/>
      <c r="Z136" s="65"/>
      <c r="AA136" s="65"/>
      <c r="AB136" s="58">
        <f t="shared" ref="AB136:AD136" si="139">AB42/1000</f>
        <v>1.56E-3</v>
      </c>
      <c r="AC136" s="58">
        <f t="shared" si="139"/>
        <v>0.14099999999999999</v>
      </c>
      <c r="AD136" s="58">
        <f t="shared" si="139"/>
        <v>0.58799999999999997</v>
      </c>
      <c r="AE136" s="58">
        <f t="shared" si="16"/>
        <v>1.2269938650306749E-3</v>
      </c>
      <c r="AF136" s="58">
        <f t="shared" si="17"/>
        <v>2.7607361963190183E-4</v>
      </c>
    </row>
    <row r="137" spans="2:32" x14ac:dyDescent="0.2">
      <c r="B137" s="5" t="str">
        <f t="shared" ref="B137:F137" si="140">B43</f>
        <v>SJMH-091015-11</v>
      </c>
      <c r="C137" s="5" t="str">
        <f t="shared" si="140"/>
        <v>USEPA Region 9</v>
      </c>
      <c r="D137" s="5" t="str">
        <f t="shared" si="140"/>
        <v>SJMH</v>
      </c>
      <c r="E137" s="11">
        <f t="shared" si="140"/>
        <v>421.32625920000004</v>
      </c>
      <c r="F137" s="8">
        <f t="shared" si="140"/>
        <v>42257.493055555555</v>
      </c>
      <c r="G137" s="33">
        <f t="shared" si="11"/>
        <v>64</v>
      </c>
      <c r="H137" s="65"/>
      <c r="I137" s="58">
        <f t="shared" ref="I137:R137" si="141">I43/1000</f>
        <v>1.4999999999999999E-2</v>
      </c>
      <c r="J137" s="58">
        <f t="shared" si="141"/>
        <v>0.91</v>
      </c>
      <c r="K137" s="58">
        <f t="shared" si="141"/>
        <v>4.3E-3</v>
      </c>
      <c r="L137" s="59">
        <f t="shared" si="141"/>
        <v>1.1999999999999999E-3</v>
      </c>
      <c r="M137" s="59"/>
      <c r="N137" s="59">
        <f t="shared" si="141"/>
        <v>3.6999999999999998E-2</v>
      </c>
      <c r="O137" s="59">
        <f t="shared" si="141"/>
        <v>2.5999999999999999E-2</v>
      </c>
      <c r="P137" s="58">
        <f t="shared" si="141"/>
        <v>6.6000000000000003E-2</v>
      </c>
      <c r="Q137" s="33">
        <f t="shared" si="141"/>
        <v>55</v>
      </c>
      <c r="R137" s="58">
        <f t="shared" si="141"/>
        <v>6.2E-2</v>
      </c>
      <c r="S137" s="65"/>
      <c r="T137" s="33">
        <f t="shared" si="13"/>
        <v>1.5</v>
      </c>
      <c r="U137" s="65"/>
      <c r="V137" s="65"/>
      <c r="W137" s="59">
        <f t="shared" si="14"/>
        <v>0.04</v>
      </c>
      <c r="X137" s="65"/>
      <c r="Y137" s="65"/>
      <c r="Z137" s="65"/>
      <c r="AA137" s="65"/>
      <c r="AB137" s="58">
        <f t="shared" ref="AB137:AD137" si="142">AB43/1000</f>
        <v>7.3999999999999999E-4</v>
      </c>
      <c r="AC137" s="58">
        <f t="shared" si="142"/>
        <v>0.09</v>
      </c>
      <c r="AD137" s="58">
        <f t="shared" si="142"/>
        <v>0.2</v>
      </c>
      <c r="AE137" s="58">
        <f t="shared" si="16"/>
        <v>9.6874999999999999E-4</v>
      </c>
      <c r="AF137" s="58">
        <f t="shared" si="17"/>
        <v>2.3437499999999999E-4</v>
      </c>
    </row>
    <row r="138" spans="2:32" x14ac:dyDescent="0.2">
      <c r="B138" s="5" t="str">
        <f t="shared" ref="B138:F138" si="143">B44</f>
        <v>SJMH-091515-12</v>
      </c>
      <c r="C138" s="5" t="str">
        <f t="shared" si="143"/>
        <v>USEPA Region 9</v>
      </c>
      <c r="D138" s="5" t="str">
        <f t="shared" si="143"/>
        <v>SJMH</v>
      </c>
      <c r="E138" s="11">
        <f t="shared" si="143"/>
        <v>421.32625920000004</v>
      </c>
      <c r="F138" s="8">
        <f t="shared" si="143"/>
        <v>42262.420138888891</v>
      </c>
      <c r="G138" s="33">
        <f t="shared" si="11"/>
        <v>10</v>
      </c>
      <c r="H138" s="65"/>
      <c r="I138" s="58">
        <f t="shared" ref="I138:R138" si="144">I44/1000</f>
        <v>3.3E-3</v>
      </c>
      <c r="J138" s="58">
        <f t="shared" si="144"/>
        <v>0.18</v>
      </c>
      <c r="K138" s="58">
        <f t="shared" si="144"/>
        <v>4.4000000000000002E-4</v>
      </c>
      <c r="L138" s="59">
        <f t="shared" si="144"/>
        <v>5.0000000000000001E-4</v>
      </c>
      <c r="M138" s="59"/>
      <c r="N138" s="59">
        <f t="shared" si="144"/>
        <v>5.4999999999999997E-3</v>
      </c>
      <c r="O138" s="59">
        <f t="shared" si="144"/>
        <v>3.0999999999999999E-3</v>
      </c>
      <c r="P138" s="58">
        <f t="shared" si="144"/>
        <v>8.9999999999999993E-3</v>
      </c>
      <c r="Q138" s="33">
        <f t="shared" si="144"/>
        <v>7.1</v>
      </c>
      <c r="R138" s="58">
        <f t="shared" si="144"/>
        <v>6.7000000000000002E-3</v>
      </c>
      <c r="S138" s="65"/>
      <c r="T138" s="33">
        <f t="shared" si="13"/>
        <v>0.17</v>
      </c>
      <c r="U138" s="65"/>
      <c r="V138" s="65"/>
      <c r="W138" s="59">
        <f t="shared" si="14"/>
        <v>5.3E-3</v>
      </c>
      <c r="X138" s="65"/>
      <c r="Y138" s="65"/>
      <c r="Z138" s="65"/>
      <c r="AA138" s="65"/>
      <c r="AB138" s="58">
        <f t="shared" ref="AB138:AD138" si="145">AB44/1000</f>
        <v>1.1E-4</v>
      </c>
      <c r="AC138" s="58">
        <f t="shared" si="145"/>
        <v>1.4999999999999999E-2</v>
      </c>
      <c r="AD138" s="58">
        <f t="shared" si="145"/>
        <v>2.5999999999999999E-2</v>
      </c>
      <c r="AE138" s="58">
        <f t="shared" si="16"/>
        <v>6.7000000000000002E-4</v>
      </c>
      <c r="AF138" s="58">
        <f t="shared" si="17"/>
        <v>3.3E-4</v>
      </c>
    </row>
    <row r="139" spans="2:32" x14ac:dyDescent="0.2">
      <c r="B139" s="5" t="str">
        <f t="shared" ref="B139:F139" si="146">B45</f>
        <v>SJMH-091515-11</v>
      </c>
      <c r="C139" s="5" t="str">
        <f t="shared" si="146"/>
        <v>USEPA Region 9</v>
      </c>
      <c r="D139" s="5" t="str">
        <f t="shared" si="146"/>
        <v>SJMH</v>
      </c>
      <c r="E139" s="11">
        <f t="shared" si="146"/>
        <v>421.32625920000004</v>
      </c>
      <c r="F139" s="8">
        <f t="shared" si="146"/>
        <v>42262.420138888891</v>
      </c>
      <c r="G139" s="33">
        <f t="shared" si="11"/>
        <v>11</v>
      </c>
      <c r="H139" s="65"/>
      <c r="I139" s="58">
        <f t="shared" ref="I139:R139" si="147">I45/1000</f>
        <v>3.3999999999999998E-3</v>
      </c>
      <c r="J139" s="58">
        <f t="shared" si="147"/>
        <v>0.19</v>
      </c>
      <c r="K139" s="58">
        <f t="shared" si="147"/>
        <v>4.2999999999999999E-4</v>
      </c>
      <c r="L139" s="59">
        <f t="shared" si="147"/>
        <v>5.0000000000000001E-4</v>
      </c>
      <c r="M139" s="59"/>
      <c r="N139" s="59">
        <f t="shared" si="147"/>
        <v>5.4999999999999997E-3</v>
      </c>
      <c r="O139" s="59">
        <f t="shared" si="147"/>
        <v>3.2000000000000002E-3</v>
      </c>
      <c r="P139" s="58">
        <f t="shared" si="147"/>
        <v>9.1999999999999998E-3</v>
      </c>
      <c r="Q139" s="33">
        <f t="shared" si="147"/>
        <v>7.5</v>
      </c>
      <c r="R139" s="58">
        <f t="shared" si="147"/>
        <v>6.9000000000000008E-3</v>
      </c>
      <c r="S139" s="65"/>
      <c r="T139" s="33">
        <f t="shared" si="13"/>
        <v>0.18</v>
      </c>
      <c r="U139" s="65"/>
      <c r="V139" s="65"/>
      <c r="W139" s="59">
        <f t="shared" si="14"/>
        <v>5.4999999999999997E-3</v>
      </c>
      <c r="X139" s="65"/>
      <c r="Y139" s="65"/>
      <c r="Z139" s="65"/>
      <c r="AA139" s="65"/>
      <c r="AB139" s="58">
        <f t="shared" ref="AB139:AD139" si="148">AB45/1000</f>
        <v>1.1999999999999999E-4</v>
      </c>
      <c r="AC139" s="58">
        <f t="shared" si="148"/>
        <v>1.4999999999999999E-2</v>
      </c>
      <c r="AD139" s="58">
        <f t="shared" si="148"/>
        <v>2.5999999999999999E-2</v>
      </c>
      <c r="AE139" s="58">
        <f t="shared" si="16"/>
        <v>6.2727272727272729E-4</v>
      </c>
      <c r="AF139" s="58">
        <f t="shared" si="17"/>
        <v>3.0909090909090909E-4</v>
      </c>
    </row>
    <row r="140" spans="2:32" x14ac:dyDescent="0.2">
      <c r="B140" s="5" t="str">
        <f t="shared" ref="B140:F140" si="149">B46</f>
        <v>SJMH-092115-11</v>
      </c>
      <c r="C140" s="5" t="str">
        <f t="shared" si="149"/>
        <v>USEPA Region 9</v>
      </c>
      <c r="D140" s="5" t="str">
        <f t="shared" si="149"/>
        <v>SJMH</v>
      </c>
      <c r="E140" s="11">
        <f t="shared" si="149"/>
        <v>421.32625920000004</v>
      </c>
      <c r="F140" s="8">
        <f t="shared" si="149"/>
        <v>42268.614583333336</v>
      </c>
      <c r="G140" s="33">
        <f t="shared" si="11"/>
        <v>5.3</v>
      </c>
      <c r="H140" s="65"/>
      <c r="I140" s="58">
        <f t="shared" ref="I140:R140" si="150">I46/1000</f>
        <v>2.5999999999999999E-3</v>
      </c>
      <c r="J140" s="58">
        <f t="shared" si="150"/>
        <v>0.12</v>
      </c>
      <c r="K140" s="58">
        <f t="shared" si="150"/>
        <v>1.7999999999999998E-4</v>
      </c>
      <c r="L140" s="59">
        <f t="shared" si="150"/>
        <v>5.0000000000000001E-4</v>
      </c>
      <c r="M140" s="59"/>
      <c r="N140" s="59">
        <f t="shared" si="150"/>
        <v>2.3999999999999998E-3</v>
      </c>
      <c r="O140" s="59">
        <f t="shared" si="150"/>
        <v>1.2999999999999999E-3</v>
      </c>
      <c r="P140" s="58">
        <f t="shared" si="150"/>
        <v>4.4999999999999997E-3</v>
      </c>
      <c r="Q140" s="33">
        <f t="shared" si="150"/>
        <v>2.9</v>
      </c>
      <c r="R140" s="58">
        <f t="shared" si="150"/>
        <v>3.0000000000000001E-3</v>
      </c>
      <c r="S140" s="65"/>
      <c r="T140" s="33">
        <f t="shared" si="13"/>
        <v>7.8E-2</v>
      </c>
      <c r="U140" s="65"/>
      <c r="V140" s="65"/>
      <c r="W140" s="59">
        <f t="shared" si="14"/>
        <v>2.8E-3</v>
      </c>
      <c r="X140" s="65"/>
      <c r="Y140" s="65"/>
      <c r="Z140" s="65"/>
      <c r="AA140" s="65"/>
      <c r="AB140" s="58">
        <f t="shared" ref="AB140:AD140" si="151">AB46/1000</f>
        <v>1E-4</v>
      </c>
      <c r="AC140" s="58">
        <f t="shared" si="151"/>
        <v>7.4000000000000003E-3</v>
      </c>
      <c r="AD140" s="58">
        <f t="shared" si="151"/>
        <v>1.2999999999999999E-2</v>
      </c>
      <c r="AE140" s="58">
        <f t="shared" si="16"/>
        <v>5.6603773584905663E-4</v>
      </c>
      <c r="AF140" s="58">
        <f t="shared" si="17"/>
        <v>4.9056603773584906E-4</v>
      </c>
    </row>
    <row r="141" spans="2:32" x14ac:dyDescent="0.2">
      <c r="B141" s="5" t="str">
        <f t="shared" ref="B141:F141" si="152">B47</f>
        <v>SJMH-092115-12</v>
      </c>
      <c r="C141" s="5" t="str">
        <f t="shared" si="152"/>
        <v>USEPA Region 9</v>
      </c>
      <c r="D141" s="5" t="str">
        <f t="shared" si="152"/>
        <v>SJMH</v>
      </c>
      <c r="E141" s="11">
        <f t="shared" si="152"/>
        <v>421.32625920000004</v>
      </c>
      <c r="F141" s="8">
        <f t="shared" si="152"/>
        <v>42268.614583333336</v>
      </c>
      <c r="G141" s="33">
        <f t="shared" si="11"/>
        <v>5.6</v>
      </c>
      <c r="H141" s="65"/>
      <c r="I141" s="58">
        <f t="shared" ref="I141:R141" si="153">I47/1000</f>
        <v>2.5999999999999999E-3</v>
      </c>
      <c r="J141" s="58">
        <f t="shared" si="153"/>
        <v>0.14000000000000001</v>
      </c>
      <c r="K141" s="58">
        <f t="shared" si="153"/>
        <v>2.2000000000000001E-4</v>
      </c>
      <c r="L141" s="59">
        <f t="shared" si="153"/>
        <v>5.0000000000000001E-4</v>
      </c>
      <c r="M141" s="59"/>
      <c r="N141" s="59">
        <f t="shared" si="153"/>
        <v>2.8E-3</v>
      </c>
      <c r="O141" s="59">
        <f t="shared" si="153"/>
        <v>1.6000000000000001E-3</v>
      </c>
      <c r="P141" s="58">
        <f t="shared" si="153"/>
        <v>5.0999999999999995E-3</v>
      </c>
      <c r="Q141" s="33">
        <f t="shared" si="153"/>
        <v>3.5</v>
      </c>
      <c r="R141" s="58">
        <f t="shared" si="153"/>
        <v>3.3999999999999998E-3</v>
      </c>
      <c r="S141" s="65"/>
      <c r="T141" s="33">
        <f t="shared" si="13"/>
        <v>8.6999999999999994E-2</v>
      </c>
      <c r="U141" s="65"/>
      <c r="V141" s="65"/>
      <c r="W141" s="59">
        <f t="shared" si="14"/>
        <v>3.2000000000000002E-3</v>
      </c>
      <c r="X141" s="65"/>
      <c r="Y141" s="65"/>
      <c r="Z141" s="65"/>
      <c r="AA141" s="65"/>
      <c r="AB141" s="58">
        <f t="shared" ref="AB141:AD141" si="154">AB47/1000</f>
        <v>1E-4</v>
      </c>
      <c r="AC141" s="58">
        <f t="shared" si="154"/>
        <v>8.199999999999999E-3</v>
      </c>
      <c r="AD141" s="58">
        <f t="shared" si="154"/>
        <v>1.6E-2</v>
      </c>
      <c r="AE141" s="58">
        <f t="shared" si="16"/>
        <v>6.0714285714285709E-4</v>
      </c>
      <c r="AF141" s="58">
        <f t="shared" si="17"/>
        <v>4.6428571428571428E-4</v>
      </c>
    </row>
    <row r="142" spans="2:32" x14ac:dyDescent="0.2">
      <c r="B142" s="5" t="str">
        <f t="shared" ref="B142:F142" si="155">B48</f>
        <v>1509529-001A</v>
      </c>
      <c r="C142" s="5" t="str">
        <f t="shared" si="155"/>
        <v>UDEQ</v>
      </c>
      <c r="D142" s="5">
        <f t="shared" si="155"/>
        <v>4953000</v>
      </c>
      <c r="E142" s="11">
        <f t="shared" si="155"/>
        <v>421.48719360000001</v>
      </c>
      <c r="F142" s="8">
        <f t="shared" si="155"/>
        <v>42269.413888888892</v>
      </c>
      <c r="G142" s="33">
        <f t="shared" si="11"/>
        <v>2.5299999999999998</v>
      </c>
      <c r="H142" s="65"/>
      <c r="I142" s="58">
        <f t="shared" ref="I142:R142" si="156">I48/1000</f>
        <v>2.32E-3</v>
      </c>
      <c r="J142" s="58">
        <f t="shared" si="156"/>
        <v>0.14000000000000001</v>
      </c>
      <c r="K142" s="58">
        <f t="shared" si="156"/>
        <v>2.1599999999999999E-4</v>
      </c>
      <c r="L142" s="59">
        <f t="shared" si="156"/>
        <v>5.0000000000000001E-4</v>
      </c>
      <c r="M142" s="59"/>
      <c r="N142" s="59">
        <f t="shared" si="156"/>
        <v>1.92E-3</v>
      </c>
      <c r="O142" s="59">
        <f t="shared" si="156"/>
        <v>1.31E-3</v>
      </c>
      <c r="P142" s="58">
        <f t="shared" si="156"/>
        <v>4.3E-3</v>
      </c>
      <c r="Q142" s="33">
        <f t="shared" si="156"/>
        <v>2.4700000000000002</v>
      </c>
      <c r="R142" s="58">
        <f t="shared" si="156"/>
        <v>2.99E-3</v>
      </c>
      <c r="S142" s="65"/>
      <c r="T142" s="33">
        <f t="shared" si="13"/>
        <v>9.0499999999999997E-2</v>
      </c>
      <c r="U142" s="65"/>
      <c r="V142" s="65"/>
      <c r="W142" s="59">
        <f t="shared" si="14"/>
        <v>2.64E-3</v>
      </c>
      <c r="X142" s="65"/>
      <c r="Y142" s="65"/>
      <c r="Z142" s="65"/>
      <c r="AA142" s="65"/>
      <c r="AB142" s="58">
        <f t="shared" ref="AB142:AD142" si="157">AB48/1000</f>
        <v>7.9400000000000006E-5</v>
      </c>
      <c r="AC142" s="58">
        <f t="shared" si="157"/>
        <v>6.6800000000000002E-3</v>
      </c>
      <c r="AD142" s="58">
        <f t="shared" si="157"/>
        <v>1.41E-2</v>
      </c>
      <c r="AE142" s="58">
        <f t="shared" si="16"/>
        <v>1.1818181818181819E-3</v>
      </c>
      <c r="AF142" s="58">
        <f t="shared" si="17"/>
        <v>9.169960474308301E-4</v>
      </c>
    </row>
    <row r="143" spans="2:32" x14ac:dyDescent="0.2">
      <c r="B143" s="5" t="str">
        <f t="shared" ref="B143:F143" si="158">B49</f>
        <v>SJMH-092415-11</v>
      </c>
      <c r="C143" s="5" t="str">
        <f t="shared" si="158"/>
        <v>USEPA Region 9</v>
      </c>
      <c r="D143" s="5" t="str">
        <f t="shared" si="158"/>
        <v>SJMH</v>
      </c>
      <c r="E143" s="11">
        <f t="shared" si="158"/>
        <v>421.32625920000004</v>
      </c>
      <c r="F143" s="8">
        <f t="shared" si="158"/>
        <v>42271.420138888891</v>
      </c>
      <c r="G143" s="33">
        <f t="shared" si="11"/>
        <v>2.9</v>
      </c>
      <c r="H143" s="65"/>
      <c r="I143" s="58">
        <f t="shared" ref="I143:R143" si="159">I49/1000</f>
        <v>1.9E-3</v>
      </c>
      <c r="J143" s="58">
        <f t="shared" si="159"/>
        <v>0.13</v>
      </c>
      <c r="K143" s="58">
        <f t="shared" si="159"/>
        <v>1.4999999999999999E-4</v>
      </c>
      <c r="L143" s="59">
        <f t="shared" si="159"/>
        <v>5.0000000000000001E-4</v>
      </c>
      <c r="M143" s="59"/>
      <c r="N143" s="59">
        <f t="shared" si="159"/>
        <v>2.3E-3</v>
      </c>
      <c r="O143" s="59">
        <f t="shared" si="159"/>
        <v>1.1999999999999999E-3</v>
      </c>
      <c r="P143" s="58">
        <f t="shared" si="159"/>
        <v>4.2000000000000006E-3</v>
      </c>
      <c r="Q143" s="33">
        <f t="shared" si="159"/>
        <v>2.2999999999999998</v>
      </c>
      <c r="R143" s="58">
        <f t="shared" si="159"/>
        <v>2.2000000000000001E-3</v>
      </c>
      <c r="S143" s="65"/>
      <c r="T143" s="33">
        <f t="shared" si="13"/>
        <v>0.06</v>
      </c>
      <c r="U143" s="65"/>
      <c r="V143" s="65"/>
      <c r="W143" s="59">
        <f t="shared" si="14"/>
        <v>3.0999999999999999E-3</v>
      </c>
      <c r="X143" s="65"/>
      <c r="Y143" s="65"/>
      <c r="Z143" s="65"/>
      <c r="AA143" s="65"/>
      <c r="AB143" s="58">
        <f t="shared" ref="AB143:AD143" si="160">AB49/1000</f>
        <v>1E-4</v>
      </c>
      <c r="AC143" s="58">
        <f t="shared" si="160"/>
        <v>4.4999999999999997E-3</v>
      </c>
      <c r="AD143" s="58">
        <f t="shared" si="160"/>
        <v>1.2E-2</v>
      </c>
      <c r="AE143" s="58">
        <f t="shared" si="16"/>
        <v>7.5862068965517249E-4</v>
      </c>
      <c r="AF143" s="58">
        <f t="shared" si="17"/>
        <v>6.551724137931035E-4</v>
      </c>
    </row>
    <row r="144" spans="2:32" x14ac:dyDescent="0.2">
      <c r="B144" s="5" t="str">
        <f t="shared" ref="B144:F144" si="161">B50</f>
        <v>SJMH-092415-12</v>
      </c>
      <c r="C144" s="5" t="str">
        <f t="shared" si="161"/>
        <v>USEPA Region 9</v>
      </c>
      <c r="D144" s="5" t="str">
        <f t="shared" si="161"/>
        <v>SJMH</v>
      </c>
      <c r="E144" s="11">
        <f t="shared" si="161"/>
        <v>421.32625920000004</v>
      </c>
      <c r="F144" s="8">
        <f t="shared" si="161"/>
        <v>42271.420138888891</v>
      </c>
      <c r="G144" s="33">
        <f t="shared" si="11"/>
        <v>2.9</v>
      </c>
      <c r="H144" s="65"/>
      <c r="I144" s="58">
        <f t="shared" ref="I144:R144" si="162">I50/1000</f>
        <v>2.1000000000000003E-3</v>
      </c>
      <c r="J144" s="58">
        <f t="shared" si="162"/>
        <v>0.12</v>
      </c>
      <c r="K144" s="58">
        <f t="shared" si="162"/>
        <v>1.4999999999999999E-4</v>
      </c>
      <c r="L144" s="59">
        <f t="shared" si="162"/>
        <v>5.0000000000000001E-4</v>
      </c>
      <c r="M144" s="59"/>
      <c r="N144" s="59">
        <f t="shared" si="162"/>
        <v>2.3999999999999998E-3</v>
      </c>
      <c r="O144" s="59">
        <f t="shared" si="162"/>
        <v>1.1000000000000001E-3</v>
      </c>
      <c r="P144" s="58">
        <f t="shared" si="162"/>
        <v>4.0999999999999995E-3</v>
      </c>
      <c r="Q144" s="33">
        <f t="shared" si="162"/>
        <v>2.2000000000000002</v>
      </c>
      <c r="R144" s="58">
        <f t="shared" si="162"/>
        <v>2E-3</v>
      </c>
      <c r="S144" s="65"/>
      <c r="T144" s="33">
        <f t="shared" si="13"/>
        <v>5.5E-2</v>
      </c>
      <c r="U144" s="65"/>
      <c r="V144" s="65"/>
      <c r="W144" s="59">
        <f t="shared" si="14"/>
        <v>3.0999999999999999E-3</v>
      </c>
      <c r="X144" s="65"/>
      <c r="Y144" s="65"/>
      <c r="Z144" s="65"/>
      <c r="AA144" s="65"/>
      <c r="AB144" s="58">
        <f t="shared" ref="AB144:AD144" si="163">AB50/1000</f>
        <v>1E-4</v>
      </c>
      <c r="AC144" s="58">
        <f t="shared" si="163"/>
        <v>4.7000000000000002E-3</v>
      </c>
      <c r="AD144" s="58">
        <f t="shared" si="163"/>
        <v>0.01</v>
      </c>
      <c r="AE144" s="58">
        <f t="shared" si="16"/>
        <v>6.8965517241379316E-4</v>
      </c>
      <c r="AF144" s="58">
        <f t="shared" si="17"/>
        <v>7.2413793103448293E-4</v>
      </c>
    </row>
    <row r="145" spans="2:32" x14ac:dyDescent="0.2">
      <c r="B145" s="5" t="str">
        <f t="shared" ref="B145:F145" si="164">B51</f>
        <v>SJMH-092815-12</v>
      </c>
      <c r="C145" s="5" t="str">
        <f t="shared" si="164"/>
        <v>USEPA Region 9</v>
      </c>
      <c r="D145" s="5" t="str">
        <f t="shared" si="164"/>
        <v>SJMH</v>
      </c>
      <c r="E145" s="11">
        <f t="shared" si="164"/>
        <v>421.32625920000004</v>
      </c>
      <c r="F145" s="8">
        <f t="shared" si="164"/>
        <v>42275.517361111109</v>
      </c>
      <c r="G145" s="33">
        <f t="shared" si="11"/>
        <v>96</v>
      </c>
      <c r="H145" s="65"/>
      <c r="I145" s="58">
        <f t="shared" ref="I145:R145" si="165">I51/1000</f>
        <v>1.2999999999999999E-2</v>
      </c>
      <c r="J145" s="58">
        <f t="shared" si="165"/>
        <v>1.5</v>
      </c>
      <c r="K145" s="58">
        <f t="shared" si="165"/>
        <v>1.2E-2</v>
      </c>
      <c r="L145" s="59">
        <f t="shared" si="165"/>
        <v>1.9E-3</v>
      </c>
      <c r="M145" s="59"/>
      <c r="N145" s="59">
        <f t="shared" si="165"/>
        <v>6.7000000000000004E-2</v>
      </c>
      <c r="O145" s="59">
        <f t="shared" si="165"/>
        <v>5.7000000000000002E-2</v>
      </c>
      <c r="P145" s="58">
        <f t="shared" si="165"/>
        <v>0.13</v>
      </c>
      <c r="Q145" s="33">
        <f t="shared" si="165"/>
        <v>75</v>
      </c>
      <c r="R145" s="58">
        <f t="shared" si="165"/>
        <v>6.6000000000000003E-2</v>
      </c>
      <c r="S145" s="65"/>
      <c r="T145" s="33">
        <f t="shared" si="13"/>
        <v>3.9</v>
      </c>
      <c r="U145" s="65"/>
      <c r="V145" s="65"/>
      <c r="W145" s="59">
        <f t="shared" si="14"/>
        <v>6.7000000000000004E-2</v>
      </c>
      <c r="X145" s="65"/>
      <c r="Y145" s="65"/>
      <c r="Z145" s="65"/>
      <c r="AA145" s="65"/>
      <c r="AB145" s="58">
        <f t="shared" ref="AB145:AD145" si="166">AB51/1000</f>
        <v>9.2000000000000003E-4</v>
      </c>
      <c r="AC145" s="58">
        <f t="shared" si="166"/>
        <v>0.15</v>
      </c>
      <c r="AD145" s="58">
        <f t="shared" si="166"/>
        <v>0.28000000000000003</v>
      </c>
      <c r="AE145" s="58">
        <f t="shared" si="16"/>
        <v>6.8750000000000007E-4</v>
      </c>
      <c r="AF145" s="58">
        <f t="shared" si="17"/>
        <v>1.3541666666666666E-4</v>
      </c>
    </row>
    <row r="146" spans="2:32" x14ac:dyDescent="0.2">
      <c r="B146" s="5" t="str">
        <f t="shared" ref="B146:F146" si="167">B52</f>
        <v>SJMH-092815-11</v>
      </c>
      <c r="C146" s="5" t="str">
        <f t="shared" si="167"/>
        <v>USEPA Region 9</v>
      </c>
      <c r="D146" s="5" t="str">
        <f t="shared" si="167"/>
        <v>SJMH</v>
      </c>
      <c r="E146" s="11">
        <f t="shared" si="167"/>
        <v>421.32625920000004</v>
      </c>
      <c r="F146" s="8">
        <f t="shared" si="167"/>
        <v>42275.517361111109</v>
      </c>
      <c r="G146" s="33">
        <f t="shared" si="11"/>
        <v>98</v>
      </c>
      <c r="H146" s="65"/>
      <c r="I146" s="58">
        <f t="shared" ref="I146:R146" si="168">I52/1000</f>
        <v>1.2999999999999999E-2</v>
      </c>
      <c r="J146" s="58">
        <f t="shared" si="168"/>
        <v>1.6</v>
      </c>
      <c r="K146" s="58">
        <f t="shared" si="168"/>
        <v>1.2E-2</v>
      </c>
      <c r="L146" s="59">
        <f t="shared" si="168"/>
        <v>1.9E-3</v>
      </c>
      <c r="M146" s="59"/>
      <c r="N146" s="59">
        <f t="shared" si="168"/>
        <v>6.7000000000000004E-2</v>
      </c>
      <c r="O146" s="59">
        <f t="shared" si="168"/>
        <v>5.6000000000000001E-2</v>
      </c>
      <c r="P146" s="58">
        <f t="shared" si="168"/>
        <v>0.13</v>
      </c>
      <c r="Q146" s="33">
        <f t="shared" si="168"/>
        <v>77</v>
      </c>
      <c r="R146" s="58">
        <f t="shared" si="168"/>
        <v>6.7000000000000004E-2</v>
      </c>
      <c r="S146" s="65"/>
      <c r="T146" s="33">
        <f t="shared" si="13"/>
        <v>3.9</v>
      </c>
      <c r="U146" s="65"/>
      <c r="V146" s="65"/>
      <c r="W146" s="59">
        <f t="shared" si="14"/>
        <v>6.6000000000000003E-2</v>
      </c>
      <c r="X146" s="65"/>
      <c r="Y146" s="65"/>
      <c r="Z146" s="65"/>
      <c r="AA146" s="65"/>
      <c r="AB146" s="58">
        <f t="shared" ref="AB146:AD146" si="169">AB52/1000</f>
        <v>9.3999999999999997E-4</v>
      </c>
      <c r="AC146" s="58">
        <f t="shared" si="169"/>
        <v>0.15</v>
      </c>
      <c r="AD146" s="58">
        <f t="shared" si="169"/>
        <v>0.28000000000000003</v>
      </c>
      <c r="AE146" s="58">
        <f t="shared" si="16"/>
        <v>6.836734693877551E-4</v>
      </c>
      <c r="AF146" s="58">
        <f t="shared" si="17"/>
        <v>1.326530612244898E-4</v>
      </c>
    </row>
    <row r="147" spans="2:32" x14ac:dyDescent="0.2">
      <c r="B147" s="5" t="str">
        <f t="shared" ref="B147:F147" si="170">B53</f>
        <v>SJMH-093015-11</v>
      </c>
      <c r="C147" s="5" t="str">
        <f t="shared" si="170"/>
        <v>USEPA Region 9</v>
      </c>
      <c r="D147" s="5" t="str">
        <f t="shared" si="170"/>
        <v>SJMH</v>
      </c>
      <c r="E147" s="11">
        <f t="shared" si="170"/>
        <v>421.32625920000004</v>
      </c>
      <c r="F147" s="8">
        <f t="shared" si="170"/>
        <v>42277.475694444445</v>
      </c>
      <c r="G147" s="33">
        <f t="shared" si="11"/>
        <v>20</v>
      </c>
      <c r="H147" s="65"/>
      <c r="I147" s="58">
        <f t="shared" ref="I147:R147" si="171">I53/1000</f>
        <v>4.5999999999999999E-3</v>
      </c>
      <c r="J147" s="58">
        <f t="shared" si="171"/>
        <v>0.24</v>
      </c>
      <c r="K147" s="58">
        <f t="shared" si="171"/>
        <v>9.5999999999999992E-4</v>
      </c>
      <c r="L147" s="59">
        <f t="shared" si="171"/>
        <v>5.0000000000000001E-4</v>
      </c>
      <c r="M147" s="59"/>
      <c r="N147" s="59">
        <f t="shared" si="171"/>
        <v>1.2E-2</v>
      </c>
      <c r="O147" s="59">
        <f t="shared" si="171"/>
        <v>6.7999999999999996E-3</v>
      </c>
      <c r="P147" s="58">
        <f t="shared" si="171"/>
        <v>1.6E-2</v>
      </c>
      <c r="Q147" s="33">
        <f t="shared" si="171"/>
        <v>16</v>
      </c>
      <c r="R147" s="58">
        <f t="shared" si="171"/>
        <v>1.2E-2</v>
      </c>
      <c r="S147" s="65"/>
      <c r="T147" s="33">
        <f t="shared" si="13"/>
        <v>0.28000000000000003</v>
      </c>
      <c r="U147" s="65"/>
      <c r="V147" s="65"/>
      <c r="W147" s="59">
        <f t="shared" si="14"/>
        <v>0.01</v>
      </c>
      <c r="X147" s="65"/>
      <c r="Y147" s="65"/>
      <c r="Z147" s="65"/>
      <c r="AA147" s="65"/>
      <c r="AB147" s="58">
        <f t="shared" ref="AB147:AD147" si="172">AB53/1000</f>
        <v>1.7999999999999998E-4</v>
      </c>
      <c r="AC147" s="58">
        <f t="shared" si="172"/>
        <v>3.1E-2</v>
      </c>
      <c r="AD147" s="58">
        <f t="shared" si="172"/>
        <v>4.8000000000000001E-2</v>
      </c>
      <c r="AE147" s="58">
        <f t="shared" si="16"/>
        <v>6.0000000000000006E-4</v>
      </c>
      <c r="AF147" s="58">
        <f t="shared" si="17"/>
        <v>2.3000000000000001E-4</v>
      </c>
    </row>
    <row r="148" spans="2:32" x14ac:dyDescent="0.2">
      <c r="B148" s="5" t="str">
        <f t="shared" ref="B148:F148" si="173">B54</f>
        <v>SJMH-093015-12</v>
      </c>
      <c r="C148" s="5" t="str">
        <f t="shared" si="173"/>
        <v>USEPA Region 9</v>
      </c>
      <c r="D148" s="5" t="str">
        <f t="shared" si="173"/>
        <v>SJMH</v>
      </c>
      <c r="E148" s="11">
        <f t="shared" si="173"/>
        <v>421.32625920000004</v>
      </c>
      <c r="F148" s="8">
        <f t="shared" si="173"/>
        <v>42277.475694444445</v>
      </c>
      <c r="G148" s="33">
        <f t="shared" si="11"/>
        <v>46</v>
      </c>
      <c r="H148" s="65"/>
      <c r="I148" s="58">
        <f t="shared" ref="I148:R148" si="174">I54/1000</f>
        <v>8.6999999999999994E-3</v>
      </c>
      <c r="J148" s="58">
        <f t="shared" si="174"/>
        <v>0.48</v>
      </c>
      <c r="K148" s="58">
        <f t="shared" si="174"/>
        <v>2.5999999999999999E-3</v>
      </c>
      <c r="L148" s="59">
        <f t="shared" si="174"/>
        <v>5.0000000000000001E-4</v>
      </c>
      <c r="M148" s="59"/>
      <c r="N148" s="59">
        <f t="shared" si="174"/>
        <v>2.7E-2</v>
      </c>
      <c r="O148" s="59">
        <f t="shared" si="174"/>
        <v>1.6E-2</v>
      </c>
      <c r="P148" s="58">
        <f t="shared" si="174"/>
        <v>4.1000000000000002E-2</v>
      </c>
      <c r="Q148" s="33">
        <f t="shared" si="174"/>
        <v>39</v>
      </c>
      <c r="R148" s="58">
        <f t="shared" si="174"/>
        <v>2.9000000000000001E-2</v>
      </c>
      <c r="S148" s="65"/>
      <c r="T148" s="33">
        <f t="shared" si="13"/>
        <v>0.76</v>
      </c>
      <c r="U148" s="65"/>
      <c r="V148" s="65"/>
      <c r="W148" s="59">
        <f t="shared" si="14"/>
        <v>2.5000000000000001E-2</v>
      </c>
      <c r="X148" s="65"/>
      <c r="Y148" s="65"/>
      <c r="Z148" s="65"/>
      <c r="AA148" s="65"/>
      <c r="AB148" s="58">
        <f t="shared" ref="AB148:AD148" si="175">AB54/1000</f>
        <v>4.2999999999999999E-4</v>
      </c>
      <c r="AC148" s="58">
        <f t="shared" si="175"/>
        <v>6.3E-2</v>
      </c>
      <c r="AD148" s="58">
        <f t="shared" si="175"/>
        <v>0.11</v>
      </c>
      <c r="AE148" s="58">
        <f t="shared" si="16"/>
        <v>6.3043478260869565E-4</v>
      </c>
      <c r="AF148" s="58">
        <f t="shared" si="17"/>
        <v>1.8913043478260868E-4</v>
      </c>
    </row>
    <row r="149" spans="2:32" x14ac:dyDescent="0.2">
      <c r="B149" s="5" t="str">
        <f t="shared" ref="B149:F149" si="176">B55</f>
        <v>1510280-001A</v>
      </c>
      <c r="C149" s="5" t="str">
        <f t="shared" si="176"/>
        <v>UDEQ</v>
      </c>
      <c r="D149" s="5">
        <f t="shared" si="176"/>
        <v>4953000</v>
      </c>
      <c r="E149" s="11">
        <f t="shared" si="176"/>
        <v>421.48719360000001</v>
      </c>
      <c r="F149" s="8">
        <f t="shared" si="176"/>
        <v>42279.5</v>
      </c>
      <c r="G149" s="33">
        <f t="shared" si="11"/>
        <v>4.55</v>
      </c>
      <c r="H149" s="65"/>
      <c r="I149" s="58">
        <f t="shared" ref="I149:R149" si="177">I55/1000</f>
        <v>2.3400000000000001E-3</v>
      </c>
      <c r="J149" s="58">
        <f t="shared" si="177"/>
        <v>0.188</v>
      </c>
      <c r="K149" s="58">
        <f t="shared" si="177"/>
        <v>3.0800000000000001E-4</v>
      </c>
      <c r="L149" s="59">
        <f t="shared" si="177"/>
        <v>5.0000000000000001E-4</v>
      </c>
      <c r="M149" s="59"/>
      <c r="N149" s="59">
        <f t="shared" si="177"/>
        <v>3.1900000000000001E-3</v>
      </c>
      <c r="O149" s="59">
        <f t="shared" si="177"/>
        <v>1.8799999999999999E-3</v>
      </c>
      <c r="P149" s="58">
        <f t="shared" si="177"/>
        <v>6.8199999999999997E-3</v>
      </c>
      <c r="Q149" s="33">
        <f t="shared" si="177"/>
        <v>3.91</v>
      </c>
      <c r="R149" s="58">
        <f t="shared" si="177"/>
        <v>3.5500000000000002E-3</v>
      </c>
      <c r="S149" s="65"/>
      <c r="T149" s="33">
        <f t="shared" si="13"/>
        <v>9.5500000000000002E-2</v>
      </c>
      <c r="U149" s="65"/>
      <c r="V149" s="65"/>
      <c r="W149" s="59">
        <f t="shared" si="14"/>
        <v>5.1999999999999998E-3</v>
      </c>
      <c r="X149" s="65"/>
      <c r="Y149" s="65"/>
      <c r="Z149" s="65"/>
      <c r="AA149" s="65"/>
      <c r="AB149" s="58">
        <f t="shared" ref="AB149:AD149" si="178">AB55/1000</f>
        <v>5.6499999999999998E-5</v>
      </c>
      <c r="AC149" s="58">
        <f t="shared" si="178"/>
        <v>8.1600000000000006E-3</v>
      </c>
      <c r="AD149" s="58">
        <f t="shared" si="178"/>
        <v>1.5800000000000002E-2</v>
      </c>
      <c r="AE149" s="58">
        <f t="shared" si="16"/>
        <v>7.8021978021978035E-4</v>
      </c>
      <c r="AF149" s="58">
        <f t="shared" si="17"/>
        <v>5.142857142857143E-4</v>
      </c>
    </row>
    <row r="150" spans="2:32" x14ac:dyDescent="0.2">
      <c r="B150" s="5" t="str">
        <f t="shared" ref="B150:F150" si="179">B56</f>
        <v>SJMH-100515-12</v>
      </c>
      <c r="C150" s="5" t="str">
        <f t="shared" si="179"/>
        <v>USEPA Region 9</v>
      </c>
      <c r="D150" s="5" t="str">
        <f t="shared" si="179"/>
        <v>SJMH</v>
      </c>
      <c r="E150" s="11">
        <f t="shared" si="179"/>
        <v>421.32625920000004</v>
      </c>
      <c r="F150" s="8">
        <f t="shared" si="179"/>
        <v>42282.525000000001</v>
      </c>
      <c r="G150" s="33">
        <f t="shared" si="11"/>
        <v>40</v>
      </c>
      <c r="H150" s="65"/>
      <c r="I150" s="58">
        <f t="shared" ref="I150:R150" si="180">I56/1000</f>
        <v>1.4E-2</v>
      </c>
      <c r="J150" s="58">
        <f t="shared" si="180"/>
        <v>1.3</v>
      </c>
      <c r="K150" s="58">
        <f t="shared" si="180"/>
        <v>5.5999999999999999E-3</v>
      </c>
      <c r="L150" s="59">
        <f t="shared" si="180"/>
        <v>2.3E-3</v>
      </c>
      <c r="M150" s="59"/>
      <c r="N150" s="59">
        <f t="shared" si="180"/>
        <v>6.6000000000000003E-2</v>
      </c>
      <c r="O150" s="59">
        <f t="shared" si="180"/>
        <v>3.2000000000000001E-2</v>
      </c>
      <c r="P150" s="58">
        <f t="shared" si="180"/>
        <v>2.8000000000000001E-2</v>
      </c>
      <c r="Q150" s="33">
        <f t="shared" si="180"/>
        <v>22</v>
      </c>
      <c r="R150" s="58">
        <f t="shared" si="180"/>
        <v>0.04</v>
      </c>
      <c r="S150" s="65"/>
      <c r="T150" s="33">
        <f t="shared" si="13"/>
        <v>4.2</v>
      </c>
      <c r="U150" s="65"/>
      <c r="V150" s="65"/>
      <c r="W150" s="59">
        <f t="shared" si="14"/>
        <v>0.09</v>
      </c>
      <c r="X150" s="65"/>
      <c r="Y150" s="65"/>
      <c r="Z150" s="65"/>
      <c r="AA150" s="65"/>
      <c r="AB150" s="58">
        <f t="shared" ref="AB150:AD150" si="181">AB56/1000</f>
        <v>7.0999999999999991E-4</v>
      </c>
      <c r="AC150" s="58">
        <f t="shared" si="181"/>
        <v>9.6000000000000002E-2</v>
      </c>
      <c r="AD150" s="58">
        <f t="shared" si="181"/>
        <v>0.18</v>
      </c>
      <c r="AE150" s="58">
        <f t="shared" si="16"/>
        <v>1E-3</v>
      </c>
      <c r="AF150" s="58">
        <f t="shared" si="17"/>
        <v>3.5E-4</v>
      </c>
    </row>
    <row r="151" spans="2:32" x14ac:dyDescent="0.2">
      <c r="B151" s="5" t="str">
        <f t="shared" ref="B151:F151" si="182">B57</f>
        <v>SJMH-100515-11</v>
      </c>
      <c r="C151" s="5" t="str">
        <f t="shared" si="182"/>
        <v>USEPA Region 9</v>
      </c>
      <c r="D151" s="5" t="str">
        <f t="shared" si="182"/>
        <v>SJMH</v>
      </c>
      <c r="E151" s="11">
        <f t="shared" si="182"/>
        <v>421.32625920000004</v>
      </c>
      <c r="F151" s="8">
        <f t="shared" si="182"/>
        <v>42282.525000000001</v>
      </c>
      <c r="G151" s="33">
        <f t="shared" si="11"/>
        <v>64</v>
      </c>
      <c r="H151" s="65"/>
      <c r="I151" s="58">
        <f t="shared" ref="I151:R151" si="183">I57/1000</f>
        <v>1.7999999999999999E-2</v>
      </c>
      <c r="J151" s="58">
        <f t="shared" si="183"/>
        <v>1.6</v>
      </c>
      <c r="K151" s="58">
        <f t="shared" si="183"/>
        <v>7.4999999999999997E-3</v>
      </c>
      <c r="L151" s="59">
        <f t="shared" si="183"/>
        <v>2.5999999999999999E-3</v>
      </c>
      <c r="M151" s="59"/>
      <c r="N151" s="59">
        <f t="shared" si="183"/>
        <v>8.3000000000000004E-2</v>
      </c>
      <c r="O151" s="59">
        <f t="shared" si="183"/>
        <v>4.1000000000000002E-2</v>
      </c>
      <c r="P151" s="58">
        <f t="shared" si="183"/>
        <v>3.5999999999999997E-2</v>
      </c>
      <c r="Q151" s="33">
        <f t="shared" si="183"/>
        <v>37</v>
      </c>
      <c r="R151" s="58">
        <f t="shared" si="183"/>
        <v>5.3999999999999999E-2</v>
      </c>
      <c r="S151" s="65"/>
      <c r="T151" s="33">
        <f t="shared" si="13"/>
        <v>4.5999999999999996</v>
      </c>
      <c r="U151" s="65"/>
      <c r="V151" s="65"/>
      <c r="W151" s="59">
        <f t="shared" si="14"/>
        <v>0.12</v>
      </c>
      <c r="X151" s="65"/>
      <c r="Y151" s="65"/>
      <c r="Z151" s="65"/>
      <c r="AA151" s="65"/>
      <c r="AB151" s="58">
        <f t="shared" ref="AB151:AD151" si="184">AB57/1000</f>
        <v>9.2000000000000003E-4</v>
      </c>
      <c r="AC151" s="58">
        <f t="shared" si="184"/>
        <v>0.11</v>
      </c>
      <c r="AD151" s="58">
        <f t="shared" si="184"/>
        <v>0.24</v>
      </c>
      <c r="AE151" s="58">
        <f t="shared" si="16"/>
        <v>8.4374999999999999E-4</v>
      </c>
      <c r="AF151" s="58">
        <f t="shared" si="17"/>
        <v>2.8124999999999998E-4</v>
      </c>
    </row>
    <row r="152" spans="2:32" x14ac:dyDescent="0.2">
      <c r="B152" s="5" t="str">
        <f t="shared" ref="B152:F152" si="185">B58</f>
        <v>SJMH-100815-12</v>
      </c>
      <c r="C152" s="5" t="str">
        <f t="shared" si="185"/>
        <v>USEPA Region 9</v>
      </c>
      <c r="D152" s="5" t="str">
        <f t="shared" si="185"/>
        <v>SJMH</v>
      </c>
      <c r="E152" s="11">
        <f t="shared" si="185"/>
        <v>421.32625920000004</v>
      </c>
      <c r="F152" s="8">
        <f t="shared" si="185"/>
        <v>42285.508333333331</v>
      </c>
      <c r="G152" s="33">
        <f t="shared" si="11"/>
        <v>17</v>
      </c>
      <c r="H152" s="65"/>
      <c r="I152" s="58">
        <f t="shared" ref="I152:R152" si="186">I58/1000</f>
        <v>1.2999999999999999E-2</v>
      </c>
      <c r="J152" s="58">
        <f t="shared" si="186"/>
        <v>0.98</v>
      </c>
      <c r="K152" s="58">
        <f t="shared" si="186"/>
        <v>5.4000000000000003E-3</v>
      </c>
      <c r="L152" s="59">
        <f t="shared" si="186"/>
        <v>2.5000000000000001E-3</v>
      </c>
      <c r="M152" s="59"/>
      <c r="N152" s="59">
        <f t="shared" si="186"/>
        <v>8.6E-3</v>
      </c>
      <c r="O152" s="59">
        <f t="shared" si="186"/>
        <v>3.4000000000000002E-2</v>
      </c>
      <c r="P152" s="58">
        <f t="shared" si="186"/>
        <v>1.7999999999999999E-2</v>
      </c>
      <c r="Q152" s="33">
        <f t="shared" si="186"/>
        <v>7.7</v>
      </c>
      <c r="R152" s="58">
        <f t="shared" si="186"/>
        <v>1.4999999999999999E-2</v>
      </c>
      <c r="S152" s="65"/>
      <c r="T152" s="33">
        <f t="shared" si="13"/>
        <v>4.5999999999999996</v>
      </c>
      <c r="U152" s="65"/>
      <c r="V152" s="65"/>
      <c r="W152" s="59">
        <f t="shared" si="14"/>
        <v>0.03</v>
      </c>
      <c r="X152" s="65"/>
      <c r="Y152" s="65"/>
      <c r="Z152" s="65"/>
      <c r="AA152" s="65"/>
      <c r="AB152" s="58">
        <f t="shared" ref="AB152:AD152" si="187">AB58/1000</f>
        <v>1.4000000000000001E-4</v>
      </c>
      <c r="AC152" s="58">
        <f t="shared" si="187"/>
        <v>2.7E-2</v>
      </c>
      <c r="AD152" s="58">
        <f t="shared" si="187"/>
        <v>7.0000000000000007E-2</v>
      </c>
      <c r="AE152" s="58">
        <f t="shared" si="16"/>
        <v>8.8235294117647051E-4</v>
      </c>
      <c r="AF152" s="58">
        <f t="shared" si="17"/>
        <v>7.6470588235294111E-4</v>
      </c>
    </row>
    <row r="153" spans="2:32" x14ac:dyDescent="0.2">
      <c r="B153" s="5" t="str">
        <f t="shared" ref="B153:F153" si="188">B59</f>
        <v>SJMH-100815-11</v>
      </c>
      <c r="C153" s="5" t="str">
        <f t="shared" si="188"/>
        <v>USEPA Region 9</v>
      </c>
      <c r="D153" s="5" t="str">
        <f t="shared" si="188"/>
        <v>SJMH</v>
      </c>
      <c r="E153" s="11">
        <f t="shared" si="188"/>
        <v>421.32625920000004</v>
      </c>
      <c r="F153" s="8">
        <f t="shared" si="188"/>
        <v>42285.508333333331</v>
      </c>
      <c r="G153" s="33">
        <f t="shared" si="11"/>
        <v>16</v>
      </c>
      <c r="H153" s="65"/>
      <c r="I153" s="58">
        <f t="shared" ref="I153:R153" si="189">I59/1000</f>
        <v>9.1000000000000004E-3</v>
      </c>
      <c r="J153" s="58">
        <f t="shared" si="189"/>
        <v>1.6</v>
      </c>
      <c r="K153" s="58">
        <f t="shared" si="189"/>
        <v>3.0000000000000001E-3</v>
      </c>
      <c r="L153" s="59">
        <f t="shared" si="189"/>
        <v>1.4E-3</v>
      </c>
      <c r="M153" s="59"/>
      <c r="N153" s="59">
        <f t="shared" si="189"/>
        <v>7.7999999999999996E-3</v>
      </c>
      <c r="O153" s="59">
        <f t="shared" si="189"/>
        <v>1.4999999999999999E-2</v>
      </c>
      <c r="P153" s="58">
        <f t="shared" si="189"/>
        <v>2.9000000000000001E-2</v>
      </c>
      <c r="Q153" s="33">
        <f t="shared" si="189"/>
        <v>8.4</v>
      </c>
      <c r="R153" s="58">
        <f t="shared" si="189"/>
        <v>2.5999999999999999E-2</v>
      </c>
      <c r="S153" s="65"/>
      <c r="T153" s="33">
        <f t="shared" si="13"/>
        <v>2.6</v>
      </c>
      <c r="U153" s="65"/>
      <c r="V153" s="65"/>
      <c r="W153" s="59">
        <f t="shared" si="14"/>
        <v>1.9E-2</v>
      </c>
      <c r="X153" s="65"/>
      <c r="Y153" s="65"/>
      <c r="Z153" s="65"/>
      <c r="AA153" s="65"/>
      <c r="AB153" s="58">
        <f t="shared" ref="AB153:AD153" si="190">AB59/1000</f>
        <v>1.4000000000000001E-4</v>
      </c>
      <c r="AC153" s="58">
        <f t="shared" si="190"/>
        <v>3.6999999999999998E-2</v>
      </c>
      <c r="AD153" s="58">
        <f t="shared" si="190"/>
        <v>5.0999999999999997E-2</v>
      </c>
      <c r="AE153" s="58">
        <f t="shared" si="16"/>
        <v>1.6249999999999999E-3</v>
      </c>
      <c r="AF153" s="58">
        <f t="shared" si="17"/>
        <v>5.6875000000000003E-4</v>
      </c>
    </row>
    <row r="154" spans="2:32" x14ac:dyDescent="0.2">
      <c r="B154" s="5" t="str">
        <f t="shared" ref="B154:F154" si="191">B60</f>
        <v>SJMH-101215-11</v>
      </c>
      <c r="C154" s="5" t="str">
        <f t="shared" si="191"/>
        <v>USEPA Region 9</v>
      </c>
      <c r="D154" s="5" t="str">
        <f t="shared" si="191"/>
        <v>SJMH</v>
      </c>
      <c r="E154" s="11">
        <f t="shared" si="191"/>
        <v>421.32625920000004</v>
      </c>
      <c r="F154" s="8">
        <f t="shared" si="191"/>
        <v>42289.538194444445</v>
      </c>
      <c r="G154" s="33">
        <f t="shared" si="11"/>
        <v>100</v>
      </c>
      <c r="H154" s="65"/>
      <c r="I154" s="58">
        <f t="shared" ref="I154:R154" si="192">I60/1000</f>
        <v>0.02</v>
      </c>
      <c r="J154" s="58">
        <f t="shared" si="192"/>
        <v>1.1000000000000001</v>
      </c>
      <c r="K154" s="58">
        <f t="shared" si="192"/>
        <v>4.7000000000000002E-3</v>
      </c>
      <c r="L154" s="59">
        <f t="shared" si="192"/>
        <v>8.1999999999999998E-4</v>
      </c>
      <c r="M154" s="59"/>
      <c r="N154" s="59">
        <f t="shared" si="192"/>
        <v>5.0999999999999997E-2</v>
      </c>
      <c r="O154" s="59">
        <f t="shared" si="192"/>
        <v>3.7999999999999999E-2</v>
      </c>
      <c r="P154" s="58">
        <f t="shared" si="192"/>
        <v>8.6999999999999994E-2</v>
      </c>
      <c r="Q154" s="33">
        <f t="shared" si="192"/>
        <v>77</v>
      </c>
      <c r="R154" s="58">
        <f t="shared" si="192"/>
        <v>6.6000000000000003E-2</v>
      </c>
      <c r="S154" s="65"/>
      <c r="T154" s="33">
        <f t="shared" si="13"/>
        <v>1.8</v>
      </c>
      <c r="U154" s="65"/>
      <c r="V154" s="65"/>
      <c r="W154" s="59">
        <f t="shared" si="14"/>
        <v>5.2999999999999999E-2</v>
      </c>
      <c r="X154" s="65"/>
      <c r="Y154" s="65"/>
      <c r="Z154" s="65"/>
      <c r="AA154" s="65"/>
      <c r="AB154" s="58">
        <f t="shared" ref="AB154:AD154" si="193">AB60/1000</f>
        <v>1.1000000000000001E-3</v>
      </c>
      <c r="AC154" s="58">
        <f t="shared" si="193"/>
        <v>0.12</v>
      </c>
      <c r="AD154" s="58">
        <f t="shared" si="193"/>
        <v>0.24</v>
      </c>
      <c r="AE154" s="58">
        <f t="shared" si="16"/>
        <v>6.6E-4</v>
      </c>
      <c r="AF154" s="58">
        <f t="shared" si="17"/>
        <v>2.0000000000000001E-4</v>
      </c>
    </row>
    <row r="155" spans="2:32" x14ac:dyDescent="0.2">
      <c r="B155" s="5" t="str">
        <f t="shared" ref="B155:F155" si="194">B61</f>
        <v>SJMH-101215-12</v>
      </c>
      <c r="C155" s="5" t="str">
        <f t="shared" si="194"/>
        <v>USEPA Region 9</v>
      </c>
      <c r="D155" s="5" t="str">
        <f t="shared" si="194"/>
        <v>SJMH</v>
      </c>
      <c r="E155" s="11">
        <f t="shared" si="194"/>
        <v>421.32625920000004</v>
      </c>
      <c r="F155" s="8">
        <f t="shared" si="194"/>
        <v>42289.538194444445</v>
      </c>
      <c r="G155" s="33">
        <f t="shared" si="11"/>
        <v>110</v>
      </c>
      <c r="H155" s="65"/>
      <c r="I155" s="58">
        <f t="shared" ref="I155:R155" si="195">I61/1000</f>
        <v>1.9E-2</v>
      </c>
      <c r="J155" s="58">
        <f t="shared" si="195"/>
        <v>1.1000000000000001</v>
      </c>
      <c r="K155" s="58">
        <f t="shared" si="195"/>
        <v>4.7999999999999996E-3</v>
      </c>
      <c r="L155" s="59">
        <f t="shared" si="195"/>
        <v>7.2999999999999996E-4</v>
      </c>
      <c r="M155" s="59"/>
      <c r="N155" s="59">
        <f t="shared" si="195"/>
        <v>5.0999999999999997E-2</v>
      </c>
      <c r="O155" s="59">
        <f t="shared" si="195"/>
        <v>3.6999999999999998E-2</v>
      </c>
      <c r="P155" s="58">
        <f t="shared" si="195"/>
        <v>8.6999999999999994E-2</v>
      </c>
      <c r="Q155" s="33">
        <f t="shared" si="195"/>
        <v>81</v>
      </c>
      <c r="R155" s="58">
        <f t="shared" si="195"/>
        <v>6.7000000000000004E-2</v>
      </c>
      <c r="S155" s="65"/>
      <c r="T155" s="33">
        <f t="shared" si="13"/>
        <v>1.9</v>
      </c>
      <c r="U155" s="65"/>
      <c r="V155" s="65"/>
      <c r="W155" s="59">
        <f t="shared" si="14"/>
        <v>5.5E-2</v>
      </c>
      <c r="X155" s="65"/>
      <c r="Y155" s="65"/>
      <c r="Z155" s="65"/>
      <c r="AA155" s="65"/>
      <c r="AB155" s="58">
        <f t="shared" ref="AB155:AD155" si="196">AB61/1000</f>
        <v>1.1000000000000001E-3</v>
      </c>
      <c r="AC155" s="58">
        <f t="shared" si="196"/>
        <v>0.12</v>
      </c>
      <c r="AD155" s="58">
        <f t="shared" si="196"/>
        <v>0.24</v>
      </c>
      <c r="AE155" s="58">
        <f t="shared" si="16"/>
        <v>6.0909090909090917E-4</v>
      </c>
      <c r="AF155" s="58">
        <f t="shared" si="17"/>
        <v>1.7272727272727272E-4</v>
      </c>
    </row>
    <row r="156" spans="2:32" x14ac:dyDescent="0.2">
      <c r="B156" s="5" t="str">
        <f t="shared" ref="B156:F156" si="197">B62</f>
        <v>1510566-013A</v>
      </c>
      <c r="C156" s="5" t="str">
        <f t="shared" si="197"/>
        <v>UDEQ</v>
      </c>
      <c r="D156" s="5">
        <f t="shared" si="197"/>
        <v>4953000</v>
      </c>
      <c r="E156" s="11">
        <f t="shared" si="197"/>
        <v>421.48719360000001</v>
      </c>
      <c r="F156" s="8">
        <f t="shared" si="197"/>
        <v>42292.5</v>
      </c>
      <c r="G156" s="33">
        <f t="shared" si="11"/>
        <v>40.799999999999997</v>
      </c>
      <c r="H156" s="65"/>
      <c r="I156" s="58">
        <f t="shared" ref="I156:R156" si="198">I62/1000</f>
        <v>1.23E-2</v>
      </c>
      <c r="J156" s="58">
        <f t="shared" si="198"/>
        <v>1.1499999999999999</v>
      </c>
      <c r="K156" s="58">
        <f t="shared" si="198"/>
        <v>3.0500000000000002E-3</v>
      </c>
      <c r="L156" s="59">
        <f t="shared" si="198"/>
        <v>1.17E-3</v>
      </c>
      <c r="M156" s="59"/>
      <c r="N156" s="59">
        <f t="shared" si="198"/>
        <v>2.87E-2</v>
      </c>
      <c r="O156" s="59">
        <f t="shared" si="198"/>
        <v>2.7400000000000001E-2</v>
      </c>
      <c r="P156" s="58">
        <f t="shared" si="198"/>
        <v>5.6300000000000003E-2</v>
      </c>
      <c r="Q156" s="33">
        <f t="shared" si="198"/>
        <v>46.3</v>
      </c>
      <c r="R156" s="58">
        <f t="shared" si="198"/>
        <v>4.6100000000000002E-2</v>
      </c>
      <c r="S156" s="65"/>
      <c r="T156" s="33">
        <f t="shared" si="13"/>
        <v>1.72</v>
      </c>
      <c r="U156" s="65"/>
      <c r="V156" s="65"/>
      <c r="W156" s="59">
        <f t="shared" si="14"/>
        <v>4.4600000000000001E-2</v>
      </c>
      <c r="X156" s="65"/>
      <c r="Y156" s="65"/>
      <c r="Z156" s="65"/>
      <c r="AA156" s="65"/>
      <c r="AB156" s="58">
        <f t="shared" ref="AB156:AD156" si="199">AB62/1000</f>
        <v>7.9699999999999997E-4</v>
      </c>
      <c r="AC156" s="58">
        <f t="shared" si="199"/>
        <v>5.8599999999999999E-2</v>
      </c>
      <c r="AD156" s="58">
        <f t="shared" si="199"/>
        <v>0.191</v>
      </c>
      <c r="AE156" s="58">
        <f t="shared" si="16"/>
        <v>1.1299019607843139E-3</v>
      </c>
      <c r="AF156" s="58">
        <f t="shared" si="17"/>
        <v>3.0147058823529416E-4</v>
      </c>
    </row>
    <row r="157" spans="2:32" x14ac:dyDescent="0.2">
      <c r="B157" s="5" t="str">
        <f t="shared" ref="B157:F157" si="200">B63</f>
        <v>1511116-002A</v>
      </c>
      <c r="C157" s="5" t="str">
        <f t="shared" si="200"/>
        <v>UDEQ</v>
      </c>
      <c r="D157" s="5">
        <f t="shared" si="200"/>
        <v>4953000</v>
      </c>
      <c r="E157" s="11">
        <f t="shared" si="200"/>
        <v>421.48719360000001</v>
      </c>
      <c r="F157" s="8">
        <f t="shared" si="200"/>
        <v>42300.000115740739</v>
      </c>
      <c r="G157" s="33">
        <f t="shared" si="11"/>
        <v>38.1</v>
      </c>
      <c r="H157" s="65"/>
      <c r="I157" s="58">
        <f t="shared" ref="I157:R157" si="201">I63/1000</f>
        <v>1.1299999999999999E-2</v>
      </c>
      <c r="J157" s="58">
        <f t="shared" si="201"/>
        <v>1.23</v>
      </c>
      <c r="K157" s="58">
        <f t="shared" si="201"/>
        <v>2.8600000000000001E-3</v>
      </c>
      <c r="L157" s="59">
        <f t="shared" si="201"/>
        <v>1.1900000000000001E-3</v>
      </c>
      <c r="M157" s="59"/>
      <c r="N157" s="59">
        <f t="shared" si="201"/>
        <v>2.0799999999999999E-2</v>
      </c>
      <c r="O157" s="59">
        <f t="shared" si="201"/>
        <v>1.77E-2</v>
      </c>
      <c r="P157" s="58">
        <f t="shared" si="201"/>
        <v>2.98E-2</v>
      </c>
      <c r="Q157" s="33">
        <f t="shared" si="201"/>
        <v>20.8</v>
      </c>
      <c r="R157" s="58">
        <f t="shared" si="201"/>
        <v>3.6999999999999998E-2</v>
      </c>
      <c r="S157" s="65"/>
      <c r="T157" s="33">
        <f t="shared" si="13"/>
        <v>1.3</v>
      </c>
      <c r="U157" s="65"/>
      <c r="V157" s="65"/>
      <c r="W157" s="59">
        <f t="shared" si="14"/>
        <v>3.8100000000000002E-2</v>
      </c>
      <c r="X157" s="65"/>
      <c r="Y157" s="65"/>
      <c r="Z157" s="65"/>
      <c r="AA157" s="65"/>
      <c r="AB157" s="58">
        <f t="shared" ref="AB157:AD157" si="202">AB63/1000</f>
        <v>3.77E-4</v>
      </c>
      <c r="AC157" s="58">
        <f t="shared" si="202"/>
        <v>4.7199999999999999E-2</v>
      </c>
      <c r="AD157" s="58">
        <f t="shared" si="202"/>
        <v>0.113</v>
      </c>
      <c r="AE157" s="58">
        <f t="shared" si="16"/>
        <v>9.7112860892388444E-4</v>
      </c>
      <c r="AF157" s="58">
        <f t="shared" si="17"/>
        <v>2.9658792650918633E-4</v>
      </c>
    </row>
    <row r="158" spans="2:32" x14ac:dyDescent="0.2">
      <c r="B158" s="5" t="str">
        <f t="shared" ref="B158:F158" si="203">B64</f>
        <v>1511116-003A</v>
      </c>
      <c r="C158" s="5" t="str">
        <f t="shared" si="203"/>
        <v>UDEQ</v>
      </c>
      <c r="D158" s="5">
        <f t="shared" si="203"/>
        <v>4953000</v>
      </c>
      <c r="E158" s="11">
        <f t="shared" si="203"/>
        <v>421.48719360000001</v>
      </c>
      <c r="F158" s="8">
        <f t="shared" si="203"/>
        <v>42300.5</v>
      </c>
      <c r="G158" s="33">
        <f t="shared" si="11"/>
        <v>74.7</v>
      </c>
      <c r="H158" s="65"/>
      <c r="I158" s="58">
        <f t="shared" ref="I158:R158" si="204">I64/1000</f>
        <v>1.78E-2</v>
      </c>
      <c r="J158" s="58">
        <f t="shared" si="204"/>
        <v>2.27</v>
      </c>
      <c r="K158" s="58">
        <f t="shared" si="204"/>
        <v>6.1999999999999998E-3</v>
      </c>
      <c r="L158" s="59">
        <f t="shared" si="204"/>
        <v>1.56E-3</v>
      </c>
      <c r="M158" s="59"/>
      <c r="N158" s="59">
        <f t="shared" si="204"/>
        <v>3.2399999999999998E-2</v>
      </c>
      <c r="O158" s="59">
        <f t="shared" si="204"/>
        <v>3.3000000000000002E-2</v>
      </c>
      <c r="P158" s="58">
        <f t="shared" si="204"/>
        <v>4.6199999999999998E-2</v>
      </c>
      <c r="Q158" s="33">
        <f t="shared" si="204"/>
        <v>29.4</v>
      </c>
      <c r="R158" s="58">
        <f t="shared" si="204"/>
        <v>6.7799999999999999E-2</v>
      </c>
      <c r="S158" s="65"/>
      <c r="T158" s="33">
        <f t="shared" si="13"/>
        <v>2.76</v>
      </c>
      <c r="U158" s="65"/>
      <c r="V158" s="65"/>
      <c r="W158" s="59">
        <f t="shared" si="14"/>
        <v>6.2700000000000006E-2</v>
      </c>
      <c r="X158" s="65"/>
      <c r="Y158" s="65"/>
      <c r="Z158" s="65"/>
      <c r="AA158" s="65"/>
      <c r="AB158" s="58">
        <f t="shared" ref="AB158:AD158" si="205">AB64/1000</f>
        <v>4.6200000000000001E-4</v>
      </c>
      <c r="AC158" s="58">
        <f t="shared" si="205"/>
        <v>6.1100000000000002E-2</v>
      </c>
      <c r="AD158" s="58">
        <f t="shared" si="205"/>
        <v>0.16900000000000001</v>
      </c>
      <c r="AE158" s="58">
        <f t="shared" si="16"/>
        <v>9.0763052208835333E-4</v>
      </c>
      <c r="AF158" s="58">
        <f t="shared" si="17"/>
        <v>2.3828647925033466E-4</v>
      </c>
    </row>
    <row r="159" spans="2:32" x14ac:dyDescent="0.2">
      <c r="B159" s="5" t="str">
        <f t="shared" ref="B159:F159" si="206">B65</f>
        <v>1511116-004A</v>
      </c>
      <c r="C159" s="5" t="str">
        <f t="shared" si="206"/>
        <v>UDEQ</v>
      </c>
      <c r="D159" s="5">
        <f t="shared" si="206"/>
        <v>4953000</v>
      </c>
      <c r="E159" s="11">
        <f t="shared" si="206"/>
        <v>421.48719360000001</v>
      </c>
      <c r="F159" s="8">
        <f t="shared" si="206"/>
        <v>42301.000115740739</v>
      </c>
      <c r="G159" s="33">
        <f t="shared" si="11"/>
        <v>118</v>
      </c>
      <c r="H159" s="65"/>
      <c r="I159" s="58">
        <f t="shared" ref="I159:R159" si="207">I65/1000</f>
        <v>2.5899999999999999E-2</v>
      </c>
      <c r="J159" s="58">
        <f t="shared" si="207"/>
        <v>3.85</v>
      </c>
      <c r="K159" s="58">
        <f t="shared" si="207"/>
        <v>1.2699999999999999E-2</v>
      </c>
      <c r="L159" s="59">
        <f t="shared" si="207"/>
        <v>2.4699999999999995E-3</v>
      </c>
      <c r="M159" s="59"/>
      <c r="N159" s="59">
        <f t="shared" si="207"/>
        <v>4.3999999999999997E-2</v>
      </c>
      <c r="O159" s="59">
        <f t="shared" si="207"/>
        <v>5.5300000000000002E-2</v>
      </c>
      <c r="P159" s="58">
        <f t="shared" si="207"/>
        <v>8.1000000000000003E-2</v>
      </c>
      <c r="Q159" s="33">
        <f t="shared" si="207"/>
        <v>50.4</v>
      </c>
      <c r="R159" s="58">
        <f t="shared" si="207"/>
        <v>0.13</v>
      </c>
      <c r="S159" s="65"/>
      <c r="T159" s="33">
        <f t="shared" si="13"/>
        <v>4.6100000000000003</v>
      </c>
      <c r="U159" s="65"/>
      <c r="V159" s="65"/>
      <c r="W159" s="59">
        <f t="shared" si="14"/>
        <v>9.1399999999999995E-2</v>
      </c>
      <c r="X159" s="65"/>
      <c r="Y159" s="65"/>
      <c r="Z159" s="65"/>
      <c r="AA159" s="65"/>
      <c r="AB159" s="58">
        <f t="shared" ref="AB159:AD159" si="208">AB65/1000</f>
        <v>6.5399999999999996E-4</v>
      </c>
      <c r="AC159" s="58">
        <f t="shared" si="208"/>
        <v>7.9699999999999993E-2</v>
      </c>
      <c r="AD159" s="58">
        <f t="shared" si="208"/>
        <v>0.24</v>
      </c>
      <c r="AE159" s="58">
        <f t="shared" si="16"/>
        <v>1.1016949152542373E-3</v>
      </c>
      <c r="AF159" s="58">
        <f t="shared" si="17"/>
        <v>2.1949152542372882E-4</v>
      </c>
    </row>
    <row r="160" spans="2:32" x14ac:dyDescent="0.2">
      <c r="B160" s="5">
        <f t="shared" ref="B160:F160" si="209">B66</f>
        <v>201600511</v>
      </c>
      <c r="C160" s="5" t="str">
        <f t="shared" si="209"/>
        <v>UDEQ</v>
      </c>
      <c r="D160" s="5">
        <f t="shared" si="209"/>
        <v>4953000</v>
      </c>
      <c r="E160" s="11">
        <f t="shared" si="209"/>
        <v>421.48719360000001</v>
      </c>
      <c r="F160" s="8">
        <f t="shared" si="209"/>
        <v>42417.375</v>
      </c>
      <c r="G160" s="33">
        <f t="shared" si="11"/>
        <v>70.227999999999994</v>
      </c>
      <c r="H160" s="65"/>
      <c r="I160" s="58">
        <f t="shared" ref="I160:R160" si="210">I66/1000</f>
        <v>1.2827999999999999E-2</v>
      </c>
      <c r="J160" s="58">
        <f t="shared" si="210"/>
        <v>0.84499999999999997</v>
      </c>
      <c r="K160" s="58">
        <f t="shared" si="210"/>
        <v>5.0000000000000001E-3</v>
      </c>
      <c r="L160" s="59">
        <f t="shared" si="210"/>
        <v>1E-3</v>
      </c>
      <c r="M160" s="59"/>
      <c r="N160" s="59">
        <f t="shared" si="210"/>
        <v>3.4173000000000002E-2</v>
      </c>
      <c r="O160" s="59">
        <f t="shared" si="210"/>
        <v>2.9999999999999997E-5</v>
      </c>
      <c r="P160" s="58">
        <f t="shared" si="210"/>
        <v>7.9288999999999998E-2</v>
      </c>
      <c r="Q160" s="33">
        <f t="shared" si="210"/>
        <v>51.3</v>
      </c>
      <c r="R160" s="58">
        <f t="shared" si="210"/>
        <v>5.9872999999999996E-2</v>
      </c>
      <c r="S160" s="65"/>
      <c r="T160" s="33">
        <f t="shared" si="13"/>
        <v>1.5145</v>
      </c>
      <c r="U160" s="65"/>
      <c r="V160" s="65"/>
      <c r="W160" s="59">
        <f t="shared" si="14"/>
        <v>3.8700000000000005E-2</v>
      </c>
      <c r="X160" s="65"/>
      <c r="Y160" s="65"/>
      <c r="Z160" s="65"/>
      <c r="AA160" s="65"/>
      <c r="AB160" s="58">
        <f t="shared" ref="AB160:AD160" si="211">AB66/1000</f>
        <v>1E-3</v>
      </c>
      <c r="AC160" s="58">
        <f t="shared" si="211"/>
        <v>7.2794999999999999E-2</v>
      </c>
      <c r="AD160" s="58">
        <f t="shared" si="211"/>
        <v>0.19415000000000002</v>
      </c>
      <c r="AE160" s="58">
        <f t="shared" si="16"/>
        <v>8.5255168878509992E-4</v>
      </c>
      <c r="AF160" s="58">
        <f t="shared" si="17"/>
        <v>1.8266218602266902E-4</v>
      </c>
    </row>
    <row r="161" spans="2:32" x14ac:dyDescent="0.2">
      <c r="B161" s="5">
        <f t="shared" ref="B161:F161" si="212">B67</f>
        <v>201600691</v>
      </c>
      <c r="C161" s="5" t="str">
        <f t="shared" si="212"/>
        <v>UDEQ</v>
      </c>
      <c r="D161" s="5">
        <f t="shared" si="212"/>
        <v>4953000</v>
      </c>
      <c r="E161" s="11">
        <f t="shared" si="212"/>
        <v>421.48719360000001</v>
      </c>
      <c r="F161" s="8">
        <f t="shared" si="212"/>
        <v>42424.388888888891</v>
      </c>
      <c r="G161" s="33">
        <f t="shared" si="11"/>
        <v>2.2676999999999996</v>
      </c>
      <c r="H161" s="65"/>
      <c r="I161" s="58">
        <f t="shared" ref="I161:R161" si="213">I67/1000</f>
        <v>1.4859999999999999E-3</v>
      </c>
      <c r="J161" s="58">
        <f t="shared" si="213"/>
        <v>0.16003000000000001</v>
      </c>
      <c r="K161" s="58">
        <f t="shared" si="213"/>
        <v>1.2909999999999998E-3</v>
      </c>
      <c r="L161" s="59">
        <f t="shared" si="213"/>
        <v>3.1500000000000001E-4</v>
      </c>
      <c r="M161" s="59"/>
      <c r="N161" s="59">
        <f t="shared" si="213"/>
        <v>3.8549999999999999E-3</v>
      </c>
      <c r="O161" s="59">
        <f t="shared" si="213"/>
        <v>2.9999999999999997E-5</v>
      </c>
      <c r="P161" s="58">
        <f t="shared" si="213"/>
        <v>1.3643000000000001E-2</v>
      </c>
      <c r="Q161" s="33">
        <f t="shared" si="213"/>
        <v>1.36</v>
      </c>
      <c r="R161" s="58">
        <f t="shared" si="213"/>
        <v>1.0843E-2</v>
      </c>
      <c r="S161" s="65"/>
      <c r="T161" s="33">
        <f t="shared" si="13"/>
        <v>0.63697999999999999</v>
      </c>
      <c r="U161" s="65"/>
      <c r="V161" s="65"/>
      <c r="W161" s="59">
        <f t="shared" si="14"/>
        <v>5.0880000000000005E-3</v>
      </c>
      <c r="X161" s="65"/>
      <c r="Y161" s="65"/>
      <c r="Z161" s="65"/>
      <c r="AA161" s="65"/>
      <c r="AB161" s="58">
        <f t="shared" ref="AB161:AD161" si="214">AB67/1000</f>
        <v>1E-4</v>
      </c>
      <c r="AC161" s="58">
        <f t="shared" si="214"/>
        <v>2.9999999999999997E-5</v>
      </c>
      <c r="AD161" s="58">
        <f t="shared" si="214"/>
        <v>3.3375999999999996E-2</v>
      </c>
      <c r="AE161" s="58">
        <f t="shared" si="16"/>
        <v>4.7814966706354461E-3</v>
      </c>
      <c r="AF161" s="58">
        <f t="shared" si="17"/>
        <v>6.5528950037482922E-4</v>
      </c>
    </row>
    <row r="162" spans="2:32" x14ac:dyDescent="0.2">
      <c r="B162" s="5">
        <f t="shared" ref="B162:F162" si="215">B68</f>
        <v>201600727</v>
      </c>
      <c r="C162" s="5" t="str">
        <f t="shared" si="215"/>
        <v>UDEQ</v>
      </c>
      <c r="D162" s="5">
        <f t="shared" si="215"/>
        <v>4953000</v>
      </c>
      <c r="E162" s="11">
        <f t="shared" si="215"/>
        <v>421.48719360000001</v>
      </c>
      <c r="F162" s="8">
        <f t="shared" si="215"/>
        <v>42430.375</v>
      </c>
      <c r="G162" s="33">
        <f t="shared" ref="G162:G185" si="216">G68/1000</f>
        <v>3.7664</v>
      </c>
      <c r="H162" s="65"/>
      <c r="I162" s="58">
        <f t="shared" ref="I162:R162" si="217">I68/1000</f>
        <v>1.359E-3</v>
      </c>
      <c r="J162" s="58">
        <f t="shared" si="217"/>
        <v>0.13042999999999999</v>
      </c>
      <c r="K162" s="58">
        <f t="shared" si="217"/>
        <v>1E-3</v>
      </c>
      <c r="L162" s="59">
        <f t="shared" si="217"/>
        <v>1.2799999999999999E-4</v>
      </c>
      <c r="M162" s="59"/>
      <c r="N162" s="59">
        <f t="shared" si="217"/>
        <v>4.8179999999999994E-3</v>
      </c>
      <c r="O162" s="59">
        <f t="shared" si="217"/>
        <v>2.9999999999999997E-5</v>
      </c>
      <c r="P162" s="58">
        <f t="shared" si="217"/>
        <v>7.3929999999999994E-3</v>
      </c>
      <c r="Q162" s="33">
        <f t="shared" si="217"/>
        <v>3.36</v>
      </c>
      <c r="R162" s="58">
        <f t="shared" si="217"/>
        <v>4.9610000000000001E-3</v>
      </c>
      <c r="S162" s="65"/>
      <c r="T162" s="33">
        <f t="shared" ref="T162:T185" si="218">T68/1000</f>
        <v>0.19413999999999998</v>
      </c>
      <c r="U162" s="65"/>
      <c r="V162" s="65"/>
      <c r="W162" s="59">
        <f t="shared" ref="W162:W185" si="219">W68/1000</f>
        <v>5.0000000000000001E-3</v>
      </c>
      <c r="X162" s="65"/>
      <c r="Y162" s="65"/>
      <c r="Z162" s="65"/>
      <c r="AA162" s="65"/>
      <c r="AB162" s="58">
        <f t="shared" ref="AB162:AD162" si="220">AB68/1000</f>
        <v>1E-4</v>
      </c>
      <c r="AC162" s="58">
        <f t="shared" si="220"/>
        <v>2.9999999999999997E-5</v>
      </c>
      <c r="AD162" s="58">
        <f t="shared" si="220"/>
        <v>2.3428999999999998E-2</v>
      </c>
      <c r="AE162" s="58">
        <f t="shared" ref="AE162:AE171" si="221">R162/G162</f>
        <v>1.3171728971962616E-3</v>
      </c>
      <c r="AF162" s="58">
        <f t="shared" ref="AF162:AF171" si="222">I162/G162</f>
        <v>3.6082200509770601E-4</v>
      </c>
    </row>
    <row r="163" spans="2:32" x14ac:dyDescent="0.2">
      <c r="B163" s="5">
        <f t="shared" ref="B163:F163" si="223">B69</f>
        <v>201600728</v>
      </c>
      <c r="C163" s="5" t="str">
        <f t="shared" si="223"/>
        <v>UDEQ</v>
      </c>
      <c r="D163" s="5">
        <f t="shared" si="223"/>
        <v>4953000</v>
      </c>
      <c r="E163" s="11">
        <f t="shared" si="223"/>
        <v>421.48719360000001</v>
      </c>
      <c r="F163" s="8">
        <f t="shared" si="223"/>
        <v>42430.381944444445</v>
      </c>
      <c r="G163" s="33">
        <f t="shared" si="216"/>
        <v>2.0778000000000003</v>
      </c>
      <c r="H163" s="65"/>
      <c r="I163" s="58">
        <f t="shared" ref="I163:R163" si="224">I69/1000</f>
        <v>1.1069999999999999E-3</v>
      </c>
      <c r="J163" s="58">
        <f t="shared" si="224"/>
        <v>0.10414</v>
      </c>
      <c r="K163" s="58">
        <f t="shared" si="224"/>
        <v>1E-3</v>
      </c>
      <c r="L163" s="59">
        <f t="shared" si="224"/>
        <v>1.06E-4</v>
      </c>
      <c r="M163" s="59"/>
      <c r="N163" s="59">
        <f t="shared" si="224"/>
        <v>3.6979999999999999E-3</v>
      </c>
      <c r="O163" s="59">
        <f t="shared" si="224"/>
        <v>2.9999999999999997E-5</v>
      </c>
      <c r="P163" s="58">
        <f t="shared" si="224"/>
        <v>6.5380000000000004E-3</v>
      </c>
      <c r="Q163" s="33">
        <f t="shared" si="224"/>
        <v>2.0299999999999998</v>
      </c>
      <c r="R163" s="58">
        <f t="shared" si="224"/>
        <v>4.0000000000000001E-3</v>
      </c>
      <c r="S163" s="65"/>
      <c r="T163" s="33">
        <f t="shared" si="218"/>
        <v>0.14202000000000001</v>
      </c>
      <c r="U163" s="65"/>
      <c r="V163" s="65"/>
      <c r="W163" s="59">
        <f t="shared" si="219"/>
        <v>5.0000000000000001E-3</v>
      </c>
      <c r="X163" s="65"/>
      <c r="Y163" s="65"/>
      <c r="Z163" s="65"/>
      <c r="AA163" s="65"/>
      <c r="AB163" s="58">
        <f t="shared" ref="AB163:AD163" si="225">AB69/1000</f>
        <v>1E-4</v>
      </c>
      <c r="AC163" s="58">
        <f t="shared" si="225"/>
        <v>2.9999999999999997E-5</v>
      </c>
      <c r="AD163" s="58">
        <f t="shared" si="225"/>
        <v>1.8561000000000001E-2</v>
      </c>
      <c r="AE163" s="58">
        <f t="shared" si="221"/>
        <v>1.9251131003946479E-3</v>
      </c>
      <c r="AF163" s="58">
        <f t="shared" si="222"/>
        <v>5.3277505053421872E-4</v>
      </c>
    </row>
    <row r="164" spans="2:32" x14ac:dyDescent="0.2">
      <c r="B164" s="5">
        <f t="shared" ref="B164:F164" si="226">B70</f>
        <v>201600797</v>
      </c>
      <c r="C164" s="5" t="str">
        <f t="shared" si="226"/>
        <v>UDEQ</v>
      </c>
      <c r="D164" s="5">
        <f t="shared" si="226"/>
        <v>4953000</v>
      </c>
      <c r="E164" s="11">
        <f t="shared" si="226"/>
        <v>421.48719360000001</v>
      </c>
      <c r="F164" s="8">
        <f t="shared" si="226"/>
        <v>42438.479166666664</v>
      </c>
      <c r="G164" s="33">
        <f t="shared" si="216"/>
        <v>4.0301999999999998</v>
      </c>
      <c r="H164" s="65"/>
      <c r="I164" s="58">
        <f t="shared" ref="I164:R164" si="227">I70/1000</f>
        <v>1.0339000000000001E-2</v>
      </c>
      <c r="J164" s="58">
        <f t="shared" si="227"/>
        <v>0.14016000000000001</v>
      </c>
      <c r="K164" s="58">
        <f t="shared" si="227"/>
        <v>1E-3</v>
      </c>
      <c r="L164" s="59">
        <f t="shared" si="227"/>
        <v>1.7100000000000001E-4</v>
      </c>
      <c r="M164" s="59"/>
      <c r="N164" s="59">
        <f t="shared" si="227"/>
        <v>8.2070000000000008E-3</v>
      </c>
      <c r="O164" s="59">
        <f t="shared" si="227"/>
        <v>2.9999999999999997E-5</v>
      </c>
      <c r="P164" s="58">
        <f t="shared" si="227"/>
        <v>7.6130000000000008E-3</v>
      </c>
      <c r="Q164" s="33">
        <f t="shared" si="227"/>
        <v>4.17</v>
      </c>
      <c r="R164" s="58">
        <f t="shared" si="227"/>
        <v>6.4340000000000005E-3</v>
      </c>
      <c r="S164" s="65"/>
      <c r="T164" s="33">
        <f t="shared" si="218"/>
        <v>0.2281</v>
      </c>
      <c r="U164" s="65"/>
      <c r="V164" s="65"/>
      <c r="W164" s="59">
        <f t="shared" si="219"/>
        <v>5.0000000000000001E-3</v>
      </c>
      <c r="X164" s="65"/>
      <c r="Y164" s="65"/>
      <c r="Z164" s="65"/>
      <c r="AA164" s="65"/>
      <c r="AB164" s="58">
        <f t="shared" ref="AB164:AD164" si="228">AB70/1000</f>
        <v>1E-4</v>
      </c>
      <c r="AC164" s="58">
        <f t="shared" si="228"/>
        <v>2.9999999999999997E-5</v>
      </c>
      <c r="AD164" s="58">
        <f t="shared" si="228"/>
        <v>3.1576E-2</v>
      </c>
      <c r="AE164" s="58">
        <f t="shared" si="221"/>
        <v>1.5964468264602254E-3</v>
      </c>
      <c r="AF164" s="58">
        <f t="shared" si="222"/>
        <v>2.5653813706515809E-3</v>
      </c>
    </row>
    <row r="165" spans="2:32" x14ac:dyDescent="0.2">
      <c r="B165" s="5">
        <f t="shared" ref="B165:F165" si="229">B71</f>
        <v>201600826</v>
      </c>
      <c r="C165" s="5" t="str">
        <f t="shared" si="229"/>
        <v>UDEQ</v>
      </c>
      <c r="D165" s="5">
        <f t="shared" si="229"/>
        <v>4953000</v>
      </c>
      <c r="E165" s="11">
        <f t="shared" si="229"/>
        <v>421.48719360000001</v>
      </c>
      <c r="F165" s="8">
        <f t="shared" si="229"/>
        <v>42444.489583333336</v>
      </c>
      <c r="G165" s="33">
        <f t="shared" si="216"/>
        <v>2.3848000000000003</v>
      </c>
      <c r="H165" s="65"/>
      <c r="I165" s="58">
        <f t="shared" ref="I165:R165" si="230">I71/1000</f>
        <v>1E-3</v>
      </c>
      <c r="J165" s="58">
        <f t="shared" si="230"/>
        <v>0.10577</v>
      </c>
      <c r="K165" s="58">
        <f t="shared" si="230"/>
        <v>1E-3</v>
      </c>
      <c r="L165" s="59">
        <f t="shared" si="230"/>
        <v>1E-4</v>
      </c>
      <c r="M165" s="59"/>
      <c r="N165" s="59">
        <f t="shared" si="230"/>
        <v>5.5570000000000003E-3</v>
      </c>
      <c r="O165" s="59">
        <f t="shared" si="230"/>
        <v>2.9999999999999997E-5</v>
      </c>
      <c r="P165" s="58">
        <f t="shared" si="230"/>
        <v>5.3620000000000004E-3</v>
      </c>
      <c r="Q165" s="33">
        <f t="shared" si="230"/>
        <v>2.33</v>
      </c>
      <c r="R165" s="58">
        <f t="shared" si="230"/>
        <v>3.13E-3</v>
      </c>
      <c r="S165" s="65"/>
      <c r="T165" s="33">
        <f t="shared" si="218"/>
        <v>8.7075E-2</v>
      </c>
      <c r="U165" s="65"/>
      <c r="V165" s="65"/>
      <c r="W165" s="59">
        <f t="shared" si="219"/>
        <v>5.0000000000000001E-3</v>
      </c>
      <c r="X165" s="65"/>
      <c r="Y165" s="65"/>
      <c r="Z165" s="65"/>
      <c r="AA165" s="65"/>
      <c r="AB165" s="58">
        <f t="shared" ref="AB165:AD165" si="231">AB71/1000</f>
        <v>1.6700000000000002E-4</v>
      </c>
      <c r="AC165" s="58">
        <f t="shared" si="231"/>
        <v>2.9999999999999997E-5</v>
      </c>
      <c r="AD165" s="58">
        <f t="shared" si="231"/>
        <v>1.5235E-2</v>
      </c>
      <c r="AE165" s="58">
        <f t="shared" si="221"/>
        <v>1.3124790338812477E-3</v>
      </c>
      <c r="AF165" s="58">
        <f t="shared" si="222"/>
        <v>4.1932237504193221E-4</v>
      </c>
    </row>
    <row r="166" spans="2:32" x14ac:dyDescent="0.2">
      <c r="B166" s="5" t="str">
        <f t="shared" ref="B166:F166" si="232">B72</f>
        <v>SJMH_032216L</v>
      </c>
      <c r="C166" s="5" t="str">
        <f t="shared" si="232"/>
        <v>USEPA Regions</v>
      </c>
      <c r="D166" s="5" t="str">
        <f t="shared" si="232"/>
        <v>SJMH</v>
      </c>
      <c r="E166" s="11">
        <f t="shared" si="232"/>
        <v>421.32625920000004</v>
      </c>
      <c r="F166" s="8">
        <f t="shared" si="232"/>
        <v>42451.461805555555</v>
      </c>
      <c r="G166" s="33">
        <f t="shared" si="216"/>
        <v>3.7</v>
      </c>
      <c r="H166" s="65"/>
      <c r="I166" s="58">
        <f t="shared" ref="I166:R166" si="233">I72/1000</f>
        <v>1.8E-3</v>
      </c>
      <c r="J166" s="58">
        <f t="shared" si="233"/>
        <v>0.17</v>
      </c>
      <c r="K166" s="58">
        <f t="shared" si="233"/>
        <v>2.0999999999999998E-4</v>
      </c>
      <c r="L166" s="59">
        <f t="shared" si="233"/>
        <v>8.8999999999999995E-5</v>
      </c>
      <c r="M166" s="59"/>
      <c r="N166" s="59">
        <f t="shared" si="233"/>
        <v>2.7000000000000001E-3</v>
      </c>
      <c r="O166" s="59">
        <f t="shared" si="233"/>
        <v>2.3999999999999998E-3</v>
      </c>
      <c r="P166" s="58">
        <f t="shared" si="233"/>
        <v>6.7999999999999996E-3</v>
      </c>
      <c r="Q166" s="33">
        <f t="shared" si="233"/>
        <v>3.2</v>
      </c>
      <c r="R166" s="58">
        <f t="shared" si="233"/>
        <v>4.0000000000000001E-3</v>
      </c>
      <c r="S166" s="65"/>
      <c r="T166" s="33">
        <f t="shared" si="218"/>
        <v>0.13</v>
      </c>
      <c r="U166" s="65"/>
      <c r="V166" s="65"/>
      <c r="W166" s="59">
        <f t="shared" si="219"/>
        <v>5.0000000000000001E-3</v>
      </c>
      <c r="X166" s="65"/>
      <c r="Y166" s="65"/>
      <c r="Z166" s="65"/>
      <c r="AA166" s="65"/>
      <c r="AB166" s="58">
        <f t="shared" ref="AB166:AD166" si="234">AB72/1000</f>
        <v>1E-4</v>
      </c>
      <c r="AC166" s="58">
        <f t="shared" si="234"/>
        <v>7.0999999999999995E-3</v>
      </c>
      <c r="AD166" s="58">
        <f t="shared" si="234"/>
        <v>2.1000000000000001E-2</v>
      </c>
      <c r="AE166" s="58">
        <f t="shared" si="221"/>
        <v>1.0810810810810811E-3</v>
      </c>
      <c r="AF166" s="58">
        <f t="shared" si="222"/>
        <v>4.8648648648648646E-4</v>
      </c>
    </row>
    <row r="167" spans="2:32" x14ac:dyDescent="0.2">
      <c r="B167" s="5">
        <f t="shared" ref="B167:F167" si="235">B73</f>
        <v>201600930</v>
      </c>
      <c r="C167" s="5" t="str">
        <f t="shared" si="235"/>
        <v>UDEQ</v>
      </c>
      <c r="D167" s="5">
        <f t="shared" si="235"/>
        <v>4953000</v>
      </c>
      <c r="E167" s="11">
        <f t="shared" si="235"/>
        <v>421.48719360000001</v>
      </c>
      <c r="F167" s="8">
        <f t="shared" si="235"/>
        <v>42451.517361111109</v>
      </c>
      <c r="G167" s="33">
        <f t="shared" si="216"/>
        <v>1.7594000000000001</v>
      </c>
      <c r="H167" s="65"/>
      <c r="I167" s="58">
        <f t="shared" ref="I167:R167" si="236">I73/1000</f>
        <v>1.4570000000000002E-3</v>
      </c>
      <c r="J167" s="58">
        <f t="shared" si="236"/>
        <v>0.11119</v>
      </c>
      <c r="K167" s="58">
        <f t="shared" si="236"/>
        <v>1E-3</v>
      </c>
      <c r="L167" s="59">
        <f t="shared" si="236"/>
        <v>1E-4</v>
      </c>
      <c r="M167" s="59"/>
      <c r="N167" s="59">
        <f t="shared" si="236"/>
        <v>6.1729999999999997E-3</v>
      </c>
      <c r="O167" s="59">
        <f t="shared" si="236"/>
        <v>2.9999999999999997E-5</v>
      </c>
      <c r="P167" s="58">
        <f t="shared" si="236"/>
        <v>4.228E-3</v>
      </c>
      <c r="Q167" s="33">
        <f t="shared" si="236"/>
        <v>1.85</v>
      </c>
      <c r="R167" s="58">
        <f t="shared" si="236"/>
        <v>2.6880000000000003E-3</v>
      </c>
      <c r="S167" s="65"/>
      <c r="T167" s="33">
        <f t="shared" si="218"/>
        <v>7.8856999999999997E-2</v>
      </c>
      <c r="U167" s="65"/>
      <c r="V167" s="65"/>
      <c r="W167" s="59">
        <f t="shared" si="219"/>
        <v>5.0000000000000001E-3</v>
      </c>
      <c r="X167" s="65"/>
      <c r="Y167" s="65"/>
      <c r="Z167" s="65"/>
      <c r="AA167" s="65"/>
      <c r="AB167" s="58">
        <f t="shared" ref="AB167:AD167" si="237">AB73/1000</f>
        <v>1E-4</v>
      </c>
      <c r="AC167" s="58">
        <f t="shared" si="237"/>
        <v>2.9999999999999997E-5</v>
      </c>
      <c r="AD167" s="58">
        <f t="shared" si="237"/>
        <v>0.01</v>
      </c>
      <c r="AE167" s="58">
        <f t="shared" si="221"/>
        <v>1.5277935659884052E-3</v>
      </c>
      <c r="AF167" s="58">
        <f t="shared" si="222"/>
        <v>8.2812322382630444E-4</v>
      </c>
    </row>
    <row r="168" spans="2:32" x14ac:dyDescent="0.2">
      <c r="B168" s="5">
        <f t="shared" ref="B168:F168" si="238">B74</f>
        <v>201601039</v>
      </c>
      <c r="C168" s="5" t="str">
        <f t="shared" si="238"/>
        <v>UDEQ</v>
      </c>
      <c r="D168" s="5">
        <f t="shared" si="238"/>
        <v>4953000</v>
      </c>
      <c r="E168" s="11">
        <f t="shared" si="238"/>
        <v>421.48719360000001</v>
      </c>
      <c r="F168" s="8">
        <f t="shared" si="238"/>
        <v>42458.371527777781</v>
      </c>
      <c r="G168" s="33">
        <f t="shared" si="216"/>
        <v>0.50070000000000003</v>
      </c>
      <c r="H168" s="65"/>
      <c r="I168" s="58">
        <f t="shared" ref="I168:R168" si="239">I74/1000</f>
        <v>4.3909999999999999E-3</v>
      </c>
      <c r="J168" s="58">
        <f t="shared" si="239"/>
        <v>0.1</v>
      </c>
      <c r="K168" s="58">
        <f t="shared" si="239"/>
        <v>1E-3</v>
      </c>
      <c r="L168" s="59">
        <f t="shared" si="239"/>
        <v>1E-4</v>
      </c>
      <c r="M168" s="59"/>
      <c r="N168" s="59">
        <f t="shared" si="239"/>
        <v>8.2799999999999992E-3</v>
      </c>
      <c r="O168" s="59">
        <f t="shared" si="239"/>
        <v>2.9999999999999997E-5</v>
      </c>
      <c r="P168" s="58">
        <f t="shared" si="239"/>
        <v>2.0600000000000002E-3</v>
      </c>
      <c r="Q168" s="33">
        <f t="shared" si="239"/>
        <v>0.48199999999999998</v>
      </c>
      <c r="R168" s="58">
        <f t="shared" si="239"/>
        <v>9.0800000000000006E-4</v>
      </c>
      <c r="S168" s="65"/>
      <c r="T168" s="33">
        <f t="shared" si="218"/>
        <v>2.7185999999999998E-2</v>
      </c>
      <c r="U168" s="65"/>
      <c r="V168" s="65"/>
      <c r="W168" s="59">
        <f t="shared" si="219"/>
        <v>5.0000000000000001E-3</v>
      </c>
      <c r="X168" s="65"/>
      <c r="Y168" s="65"/>
      <c r="Z168" s="65"/>
      <c r="AA168" s="65"/>
      <c r="AB168" s="58">
        <f t="shared" ref="AB168:AD168" si="240">AB74/1000</f>
        <v>1E-4</v>
      </c>
      <c r="AC168" s="58">
        <f t="shared" si="240"/>
        <v>2.9999999999999997E-5</v>
      </c>
      <c r="AD168" s="58">
        <f t="shared" si="240"/>
        <v>0.01</v>
      </c>
      <c r="AE168" s="58">
        <f t="shared" si="221"/>
        <v>1.8134611543838626E-3</v>
      </c>
      <c r="AF168" s="58">
        <f t="shared" si="222"/>
        <v>8.7697223886558807E-3</v>
      </c>
    </row>
    <row r="169" spans="2:32" x14ac:dyDescent="0.2">
      <c r="B169" s="5">
        <f t="shared" ref="B169:F169" si="241">B75</f>
        <v>201601174</v>
      </c>
      <c r="C169" s="5" t="str">
        <f t="shared" si="241"/>
        <v>UDEQ</v>
      </c>
      <c r="D169" s="5">
        <f t="shared" si="241"/>
        <v>4953000</v>
      </c>
      <c r="E169" s="11">
        <f t="shared" si="241"/>
        <v>421.48719360000001</v>
      </c>
      <c r="F169" s="8">
        <f t="shared" si="241"/>
        <v>42464.645833333336</v>
      </c>
      <c r="G169" s="33">
        <f t="shared" si="216"/>
        <v>0.19293000000000002</v>
      </c>
      <c r="H169" s="65"/>
      <c r="I169" s="58">
        <f t="shared" ref="I169:R169" si="242">I75/1000</f>
        <v>1E-3</v>
      </c>
      <c r="J169" s="58">
        <f t="shared" si="242"/>
        <v>0.1</v>
      </c>
      <c r="K169" s="58">
        <f t="shared" si="242"/>
        <v>1E-3</v>
      </c>
      <c r="L169" s="59">
        <f t="shared" si="242"/>
        <v>1E-4</v>
      </c>
      <c r="M169" s="59"/>
      <c r="N169" s="59">
        <f t="shared" si="242"/>
        <v>2E-3</v>
      </c>
      <c r="O169" s="59">
        <f t="shared" si="242"/>
        <v>2.9999999999999997E-5</v>
      </c>
      <c r="P169" s="58">
        <f t="shared" si="242"/>
        <v>2.1610000000000002E-3</v>
      </c>
      <c r="Q169" s="33">
        <f t="shared" si="242"/>
        <v>0.13300000000000001</v>
      </c>
      <c r="R169" s="58">
        <f t="shared" si="242"/>
        <v>1.224E-3</v>
      </c>
      <c r="S169" s="65"/>
      <c r="T169" s="33">
        <f t="shared" si="218"/>
        <v>4.3489E-2</v>
      </c>
      <c r="U169" s="65"/>
      <c r="V169" s="65"/>
      <c r="W169" s="59">
        <f t="shared" si="219"/>
        <v>5.0000000000000001E-3</v>
      </c>
      <c r="X169" s="65"/>
      <c r="Y169" s="65"/>
      <c r="Z169" s="65"/>
      <c r="AA169" s="65"/>
      <c r="AB169" s="58">
        <f t="shared" ref="AB169:AD169" si="243">AB75/1000</f>
        <v>1E-4</v>
      </c>
      <c r="AC169" s="58">
        <f t="shared" si="243"/>
        <v>2.9999999999999997E-5</v>
      </c>
      <c r="AD169" s="58">
        <f t="shared" si="243"/>
        <v>0.01</v>
      </c>
      <c r="AE169" s="58">
        <f t="shared" si="221"/>
        <v>6.3442699424661794E-3</v>
      </c>
      <c r="AF169" s="58">
        <f t="shared" si="222"/>
        <v>5.1832270771782511E-3</v>
      </c>
    </row>
    <row r="170" spans="2:32" x14ac:dyDescent="0.2">
      <c r="B170" s="5">
        <f t="shared" ref="B170:F170" si="244">B76</f>
        <v>201601340</v>
      </c>
      <c r="C170" s="5" t="str">
        <f t="shared" si="244"/>
        <v>UDEQ</v>
      </c>
      <c r="D170" s="5">
        <f t="shared" si="244"/>
        <v>4953000</v>
      </c>
      <c r="E170" s="11">
        <f t="shared" si="244"/>
        <v>421.48719360000001</v>
      </c>
      <c r="F170" s="8">
        <f t="shared" si="244"/>
        <v>42472.46875</v>
      </c>
      <c r="G170" s="33">
        <f t="shared" si="216"/>
        <v>0.8454299999999999</v>
      </c>
      <c r="H170" s="65"/>
      <c r="I170" s="58">
        <f t="shared" ref="I170:R170" si="245">I76/1000</f>
        <v>1.519E-3</v>
      </c>
      <c r="J170" s="58">
        <f t="shared" si="245"/>
        <v>0.10221</v>
      </c>
      <c r="K170" s="58">
        <f t="shared" si="245"/>
        <v>1E-3</v>
      </c>
      <c r="L170" s="59">
        <f t="shared" si="245"/>
        <v>4.2200000000000001E-4</v>
      </c>
      <c r="M170" s="59"/>
      <c r="N170" s="59">
        <f t="shared" si="245"/>
        <v>2E-3</v>
      </c>
      <c r="O170" s="59">
        <f t="shared" si="245"/>
        <v>2.9999999999999997E-5</v>
      </c>
      <c r="P170" s="58">
        <f t="shared" si="245"/>
        <v>1.1196999999999999E-2</v>
      </c>
      <c r="Q170" s="33">
        <f t="shared" si="245"/>
        <v>1.43</v>
      </c>
      <c r="R170" s="58">
        <f t="shared" si="245"/>
        <v>9.4039999999999992E-3</v>
      </c>
      <c r="S170" s="65"/>
      <c r="T170" s="33">
        <f t="shared" si="218"/>
        <v>0.3609</v>
      </c>
      <c r="U170" s="65"/>
      <c r="V170" s="65"/>
      <c r="W170" s="59">
        <f t="shared" si="219"/>
        <v>5.0000000000000001E-3</v>
      </c>
      <c r="X170" s="65"/>
      <c r="Y170" s="65"/>
      <c r="Z170" s="65"/>
      <c r="AA170" s="65"/>
      <c r="AB170" s="58">
        <f t="shared" ref="AB170:AD170" si="246">AB76/1000</f>
        <v>1E-4</v>
      </c>
      <c r="AC170" s="58">
        <f t="shared" si="246"/>
        <v>2.9999999999999997E-5</v>
      </c>
      <c r="AD170" s="58">
        <f t="shared" si="246"/>
        <v>5.8878E-2</v>
      </c>
      <c r="AE170" s="58">
        <f t="shared" si="221"/>
        <v>1.1123333688182345E-2</v>
      </c>
      <c r="AF170" s="58">
        <f t="shared" si="222"/>
        <v>1.7967188294713934E-3</v>
      </c>
    </row>
    <row r="171" spans="2:32" x14ac:dyDescent="0.2">
      <c r="B171" s="5">
        <f t="shared" ref="B171:F171" si="247">B77</f>
        <v>201601430</v>
      </c>
      <c r="C171" s="5" t="str">
        <f t="shared" si="247"/>
        <v>UDEQ</v>
      </c>
      <c r="D171" s="5">
        <f t="shared" si="247"/>
        <v>4953000</v>
      </c>
      <c r="E171" s="11">
        <f t="shared" si="247"/>
        <v>421.48719360000001</v>
      </c>
      <c r="F171" s="8">
        <f t="shared" si="247"/>
        <v>42479.397916666669</v>
      </c>
      <c r="G171" s="33">
        <f t="shared" si="216"/>
        <v>2.7553000000000001</v>
      </c>
      <c r="H171" s="65"/>
      <c r="I171" s="58">
        <f t="shared" ref="I171:R171" si="248">I77/1000</f>
        <v>3.0219999999999999E-3</v>
      </c>
      <c r="J171" s="58">
        <f t="shared" si="248"/>
        <v>0.26240000000000002</v>
      </c>
      <c r="K171" s="58">
        <f t="shared" si="248"/>
        <v>1E-3</v>
      </c>
      <c r="L171" s="59">
        <f t="shared" si="248"/>
        <v>4.1199999999999999E-4</v>
      </c>
      <c r="M171" s="59"/>
      <c r="N171" s="59">
        <f t="shared" si="248"/>
        <v>2E-3</v>
      </c>
      <c r="O171" s="59">
        <f t="shared" si="248"/>
        <v>2.9999999999999997E-5</v>
      </c>
      <c r="P171" s="58">
        <f t="shared" si="248"/>
        <v>7.607E-3</v>
      </c>
      <c r="Q171" s="33">
        <f t="shared" si="248"/>
        <v>17.100000000000001</v>
      </c>
      <c r="R171" s="58">
        <f t="shared" si="248"/>
        <v>1.1332E-2</v>
      </c>
      <c r="S171" s="65"/>
      <c r="T171" s="33">
        <f t="shared" si="218"/>
        <v>0.70692999999999995</v>
      </c>
      <c r="U171" s="65"/>
      <c r="V171" s="65"/>
      <c r="W171" s="59">
        <f t="shared" si="219"/>
        <v>5.0000000000000001E-3</v>
      </c>
      <c r="X171" s="65"/>
      <c r="Y171" s="65"/>
      <c r="Z171" s="65"/>
      <c r="AA171" s="65"/>
      <c r="AB171" s="58">
        <f t="shared" ref="AB171:AD171" si="249">AB77/1000</f>
        <v>1.3200000000000001E-4</v>
      </c>
      <c r="AC171" s="58">
        <f t="shared" si="249"/>
        <v>2.9999999999999997E-5</v>
      </c>
      <c r="AD171" s="58">
        <f t="shared" si="249"/>
        <v>4.8362999999999996E-2</v>
      </c>
      <c r="AE171" s="58">
        <f t="shared" si="221"/>
        <v>4.1128007839436719E-3</v>
      </c>
      <c r="AF171" s="58">
        <f t="shared" si="222"/>
        <v>1.0967952673030159E-3</v>
      </c>
    </row>
    <row r="172" spans="2:32" x14ac:dyDescent="0.2">
      <c r="B172" s="5">
        <f t="shared" ref="B172:E172" si="250">B78</f>
        <v>201601508</v>
      </c>
      <c r="C172" s="5" t="str">
        <f t="shared" si="250"/>
        <v>UDEQ</v>
      </c>
      <c r="D172" s="5">
        <f t="shared" si="250"/>
        <v>4953000</v>
      </c>
      <c r="E172" s="11">
        <f t="shared" si="250"/>
        <v>421.48719360000001</v>
      </c>
      <c r="F172" s="8">
        <f t="shared" ref="F172" si="251">F78</f>
        <v>42486.354166666664</v>
      </c>
      <c r="G172" s="33">
        <f t="shared" si="216"/>
        <v>5.2297000000000002</v>
      </c>
      <c r="H172" s="65"/>
      <c r="I172" s="58">
        <f t="shared" ref="I172:R172" si="252">I78/1000</f>
        <v>2.5830000000000002E-3</v>
      </c>
      <c r="J172" s="58">
        <f t="shared" si="252"/>
        <v>0.1694</v>
      </c>
      <c r="K172" s="58">
        <f t="shared" si="252"/>
        <v>1E-3</v>
      </c>
      <c r="L172" s="59">
        <f t="shared" si="252"/>
        <v>2.22E-4</v>
      </c>
      <c r="M172" s="59"/>
      <c r="N172" s="59">
        <f t="shared" si="252"/>
        <v>4.3070000000000001E-3</v>
      </c>
      <c r="O172" s="59">
        <f t="shared" si="252"/>
        <v>2.9999999999999997E-5</v>
      </c>
      <c r="P172" s="58">
        <f t="shared" si="252"/>
        <v>1.0492000000000001E-2</v>
      </c>
      <c r="Q172" s="33">
        <f t="shared" si="252"/>
        <v>6.01</v>
      </c>
      <c r="R172" s="58">
        <f t="shared" si="252"/>
        <v>8.0769999999999991E-3</v>
      </c>
      <c r="S172" s="65"/>
      <c r="T172" s="33">
        <f t="shared" si="218"/>
        <v>0.20288</v>
      </c>
      <c r="U172" s="65"/>
      <c r="V172" s="65"/>
      <c r="W172" s="59">
        <f t="shared" si="219"/>
        <v>5.9199999999999999E-3</v>
      </c>
      <c r="X172" s="65"/>
      <c r="Y172" s="65"/>
      <c r="Z172" s="65"/>
      <c r="AA172" s="65"/>
      <c r="AB172" s="58">
        <f t="shared" ref="AB172:AD172" si="253">AB78/1000</f>
        <v>1E-4</v>
      </c>
      <c r="AC172" s="58">
        <f t="shared" si="253"/>
        <v>2.9999999999999997E-5</v>
      </c>
      <c r="AD172" s="58">
        <f t="shared" si="253"/>
        <v>3.6143999999999996E-2</v>
      </c>
      <c r="AE172" s="58">
        <f t="shared" ref="AE172:AE185" si="254">R172/G172</f>
        <v>1.5444480562938599E-3</v>
      </c>
      <c r="AF172" s="58">
        <f t="shared" ref="AF172:AF185" si="255">I172/G172</f>
        <v>4.9390978450006696E-4</v>
      </c>
    </row>
    <row r="173" spans="2:32" x14ac:dyDescent="0.2">
      <c r="B173" s="5">
        <f t="shared" ref="B173:E173" si="256">B79</f>
        <v>201601571</v>
      </c>
      <c r="C173" s="5" t="str">
        <f t="shared" si="256"/>
        <v>UDEQ</v>
      </c>
      <c r="D173" s="5">
        <f t="shared" si="256"/>
        <v>4953000</v>
      </c>
      <c r="E173" s="11">
        <f t="shared" si="256"/>
        <v>421.48719360000001</v>
      </c>
      <c r="F173" s="8">
        <f t="shared" ref="F173" si="257">F79</f>
        <v>42492.458333333336</v>
      </c>
      <c r="G173" s="33">
        <f t="shared" si="216"/>
        <v>2.601</v>
      </c>
      <c r="H173" s="65"/>
      <c r="I173" s="58">
        <f t="shared" ref="I173:R173" si="258">I79/1000</f>
        <v>1.8440000000000002E-3</v>
      </c>
      <c r="J173" s="58">
        <f t="shared" si="258"/>
        <v>0.13134000000000001</v>
      </c>
      <c r="K173" s="58">
        <f t="shared" si="258"/>
        <v>1E-3</v>
      </c>
      <c r="L173" s="59">
        <f t="shared" si="258"/>
        <v>1.06E-4</v>
      </c>
      <c r="M173" s="59"/>
      <c r="N173" s="59">
        <f t="shared" si="258"/>
        <v>2E-3</v>
      </c>
      <c r="O173" s="59">
        <f t="shared" si="258"/>
        <v>2.9999999999999997E-5</v>
      </c>
      <c r="P173" s="58">
        <f t="shared" si="258"/>
        <v>5.751E-3</v>
      </c>
      <c r="Q173" s="33">
        <f t="shared" si="258"/>
        <v>2.76</v>
      </c>
      <c r="R173" s="58">
        <f t="shared" si="258"/>
        <v>4.3899999999999998E-3</v>
      </c>
      <c r="S173" s="65"/>
      <c r="T173" s="33">
        <f t="shared" si="218"/>
        <v>0.12062</v>
      </c>
      <c r="U173" s="65"/>
      <c r="V173" s="65"/>
      <c r="W173" s="59">
        <f t="shared" si="219"/>
        <v>5.0000000000000001E-3</v>
      </c>
      <c r="X173" s="65"/>
      <c r="Y173" s="65"/>
      <c r="Z173" s="65"/>
      <c r="AA173" s="65"/>
      <c r="AB173" s="58">
        <f t="shared" ref="AB173:AD173" si="259">AB79/1000</f>
        <v>1E-4</v>
      </c>
      <c r="AC173" s="58">
        <f t="shared" si="259"/>
        <v>2.9999999999999997E-5</v>
      </c>
      <c r="AD173" s="58">
        <f t="shared" si="259"/>
        <v>2.1885999999999999E-2</v>
      </c>
      <c r="AE173" s="58">
        <f t="shared" si="254"/>
        <v>1.6878123798539024E-3</v>
      </c>
      <c r="AF173" s="58">
        <f t="shared" si="255"/>
        <v>7.0895809304113804E-4</v>
      </c>
    </row>
    <row r="174" spans="2:32" x14ac:dyDescent="0.2">
      <c r="B174" s="5">
        <f t="shared" ref="B174:E174" si="260">B80</f>
        <v>201601638</v>
      </c>
      <c r="C174" s="5" t="str">
        <f t="shared" si="260"/>
        <v>UDEQ</v>
      </c>
      <c r="D174" s="5">
        <f t="shared" si="260"/>
        <v>4953000</v>
      </c>
      <c r="E174" s="11">
        <f t="shared" si="260"/>
        <v>421.48719360000001</v>
      </c>
      <c r="F174" s="8">
        <f t="shared" ref="F174" si="261">F80</f>
        <v>42499.75</v>
      </c>
      <c r="G174" s="33">
        <f t="shared" si="216"/>
        <v>1.9564999999999999</v>
      </c>
      <c r="H174" s="65"/>
      <c r="I174" s="58">
        <f t="shared" ref="I174:R174" si="262">I80/1000</f>
        <v>3.5619999999999996E-3</v>
      </c>
      <c r="J174" s="58">
        <f t="shared" si="262"/>
        <v>0.18096000000000001</v>
      </c>
      <c r="K174" s="58">
        <f t="shared" si="262"/>
        <v>1E-3</v>
      </c>
      <c r="L174" s="59">
        <f t="shared" si="262"/>
        <v>1.139E-3</v>
      </c>
      <c r="M174" s="59"/>
      <c r="N174" s="59">
        <f t="shared" si="262"/>
        <v>2E-3</v>
      </c>
      <c r="O174" s="59">
        <f t="shared" si="262"/>
        <v>2.9999999999999997E-5</v>
      </c>
      <c r="P174" s="58">
        <f t="shared" si="262"/>
        <v>2.4506E-2</v>
      </c>
      <c r="Q174" s="33">
        <f t="shared" si="262"/>
        <v>2.9</v>
      </c>
      <c r="R174" s="58">
        <f t="shared" si="262"/>
        <v>2.6279E-2</v>
      </c>
      <c r="S174" s="65"/>
      <c r="T174" s="33">
        <f t="shared" si="218"/>
        <v>1.0215000000000001</v>
      </c>
      <c r="U174" s="65"/>
      <c r="V174" s="65"/>
      <c r="W174" s="59">
        <f t="shared" si="219"/>
        <v>5.0000000000000001E-3</v>
      </c>
      <c r="X174" s="65"/>
      <c r="Y174" s="65"/>
      <c r="Z174" s="65"/>
      <c r="AA174" s="65"/>
      <c r="AB174" s="58">
        <f t="shared" ref="AB174:AD174" si="263">AB80/1000</f>
        <v>1E-4</v>
      </c>
      <c r="AC174" s="58">
        <f t="shared" si="263"/>
        <v>2.9999999999999997E-5</v>
      </c>
      <c r="AD174" s="58">
        <f t="shared" si="263"/>
        <v>0.19522999999999999</v>
      </c>
      <c r="AE174" s="58">
        <f t="shared" si="254"/>
        <v>1.3431638129312549E-2</v>
      </c>
      <c r="AF174" s="58">
        <f t="shared" si="255"/>
        <v>1.8205980066445181E-3</v>
      </c>
    </row>
    <row r="175" spans="2:32" x14ac:dyDescent="0.2">
      <c r="B175" s="5">
        <f t="shared" ref="B175:E175" si="264">B81</f>
        <v>201601704</v>
      </c>
      <c r="C175" s="5" t="str">
        <f t="shared" si="264"/>
        <v>UDEQ</v>
      </c>
      <c r="D175" s="5">
        <f t="shared" si="264"/>
        <v>4953000</v>
      </c>
      <c r="E175" s="11">
        <f t="shared" si="264"/>
        <v>421.48719360000001</v>
      </c>
      <c r="F175" s="8">
        <f t="shared" ref="F175" si="265">F81</f>
        <v>42505.395833333336</v>
      </c>
      <c r="G175" s="33">
        <f t="shared" si="216"/>
        <v>6.9711999999999996</v>
      </c>
      <c r="H175" s="65"/>
      <c r="I175" s="58">
        <f t="shared" ref="I175:R175" si="266">I81/1000</f>
        <v>3.075E-3</v>
      </c>
      <c r="J175" s="58">
        <f t="shared" si="266"/>
        <v>0.20168</v>
      </c>
      <c r="K175" s="58">
        <f t="shared" si="266"/>
        <v>1E-3</v>
      </c>
      <c r="L175" s="59">
        <f t="shared" si="266"/>
        <v>3.6699999999999998E-4</v>
      </c>
      <c r="M175" s="59"/>
      <c r="N175" s="59">
        <f t="shared" si="266"/>
        <v>4.7629999999999999E-3</v>
      </c>
      <c r="O175" s="59">
        <f t="shared" si="266"/>
        <v>2.9999999999999997E-5</v>
      </c>
      <c r="P175" s="58">
        <f t="shared" si="266"/>
        <v>1.4823000000000001E-2</v>
      </c>
      <c r="Q175" s="33">
        <f t="shared" si="266"/>
        <v>8.15</v>
      </c>
      <c r="R175" s="58">
        <f t="shared" si="266"/>
        <v>1.6403999999999998E-2</v>
      </c>
      <c r="S175" s="65"/>
      <c r="T175" s="33">
        <f t="shared" si="218"/>
        <v>0.45374999999999999</v>
      </c>
      <c r="U175" s="65"/>
      <c r="V175" s="65"/>
      <c r="W175" s="59">
        <f t="shared" si="219"/>
        <v>6.999E-3</v>
      </c>
      <c r="X175" s="65"/>
      <c r="Y175" s="65"/>
      <c r="Z175" s="65"/>
      <c r="AA175" s="65"/>
      <c r="AB175" s="58">
        <f t="shared" ref="AB175:AD175" si="267">AB81/1000</f>
        <v>1.55E-4</v>
      </c>
      <c r="AC175" s="58">
        <f t="shared" si="267"/>
        <v>2.9999999999999997E-5</v>
      </c>
      <c r="AD175" s="58">
        <f t="shared" si="267"/>
        <v>7.1982000000000004E-2</v>
      </c>
      <c r="AE175" s="58">
        <f t="shared" si="254"/>
        <v>2.353109938030755E-3</v>
      </c>
      <c r="AF175" s="58">
        <f t="shared" si="255"/>
        <v>4.4110052788616023E-4</v>
      </c>
    </row>
    <row r="176" spans="2:32" x14ac:dyDescent="0.2">
      <c r="B176" s="5">
        <f t="shared" ref="B176:E176" si="268">B82</f>
        <v>201601867</v>
      </c>
      <c r="C176" s="5" t="str">
        <f t="shared" si="268"/>
        <v>UDEQ</v>
      </c>
      <c r="D176" s="5">
        <f t="shared" si="268"/>
        <v>4953000</v>
      </c>
      <c r="E176" s="11">
        <f t="shared" si="268"/>
        <v>421.48719360000001</v>
      </c>
      <c r="F176" s="8">
        <f t="shared" ref="F176" si="269">F82</f>
        <v>42511.53125</v>
      </c>
      <c r="G176" s="33">
        <f t="shared" si="216"/>
        <v>36.08</v>
      </c>
      <c r="H176" s="65"/>
      <c r="I176" s="58">
        <f t="shared" ref="I176:R176" si="270">I82/1000</f>
        <v>6.6810000000000003E-3</v>
      </c>
      <c r="J176" s="58">
        <f t="shared" si="270"/>
        <v>0.84201000000000004</v>
      </c>
      <c r="K176" s="58">
        <f t="shared" si="270"/>
        <v>2.9399999999999999E-3</v>
      </c>
      <c r="L176" s="59">
        <f t="shared" si="270"/>
        <v>8.6399999999999997E-4</v>
      </c>
      <c r="M176" s="59"/>
      <c r="N176" s="59">
        <f t="shared" si="270"/>
        <v>2.1134E-2</v>
      </c>
      <c r="O176" s="59">
        <f t="shared" si="270"/>
        <v>2.9999999999999997E-5</v>
      </c>
      <c r="P176" s="58">
        <f t="shared" si="270"/>
        <v>5.8837E-2</v>
      </c>
      <c r="Q176" s="33">
        <f t="shared" si="270"/>
        <v>34.799999999999997</v>
      </c>
      <c r="R176" s="58">
        <f t="shared" si="270"/>
        <v>5.0789000000000001E-2</v>
      </c>
      <c r="S176" s="65"/>
      <c r="T176" s="33">
        <f t="shared" si="218"/>
        <v>1.593</v>
      </c>
      <c r="U176" s="65"/>
      <c r="V176" s="65"/>
      <c r="W176" s="59">
        <f t="shared" si="219"/>
        <v>3.0571000000000001E-2</v>
      </c>
      <c r="X176" s="65"/>
      <c r="Y176" s="65"/>
      <c r="Z176" s="65"/>
      <c r="AA176" s="65"/>
      <c r="AB176" s="58">
        <f t="shared" ref="AB176:AD176" si="271">AB82/1000</f>
        <v>7.5699999999999997E-4</v>
      </c>
      <c r="AC176" s="58">
        <f t="shared" si="271"/>
        <v>5.3777999999999999E-2</v>
      </c>
      <c r="AD176" s="58">
        <f t="shared" si="271"/>
        <v>0.22419</v>
      </c>
      <c r="AE176" s="58">
        <f t="shared" si="254"/>
        <v>1.4076773835920179E-3</v>
      </c>
      <c r="AF176" s="58">
        <f t="shared" si="255"/>
        <v>1.851718403547672E-4</v>
      </c>
    </row>
    <row r="177" spans="2:32" x14ac:dyDescent="0.2">
      <c r="B177" s="5">
        <f t="shared" ref="B177:E177" si="272">B83</f>
        <v>201602106</v>
      </c>
      <c r="C177" s="5" t="str">
        <f t="shared" si="272"/>
        <v>UDEQ</v>
      </c>
      <c r="D177" s="5">
        <f t="shared" si="272"/>
        <v>4953000</v>
      </c>
      <c r="E177" s="11">
        <f t="shared" si="272"/>
        <v>421.48719360000001</v>
      </c>
      <c r="F177" s="8">
        <f t="shared" ref="F177" si="273">F83</f>
        <v>42521.479166666664</v>
      </c>
      <c r="G177" s="33">
        <f t="shared" si="216"/>
        <v>4.7266000000000004</v>
      </c>
      <c r="H177" s="65"/>
      <c r="I177" s="58">
        <f t="shared" ref="I177:R177" si="274">I83/1000</f>
        <v>2.5600000000000002E-3</v>
      </c>
      <c r="J177" s="58">
        <f t="shared" si="274"/>
        <v>0.19825999999999999</v>
      </c>
      <c r="K177" s="58">
        <f t="shared" si="274"/>
        <v>1E-3</v>
      </c>
      <c r="L177" s="59">
        <f t="shared" si="274"/>
        <v>5.0000000000000001E-4</v>
      </c>
      <c r="M177" s="59"/>
      <c r="N177" s="59">
        <f t="shared" si="274"/>
        <v>2.7780000000000001E-3</v>
      </c>
      <c r="O177" s="59">
        <f t="shared" si="274"/>
        <v>2.9999999999999997E-5</v>
      </c>
      <c r="P177" s="58">
        <f t="shared" si="274"/>
        <v>9.2550000000000011E-3</v>
      </c>
      <c r="Q177" s="33">
        <f t="shared" si="274"/>
        <v>5.41</v>
      </c>
      <c r="R177" s="58">
        <f t="shared" si="274"/>
        <v>1.0592000000000001E-2</v>
      </c>
      <c r="S177" s="65"/>
      <c r="T177" s="33">
        <f t="shared" si="218"/>
        <v>0.28861999999999999</v>
      </c>
      <c r="U177" s="65"/>
      <c r="V177" s="65"/>
      <c r="W177" s="59">
        <f t="shared" si="219"/>
        <v>5.0000000000000001E-3</v>
      </c>
      <c r="X177" s="65"/>
      <c r="Y177" s="65"/>
      <c r="Z177" s="65"/>
      <c r="AA177" s="65"/>
      <c r="AB177" s="58">
        <f t="shared" ref="AB177:AD177" si="275">AB83/1000</f>
        <v>5.0000000000000001E-4</v>
      </c>
      <c r="AC177" s="58">
        <f t="shared" si="275"/>
        <v>2.9999999999999997E-5</v>
      </c>
      <c r="AD177" s="58">
        <f t="shared" si="275"/>
        <v>4.7642000000000004E-2</v>
      </c>
      <c r="AE177" s="58">
        <f t="shared" si="254"/>
        <v>2.2409342868023527E-3</v>
      </c>
      <c r="AF177" s="58">
        <f t="shared" si="255"/>
        <v>5.4161553759573481E-4</v>
      </c>
    </row>
    <row r="178" spans="2:32" x14ac:dyDescent="0.2">
      <c r="B178" s="5">
        <f t="shared" ref="B178:E178" si="276">B84</f>
        <v>201602105</v>
      </c>
      <c r="C178" s="5" t="str">
        <f t="shared" si="276"/>
        <v>UDEQ</v>
      </c>
      <c r="D178" s="5">
        <f t="shared" si="276"/>
        <v>4953000</v>
      </c>
      <c r="E178" s="11">
        <f t="shared" si="276"/>
        <v>421.48719360000001</v>
      </c>
      <c r="F178" s="8">
        <f t="shared" ref="F178" si="277">F84</f>
        <v>42521.53125</v>
      </c>
      <c r="G178" s="33">
        <f t="shared" si="216"/>
        <v>2.8319999999999999</v>
      </c>
      <c r="H178" s="65"/>
      <c r="I178" s="58">
        <f t="shared" ref="I178:R178" si="278">I84/1000</f>
        <v>1.771E-3</v>
      </c>
      <c r="J178" s="58">
        <f t="shared" si="278"/>
        <v>0.21715999999999999</v>
      </c>
      <c r="K178" s="58">
        <f t="shared" si="278"/>
        <v>1E-3</v>
      </c>
      <c r="L178" s="59">
        <f t="shared" si="278"/>
        <v>5.0000000000000001E-4</v>
      </c>
      <c r="M178" s="59"/>
      <c r="N178" s="59">
        <f t="shared" si="278"/>
        <v>2E-3</v>
      </c>
      <c r="O178" s="59">
        <f t="shared" si="278"/>
        <v>2.9999999999999997E-5</v>
      </c>
      <c r="P178" s="58">
        <f t="shared" si="278"/>
        <v>1.038E-2</v>
      </c>
      <c r="Q178" s="33">
        <f t="shared" si="278"/>
        <v>3.58</v>
      </c>
      <c r="R178" s="58">
        <f t="shared" si="278"/>
        <v>1.5654999999999999E-2</v>
      </c>
      <c r="S178" s="65"/>
      <c r="T178" s="33">
        <f t="shared" si="218"/>
        <v>0.52224999999999999</v>
      </c>
      <c r="U178" s="65"/>
      <c r="V178" s="65"/>
      <c r="W178" s="59">
        <f t="shared" si="219"/>
        <v>5.0000000000000001E-3</v>
      </c>
      <c r="X178" s="65"/>
      <c r="Y178" s="65"/>
      <c r="Z178" s="65"/>
      <c r="AA178" s="65"/>
      <c r="AB178" s="58">
        <f t="shared" ref="AB178:AD178" si="279">AB84/1000</f>
        <v>5.0000000000000001E-4</v>
      </c>
      <c r="AC178" s="58">
        <f t="shared" si="279"/>
        <v>2.9999999999999997E-5</v>
      </c>
      <c r="AD178" s="58">
        <f t="shared" si="279"/>
        <v>0.1167</v>
      </c>
      <c r="AE178" s="58">
        <f t="shared" si="254"/>
        <v>5.5278954802259889E-3</v>
      </c>
      <c r="AF178" s="58">
        <f t="shared" si="255"/>
        <v>6.2535310734463279E-4</v>
      </c>
    </row>
    <row r="179" spans="2:32" x14ac:dyDescent="0.2">
      <c r="B179" s="5" t="str">
        <f t="shared" ref="B179:E179" si="280">B85</f>
        <v>nwisut.01.01601024</v>
      </c>
      <c r="C179" s="5" t="str">
        <f t="shared" si="280"/>
        <v>USGS</v>
      </c>
      <c r="D179" s="5">
        <f t="shared" si="280"/>
        <v>9379500</v>
      </c>
      <c r="E179" s="11">
        <f t="shared" si="280"/>
        <v>420.92392320000005</v>
      </c>
      <c r="F179" s="8">
        <f t="shared" ref="F179" si="281">F85</f>
        <v>42521.541666666664</v>
      </c>
      <c r="G179" s="33">
        <f t="shared" si="216"/>
        <v>4.91</v>
      </c>
      <c r="H179" s="65"/>
      <c r="I179" s="58">
        <f t="shared" ref="I179:R179" si="282">I85/1000</f>
        <v>2.8999999999999998E-3</v>
      </c>
      <c r="J179" s="58">
        <f t="shared" si="282"/>
        <v>0.318</v>
      </c>
      <c r="K179" s="58">
        <f t="shared" si="282"/>
        <v>5.0000000000000001E-4</v>
      </c>
      <c r="L179" s="59">
        <f t="shared" si="282"/>
        <v>2.3599999999999999E-4</v>
      </c>
      <c r="M179" s="59"/>
      <c r="N179" s="59">
        <f t="shared" si="282"/>
        <v>3.5000000000000001E-3</v>
      </c>
      <c r="O179" s="59">
        <f t="shared" si="282"/>
        <v>5.0000000000000001E-3</v>
      </c>
      <c r="P179" s="58">
        <f t="shared" si="282"/>
        <v>1.2800000000000001E-2</v>
      </c>
      <c r="Q179" s="33">
        <f t="shared" si="282"/>
        <v>7.45</v>
      </c>
      <c r="R179" s="58">
        <f t="shared" si="282"/>
        <v>1.66E-2</v>
      </c>
      <c r="S179" s="65"/>
      <c r="T179" s="33">
        <f t="shared" si="218"/>
        <v>0.47599999999999998</v>
      </c>
      <c r="U179" s="65"/>
      <c r="V179" s="65"/>
      <c r="W179" s="59">
        <f t="shared" si="219"/>
        <v>6.3E-3</v>
      </c>
      <c r="X179" s="65"/>
      <c r="Y179" s="65"/>
      <c r="Z179" s="65"/>
      <c r="AA179" s="65"/>
      <c r="AB179" s="58">
        <f t="shared" ref="AB179:AD179" si="283">AB85/1000</f>
        <v>1.4999999999999999E-4</v>
      </c>
      <c r="AC179" s="58">
        <f t="shared" si="283"/>
        <v>1.03E-2</v>
      </c>
      <c r="AD179" s="58">
        <f t="shared" si="283"/>
        <v>6.4799999999999996E-2</v>
      </c>
      <c r="AE179" s="58">
        <f t="shared" si="254"/>
        <v>3.3808553971486762E-3</v>
      </c>
      <c r="AF179" s="58">
        <f t="shared" si="255"/>
        <v>5.9063136456211811E-4</v>
      </c>
    </row>
    <row r="180" spans="2:32" x14ac:dyDescent="0.2">
      <c r="B180" s="5">
        <f t="shared" ref="B180:E180" si="284">B86</f>
        <v>201602157</v>
      </c>
      <c r="C180" s="5" t="str">
        <f t="shared" si="284"/>
        <v>UDEQ</v>
      </c>
      <c r="D180" s="5">
        <f t="shared" si="284"/>
        <v>4953000</v>
      </c>
      <c r="E180" s="11">
        <f t="shared" si="284"/>
        <v>421.48719360000001</v>
      </c>
      <c r="F180" s="8">
        <f t="shared" ref="F180" si="285">F86</f>
        <v>42526.291666666664</v>
      </c>
      <c r="G180" s="33">
        <f t="shared" si="216"/>
        <v>7.1532999999999998</v>
      </c>
      <c r="H180" s="65"/>
      <c r="I180" s="58">
        <f t="shared" ref="I180:R180" si="286">I86/1000</f>
        <v>4.0720000000000001E-3</v>
      </c>
      <c r="J180" s="58">
        <f t="shared" si="286"/>
        <v>0.24373</v>
      </c>
      <c r="K180" s="58">
        <f t="shared" si="286"/>
        <v>1E-3</v>
      </c>
      <c r="L180" s="59">
        <f t="shared" si="286"/>
        <v>6.1499999999999999E-4</v>
      </c>
      <c r="M180" s="59"/>
      <c r="N180" s="59">
        <f t="shared" si="286"/>
        <v>4.6210000000000001E-3</v>
      </c>
      <c r="O180" s="59">
        <f t="shared" si="286"/>
        <v>2.9999999999999997E-5</v>
      </c>
      <c r="P180" s="58">
        <f t="shared" si="286"/>
        <v>2.3956999999999999E-2</v>
      </c>
      <c r="Q180" s="33">
        <f t="shared" si="286"/>
        <v>9.66</v>
      </c>
      <c r="R180" s="58">
        <f t="shared" si="286"/>
        <v>4.1453999999999998E-2</v>
      </c>
      <c r="S180" s="65"/>
      <c r="T180" s="33">
        <f t="shared" si="218"/>
        <v>0.60497000000000001</v>
      </c>
      <c r="U180" s="65"/>
      <c r="V180" s="65"/>
      <c r="W180" s="59">
        <f t="shared" si="219"/>
        <v>6.842E-3</v>
      </c>
      <c r="X180" s="65"/>
      <c r="Y180" s="65"/>
      <c r="Z180" s="65"/>
      <c r="AA180" s="65"/>
      <c r="AB180" s="58">
        <f t="shared" ref="AB180:AD180" si="287">AB86/1000</f>
        <v>2.5000000000000001E-4</v>
      </c>
      <c r="AC180" s="58">
        <f t="shared" si="287"/>
        <v>2.9999999999999997E-5</v>
      </c>
      <c r="AD180" s="58">
        <f t="shared" si="287"/>
        <v>0.14863999999999999</v>
      </c>
      <c r="AE180" s="58">
        <f t="shared" si="254"/>
        <v>5.7950875819551811E-3</v>
      </c>
      <c r="AF180" s="58">
        <f t="shared" si="255"/>
        <v>5.6924775977520872E-4</v>
      </c>
    </row>
    <row r="181" spans="2:32" x14ac:dyDescent="0.2">
      <c r="B181" s="5" t="str">
        <f t="shared" ref="B181:E181" si="288">B87</f>
        <v>SJMH_060716L</v>
      </c>
      <c r="C181" s="5" t="str">
        <f t="shared" si="288"/>
        <v>USEPA Regions</v>
      </c>
      <c r="D181" s="5" t="str">
        <f t="shared" si="288"/>
        <v>SJMH</v>
      </c>
      <c r="E181" s="11">
        <f t="shared" si="288"/>
        <v>421.32625920000004</v>
      </c>
      <c r="F181" s="8">
        <f t="shared" ref="F181" si="289">F87</f>
        <v>42528.5</v>
      </c>
      <c r="G181" s="33">
        <f t="shared" si="216"/>
        <v>11</v>
      </c>
      <c r="H181" s="65"/>
      <c r="I181" s="58">
        <f t="shared" ref="I181:R181" si="290">I87/1000</f>
        <v>5.7000000000000002E-3</v>
      </c>
      <c r="J181" s="58">
        <f t="shared" si="290"/>
        <v>0.27</v>
      </c>
      <c r="K181" s="58">
        <f t="shared" si="290"/>
        <v>6.4000000000000005E-4</v>
      </c>
      <c r="L181" s="59">
        <f t="shared" si="290"/>
        <v>4.6999999999999999E-4</v>
      </c>
      <c r="M181" s="59"/>
      <c r="N181" s="59">
        <f t="shared" si="290"/>
        <v>5.7999999999999996E-3</v>
      </c>
      <c r="O181" s="59">
        <f t="shared" si="290"/>
        <v>5.0000000000000001E-3</v>
      </c>
      <c r="P181" s="58">
        <f t="shared" si="290"/>
        <v>2.4E-2</v>
      </c>
      <c r="Q181" s="33">
        <f t="shared" si="290"/>
        <v>11</v>
      </c>
      <c r="R181" s="58">
        <f t="shared" si="290"/>
        <v>4.8000000000000001E-2</v>
      </c>
      <c r="S181" s="65"/>
      <c r="T181" s="33">
        <f t="shared" si="218"/>
        <v>0.53</v>
      </c>
      <c r="U181" s="65"/>
      <c r="V181" s="65"/>
      <c r="W181" s="59">
        <f t="shared" si="219"/>
        <v>6.4000000000000003E-3</v>
      </c>
      <c r="X181" s="65"/>
      <c r="Y181" s="65"/>
      <c r="Z181" s="65"/>
      <c r="AA181" s="65"/>
      <c r="AB181" s="58">
        <f t="shared" ref="AB181:AD181" si="291">AB87/1000</f>
        <v>1.6000000000000001E-4</v>
      </c>
      <c r="AC181" s="58">
        <f t="shared" si="291"/>
        <v>1.6E-2</v>
      </c>
      <c r="AD181" s="58">
        <f t="shared" si="291"/>
        <v>0.15</v>
      </c>
      <c r="AE181" s="58">
        <f t="shared" si="254"/>
        <v>4.3636363636363638E-3</v>
      </c>
      <c r="AF181" s="58">
        <f t="shared" si="255"/>
        <v>5.1818181818181824E-4</v>
      </c>
    </row>
    <row r="182" spans="2:32" x14ac:dyDescent="0.2">
      <c r="B182" s="5">
        <f t="shared" ref="B182:E182" si="292">B88</f>
        <v>201602392</v>
      </c>
      <c r="C182" s="5" t="str">
        <f t="shared" si="292"/>
        <v>UDEQ</v>
      </c>
      <c r="D182" s="5">
        <f t="shared" si="292"/>
        <v>4953000</v>
      </c>
      <c r="E182" s="11">
        <f t="shared" si="292"/>
        <v>421.48719360000001</v>
      </c>
      <c r="F182" s="8">
        <f t="shared" ref="F182" si="293">F88</f>
        <v>42534.409722222219</v>
      </c>
      <c r="G182" s="33">
        <f t="shared" si="216"/>
        <v>4.1166999999999998</v>
      </c>
      <c r="H182" s="65"/>
      <c r="I182" s="58">
        <f t="shared" ref="I182:R182" si="294">I88/1000</f>
        <v>2.385E-3</v>
      </c>
      <c r="J182" s="58">
        <f t="shared" si="294"/>
        <v>0.17283000000000001</v>
      </c>
      <c r="K182" s="58">
        <f t="shared" si="294"/>
        <v>1E-3</v>
      </c>
      <c r="L182" s="59">
        <f t="shared" si="294"/>
        <v>1.94E-4</v>
      </c>
      <c r="M182" s="59"/>
      <c r="N182" s="59">
        <f t="shared" si="294"/>
        <v>2.6210000000000001E-3</v>
      </c>
      <c r="O182" s="59">
        <f t="shared" si="294"/>
        <v>2.9999999999999997E-5</v>
      </c>
      <c r="P182" s="58">
        <f t="shared" si="294"/>
        <v>1.0554000000000001E-2</v>
      </c>
      <c r="Q182" s="33">
        <f t="shared" si="294"/>
        <v>6.41</v>
      </c>
      <c r="R182" s="58">
        <f t="shared" si="294"/>
        <v>1.8461999999999999E-2</v>
      </c>
      <c r="S182" s="65"/>
      <c r="T182" s="33">
        <f t="shared" si="218"/>
        <v>0.26368000000000003</v>
      </c>
      <c r="U182" s="65"/>
      <c r="V182" s="65"/>
      <c r="W182" s="59">
        <f t="shared" si="219"/>
        <v>5.0000000000000001E-3</v>
      </c>
      <c r="X182" s="65"/>
      <c r="Y182" s="65"/>
      <c r="Z182" s="65"/>
      <c r="AA182" s="65"/>
      <c r="AB182" s="58">
        <f t="shared" ref="AB182:AD182" si="295">AB88/1000</f>
        <v>2.0899999999999998E-4</v>
      </c>
      <c r="AC182" s="58">
        <f t="shared" si="295"/>
        <v>2.9999999999999997E-5</v>
      </c>
      <c r="AD182" s="58">
        <f t="shared" si="295"/>
        <v>5.8008999999999998E-2</v>
      </c>
      <c r="AE182" s="58">
        <f t="shared" si="254"/>
        <v>4.4846600432385166E-3</v>
      </c>
      <c r="AF182" s="58">
        <f t="shared" si="255"/>
        <v>5.7934753564748461E-4</v>
      </c>
    </row>
    <row r="183" spans="2:32" x14ac:dyDescent="0.2">
      <c r="B183" s="5">
        <f t="shared" ref="B183:E183" si="296">B89</f>
        <v>201602467</v>
      </c>
      <c r="C183" s="5" t="str">
        <f t="shared" si="296"/>
        <v>UDEQ</v>
      </c>
      <c r="D183" s="5">
        <f t="shared" si="296"/>
        <v>4953000</v>
      </c>
      <c r="E183" s="11">
        <f t="shared" si="296"/>
        <v>421.48719360000001</v>
      </c>
      <c r="F183" s="8">
        <f t="shared" ref="F183" si="297">F89</f>
        <v>42539.541666666664</v>
      </c>
      <c r="G183" s="33">
        <f t="shared" si="216"/>
        <v>3.4861999999999997</v>
      </c>
      <c r="H183" s="65"/>
      <c r="I183" s="58">
        <f t="shared" ref="I183:R183" si="298">I89/1000</f>
        <v>2.0769999999999999E-3</v>
      </c>
      <c r="J183" s="58">
        <f t="shared" si="298"/>
        <v>0.18511</v>
      </c>
      <c r="K183" s="58">
        <f t="shared" si="298"/>
        <v>1E-3</v>
      </c>
      <c r="L183" s="59">
        <f t="shared" si="298"/>
        <v>1.8200000000000001E-4</v>
      </c>
      <c r="M183" s="59"/>
      <c r="N183" s="59">
        <f t="shared" si="298"/>
        <v>2.9940000000000001E-3</v>
      </c>
      <c r="O183" s="59">
        <f t="shared" si="298"/>
        <v>2.9999999999999997E-5</v>
      </c>
      <c r="P183" s="58">
        <f t="shared" si="298"/>
        <v>7.4580000000000002E-3</v>
      </c>
      <c r="Q183" s="33">
        <f t="shared" si="298"/>
        <v>4.46</v>
      </c>
      <c r="R183" s="58">
        <f t="shared" si="298"/>
        <v>1.3553000000000001E-2</v>
      </c>
      <c r="S183" s="65"/>
      <c r="T183" s="33">
        <f t="shared" si="218"/>
        <v>0.24283000000000002</v>
      </c>
      <c r="U183" s="65"/>
      <c r="V183" s="65"/>
      <c r="W183" s="59">
        <f t="shared" si="219"/>
        <v>5.0000000000000001E-3</v>
      </c>
      <c r="X183" s="65"/>
      <c r="Y183" s="65"/>
      <c r="Z183" s="65"/>
      <c r="AA183" s="65"/>
      <c r="AB183" s="58">
        <f t="shared" ref="AB183:AD183" si="299">AB89/1000</f>
        <v>1.95E-4</v>
      </c>
      <c r="AC183" s="58">
        <f t="shared" si="299"/>
        <v>2.9999999999999997E-5</v>
      </c>
      <c r="AD183" s="58">
        <f t="shared" si="299"/>
        <v>4.7063000000000001E-2</v>
      </c>
      <c r="AE183" s="58">
        <f t="shared" si="254"/>
        <v>3.8876140209970749E-3</v>
      </c>
      <c r="AF183" s="58">
        <f t="shared" si="255"/>
        <v>5.9577763754230966E-4</v>
      </c>
    </row>
    <row r="184" spans="2:32" x14ac:dyDescent="0.2">
      <c r="B184" s="5">
        <f t="shared" ref="B184:E184" si="300">B90</f>
        <v>201602558</v>
      </c>
      <c r="C184" s="5" t="str">
        <f t="shared" si="300"/>
        <v>UDEQ</v>
      </c>
      <c r="D184" s="5">
        <f t="shared" si="300"/>
        <v>4953000</v>
      </c>
      <c r="E184" s="11">
        <f t="shared" si="300"/>
        <v>421.48719360000001</v>
      </c>
      <c r="F184" s="8">
        <f t="shared" ref="F184" si="301">F90</f>
        <v>42546.520833333336</v>
      </c>
      <c r="G184" s="33">
        <f t="shared" si="216"/>
        <v>2.9443000000000001</v>
      </c>
      <c r="H184" s="65"/>
      <c r="I184" s="58">
        <f t="shared" ref="I184:R184" si="302">I90/1000</f>
        <v>1.7929999999999999E-3</v>
      </c>
      <c r="J184" s="58">
        <f t="shared" si="302"/>
        <v>0.17731</v>
      </c>
      <c r="K184" s="58">
        <f t="shared" si="302"/>
        <v>1E-3</v>
      </c>
      <c r="L184" s="59">
        <f t="shared" si="302"/>
        <v>1.06E-4</v>
      </c>
      <c r="M184" s="59"/>
      <c r="N184" s="59">
        <f t="shared" si="302"/>
        <v>2E-3</v>
      </c>
      <c r="O184" s="59">
        <f t="shared" si="302"/>
        <v>2.9999999999999997E-5</v>
      </c>
      <c r="P184" s="58">
        <f t="shared" si="302"/>
        <v>5.7080000000000004E-3</v>
      </c>
      <c r="Q184" s="33">
        <f t="shared" si="302"/>
        <v>3.06</v>
      </c>
      <c r="R184" s="58">
        <f t="shared" si="302"/>
        <v>7.6189999999999999E-3</v>
      </c>
      <c r="S184" s="65"/>
      <c r="T184" s="33">
        <f t="shared" si="218"/>
        <v>0.16136</v>
      </c>
      <c r="U184" s="65"/>
      <c r="V184" s="65"/>
      <c r="W184" s="59">
        <f t="shared" si="219"/>
        <v>5.0000000000000001E-3</v>
      </c>
      <c r="X184" s="65"/>
      <c r="Y184" s="65"/>
      <c r="Z184" s="65"/>
      <c r="AA184" s="65"/>
      <c r="AB184" s="58">
        <f t="shared" ref="AB184:AD184" si="303">AB90/1000</f>
        <v>1.3000000000000002E-4</v>
      </c>
      <c r="AC184" s="58">
        <f t="shared" si="303"/>
        <v>2.9999999999999997E-5</v>
      </c>
      <c r="AD184" s="58">
        <f t="shared" si="303"/>
        <v>2.8393999999999999E-2</v>
      </c>
      <c r="AE184" s="58">
        <f t="shared" si="254"/>
        <v>2.5877118500152838E-3</v>
      </c>
      <c r="AF184" s="58">
        <f t="shared" si="255"/>
        <v>6.0897327038684915E-4</v>
      </c>
    </row>
    <row r="185" spans="2:32" x14ac:dyDescent="0.2">
      <c r="B185" s="5" t="str">
        <f t="shared" ref="B185:E185" si="304">B91</f>
        <v>SJMH_110516</v>
      </c>
      <c r="C185" s="5" t="str">
        <f t="shared" si="304"/>
        <v>USEPA Regions</v>
      </c>
      <c r="D185" s="5" t="str">
        <f t="shared" si="304"/>
        <v>SJMH</v>
      </c>
      <c r="E185" s="11">
        <f t="shared" si="304"/>
        <v>421.32625920000004</v>
      </c>
      <c r="F185" s="8">
        <f t="shared" ref="F185" si="305">F91</f>
        <v>42679.65625</v>
      </c>
      <c r="G185" s="33">
        <f t="shared" si="216"/>
        <v>3.5</v>
      </c>
      <c r="H185" s="65"/>
      <c r="I185" s="58">
        <f t="shared" ref="I185:R185" si="306">I91/1000</f>
        <v>1E-3</v>
      </c>
      <c r="J185" s="58">
        <f t="shared" si="306"/>
        <v>0.11</v>
      </c>
      <c r="K185" s="58">
        <f t="shared" si="306"/>
        <v>1.4999999999999999E-4</v>
      </c>
      <c r="L185" s="59">
        <f t="shared" si="306"/>
        <v>4.2999999999999995E-5</v>
      </c>
      <c r="M185" s="59"/>
      <c r="N185" s="59">
        <f t="shared" si="306"/>
        <v>2E-3</v>
      </c>
      <c r="O185" s="59">
        <f t="shared" si="306"/>
        <v>1.1000000000000001E-3</v>
      </c>
      <c r="P185" s="58">
        <f t="shared" si="306"/>
        <v>5.0000000000000001E-3</v>
      </c>
      <c r="Q185" s="33">
        <f t="shared" si="306"/>
        <v>2.4</v>
      </c>
      <c r="R185" s="58">
        <f t="shared" si="306"/>
        <v>2.1000000000000003E-3</v>
      </c>
      <c r="S185" s="65"/>
      <c r="T185" s="33">
        <f t="shared" si="218"/>
        <v>8.2000000000000003E-2</v>
      </c>
      <c r="U185" s="65"/>
      <c r="V185" s="65"/>
      <c r="W185" s="59">
        <f t="shared" si="219"/>
        <v>2.7000000000000001E-3</v>
      </c>
      <c r="X185" s="65"/>
      <c r="Y185" s="65"/>
      <c r="Z185" s="65"/>
      <c r="AA185" s="65"/>
      <c r="AB185" s="58">
        <f t="shared" ref="AB185:AD185" si="307">AB91/1000</f>
        <v>1E-4</v>
      </c>
      <c r="AC185" s="58">
        <f t="shared" si="307"/>
        <v>5.5999999999999999E-3</v>
      </c>
      <c r="AD185" s="58">
        <f t="shared" si="307"/>
        <v>1.2E-2</v>
      </c>
      <c r="AE185" s="58">
        <f t="shared" si="254"/>
        <v>6.0000000000000006E-4</v>
      </c>
      <c r="AF185" s="58">
        <f t="shared" si="255"/>
        <v>2.8571428571428574E-4</v>
      </c>
    </row>
    <row r="189" spans="2:32" x14ac:dyDescent="0.2">
      <c r="F189" t="s">
        <v>371</v>
      </c>
      <c r="R189" s="25">
        <f>MAX(R100:R109)</f>
        <v>0.17100000000000001</v>
      </c>
    </row>
    <row r="190" spans="2:32" x14ac:dyDescent="0.2">
      <c r="F190" t="s">
        <v>370</v>
      </c>
      <c r="R190" s="76">
        <f>AVERAGE(R107:R136)</f>
        <v>5.3459999999999987E-2</v>
      </c>
    </row>
    <row r="191" spans="2:32" x14ac:dyDescent="0.2">
      <c r="F191" t="s">
        <v>367</v>
      </c>
      <c r="R191" s="76">
        <f>AVERAGE(R137:R159)</f>
        <v>3.5462608695652174E-2</v>
      </c>
    </row>
    <row r="192" spans="2:32" x14ac:dyDescent="0.2">
      <c r="R192" s="76"/>
    </row>
    <row r="193" spans="6:18" x14ac:dyDescent="0.2">
      <c r="F193" t="s">
        <v>368</v>
      </c>
      <c r="R193" s="76">
        <f>MAX(R160:R184)</f>
        <v>5.9872999999999996E-2</v>
      </c>
    </row>
    <row r="194" spans="6:18" x14ac:dyDescent="0.2">
      <c r="F194" t="s">
        <v>369</v>
      </c>
      <c r="R194" s="25">
        <f>R185</f>
        <v>2.1000000000000003E-3</v>
      </c>
    </row>
  </sheetData>
  <sortState ref="B3:AD91">
    <sortCondition ref="F3:F91"/>
  </sortState>
  <mergeCells count="2">
    <mergeCell ref="G95:AD95"/>
    <mergeCell ref="G1:AD1"/>
  </mergeCells>
  <pageMargins left="0.7" right="0.7" top="0.75" bottom="0.75" header="0.3" footer="0.3"/>
  <pageSetup paperSize="3" scale="30" orientation="landscape" r:id="rId1"/>
  <headerFooter>
    <oddFooter>&amp;L&amp;Z&amp;F&amp;R&amp;D &amp;T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58"/>
  <sheetViews>
    <sheetView topLeftCell="V1" zoomScale="98" zoomScaleNormal="98" workbookViewId="0">
      <selection activeCell="AF9" sqref="AF9"/>
    </sheetView>
  </sheetViews>
  <sheetFormatPr defaultRowHeight="12.75" x14ac:dyDescent="0.2"/>
  <cols>
    <col min="2" max="2" width="14.5703125" customWidth="1"/>
    <col min="3" max="3" width="15.28515625" customWidth="1"/>
    <col min="4" max="4" width="10.85546875" customWidth="1"/>
    <col min="5" max="5" width="11.140625" customWidth="1"/>
    <col min="6" max="6" width="12.85546875" customWidth="1"/>
    <col min="22" max="22" width="11.140625" customWidth="1"/>
  </cols>
  <sheetData>
    <row r="1" spans="1:54" ht="18.75" x14ac:dyDescent="0.3">
      <c r="A1" s="32" t="s">
        <v>364</v>
      </c>
      <c r="F1" s="6"/>
      <c r="G1" s="80" t="s">
        <v>66</v>
      </c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</row>
    <row r="2" spans="1:54" ht="24" x14ac:dyDescent="0.2">
      <c r="A2" s="19"/>
      <c r="B2" s="21" t="s">
        <v>61</v>
      </c>
      <c r="C2" s="21" t="s">
        <v>2</v>
      </c>
      <c r="D2" s="21" t="s">
        <v>67</v>
      </c>
      <c r="E2" s="39" t="s">
        <v>154</v>
      </c>
      <c r="F2" s="42" t="s">
        <v>60</v>
      </c>
      <c r="G2" s="19" t="s">
        <v>3</v>
      </c>
      <c r="H2" s="21" t="s">
        <v>4</v>
      </c>
      <c r="I2" s="19" t="s">
        <v>0</v>
      </c>
      <c r="J2" s="19" t="s">
        <v>5</v>
      </c>
      <c r="K2" s="19" t="s">
        <v>6</v>
      </c>
      <c r="L2" s="19" t="s">
        <v>7</v>
      </c>
      <c r="M2" s="19" t="s">
        <v>8</v>
      </c>
      <c r="N2" s="19" t="s">
        <v>9</v>
      </c>
      <c r="O2" s="19" t="s">
        <v>10</v>
      </c>
      <c r="P2" s="19" t="s">
        <v>11</v>
      </c>
      <c r="Q2" s="19" t="s">
        <v>12</v>
      </c>
      <c r="R2" s="19" t="s">
        <v>1</v>
      </c>
      <c r="S2" s="19" t="s">
        <v>13</v>
      </c>
      <c r="T2" s="19" t="s">
        <v>14</v>
      </c>
      <c r="U2" s="19" t="s">
        <v>15</v>
      </c>
      <c r="V2" s="19" t="s">
        <v>16</v>
      </c>
      <c r="W2" s="19" t="s">
        <v>17</v>
      </c>
      <c r="X2" s="19" t="s">
        <v>18</v>
      </c>
      <c r="Y2" s="19" t="s">
        <v>19</v>
      </c>
      <c r="Z2" s="19" t="s">
        <v>20</v>
      </c>
      <c r="AA2" s="19" t="s">
        <v>21</v>
      </c>
      <c r="AB2" s="19" t="s">
        <v>22</v>
      </c>
      <c r="AC2" s="19" t="s">
        <v>23</v>
      </c>
      <c r="AD2" s="19" t="s">
        <v>24</v>
      </c>
      <c r="AE2" s="22"/>
    </row>
    <row r="3" spans="1:54" s="26" customFormat="1" x14ac:dyDescent="0.2">
      <c r="A3" s="7"/>
      <c r="B3" s="54" t="s">
        <v>157</v>
      </c>
      <c r="C3" s="54" t="s">
        <v>77</v>
      </c>
      <c r="D3" s="54">
        <v>4953250</v>
      </c>
      <c r="E3" s="55">
        <v>377.05320576000003</v>
      </c>
      <c r="F3" s="56">
        <v>42224.679861111108</v>
      </c>
      <c r="G3" s="54">
        <v>55700</v>
      </c>
      <c r="H3" s="54">
        <v>0.43600000000000005</v>
      </c>
      <c r="I3" s="54">
        <v>15.9</v>
      </c>
      <c r="J3" s="54">
        <v>1090</v>
      </c>
      <c r="K3" s="54">
        <v>5.21</v>
      </c>
      <c r="L3" s="54">
        <v>1.99</v>
      </c>
      <c r="M3" s="54">
        <v>252000</v>
      </c>
      <c r="N3" s="54">
        <v>32.4</v>
      </c>
      <c r="O3" s="54">
        <v>34.299999999999997</v>
      </c>
      <c r="P3" s="54">
        <v>80.8</v>
      </c>
      <c r="Q3" s="54">
        <v>47800</v>
      </c>
      <c r="R3" s="54">
        <v>74.7</v>
      </c>
      <c r="S3" s="54">
        <v>33800</v>
      </c>
      <c r="T3" s="54">
        <v>1700</v>
      </c>
      <c r="U3" s="54">
        <v>0.158</v>
      </c>
      <c r="V3" s="54">
        <v>1.75</v>
      </c>
      <c r="W3" s="54">
        <v>65.8</v>
      </c>
      <c r="X3" s="54">
        <v>13300</v>
      </c>
      <c r="Y3" s="54">
        <v>2.14</v>
      </c>
      <c r="Z3" s="54">
        <v>0.63300000000000001</v>
      </c>
      <c r="AA3" s="54">
        <v>58800</v>
      </c>
      <c r="AB3" s="54">
        <v>1.2899999999999998</v>
      </c>
      <c r="AC3" s="54">
        <v>64.699999999999989</v>
      </c>
      <c r="AD3" s="54">
        <v>242</v>
      </c>
      <c r="AE3"/>
      <c r="AF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</row>
    <row r="4" spans="1:54" s="26" customFormat="1" x14ac:dyDescent="0.2">
      <c r="A4" s="7"/>
      <c r="B4" s="54" t="s">
        <v>189</v>
      </c>
      <c r="C4" s="54" t="s">
        <v>85</v>
      </c>
      <c r="D4" s="54" t="s">
        <v>25</v>
      </c>
      <c r="E4" s="55">
        <v>377.61647615999999</v>
      </c>
      <c r="F4" s="56">
        <v>42225.767361111109</v>
      </c>
      <c r="G4" s="54">
        <v>53000</v>
      </c>
      <c r="H4" s="54">
        <v>0.4</v>
      </c>
      <c r="I4" s="54">
        <v>9.1999999999999993</v>
      </c>
      <c r="J4" s="54">
        <v>720</v>
      </c>
      <c r="K4" s="54">
        <v>3.1</v>
      </c>
      <c r="L4" s="54">
        <v>0.12</v>
      </c>
      <c r="M4" s="54">
        <v>130000</v>
      </c>
      <c r="N4" s="54">
        <v>27</v>
      </c>
      <c r="O4" s="54">
        <v>22</v>
      </c>
      <c r="P4" s="54">
        <v>51</v>
      </c>
      <c r="Q4" s="54">
        <v>43000</v>
      </c>
      <c r="R4" s="54">
        <v>40</v>
      </c>
      <c r="S4" s="54">
        <v>26000</v>
      </c>
      <c r="T4" s="54">
        <v>1200</v>
      </c>
      <c r="U4" s="54"/>
      <c r="V4" s="54">
        <v>1.5</v>
      </c>
      <c r="W4" s="54">
        <v>32</v>
      </c>
      <c r="X4" s="54">
        <v>13000</v>
      </c>
      <c r="Y4" s="54">
        <v>0.57999999999999996</v>
      </c>
      <c r="Z4" s="54">
        <v>0.2</v>
      </c>
      <c r="AA4" s="54">
        <v>35000</v>
      </c>
      <c r="AB4" s="54">
        <v>0.56999999999999995</v>
      </c>
      <c r="AC4" s="54">
        <v>68</v>
      </c>
      <c r="AD4" s="54">
        <v>150</v>
      </c>
      <c r="AE4"/>
      <c r="AF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</row>
    <row r="5" spans="1:54" s="26" customFormat="1" x14ac:dyDescent="0.2">
      <c r="A5" s="7"/>
      <c r="B5" s="54" t="s">
        <v>158</v>
      </c>
      <c r="C5" s="54" t="s">
        <v>77</v>
      </c>
      <c r="D5" s="54">
        <v>4953250</v>
      </c>
      <c r="E5" s="55">
        <v>377.05320576000003</v>
      </c>
      <c r="F5" s="56">
        <v>42226.46875</v>
      </c>
      <c r="G5" s="54">
        <v>27000</v>
      </c>
      <c r="H5" s="54">
        <v>0.3</v>
      </c>
      <c r="I5" s="54">
        <v>13.2</v>
      </c>
      <c r="J5" s="54">
        <v>1530</v>
      </c>
      <c r="K5" s="54">
        <v>2.2999999999999998</v>
      </c>
      <c r="L5" s="54">
        <v>0.78799999999999992</v>
      </c>
      <c r="M5" s="54">
        <v>104000</v>
      </c>
      <c r="N5" s="54">
        <v>15.9</v>
      </c>
      <c r="O5" s="54">
        <v>15.6</v>
      </c>
      <c r="P5" s="54">
        <v>60</v>
      </c>
      <c r="Q5" s="54">
        <v>28500</v>
      </c>
      <c r="R5" s="54">
        <v>140</v>
      </c>
      <c r="S5" s="54">
        <v>21200</v>
      </c>
      <c r="T5" s="54">
        <v>1090</v>
      </c>
      <c r="U5" s="54">
        <v>6.4999999999999988E-2</v>
      </c>
      <c r="V5" s="54">
        <v>1.35</v>
      </c>
      <c r="W5" s="54">
        <v>22.1</v>
      </c>
      <c r="X5" s="54">
        <v>7830</v>
      </c>
      <c r="Y5" s="54">
        <v>0.99599999999999989</v>
      </c>
      <c r="Z5" s="54">
        <v>1.22</v>
      </c>
      <c r="AA5" s="54">
        <v>30900</v>
      </c>
      <c r="AB5" s="54">
        <v>0.25900000000000001</v>
      </c>
      <c r="AC5" s="54">
        <v>44.3</v>
      </c>
      <c r="AD5" s="54">
        <v>664</v>
      </c>
      <c r="AE5"/>
      <c r="AF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</row>
    <row r="6" spans="1:54" s="26" customFormat="1" x14ac:dyDescent="0.2">
      <c r="A6" s="7"/>
      <c r="B6" s="54" t="s">
        <v>190</v>
      </c>
      <c r="C6" s="54" t="s">
        <v>85</v>
      </c>
      <c r="D6" s="54" t="s">
        <v>25</v>
      </c>
      <c r="E6" s="55">
        <v>377.61647615999999</v>
      </c>
      <c r="F6" s="56">
        <v>42226.527777777781</v>
      </c>
      <c r="G6" s="54">
        <v>42000</v>
      </c>
      <c r="H6" s="54">
        <v>0.4</v>
      </c>
      <c r="I6" s="54">
        <v>13</v>
      </c>
      <c r="J6" s="54">
        <v>610</v>
      </c>
      <c r="K6" s="54">
        <v>2.4</v>
      </c>
      <c r="L6" s="54">
        <v>0.27</v>
      </c>
      <c r="M6" s="54">
        <v>100000</v>
      </c>
      <c r="N6" s="54">
        <v>25</v>
      </c>
      <c r="O6" s="54">
        <v>18</v>
      </c>
      <c r="P6" s="54">
        <v>56</v>
      </c>
      <c r="Q6" s="54">
        <v>39000</v>
      </c>
      <c r="R6" s="54">
        <v>120</v>
      </c>
      <c r="S6" s="54">
        <v>21000</v>
      </c>
      <c r="T6" s="54">
        <v>950</v>
      </c>
      <c r="U6" s="54"/>
      <c r="V6" s="54">
        <v>2.2999999999999998</v>
      </c>
      <c r="W6" s="54">
        <v>26</v>
      </c>
      <c r="X6" s="54">
        <v>11000</v>
      </c>
      <c r="Y6" s="54">
        <v>3.9</v>
      </c>
      <c r="Z6" s="54">
        <v>0.86</v>
      </c>
      <c r="AA6" s="54">
        <v>29000</v>
      </c>
      <c r="AB6" s="54">
        <v>0.48</v>
      </c>
      <c r="AC6" s="54">
        <v>63</v>
      </c>
      <c r="AD6" s="54">
        <v>160</v>
      </c>
      <c r="AE6"/>
      <c r="AF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</row>
    <row r="7" spans="1:54" s="26" customFormat="1" x14ac:dyDescent="0.2">
      <c r="A7" s="7"/>
      <c r="B7" s="54" t="s">
        <v>159</v>
      </c>
      <c r="C7" s="54" t="s">
        <v>77</v>
      </c>
      <c r="D7" s="54">
        <v>4953250</v>
      </c>
      <c r="E7" s="55">
        <v>377.05320576000003</v>
      </c>
      <c r="F7" s="56">
        <v>42226.665277777778</v>
      </c>
      <c r="G7" s="54">
        <v>28700</v>
      </c>
      <c r="H7" s="54">
        <v>0.29300000000000004</v>
      </c>
      <c r="I7" s="54">
        <v>10.7</v>
      </c>
      <c r="J7" s="54">
        <v>726</v>
      </c>
      <c r="K7" s="54">
        <v>2.61</v>
      </c>
      <c r="L7" s="54">
        <v>0.71299999999999997</v>
      </c>
      <c r="M7" s="54">
        <v>99900</v>
      </c>
      <c r="N7" s="54">
        <v>16.100000000000001</v>
      </c>
      <c r="O7" s="54">
        <v>17.3</v>
      </c>
      <c r="P7" s="54">
        <v>54.699999999999996</v>
      </c>
      <c r="Q7" s="54">
        <v>27700</v>
      </c>
      <c r="R7" s="54">
        <v>84.7</v>
      </c>
      <c r="S7" s="54">
        <v>20400</v>
      </c>
      <c r="T7" s="54">
        <v>1170</v>
      </c>
      <c r="U7" s="54">
        <v>7.3300000000000004E-2</v>
      </c>
      <c r="V7" s="54">
        <v>0.876</v>
      </c>
      <c r="W7" s="54">
        <v>22.3</v>
      </c>
      <c r="X7" s="54">
        <v>7290</v>
      </c>
      <c r="Y7" s="54">
        <v>0.89400000000000002</v>
      </c>
      <c r="Z7" s="54">
        <v>0.52700000000000002</v>
      </c>
      <c r="AA7" s="54">
        <v>33200</v>
      </c>
      <c r="AB7" s="54">
        <v>0.245</v>
      </c>
      <c r="AC7" s="54">
        <v>40.9</v>
      </c>
      <c r="AD7" s="54">
        <v>960</v>
      </c>
      <c r="AE7"/>
      <c r="AF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</row>
    <row r="8" spans="1:54" s="26" customFormat="1" x14ac:dyDescent="0.2">
      <c r="A8" s="7"/>
      <c r="B8" s="54" t="s">
        <v>160</v>
      </c>
      <c r="C8" s="54" t="s">
        <v>77</v>
      </c>
      <c r="D8" s="54">
        <v>4953250</v>
      </c>
      <c r="E8" s="55">
        <v>377.05320576000003</v>
      </c>
      <c r="F8" s="56">
        <v>42227.453472222223</v>
      </c>
      <c r="G8" s="54">
        <v>47800</v>
      </c>
      <c r="H8" s="54">
        <v>0.21800000000000003</v>
      </c>
      <c r="I8" s="54">
        <v>11.5</v>
      </c>
      <c r="J8" s="54">
        <v>913</v>
      </c>
      <c r="K8" s="54">
        <v>3.87</v>
      </c>
      <c r="L8" s="54">
        <v>1.01</v>
      </c>
      <c r="M8" s="54">
        <v>98900</v>
      </c>
      <c r="N8" s="54">
        <v>21.7</v>
      </c>
      <c r="O8" s="54">
        <v>22.599999999999998</v>
      </c>
      <c r="P8" s="54">
        <v>61.6</v>
      </c>
      <c r="Q8" s="54">
        <v>37000</v>
      </c>
      <c r="R8" s="54">
        <v>63.5</v>
      </c>
      <c r="S8" s="54">
        <v>22200</v>
      </c>
      <c r="T8" s="54">
        <v>1310</v>
      </c>
      <c r="U8" s="54">
        <v>0.11299999999999999</v>
      </c>
      <c r="V8" s="54">
        <v>0.71100000000000008</v>
      </c>
      <c r="W8" s="54">
        <v>27.7</v>
      </c>
      <c r="X8" s="54">
        <v>9340</v>
      </c>
      <c r="Y8" s="54">
        <v>0.88300000000000001</v>
      </c>
      <c r="Z8" s="54">
        <v>0.44</v>
      </c>
      <c r="AA8" s="54">
        <v>36400</v>
      </c>
      <c r="AB8" s="54">
        <v>0.57899999999999996</v>
      </c>
      <c r="AC8" s="54">
        <v>52.699999999999996</v>
      </c>
      <c r="AD8" s="54">
        <v>167</v>
      </c>
      <c r="AE8"/>
      <c r="AF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</row>
    <row r="9" spans="1:54" s="26" customFormat="1" x14ac:dyDescent="0.2">
      <c r="A9" s="7"/>
      <c r="B9" s="54" t="s">
        <v>191</v>
      </c>
      <c r="C9" s="54" t="s">
        <v>85</v>
      </c>
      <c r="D9" s="54" t="s">
        <v>25</v>
      </c>
      <c r="E9" s="55">
        <v>377.61647615999999</v>
      </c>
      <c r="F9" s="56">
        <v>42227.479166666664</v>
      </c>
      <c r="G9" s="54">
        <v>110000</v>
      </c>
      <c r="H9" s="54"/>
      <c r="I9" s="54">
        <v>21</v>
      </c>
      <c r="J9" s="54">
        <v>1000</v>
      </c>
      <c r="K9" s="54">
        <v>6.3</v>
      </c>
      <c r="L9" s="54">
        <v>0.33</v>
      </c>
      <c r="M9" s="54">
        <v>99000</v>
      </c>
      <c r="N9" s="54">
        <v>50</v>
      </c>
      <c r="O9" s="54">
        <v>42</v>
      </c>
      <c r="P9" s="54">
        <v>100</v>
      </c>
      <c r="Q9" s="54">
        <v>85000</v>
      </c>
      <c r="R9" s="54">
        <v>82</v>
      </c>
      <c r="S9" s="54">
        <v>27000</v>
      </c>
      <c r="T9" s="54">
        <v>1800</v>
      </c>
      <c r="U9" s="54">
        <v>0.12</v>
      </c>
      <c r="V9" s="54">
        <v>1.9</v>
      </c>
      <c r="W9" s="54">
        <v>49</v>
      </c>
      <c r="X9" s="54">
        <v>17000</v>
      </c>
      <c r="Y9" s="54">
        <v>3.8</v>
      </c>
      <c r="Z9" s="54">
        <v>0.51</v>
      </c>
      <c r="AA9" s="54">
        <v>40000</v>
      </c>
      <c r="AB9" s="54">
        <v>1</v>
      </c>
      <c r="AC9" s="54">
        <v>120</v>
      </c>
      <c r="AD9" s="54">
        <v>250</v>
      </c>
      <c r="AE9"/>
      <c r="AF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</row>
    <row r="10" spans="1:54" s="26" customFormat="1" x14ac:dyDescent="0.2">
      <c r="A10" s="7"/>
      <c r="B10" s="54" t="s">
        <v>161</v>
      </c>
      <c r="C10" s="54" t="s">
        <v>77</v>
      </c>
      <c r="D10" s="54">
        <v>4953250</v>
      </c>
      <c r="E10" s="55">
        <v>377.05320576000003</v>
      </c>
      <c r="F10" s="56">
        <v>42227.625694444447</v>
      </c>
      <c r="G10" s="54">
        <v>48700</v>
      </c>
      <c r="H10" s="54">
        <v>0.27200000000000002</v>
      </c>
      <c r="I10" s="54">
        <v>12</v>
      </c>
      <c r="J10" s="54">
        <v>900</v>
      </c>
      <c r="K10" s="54">
        <v>4.2300000000000004</v>
      </c>
      <c r="L10" s="54">
        <v>1.0399999999999998</v>
      </c>
      <c r="M10" s="54">
        <v>102000</v>
      </c>
      <c r="N10" s="54">
        <v>21</v>
      </c>
      <c r="O10" s="54">
        <v>23.599999999999998</v>
      </c>
      <c r="P10" s="54">
        <v>64.199999999999989</v>
      </c>
      <c r="Q10" s="54">
        <v>36800</v>
      </c>
      <c r="R10" s="54">
        <v>63.4</v>
      </c>
      <c r="S10" s="54">
        <v>22400</v>
      </c>
      <c r="T10" s="54">
        <v>1400</v>
      </c>
      <c r="U10" s="54">
        <v>0.115</v>
      </c>
      <c r="V10" s="54">
        <v>0.85499999999999998</v>
      </c>
      <c r="W10" s="54">
        <v>28</v>
      </c>
      <c r="X10" s="54">
        <v>9460</v>
      </c>
      <c r="Y10" s="54">
        <v>1.1000000000000001</v>
      </c>
      <c r="Z10" s="54">
        <v>0.43600000000000005</v>
      </c>
      <c r="AA10" s="54">
        <v>38200</v>
      </c>
      <c r="AB10" s="54">
        <v>0.61499999999999999</v>
      </c>
      <c r="AC10" s="54">
        <v>51.5</v>
      </c>
      <c r="AD10" s="54">
        <v>163</v>
      </c>
      <c r="AE10"/>
      <c r="AF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</row>
    <row r="11" spans="1:54" s="26" customFormat="1" x14ac:dyDescent="0.2">
      <c r="A11" s="7"/>
      <c r="B11" s="54" t="s">
        <v>187</v>
      </c>
      <c r="C11" s="54" t="s">
        <v>78</v>
      </c>
      <c r="D11" s="54" t="s">
        <v>188</v>
      </c>
      <c r="E11" s="55">
        <v>377.58428928000001</v>
      </c>
      <c r="F11" s="56">
        <v>42228.447916666664</v>
      </c>
      <c r="G11" s="54"/>
      <c r="H11" s="54">
        <v>0.2</v>
      </c>
      <c r="I11" s="54">
        <v>22</v>
      </c>
      <c r="J11" s="54">
        <v>660</v>
      </c>
      <c r="K11" s="54">
        <v>4.2</v>
      </c>
      <c r="L11" s="54">
        <v>0.8</v>
      </c>
      <c r="M11" s="54"/>
      <c r="N11" s="54">
        <v>25</v>
      </c>
      <c r="O11" s="54"/>
      <c r="P11" s="54">
        <v>58</v>
      </c>
      <c r="Q11" s="54"/>
      <c r="R11" s="54">
        <v>44</v>
      </c>
      <c r="S11" s="54"/>
      <c r="T11" s="54"/>
      <c r="U11" s="54">
        <v>0.14000000000000001</v>
      </c>
      <c r="V11" s="54"/>
      <c r="W11" s="54">
        <v>18</v>
      </c>
      <c r="X11" s="54"/>
      <c r="Y11" s="54">
        <v>3.8</v>
      </c>
      <c r="Z11" s="54">
        <v>0.73</v>
      </c>
      <c r="AA11" s="54"/>
      <c r="AB11" s="54">
        <v>1.1000000000000001</v>
      </c>
      <c r="AC11" s="54"/>
      <c r="AD11" s="54">
        <v>140</v>
      </c>
      <c r="AE11"/>
      <c r="AF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</row>
    <row r="12" spans="1:54" s="26" customFormat="1" x14ac:dyDescent="0.2">
      <c r="A12" s="7"/>
      <c r="B12" s="54" t="s">
        <v>162</v>
      </c>
      <c r="C12" s="54" t="s">
        <v>77</v>
      </c>
      <c r="D12" s="54">
        <v>4953250</v>
      </c>
      <c r="E12" s="55">
        <v>377.05320576000003</v>
      </c>
      <c r="F12" s="56">
        <v>42228.466666666667</v>
      </c>
      <c r="G12" s="54">
        <v>45400</v>
      </c>
      <c r="H12" s="54">
        <v>0.20200000000000001</v>
      </c>
      <c r="I12" s="54">
        <v>14.9</v>
      </c>
      <c r="J12" s="54">
        <v>971</v>
      </c>
      <c r="K12" s="54">
        <v>5.1599999999999993</v>
      </c>
      <c r="L12" s="54">
        <v>0.94</v>
      </c>
      <c r="M12" s="54">
        <v>109000</v>
      </c>
      <c r="N12" s="54">
        <v>20</v>
      </c>
      <c r="O12" s="54">
        <v>27.900000000000002</v>
      </c>
      <c r="P12" s="54">
        <v>76.7</v>
      </c>
      <c r="Q12" s="54">
        <v>34600</v>
      </c>
      <c r="R12" s="54">
        <v>67.400000000000006</v>
      </c>
      <c r="S12" s="54">
        <v>21900</v>
      </c>
      <c r="T12" s="54">
        <v>1670</v>
      </c>
      <c r="U12" s="54">
        <v>0.128</v>
      </c>
      <c r="V12" s="54">
        <v>0.34400000000000003</v>
      </c>
      <c r="W12" s="54">
        <v>30.3</v>
      </c>
      <c r="X12" s="54">
        <v>8430</v>
      </c>
      <c r="Y12" s="54">
        <v>1.1000000000000001</v>
      </c>
      <c r="Z12" s="54">
        <v>0.38300000000000001</v>
      </c>
      <c r="AA12" s="54">
        <v>38400</v>
      </c>
      <c r="AB12" s="54">
        <v>0.56499999999999995</v>
      </c>
      <c r="AC12" s="54">
        <v>51.4</v>
      </c>
      <c r="AD12" s="54">
        <v>176</v>
      </c>
      <c r="AE12"/>
      <c r="AF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</row>
    <row r="13" spans="1:54" s="26" customFormat="1" x14ac:dyDescent="0.2">
      <c r="A13" s="7"/>
      <c r="B13" s="54" t="s">
        <v>192</v>
      </c>
      <c r="C13" s="54" t="s">
        <v>85</v>
      </c>
      <c r="D13" s="54" t="s">
        <v>25</v>
      </c>
      <c r="E13" s="55">
        <v>377.61647615999999</v>
      </c>
      <c r="F13" s="56">
        <v>42228.489583333336</v>
      </c>
      <c r="G13" s="54">
        <v>110000</v>
      </c>
      <c r="H13" s="54">
        <v>0.4</v>
      </c>
      <c r="I13" s="54">
        <v>21</v>
      </c>
      <c r="J13" s="54">
        <v>890</v>
      </c>
      <c r="K13" s="54">
        <v>5.6</v>
      </c>
      <c r="L13" s="54">
        <v>0.6</v>
      </c>
      <c r="M13" s="54">
        <v>100000</v>
      </c>
      <c r="N13" s="54">
        <v>52</v>
      </c>
      <c r="O13" s="54">
        <v>37</v>
      </c>
      <c r="P13" s="54">
        <v>86</v>
      </c>
      <c r="Q13" s="54">
        <v>85000</v>
      </c>
      <c r="R13" s="54">
        <v>78</v>
      </c>
      <c r="S13" s="54">
        <v>29000</v>
      </c>
      <c r="T13" s="54">
        <v>1700</v>
      </c>
      <c r="U13" s="54">
        <v>0.08</v>
      </c>
      <c r="V13" s="54">
        <v>1.7</v>
      </c>
      <c r="W13" s="54">
        <v>45</v>
      </c>
      <c r="X13" s="54">
        <v>18000</v>
      </c>
      <c r="Y13" s="54">
        <v>3.8</v>
      </c>
      <c r="Z13" s="54">
        <v>0.42</v>
      </c>
      <c r="AA13" s="54">
        <v>39000</v>
      </c>
      <c r="AB13" s="54">
        <v>1</v>
      </c>
      <c r="AC13" s="54">
        <v>140</v>
      </c>
      <c r="AD13" s="54">
        <v>210</v>
      </c>
      <c r="AE13"/>
      <c r="AF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</row>
    <row r="14" spans="1:54" s="26" customFormat="1" x14ac:dyDescent="0.2">
      <c r="A14" s="7"/>
      <c r="B14" s="54" t="s">
        <v>163</v>
      </c>
      <c r="C14" s="54" t="s">
        <v>77</v>
      </c>
      <c r="D14" s="54">
        <v>4953250</v>
      </c>
      <c r="E14" s="55">
        <v>377.05320576000003</v>
      </c>
      <c r="F14" s="56">
        <v>42229.477777777778</v>
      </c>
      <c r="G14" s="54">
        <v>19300</v>
      </c>
      <c r="H14" s="54">
        <v>0.215</v>
      </c>
      <c r="I14" s="54">
        <v>8.77</v>
      </c>
      <c r="J14" s="54">
        <v>661</v>
      </c>
      <c r="K14" s="54">
        <v>2.52</v>
      </c>
      <c r="L14" s="54">
        <v>0.74399999999999999</v>
      </c>
      <c r="M14" s="54">
        <v>168000</v>
      </c>
      <c r="N14" s="54">
        <v>8.7899999999999991</v>
      </c>
      <c r="O14" s="54">
        <v>13.6</v>
      </c>
      <c r="P14" s="54">
        <v>33.6</v>
      </c>
      <c r="Q14" s="54">
        <v>12900</v>
      </c>
      <c r="R14" s="54">
        <v>35.6</v>
      </c>
      <c r="S14" s="54">
        <v>22800</v>
      </c>
      <c r="T14" s="54">
        <v>1190</v>
      </c>
      <c r="U14" s="54">
        <v>6.0000000000000005E-2</v>
      </c>
      <c r="V14" s="54">
        <v>0.86199999999999999</v>
      </c>
      <c r="W14" s="54">
        <v>18.8</v>
      </c>
      <c r="X14" s="54">
        <v>6830</v>
      </c>
      <c r="Y14" s="54">
        <v>1.1100000000000001</v>
      </c>
      <c r="Z14" s="54">
        <v>0.45100000000000001</v>
      </c>
      <c r="AA14" s="54">
        <v>31600</v>
      </c>
      <c r="AB14" s="54">
        <v>0.29399999999999998</v>
      </c>
      <c r="AC14" s="54">
        <v>32.9</v>
      </c>
      <c r="AD14" s="54">
        <v>92.7</v>
      </c>
      <c r="AE14"/>
      <c r="AF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</row>
    <row r="15" spans="1:54" s="26" customFormat="1" x14ac:dyDescent="0.2">
      <c r="A15" s="7"/>
      <c r="B15" s="54" t="s">
        <v>164</v>
      </c>
      <c r="C15" s="54" t="s">
        <v>77</v>
      </c>
      <c r="D15" s="54">
        <v>4953250</v>
      </c>
      <c r="E15" s="55">
        <v>377.05320576000003</v>
      </c>
      <c r="F15" s="56">
        <v>42229.622916666667</v>
      </c>
      <c r="G15" s="54">
        <v>30600</v>
      </c>
      <c r="H15" s="54">
        <v>0.25900000000000001</v>
      </c>
      <c r="I15" s="54">
        <v>10.3</v>
      </c>
      <c r="J15" s="54">
        <v>718</v>
      </c>
      <c r="K15" s="54">
        <v>3.61</v>
      </c>
      <c r="L15" s="54">
        <v>0.71199999999999997</v>
      </c>
      <c r="M15" s="54">
        <v>90900</v>
      </c>
      <c r="N15" s="54">
        <v>13.6</v>
      </c>
      <c r="O15" s="54">
        <v>19.2</v>
      </c>
      <c r="P15" s="54">
        <v>53.400000000000006</v>
      </c>
      <c r="Q15" s="54">
        <v>23700</v>
      </c>
      <c r="R15" s="54">
        <v>49.099999999999994</v>
      </c>
      <c r="S15" s="54">
        <v>17300</v>
      </c>
      <c r="T15" s="54">
        <v>1190</v>
      </c>
      <c r="U15" s="54">
        <v>0.08</v>
      </c>
      <c r="V15" s="54">
        <v>0.51500000000000001</v>
      </c>
      <c r="W15" s="54">
        <v>21.7</v>
      </c>
      <c r="X15" s="54">
        <v>6840</v>
      </c>
      <c r="Y15" s="54">
        <v>0.92300000000000004</v>
      </c>
      <c r="Z15" s="54">
        <v>0.48599999999999999</v>
      </c>
      <c r="AA15" s="54">
        <v>33200</v>
      </c>
      <c r="AB15" s="54">
        <v>0.41100000000000003</v>
      </c>
      <c r="AC15" s="54">
        <v>38</v>
      </c>
      <c r="AD15" s="54">
        <v>126</v>
      </c>
      <c r="AE15"/>
      <c r="AF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</row>
    <row r="16" spans="1:54" s="26" customFormat="1" x14ac:dyDescent="0.2">
      <c r="A16" s="7"/>
      <c r="B16" s="54" t="s">
        <v>165</v>
      </c>
      <c r="C16" s="54" t="s">
        <v>77</v>
      </c>
      <c r="D16" s="54">
        <v>4953250</v>
      </c>
      <c r="E16" s="55">
        <v>377.05320576000003</v>
      </c>
      <c r="F16" s="56">
        <v>42230.459722222222</v>
      </c>
      <c r="G16" s="54">
        <v>66300</v>
      </c>
      <c r="H16" s="54">
        <v>0.54500000000000004</v>
      </c>
      <c r="I16" s="54">
        <v>16.8</v>
      </c>
      <c r="J16" s="54">
        <v>1460</v>
      </c>
      <c r="K16" s="54">
        <v>7.4799999999999995</v>
      </c>
      <c r="L16" s="54">
        <v>1.4</v>
      </c>
      <c r="M16" s="54">
        <v>148000</v>
      </c>
      <c r="N16" s="54">
        <v>29.8</v>
      </c>
      <c r="O16" s="54">
        <v>41.8</v>
      </c>
      <c r="P16" s="54">
        <v>116</v>
      </c>
      <c r="Q16" s="54">
        <v>58200</v>
      </c>
      <c r="R16" s="54">
        <v>96</v>
      </c>
      <c r="S16" s="54">
        <v>35600</v>
      </c>
      <c r="T16" s="54">
        <v>2160</v>
      </c>
      <c r="U16" s="54">
        <v>0.27</v>
      </c>
      <c r="V16" s="54">
        <v>0.621</v>
      </c>
      <c r="W16" s="54">
        <v>49.2</v>
      </c>
      <c r="X16" s="54">
        <v>12500</v>
      </c>
      <c r="Y16" s="54">
        <v>1.56</v>
      </c>
      <c r="Z16" s="54">
        <v>0.57399999999999995</v>
      </c>
      <c r="AA16" s="54">
        <v>55700</v>
      </c>
      <c r="AB16" s="54">
        <v>1.1000000000000001</v>
      </c>
      <c r="AC16" s="54">
        <v>77.399999999999991</v>
      </c>
      <c r="AD16" s="54">
        <v>288</v>
      </c>
      <c r="AE16"/>
      <c r="AF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</row>
    <row r="17" spans="1:54" s="7" customFormat="1" x14ac:dyDescent="0.2">
      <c r="B17" s="54" t="s">
        <v>193</v>
      </c>
      <c r="C17" s="54" t="s">
        <v>85</v>
      </c>
      <c r="D17" s="54" t="s">
        <v>25</v>
      </c>
      <c r="E17" s="55">
        <v>377.61647615999999</v>
      </c>
      <c r="F17" s="56">
        <v>42230.493055555555</v>
      </c>
      <c r="G17" s="54">
        <v>120000</v>
      </c>
      <c r="H17" s="54">
        <v>1</v>
      </c>
      <c r="I17" s="54">
        <v>23</v>
      </c>
      <c r="J17" s="54">
        <v>1800</v>
      </c>
      <c r="K17" s="54">
        <v>6.5</v>
      </c>
      <c r="L17" s="54">
        <v>1.1000000000000001</v>
      </c>
      <c r="M17" s="54">
        <v>170000</v>
      </c>
      <c r="N17" s="54">
        <v>39</v>
      </c>
      <c r="O17" s="54">
        <v>49</v>
      </c>
      <c r="P17" s="54">
        <v>130</v>
      </c>
      <c r="Q17" s="54">
        <v>120000</v>
      </c>
      <c r="R17" s="54">
        <v>120</v>
      </c>
      <c r="S17" s="54">
        <v>45000</v>
      </c>
      <c r="T17" s="54">
        <v>2300</v>
      </c>
      <c r="U17" s="54">
        <v>0.26</v>
      </c>
      <c r="V17" s="54">
        <v>1.4</v>
      </c>
      <c r="W17" s="54">
        <v>55</v>
      </c>
      <c r="X17" s="54">
        <v>18000</v>
      </c>
      <c r="Y17" s="54">
        <v>3.6</v>
      </c>
      <c r="Z17" s="54">
        <v>1</v>
      </c>
      <c r="AA17" s="54">
        <v>58000</v>
      </c>
      <c r="AB17" s="54">
        <v>1</v>
      </c>
      <c r="AC17" s="54">
        <v>110</v>
      </c>
      <c r="AD17" s="54">
        <v>410</v>
      </c>
      <c r="AE17"/>
      <c r="AF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</row>
    <row r="18" spans="1:54" s="4" customFormat="1" x14ac:dyDescent="0.2">
      <c r="A18" s="7"/>
      <c r="B18" s="54" t="s">
        <v>166</v>
      </c>
      <c r="C18" s="54" t="s">
        <v>77</v>
      </c>
      <c r="D18" s="54">
        <v>4953250</v>
      </c>
      <c r="E18" s="55">
        <v>377.05320576000003</v>
      </c>
      <c r="F18" s="56">
        <v>42231.479861111111</v>
      </c>
      <c r="G18" s="54">
        <v>37600</v>
      </c>
      <c r="H18" s="54">
        <v>0.39399999999999996</v>
      </c>
      <c r="I18" s="54">
        <v>11.2</v>
      </c>
      <c r="J18" s="54">
        <v>826</v>
      </c>
      <c r="K18" s="54">
        <v>4.1000000000000005</v>
      </c>
      <c r="L18" s="54">
        <v>0.9840000000000001</v>
      </c>
      <c r="M18" s="54">
        <v>108000</v>
      </c>
      <c r="N18" s="54">
        <v>20.7</v>
      </c>
      <c r="O18" s="54">
        <v>22.2</v>
      </c>
      <c r="P18" s="54">
        <v>57.6</v>
      </c>
      <c r="Q18" s="54">
        <v>32299.999999999996</v>
      </c>
      <c r="R18" s="54">
        <v>54</v>
      </c>
      <c r="S18" s="54">
        <v>23100</v>
      </c>
      <c r="T18" s="54">
        <v>1230</v>
      </c>
      <c r="U18" s="54">
        <v>0.16300000000000001</v>
      </c>
      <c r="V18" s="54">
        <v>1.0900000000000001</v>
      </c>
      <c r="W18" s="54">
        <v>27.799999999999997</v>
      </c>
      <c r="X18" s="54">
        <v>9220</v>
      </c>
      <c r="Y18" s="54">
        <v>1.36</v>
      </c>
      <c r="Z18" s="54">
        <v>0.51400000000000001</v>
      </c>
      <c r="AA18" s="54">
        <v>51000</v>
      </c>
      <c r="AB18" s="54">
        <v>0.626</v>
      </c>
      <c r="AC18" s="54">
        <v>53.5</v>
      </c>
      <c r="AD18" s="54">
        <v>160</v>
      </c>
      <c r="AE18"/>
      <c r="AF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</row>
    <row r="19" spans="1:54" x14ac:dyDescent="0.2">
      <c r="A19" s="7"/>
      <c r="B19" s="54" t="s">
        <v>194</v>
      </c>
      <c r="C19" s="54" t="s">
        <v>85</v>
      </c>
      <c r="D19" s="54" t="s">
        <v>25</v>
      </c>
      <c r="E19" s="55">
        <v>377.61647615999999</v>
      </c>
      <c r="F19" s="56">
        <v>42231.534722222219</v>
      </c>
      <c r="G19" s="54">
        <v>64000</v>
      </c>
      <c r="H19" s="54">
        <v>1</v>
      </c>
      <c r="I19" s="54">
        <v>14</v>
      </c>
      <c r="J19" s="54">
        <v>850</v>
      </c>
      <c r="K19" s="54">
        <v>3.4</v>
      </c>
      <c r="L19" s="54">
        <v>0.6</v>
      </c>
      <c r="M19" s="54">
        <v>110000</v>
      </c>
      <c r="N19" s="54">
        <v>25</v>
      </c>
      <c r="O19" s="54">
        <v>24</v>
      </c>
      <c r="P19" s="54">
        <v>67</v>
      </c>
      <c r="Q19" s="54">
        <v>57000</v>
      </c>
      <c r="R19" s="54">
        <v>60</v>
      </c>
      <c r="S19" s="54">
        <v>25000</v>
      </c>
      <c r="T19" s="54">
        <v>1200</v>
      </c>
      <c r="U19" s="54">
        <v>0.15</v>
      </c>
      <c r="V19" s="54">
        <v>2</v>
      </c>
      <c r="W19" s="54">
        <v>30</v>
      </c>
      <c r="X19" s="54">
        <v>13000</v>
      </c>
      <c r="Y19" s="54">
        <v>2.6</v>
      </c>
      <c r="Z19" s="54">
        <v>1</v>
      </c>
      <c r="AA19" s="54">
        <v>52000</v>
      </c>
      <c r="AB19" s="54">
        <v>1</v>
      </c>
      <c r="AC19" s="54">
        <v>73</v>
      </c>
      <c r="AD19" s="54">
        <v>200</v>
      </c>
    </row>
    <row r="20" spans="1:54" x14ac:dyDescent="0.2">
      <c r="A20" s="10"/>
      <c r="B20" s="54" t="s">
        <v>167</v>
      </c>
      <c r="C20" s="54" t="s">
        <v>77</v>
      </c>
      <c r="D20" s="54">
        <v>4953250</v>
      </c>
      <c r="E20" s="55">
        <v>377.05320576000003</v>
      </c>
      <c r="F20" s="56">
        <v>42232.462500000001</v>
      </c>
      <c r="G20" s="54">
        <v>24600</v>
      </c>
      <c r="H20" s="54">
        <v>0.27900000000000003</v>
      </c>
      <c r="I20" s="54">
        <v>7.87</v>
      </c>
      <c r="J20" s="54">
        <v>1360</v>
      </c>
      <c r="K20" s="54">
        <v>2.25</v>
      </c>
      <c r="L20" s="54">
        <v>0.52800000000000002</v>
      </c>
      <c r="M20" s="54">
        <v>86100</v>
      </c>
      <c r="N20" s="54">
        <v>13.6</v>
      </c>
      <c r="O20" s="54">
        <v>12.1</v>
      </c>
      <c r="P20" s="54">
        <v>33.799999999999997</v>
      </c>
      <c r="Q20" s="54">
        <v>23300</v>
      </c>
      <c r="R20" s="54">
        <v>31.6</v>
      </c>
      <c r="S20" s="54">
        <v>18800</v>
      </c>
      <c r="T20" s="54">
        <v>642</v>
      </c>
      <c r="U20" s="54">
        <v>6.3299999999999995E-2</v>
      </c>
      <c r="V20" s="54">
        <v>1.1000000000000001</v>
      </c>
      <c r="W20" s="54">
        <v>18</v>
      </c>
      <c r="X20" s="54">
        <v>7320</v>
      </c>
      <c r="Y20" s="54">
        <v>1.1100000000000001</v>
      </c>
      <c r="Z20" s="54">
        <v>0.54799999999999993</v>
      </c>
      <c r="AA20" s="54">
        <v>39400</v>
      </c>
      <c r="AB20" s="54">
        <v>0.44600000000000001</v>
      </c>
      <c r="AC20" s="54">
        <v>32.5</v>
      </c>
      <c r="AD20" s="54">
        <v>632</v>
      </c>
    </row>
    <row r="21" spans="1:54" x14ac:dyDescent="0.2">
      <c r="A21" s="10"/>
      <c r="B21" s="54" t="s">
        <v>195</v>
      </c>
      <c r="C21" s="54" t="s">
        <v>85</v>
      </c>
      <c r="D21" s="54" t="s">
        <v>25</v>
      </c>
      <c r="E21" s="55">
        <v>377.61647615999999</v>
      </c>
      <c r="F21" s="56">
        <v>42232.583333333336</v>
      </c>
      <c r="G21" s="54">
        <v>33000</v>
      </c>
      <c r="H21" s="54">
        <v>0.4</v>
      </c>
      <c r="I21" s="54">
        <v>8.6</v>
      </c>
      <c r="J21" s="54">
        <v>410</v>
      </c>
      <c r="K21" s="54">
        <v>1.8</v>
      </c>
      <c r="L21" s="54">
        <v>0.24</v>
      </c>
      <c r="M21" s="54">
        <v>83000</v>
      </c>
      <c r="N21" s="54">
        <v>19</v>
      </c>
      <c r="O21" s="54">
        <v>10</v>
      </c>
      <c r="P21" s="54">
        <v>27</v>
      </c>
      <c r="Q21" s="54">
        <v>26000</v>
      </c>
      <c r="R21" s="54">
        <v>19</v>
      </c>
      <c r="S21" s="54">
        <v>17000</v>
      </c>
      <c r="T21" s="54">
        <v>540</v>
      </c>
      <c r="U21" s="54">
        <v>0.08</v>
      </c>
      <c r="V21" s="54">
        <v>1.3</v>
      </c>
      <c r="W21" s="54">
        <v>17</v>
      </c>
      <c r="X21" s="54">
        <v>8800</v>
      </c>
      <c r="Y21" s="54">
        <v>1.5</v>
      </c>
      <c r="Z21" s="54">
        <v>0.1</v>
      </c>
      <c r="AA21" s="54">
        <v>35000</v>
      </c>
      <c r="AB21" s="54">
        <v>0.24</v>
      </c>
      <c r="AC21" s="54">
        <v>54</v>
      </c>
      <c r="AD21" s="54">
        <v>75</v>
      </c>
    </row>
    <row r="22" spans="1:54" x14ac:dyDescent="0.2">
      <c r="A22" s="10"/>
      <c r="B22" s="54" t="s">
        <v>196</v>
      </c>
      <c r="C22" s="54" t="s">
        <v>85</v>
      </c>
      <c r="D22" s="54" t="s">
        <v>25</v>
      </c>
      <c r="E22" s="55">
        <v>377.61647615999999</v>
      </c>
      <c r="F22" s="56">
        <v>42232.583333333336</v>
      </c>
      <c r="G22" s="54">
        <v>35000</v>
      </c>
      <c r="H22" s="54">
        <v>0.4</v>
      </c>
      <c r="I22" s="54">
        <v>8.6999999999999993</v>
      </c>
      <c r="J22" s="54">
        <v>430</v>
      </c>
      <c r="K22" s="54">
        <v>1.9</v>
      </c>
      <c r="L22" s="54">
        <v>0.24</v>
      </c>
      <c r="M22" s="54">
        <v>82000</v>
      </c>
      <c r="N22" s="54">
        <v>20</v>
      </c>
      <c r="O22" s="54">
        <v>11</v>
      </c>
      <c r="P22" s="54">
        <v>28</v>
      </c>
      <c r="Q22" s="54">
        <v>27000</v>
      </c>
      <c r="R22" s="54">
        <v>20</v>
      </c>
      <c r="S22" s="54">
        <v>17000</v>
      </c>
      <c r="T22" s="54">
        <v>540</v>
      </c>
      <c r="U22" s="54">
        <v>0.08</v>
      </c>
      <c r="V22" s="54">
        <v>1.4</v>
      </c>
      <c r="W22" s="54">
        <v>17</v>
      </c>
      <c r="X22" s="54">
        <v>9000</v>
      </c>
      <c r="Y22" s="54">
        <v>0.98</v>
      </c>
      <c r="Z22" s="54">
        <v>0.1</v>
      </c>
      <c r="AA22" s="54">
        <v>34000</v>
      </c>
      <c r="AB22" s="54">
        <v>0.25</v>
      </c>
      <c r="AC22" s="54">
        <v>55</v>
      </c>
      <c r="AD22" s="54">
        <v>78</v>
      </c>
    </row>
    <row r="23" spans="1:54" x14ac:dyDescent="0.2">
      <c r="A23" s="10"/>
      <c r="B23" s="54" t="s">
        <v>197</v>
      </c>
      <c r="C23" s="54" t="s">
        <v>85</v>
      </c>
      <c r="D23" s="54" t="s">
        <v>25</v>
      </c>
      <c r="E23" s="55">
        <v>377.61647615999999</v>
      </c>
      <c r="F23" s="56">
        <v>42233.520833333336</v>
      </c>
      <c r="G23" s="54">
        <v>17000</v>
      </c>
      <c r="H23" s="54">
        <v>0.5</v>
      </c>
      <c r="I23" s="54">
        <v>6.6</v>
      </c>
      <c r="J23" s="54">
        <v>390</v>
      </c>
      <c r="K23" s="54">
        <v>1</v>
      </c>
      <c r="L23" s="54">
        <v>0.28000000000000003</v>
      </c>
      <c r="M23" s="54">
        <v>87000</v>
      </c>
      <c r="N23" s="54">
        <v>8.4</v>
      </c>
      <c r="O23" s="54">
        <v>7.2</v>
      </c>
      <c r="P23" s="54">
        <v>20</v>
      </c>
      <c r="Q23" s="54">
        <v>18000</v>
      </c>
      <c r="R23" s="54">
        <v>21</v>
      </c>
      <c r="S23" s="54">
        <v>18000</v>
      </c>
      <c r="T23" s="54">
        <v>430</v>
      </c>
      <c r="U23" s="54">
        <v>0.1</v>
      </c>
      <c r="V23" s="54">
        <v>1.8</v>
      </c>
      <c r="W23" s="54">
        <v>14</v>
      </c>
      <c r="X23" s="54">
        <v>6100</v>
      </c>
      <c r="Y23" s="54">
        <v>0.9</v>
      </c>
      <c r="Z23" s="54">
        <v>0.5</v>
      </c>
      <c r="AA23" s="54">
        <v>32000</v>
      </c>
      <c r="AB23" s="54">
        <v>0.5</v>
      </c>
      <c r="AC23" s="54">
        <v>24</v>
      </c>
      <c r="AD23" s="54">
        <v>76</v>
      </c>
    </row>
    <row r="24" spans="1:54" x14ac:dyDescent="0.2">
      <c r="A24" s="10"/>
      <c r="B24" s="54" t="s">
        <v>168</v>
      </c>
      <c r="C24" s="54" t="s">
        <v>77</v>
      </c>
      <c r="D24" s="54">
        <v>4953250</v>
      </c>
      <c r="E24" s="55">
        <v>377.05320576000003</v>
      </c>
      <c r="F24" s="56">
        <v>42233.647916666669</v>
      </c>
      <c r="G24" s="54">
        <v>10200</v>
      </c>
      <c r="H24" s="54">
        <v>0.45399999999999996</v>
      </c>
      <c r="I24" s="54">
        <v>5.0299999999999994</v>
      </c>
      <c r="J24" s="54">
        <v>300</v>
      </c>
      <c r="K24" s="54">
        <v>0.97299999999999998</v>
      </c>
      <c r="L24" s="54">
        <v>0.28600000000000003</v>
      </c>
      <c r="M24" s="54">
        <v>85000</v>
      </c>
      <c r="N24" s="54">
        <v>6.25</v>
      </c>
      <c r="O24" s="54">
        <v>5.91</v>
      </c>
      <c r="P24" s="54">
        <v>17</v>
      </c>
      <c r="Q24" s="54">
        <v>10200</v>
      </c>
      <c r="R24" s="54">
        <v>17.2</v>
      </c>
      <c r="S24" s="54">
        <v>16700</v>
      </c>
      <c r="T24" s="54">
        <v>414</v>
      </c>
      <c r="U24" s="54">
        <v>3.0000000000000002E-2</v>
      </c>
      <c r="V24" s="54">
        <v>1.26</v>
      </c>
      <c r="W24" s="54">
        <v>10.200000000000001</v>
      </c>
      <c r="X24" s="54">
        <v>5050</v>
      </c>
      <c r="Y24" s="54">
        <v>0.86499999999999999</v>
      </c>
      <c r="Z24" s="54">
        <v>0.16500000000000001</v>
      </c>
      <c r="AA24" s="54">
        <v>31800</v>
      </c>
      <c r="AB24" s="54">
        <v>0.188</v>
      </c>
      <c r="AC24" s="54">
        <v>17</v>
      </c>
      <c r="AD24" s="54">
        <v>55.5</v>
      </c>
    </row>
    <row r="25" spans="1:54" x14ac:dyDescent="0.2">
      <c r="A25" s="10"/>
      <c r="B25" s="54" t="s">
        <v>169</v>
      </c>
      <c r="C25" s="54" t="s">
        <v>77</v>
      </c>
      <c r="D25" s="54">
        <v>4953250</v>
      </c>
      <c r="E25" s="55">
        <v>377.05320576000003</v>
      </c>
      <c r="F25" s="56">
        <v>42234.473611111112</v>
      </c>
      <c r="G25" s="54">
        <v>7320</v>
      </c>
      <c r="H25" s="54">
        <v>0.7649999999999999</v>
      </c>
      <c r="I25" s="54">
        <v>3.3400000000000003</v>
      </c>
      <c r="J25" s="54">
        <v>184</v>
      </c>
      <c r="K25" s="54">
        <v>0.53500000000000003</v>
      </c>
      <c r="L25" s="54">
        <v>0.5</v>
      </c>
      <c r="M25" s="54">
        <v>78400</v>
      </c>
      <c r="N25" s="54">
        <v>4.17</v>
      </c>
      <c r="O25" s="54">
        <v>3.19</v>
      </c>
      <c r="P25" s="54">
        <v>10.1</v>
      </c>
      <c r="Q25" s="54">
        <v>6240</v>
      </c>
      <c r="R25" s="54">
        <v>8.24</v>
      </c>
      <c r="S25" s="54">
        <v>15500</v>
      </c>
      <c r="T25" s="54">
        <v>239</v>
      </c>
      <c r="U25" s="54">
        <v>1.3299999999999999E-2</v>
      </c>
      <c r="V25" s="54">
        <v>1.58</v>
      </c>
      <c r="W25" s="54">
        <v>5.22</v>
      </c>
      <c r="X25" s="54">
        <v>4230</v>
      </c>
      <c r="Y25" s="54">
        <v>0.72099999999999997</v>
      </c>
      <c r="Z25" s="54">
        <v>6.3399999999999998E-2</v>
      </c>
      <c r="AA25" s="54">
        <v>32400</v>
      </c>
      <c r="AB25" s="54">
        <v>3.9899999999999998E-2</v>
      </c>
      <c r="AC25" s="54">
        <v>13.100000000000001</v>
      </c>
      <c r="AD25" s="54">
        <v>32.300000000000004</v>
      </c>
    </row>
    <row r="26" spans="1:54" x14ac:dyDescent="0.2">
      <c r="B26" s="54" t="s">
        <v>198</v>
      </c>
      <c r="C26" s="54" t="s">
        <v>85</v>
      </c>
      <c r="D26" s="54" t="s">
        <v>25</v>
      </c>
      <c r="E26" s="55">
        <v>377.61647615999999</v>
      </c>
      <c r="F26" s="56">
        <v>42234.590277777781</v>
      </c>
      <c r="G26" s="54">
        <v>7400</v>
      </c>
      <c r="H26" s="54">
        <v>0.5</v>
      </c>
      <c r="I26" s="54">
        <v>3.1</v>
      </c>
      <c r="J26" s="54">
        <v>200</v>
      </c>
      <c r="K26" s="54">
        <v>0.4</v>
      </c>
      <c r="L26" s="54">
        <v>0.25</v>
      </c>
      <c r="M26" s="54">
        <v>85000</v>
      </c>
      <c r="N26" s="54">
        <v>3.2</v>
      </c>
      <c r="O26" s="54">
        <v>3.1</v>
      </c>
      <c r="P26" s="54">
        <v>10</v>
      </c>
      <c r="Q26" s="54">
        <v>7200</v>
      </c>
      <c r="R26" s="54">
        <v>9.4</v>
      </c>
      <c r="S26" s="54">
        <v>16000</v>
      </c>
      <c r="T26" s="54">
        <v>290</v>
      </c>
      <c r="U26" s="54">
        <v>0.1</v>
      </c>
      <c r="V26" s="54">
        <v>1.7</v>
      </c>
      <c r="W26" s="54">
        <v>5.0999999999999996</v>
      </c>
      <c r="X26" s="54">
        <v>5000</v>
      </c>
      <c r="Y26" s="54">
        <v>0.56999999999999995</v>
      </c>
      <c r="Z26" s="54">
        <v>0.5</v>
      </c>
      <c r="AA26" s="54">
        <v>36000</v>
      </c>
      <c r="AB26" s="54">
        <v>0.5</v>
      </c>
      <c r="AC26" s="54">
        <v>11</v>
      </c>
      <c r="AD26" s="54">
        <v>33</v>
      </c>
    </row>
    <row r="27" spans="1:54" x14ac:dyDescent="0.2">
      <c r="B27" s="54" t="s">
        <v>199</v>
      </c>
      <c r="C27" s="54" t="s">
        <v>85</v>
      </c>
      <c r="D27" s="54" t="s">
        <v>25</v>
      </c>
      <c r="E27" s="55">
        <v>377.61647615999999</v>
      </c>
      <c r="F27" s="56">
        <v>42235.472222222219</v>
      </c>
      <c r="G27" s="54">
        <v>4700</v>
      </c>
      <c r="H27" s="54">
        <v>0.5</v>
      </c>
      <c r="I27" s="54">
        <v>2.8</v>
      </c>
      <c r="J27" s="54">
        <v>160</v>
      </c>
      <c r="K27" s="54">
        <v>0.37</v>
      </c>
      <c r="L27" s="54">
        <v>0.25</v>
      </c>
      <c r="M27" s="54">
        <v>68000</v>
      </c>
      <c r="N27" s="54">
        <v>3.3</v>
      </c>
      <c r="O27" s="54">
        <v>2.1</v>
      </c>
      <c r="P27" s="54">
        <v>7.2</v>
      </c>
      <c r="Q27" s="54">
        <v>4500</v>
      </c>
      <c r="R27" s="54">
        <v>5.9</v>
      </c>
      <c r="S27" s="54">
        <v>14000</v>
      </c>
      <c r="T27" s="54">
        <v>160</v>
      </c>
      <c r="U27" s="54">
        <v>0.1</v>
      </c>
      <c r="V27" s="54">
        <v>1.9</v>
      </c>
      <c r="W27" s="54">
        <v>3.7</v>
      </c>
      <c r="X27" s="54">
        <v>3700</v>
      </c>
      <c r="Y27" s="54">
        <v>0.5</v>
      </c>
      <c r="Z27" s="54">
        <v>0.5</v>
      </c>
      <c r="AA27" s="54">
        <v>34000</v>
      </c>
      <c r="AB27" s="54">
        <v>0.5</v>
      </c>
      <c r="AC27" s="54">
        <v>10</v>
      </c>
      <c r="AD27" s="54">
        <v>19</v>
      </c>
    </row>
    <row r="28" spans="1:54" x14ac:dyDescent="0.2">
      <c r="B28" s="54" t="s">
        <v>170</v>
      </c>
      <c r="C28" s="54" t="s">
        <v>77</v>
      </c>
      <c r="D28" s="54">
        <v>4953250</v>
      </c>
      <c r="E28" s="55">
        <v>377.05320576000003</v>
      </c>
      <c r="F28" s="56">
        <v>42235.522916666669</v>
      </c>
      <c r="G28" s="54">
        <v>5980</v>
      </c>
      <c r="H28" s="54">
        <v>0.27999999999999997</v>
      </c>
      <c r="I28" s="54">
        <v>2.64</v>
      </c>
      <c r="J28" s="54">
        <v>159</v>
      </c>
      <c r="K28" s="54">
        <v>0.38100000000000001</v>
      </c>
      <c r="L28" s="54">
        <v>0.5</v>
      </c>
      <c r="M28" s="54">
        <v>71200</v>
      </c>
      <c r="N28" s="54">
        <v>3.42</v>
      </c>
      <c r="O28" s="54">
        <v>2.3800000000000003</v>
      </c>
      <c r="P28" s="54">
        <v>7.8100000000000005</v>
      </c>
      <c r="Q28" s="54">
        <v>4810</v>
      </c>
      <c r="R28" s="54">
        <v>6.05</v>
      </c>
      <c r="S28" s="54">
        <v>15100</v>
      </c>
      <c r="T28" s="54">
        <v>166</v>
      </c>
      <c r="U28" s="54">
        <v>0.15</v>
      </c>
      <c r="V28" s="54">
        <v>1.65</v>
      </c>
      <c r="W28" s="54">
        <v>3.7399999999999998</v>
      </c>
      <c r="X28" s="54">
        <v>3780</v>
      </c>
      <c r="Y28" s="54">
        <v>0.627</v>
      </c>
      <c r="Z28" s="54">
        <v>0.14899999999999999</v>
      </c>
      <c r="AA28" s="54">
        <v>33100</v>
      </c>
      <c r="AB28" s="54">
        <v>0.14699999999999999</v>
      </c>
      <c r="AC28" s="54">
        <v>10.4</v>
      </c>
      <c r="AD28" s="54">
        <v>21.2</v>
      </c>
    </row>
    <row r="29" spans="1:54" x14ac:dyDescent="0.2">
      <c r="B29" s="54" t="s">
        <v>171</v>
      </c>
      <c r="C29" s="54" t="s">
        <v>77</v>
      </c>
      <c r="D29" s="54">
        <v>4953250</v>
      </c>
      <c r="E29" s="55">
        <v>377.05320576000003</v>
      </c>
      <c r="F29" s="56">
        <v>42236.306250000001</v>
      </c>
      <c r="G29" s="54">
        <v>5770</v>
      </c>
      <c r="H29" s="54">
        <v>0.56400000000000006</v>
      </c>
      <c r="I29" s="54">
        <v>2.87</v>
      </c>
      <c r="J29" s="54">
        <v>167</v>
      </c>
      <c r="K29" s="54">
        <v>0.35699999999999998</v>
      </c>
      <c r="L29" s="54">
        <v>0.5</v>
      </c>
      <c r="M29" s="54">
        <v>71200</v>
      </c>
      <c r="N29" s="54">
        <v>3.19</v>
      </c>
      <c r="O29" s="54">
        <v>2.3800000000000003</v>
      </c>
      <c r="P29" s="54">
        <v>7.7</v>
      </c>
      <c r="Q29" s="54">
        <v>4700</v>
      </c>
      <c r="R29" s="54">
        <v>5.7</v>
      </c>
      <c r="S29" s="54">
        <v>14800</v>
      </c>
      <c r="T29" s="54">
        <v>174</v>
      </c>
      <c r="U29" s="54">
        <v>0.15</v>
      </c>
      <c r="V29" s="54">
        <v>1.63</v>
      </c>
      <c r="W29" s="54">
        <v>3.8899999999999997</v>
      </c>
      <c r="X29" s="54">
        <v>3710</v>
      </c>
      <c r="Y29" s="54">
        <v>0.68400000000000005</v>
      </c>
      <c r="Z29" s="54">
        <v>0.126</v>
      </c>
      <c r="AA29" s="54">
        <v>33400</v>
      </c>
      <c r="AB29" s="54">
        <v>0.18100000000000002</v>
      </c>
      <c r="AC29" s="54">
        <v>10.5</v>
      </c>
      <c r="AD29" s="54">
        <v>21.6</v>
      </c>
    </row>
    <row r="30" spans="1:54" x14ac:dyDescent="0.2">
      <c r="A30" s="10"/>
      <c r="B30" s="54" t="s">
        <v>200</v>
      </c>
      <c r="C30" s="54" t="s">
        <v>85</v>
      </c>
      <c r="D30" s="54" t="s">
        <v>25</v>
      </c>
      <c r="E30" s="55">
        <v>377.61647615999999</v>
      </c>
      <c r="F30" s="56">
        <v>42240.511111111111</v>
      </c>
      <c r="G30" s="54">
        <v>2700</v>
      </c>
      <c r="H30" s="54">
        <v>0.5</v>
      </c>
      <c r="I30" s="54">
        <v>1.9</v>
      </c>
      <c r="J30" s="54">
        <v>120</v>
      </c>
      <c r="K30" s="54">
        <v>0.25</v>
      </c>
      <c r="L30" s="54">
        <v>0.25</v>
      </c>
      <c r="M30" s="54">
        <v>58000</v>
      </c>
      <c r="N30" s="54">
        <v>1.3</v>
      </c>
      <c r="O30" s="54">
        <v>1.1000000000000001</v>
      </c>
      <c r="P30" s="54">
        <v>4.4000000000000004</v>
      </c>
      <c r="Q30" s="54">
        <v>2400</v>
      </c>
      <c r="R30" s="54">
        <v>2.5</v>
      </c>
      <c r="S30" s="54">
        <v>12000</v>
      </c>
      <c r="T30" s="54">
        <v>78</v>
      </c>
      <c r="U30" s="54">
        <v>0.1</v>
      </c>
      <c r="V30" s="54">
        <v>1.8</v>
      </c>
      <c r="W30" s="54">
        <v>2</v>
      </c>
      <c r="X30" s="54">
        <v>3300</v>
      </c>
      <c r="Y30" s="54">
        <v>0.54</v>
      </c>
      <c r="Z30" s="54">
        <v>0.5</v>
      </c>
      <c r="AA30" s="54">
        <v>37000</v>
      </c>
      <c r="AB30" s="54">
        <v>0.5</v>
      </c>
      <c r="AC30" s="54">
        <v>5.9</v>
      </c>
      <c r="AD30" s="54">
        <v>9.6999999999999993</v>
      </c>
    </row>
    <row r="31" spans="1:54" x14ac:dyDescent="0.2">
      <c r="A31" s="10"/>
      <c r="B31" s="54" t="s">
        <v>172</v>
      </c>
      <c r="C31" s="54" t="s">
        <v>77</v>
      </c>
      <c r="D31" s="54">
        <v>4953250</v>
      </c>
      <c r="E31" s="55">
        <v>377.05320576000003</v>
      </c>
      <c r="F31" s="56">
        <v>42240.579861111109</v>
      </c>
      <c r="G31" s="54">
        <v>2210</v>
      </c>
      <c r="H31" s="54">
        <v>0.17</v>
      </c>
      <c r="I31" s="54">
        <v>2.25</v>
      </c>
      <c r="J31" s="54">
        <v>115</v>
      </c>
      <c r="K31" s="54">
        <v>0.183</v>
      </c>
      <c r="L31" s="54">
        <v>0.5</v>
      </c>
      <c r="M31" s="54">
        <v>58900</v>
      </c>
      <c r="N31" s="54">
        <v>2</v>
      </c>
      <c r="O31" s="54">
        <v>1.01</v>
      </c>
      <c r="P31" s="54">
        <v>4.2700000000000005</v>
      </c>
      <c r="Q31" s="54">
        <v>1890</v>
      </c>
      <c r="R31" s="54">
        <v>2.39</v>
      </c>
      <c r="S31" s="54">
        <v>13500</v>
      </c>
      <c r="T31" s="54">
        <v>80.699999999999989</v>
      </c>
      <c r="U31" s="54">
        <v>0.15</v>
      </c>
      <c r="V31" s="54">
        <v>1.6199999999999999</v>
      </c>
      <c r="W31" s="54">
        <v>1.72</v>
      </c>
      <c r="X31" s="54">
        <v>3260</v>
      </c>
      <c r="Y31" s="54">
        <v>0.60299999999999998</v>
      </c>
      <c r="Z31" s="54">
        <v>2</v>
      </c>
      <c r="AA31" s="54">
        <v>39200</v>
      </c>
      <c r="AB31" s="54">
        <v>2</v>
      </c>
      <c r="AC31" s="54">
        <v>5.7600000000000007</v>
      </c>
      <c r="AD31" s="54">
        <v>46.5</v>
      </c>
    </row>
    <row r="32" spans="1:54" s="4" customFormat="1" x14ac:dyDescent="0.2">
      <c r="A32" s="7"/>
      <c r="B32" s="54" t="s">
        <v>201</v>
      </c>
      <c r="C32" s="54" t="s">
        <v>85</v>
      </c>
      <c r="D32" s="54" t="s">
        <v>25</v>
      </c>
      <c r="E32" s="55">
        <v>377.61647615999999</v>
      </c>
      <c r="F32" s="56">
        <v>42241.508333333331</v>
      </c>
      <c r="G32" s="54">
        <v>1800</v>
      </c>
      <c r="H32" s="54">
        <v>0.5</v>
      </c>
      <c r="I32" s="54">
        <v>1.9</v>
      </c>
      <c r="J32" s="54">
        <v>120</v>
      </c>
      <c r="K32" s="54">
        <v>0.25</v>
      </c>
      <c r="L32" s="54">
        <v>0.25</v>
      </c>
      <c r="M32" s="54">
        <v>58000</v>
      </c>
      <c r="N32" s="54">
        <v>1.1000000000000001</v>
      </c>
      <c r="O32" s="54">
        <v>0.88</v>
      </c>
      <c r="P32" s="54">
        <v>3.2</v>
      </c>
      <c r="Q32" s="54">
        <v>1700</v>
      </c>
      <c r="R32" s="54">
        <v>2.1</v>
      </c>
      <c r="S32" s="54">
        <v>12000</v>
      </c>
      <c r="T32" s="54">
        <v>70</v>
      </c>
      <c r="U32" s="54">
        <v>0.1</v>
      </c>
      <c r="V32" s="54">
        <v>1.8</v>
      </c>
      <c r="W32" s="54">
        <v>1.7</v>
      </c>
      <c r="X32" s="54">
        <v>3100</v>
      </c>
      <c r="Y32" s="54">
        <v>0.73</v>
      </c>
      <c r="Z32" s="54">
        <v>0.5</v>
      </c>
      <c r="AA32" s="54">
        <v>35000</v>
      </c>
      <c r="AB32" s="54">
        <v>0.5</v>
      </c>
      <c r="AC32" s="54">
        <v>4.5</v>
      </c>
      <c r="AD32" s="54">
        <v>29</v>
      </c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</row>
    <row r="33" spans="1:54" s="4" customFormat="1" x14ac:dyDescent="0.2">
      <c r="A33" s="7"/>
      <c r="B33" s="54" t="s">
        <v>173</v>
      </c>
      <c r="C33" s="54" t="s">
        <v>77</v>
      </c>
      <c r="D33" s="54">
        <v>4953250</v>
      </c>
      <c r="E33" s="55">
        <v>377.05320576000003</v>
      </c>
      <c r="F33" s="56">
        <v>42241.600694444445</v>
      </c>
      <c r="G33" s="54">
        <v>2070</v>
      </c>
      <c r="H33" s="54">
        <v>0.23299999999999998</v>
      </c>
      <c r="I33" s="54">
        <v>2.17</v>
      </c>
      <c r="J33" s="54">
        <v>108</v>
      </c>
      <c r="K33" s="54">
        <v>0.152</v>
      </c>
      <c r="L33" s="54">
        <v>0.5</v>
      </c>
      <c r="M33" s="54">
        <v>57400</v>
      </c>
      <c r="N33" s="54">
        <v>1.6199999999999999</v>
      </c>
      <c r="O33" s="54">
        <v>0.81800000000000006</v>
      </c>
      <c r="P33" s="54">
        <v>3.82</v>
      </c>
      <c r="Q33" s="54">
        <v>1760</v>
      </c>
      <c r="R33" s="54">
        <v>1.82</v>
      </c>
      <c r="S33" s="54">
        <v>13300</v>
      </c>
      <c r="T33" s="54">
        <v>62.5</v>
      </c>
      <c r="U33" s="54">
        <v>0.15</v>
      </c>
      <c r="V33" s="54">
        <v>1.82</v>
      </c>
      <c r="W33" s="54">
        <v>1.59</v>
      </c>
      <c r="X33" s="54">
        <v>3210</v>
      </c>
      <c r="Y33" s="54">
        <v>0.64800000000000002</v>
      </c>
      <c r="Z33" s="54">
        <v>2</v>
      </c>
      <c r="AA33" s="54">
        <v>38300</v>
      </c>
      <c r="AB33" s="54">
        <v>2</v>
      </c>
      <c r="AC33" s="54">
        <v>5.7600000000000007</v>
      </c>
      <c r="AD33" s="54">
        <v>12.8</v>
      </c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</row>
    <row r="34" spans="1:54" s="4" customFormat="1" x14ac:dyDescent="0.2">
      <c r="A34" s="7"/>
      <c r="B34" s="54" t="s">
        <v>202</v>
      </c>
      <c r="C34" s="54" t="s">
        <v>85</v>
      </c>
      <c r="D34" s="54" t="s">
        <v>25</v>
      </c>
      <c r="E34" s="55">
        <v>377.61647615999999</v>
      </c>
      <c r="F34" s="56">
        <v>42242.47152777778</v>
      </c>
      <c r="G34" s="54">
        <v>3300</v>
      </c>
      <c r="H34" s="54">
        <v>0.4</v>
      </c>
      <c r="I34" s="54">
        <v>1.8</v>
      </c>
      <c r="J34" s="54">
        <v>100</v>
      </c>
      <c r="K34" s="54">
        <v>0.15</v>
      </c>
      <c r="L34" s="54">
        <v>4.2999999999999997E-2</v>
      </c>
      <c r="M34" s="54">
        <v>60000</v>
      </c>
      <c r="N34" s="54">
        <v>1.6</v>
      </c>
      <c r="O34" s="54">
        <v>1</v>
      </c>
      <c r="P34" s="54">
        <v>4.4000000000000004</v>
      </c>
      <c r="Q34" s="54">
        <v>2100</v>
      </c>
      <c r="R34" s="54">
        <v>2</v>
      </c>
      <c r="S34" s="54">
        <v>14000</v>
      </c>
      <c r="T34" s="54">
        <v>57</v>
      </c>
      <c r="U34" s="54">
        <v>0.08</v>
      </c>
      <c r="V34" s="54">
        <v>1.9</v>
      </c>
      <c r="W34" s="54">
        <v>2.4</v>
      </c>
      <c r="X34" s="54">
        <v>3800</v>
      </c>
      <c r="Y34" s="54">
        <v>2.6</v>
      </c>
      <c r="Z34" s="54">
        <v>0.1</v>
      </c>
      <c r="AA34" s="54">
        <v>42000</v>
      </c>
      <c r="AB34" s="54">
        <v>0.1</v>
      </c>
      <c r="AC34" s="54">
        <v>6.2</v>
      </c>
      <c r="AD34" s="54">
        <v>8.6</v>
      </c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</row>
    <row r="35" spans="1:54" s="4" customFormat="1" x14ac:dyDescent="0.2">
      <c r="A35" s="7"/>
      <c r="B35" s="54" t="s">
        <v>174</v>
      </c>
      <c r="C35" s="54" t="s">
        <v>77</v>
      </c>
      <c r="D35" s="54">
        <v>4953250</v>
      </c>
      <c r="E35" s="55">
        <v>377.05320576000003</v>
      </c>
      <c r="F35" s="56">
        <v>42242.5625</v>
      </c>
      <c r="G35" s="54">
        <v>1620</v>
      </c>
      <c r="H35" s="54">
        <v>0.29399999999999998</v>
      </c>
      <c r="I35" s="54">
        <v>1.7799999999999998</v>
      </c>
      <c r="J35" s="54">
        <v>95.100000000000009</v>
      </c>
      <c r="K35" s="54">
        <v>0.10100000000000001</v>
      </c>
      <c r="L35" s="54">
        <v>0.5</v>
      </c>
      <c r="M35" s="54">
        <v>58200</v>
      </c>
      <c r="N35" s="54">
        <v>2</v>
      </c>
      <c r="O35" s="54">
        <v>0.66</v>
      </c>
      <c r="P35" s="54">
        <v>3.37</v>
      </c>
      <c r="Q35" s="54">
        <v>1240</v>
      </c>
      <c r="R35" s="54">
        <v>1.47</v>
      </c>
      <c r="S35" s="54">
        <v>13700</v>
      </c>
      <c r="T35" s="54">
        <v>52.400000000000006</v>
      </c>
      <c r="U35" s="54">
        <v>0.15</v>
      </c>
      <c r="V35" s="54">
        <v>1.72</v>
      </c>
      <c r="W35" s="54">
        <v>1.46</v>
      </c>
      <c r="X35" s="54">
        <v>3160</v>
      </c>
      <c r="Y35" s="54">
        <v>0.54199999999999993</v>
      </c>
      <c r="Z35" s="54">
        <v>2</v>
      </c>
      <c r="AA35" s="54">
        <v>37600</v>
      </c>
      <c r="AB35" s="54">
        <v>2</v>
      </c>
      <c r="AC35" s="54">
        <v>4.78</v>
      </c>
      <c r="AD35" s="54">
        <v>6.61</v>
      </c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</row>
    <row r="36" spans="1:54" s="4" customFormat="1" x14ac:dyDescent="0.2">
      <c r="A36" s="7"/>
      <c r="B36" s="54" t="s">
        <v>203</v>
      </c>
      <c r="C36" s="54" t="s">
        <v>85</v>
      </c>
      <c r="D36" s="54" t="s">
        <v>25</v>
      </c>
      <c r="E36" s="55">
        <v>377.61647615999999</v>
      </c>
      <c r="F36" s="56">
        <v>42243.522222222222</v>
      </c>
      <c r="G36" s="54">
        <v>3400</v>
      </c>
      <c r="H36" s="54">
        <v>0.4</v>
      </c>
      <c r="I36" s="54">
        <v>1.7</v>
      </c>
      <c r="J36" s="54">
        <v>100</v>
      </c>
      <c r="K36" s="54">
        <v>0.15</v>
      </c>
      <c r="L36" s="54">
        <v>4.2999999999999997E-2</v>
      </c>
      <c r="M36" s="54">
        <v>62000</v>
      </c>
      <c r="N36" s="54">
        <v>1.7</v>
      </c>
      <c r="O36" s="54">
        <v>1.1000000000000001</v>
      </c>
      <c r="P36" s="54">
        <v>4.5999999999999996</v>
      </c>
      <c r="Q36" s="54">
        <v>2300</v>
      </c>
      <c r="R36" s="54">
        <v>2.2000000000000002</v>
      </c>
      <c r="S36" s="54">
        <v>15000</v>
      </c>
      <c r="T36" s="54">
        <v>65</v>
      </c>
      <c r="U36" s="54">
        <v>0.08</v>
      </c>
      <c r="V36" s="54">
        <v>1.8</v>
      </c>
      <c r="W36" s="54">
        <v>2.4</v>
      </c>
      <c r="X36" s="54">
        <v>4000</v>
      </c>
      <c r="Y36" s="54">
        <v>4.5</v>
      </c>
      <c r="Z36" s="54">
        <v>0.1</v>
      </c>
      <c r="AA36" s="54">
        <v>43000</v>
      </c>
      <c r="AB36" s="54">
        <v>0.1</v>
      </c>
      <c r="AC36" s="54">
        <v>6.2</v>
      </c>
      <c r="AD36" s="54">
        <v>10</v>
      </c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</row>
    <row r="37" spans="1:54" s="4" customFormat="1" x14ac:dyDescent="0.2">
      <c r="A37" s="7"/>
      <c r="B37" s="54" t="s">
        <v>175</v>
      </c>
      <c r="C37" s="54" t="s">
        <v>77</v>
      </c>
      <c r="D37" s="54">
        <v>4953250</v>
      </c>
      <c r="E37" s="55">
        <v>377.05320576000003</v>
      </c>
      <c r="F37" s="56">
        <v>42243.579861111109</v>
      </c>
      <c r="G37" s="54">
        <v>1250</v>
      </c>
      <c r="H37" s="54">
        <v>0.89800000000000002</v>
      </c>
      <c r="I37" s="54">
        <v>1.81</v>
      </c>
      <c r="J37" s="54">
        <v>93.600000000000009</v>
      </c>
      <c r="K37" s="54">
        <v>0.11900000000000001</v>
      </c>
      <c r="L37" s="54">
        <v>0.5</v>
      </c>
      <c r="M37" s="54">
        <v>54000</v>
      </c>
      <c r="N37" s="54">
        <v>2</v>
      </c>
      <c r="O37" s="54">
        <v>0.64700000000000002</v>
      </c>
      <c r="P37" s="54">
        <v>3.0100000000000002</v>
      </c>
      <c r="Q37" s="54">
        <v>1100</v>
      </c>
      <c r="R37" s="54">
        <v>1.28</v>
      </c>
      <c r="S37" s="54">
        <v>13700</v>
      </c>
      <c r="T37" s="54">
        <v>47.9</v>
      </c>
      <c r="U37" s="54">
        <v>0.15</v>
      </c>
      <c r="V37" s="54">
        <v>1.75</v>
      </c>
      <c r="W37" s="54">
        <v>1.4300000000000002</v>
      </c>
      <c r="X37" s="54">
        <v>2990</v>
      </c>
      <c r="Y37" s="54">
        <v>0.47600000000000003</v>
      </c>
      <c r="Z37" s="54">
        <v>5.3600000000000002E-2</v>
      </c>
      <c r="AA37" s="54">
        <v>36400</v>
      </c>
      <c r="AB37" s="54">
        <v>2</v>
      </c>
      <c r="AC37" s="54">
        <v>5.68</v>
      </c>
      <c r="AD37" s="54">
        <v>7.79</v>
      </c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</row>
    <row r="38" spans="1:54" s="4" customFormat="1" x14ac:dyDescent="0.2">
      <c r="A38" s="7"/>
      <c r="B38" s="54" t="s">
        <v>176</v>
      </c>
      <c r="C38" s="54" t="s">
        <v>77</v>
      </c>
      <c r="D38" s="54">
        <v>4953250</v>
      </c>
      <c r="E38" s="55">
        <v>377.05320576000003</v>
      </c>
      <c r="F38" s="56">
        <v>42244.614583333336</v>
      </c>
      <c r="G38" s="54">
        <v>125000</v>
      </c>
      <c r="H38" s="54">
        <v>0.111</v>
      </c>
      <c r="I38" s="54">
        <v>31.8</v>
      </c>
      <c r="J38" s="54">
        <v>3630</v>
      </c>
      <c r="K38" s="54">
        <v>17.100000000000001</v>
      </c>
      <c r="L38" s="54">
        <v>4.5</v>
      </c>
      <c r="M38" s="54">
        <v>391000</v>
      </c>
      <c r="N38" s="54">
        <v>69.5</v>
      </c>
      <c r="O38" s="54">
        <v>83.8</v>
      </c>
      <c r="P38" s="54">
        <v>180</v>
      </c>
      <c r="Q38" s="54">
        <v>115000</v>
      </c>
      <c r="R38" s="54">
        <v>238</v>
      </c>
      <c r="S38" s="54">
        <v>85400</v>
      </c>
      <c r="T38" s="54">
        <v>6800</v>
      </c>
      <c r="U38" s="54">
        <v>0.55999999999999994</v>
      </c>
      <c r="V38" s="54">
        <v>0.92400000000000004</v>
      </c>
      <c r="W38" s="54">
        <v>114</v>
      </c>
      <c r="X38" s="54">
        <v>23500</v>
      </c>
      <c r="Y38" s="54">
        <v>2.21</v>
      </c>
      <c r="Z38" s="54">
        <v>1.59</v>
      </c>
      <c r="AA38" s="54">
        <v>55600</v>
      </c>
      <c r="AB38" s="54">
        <v>1.03</v>
      </c>
      <c r="AC38" s="54">
        <v>131</v>
      </c>
      <c r="AD38" s="54">
        <v>738</v>
      </c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</row>
    <row r="39" spans="1:54" s="4" customFormat="1" x14ac:dyDescent="0.2">
      <c r="A39" s="7"/>
      <c r="B39" s="54" t="s">
        <v>177</v>
      </c>
      <c r="C39" s="54" t="s">
        <v>77</v>
      </c>
      <c r="D39" s="54">
        <v>4953250</v>
      </c>
      <c r="E39" s="55">
        <v>377.05320576000003</v>
      </c>
      <c r="F39" s="56">
        <v>42269.579861111109</v>
      </c>
      <c r="G39" s="54">
        <v>1720</v>
      </c>
      <c r="H39" s="54">
        <v>0.61199999999999999</v>
      </c>
      <c r="I39" s="54">
        <v>1.7799999999999998</v>
      </c>
      <c r="J39" s="54">
        <v>114</v>
      </c>
      <c r="K39" s="54">
        <v>0.15100000000000002</v>
      </c>
      <c r="L39" s="54">
        <v>0.5</v>
      </c>
      <c r="M39" s="54">
        <v>71200</v>
      </c>
      <c r="N39" s="54">
        <v>2</v>
      </c>
      <c r="O39" s="54">
        <v>0.92100000000000004</v>
      </c>
      <c r="P39" s="54">
        <v>3.32</v>
      </c>
      <c r="Q39" s="54">
        <v>1680</v>
      </c>
      <c r="R39" s="54">
        <v>2.15</v>
      </c>
      <c r="S39" s="54">
        <v>17200</v>
      </c>
      <c r="T39" s="54">
        <v>67.8</v>
      </c>
      <c r="U39" s="54">
        <v>0.15</v>
      </c>
      <c r="V39" s="54">
        <v>1.59</v>
      </c>
      <c r="W39" s="54">
        <v>1.8699999999999999</v>
      </c>
      <c r="X39" s="54">
        <v>3210</v>
      </c>
      <c r="Y39" s="54">
        <v>0.58299999999999996</v>
      </c>
      <c r="Z39" s="54">
        <v>2.9399999999999999E-2</v>
      </c>
      <c r="AA39" s="54">
        <v>40100</v>
      </c>
      <c r="AB39" s="54">
        <v>3.6399999999999995E-2</v>
      </c>
      <c r="AC39" s="54">
        <v>5.15</v>
      </c>
      <c r="AD39" s="54">
        <v>10.5</v>
      </c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</row>
    <row r="40" spans="1:54" s="4" customFormat="1" x14ac:dyDescent="0.2">
      <c r="A40" s="7"/>
      <c r="B40" s="54" t="s">
        <v>178</v>
      </c>
      <c r="C40" s="54" t="s">
        <v>77</v>
      </c>
      <c r="D40" s="54">
        <v>4953250</v>
      </c>
      <c r="E40" s="55">
        <v>377.05320576000003</v>
      </c>
      <c r="F40" s="56">
        <v>42292.5</v>
      </c>
      <c r="G40" s="54">
        <v>16400</v>
      </c>
      <c r="H40" s="54">
        <v>0.61099999999999999</v>
      </c>
      <c r="I40" s="54">
        <v>5.46</v>
      </c>
      <c r="J40" s="54">
        <v>327</v>
      </c>
      <c r="K40" s="54">
        <v>0.99099999999999988</v>
      </c>
      <c r="L40" s="54">
        <v>0.313</v>
      </c>
      <c r="M40" s="54">
        <v>112000</v>
      </c>
      <c r="N40" s="54">
        <v>9.1800000000000015</v>
      </c>
      <c r="O40" s="54">
        <v>7.08</v>
      </c>
      <c r="P40" s="54">
        <v>19.3</v>
      </c>
      <c r="Q40" s="54">
        <v>15000</v>
      </c>
      <c r="R40" s="54">
        <v>13.4</v>
      </c>
      <c r="S40" s="54">
        <v>24800</v>
      </c>
      <c r="T40" s="54">
        <v>416</v>
      </c>
      <c r="U40" s="54">
        <v>1.3299999999999999E-2</v>
      </c>
      <c r="V40" s="54">
        <v>1.21</v>
      </c>
      <c r="W40" s="54">
        <v>11.2</v>
      </c>
      <c r="X40" s="54">
        <v>6510</v>
      </c>
      <c r="Y40" s="54">
        <v>0.97499999999999998</v>
      </c>
      <c r="Z40" s="54">
        <v>0.14100000000000001</v>
      </c>
      <c r="AA40" s="54">
        <v>46900</v>
      </c>
      <c r="AB40" s="54">
        <v>0.24600000000000002</v>
      </c>
      <c r="AC40" s="54">
        <v>24.9</v>
      </c>
      <c r="AD40" s="54">
        <v>53.900000000000006</v>
      </c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</row>
    <row r="41" spans="1:54" s="4" customFormat="1" x14ac:dyDescent="0.2">
      <c r="A41" s="7"/>
      <c r="B41" s="54" t="s">
        <v>179</v>
      </c>
      <c r="C41" s="54" t="s">
        <v>77</v>
      </c>
      <c r="D41" s="54">
        <v>4953250</v>
      </c>
      <c r="E41" s="55">
        <v>377.05320576000003</v>
      </c>
      <c r="F41" s="56">
        <v>42296.000011574077</v>
      </c>
      <c r="G41" s="54">
        <v>11000</v>
      </c>
      <c r="H41" s="54">
        <v>0.876</v>
      </c>
      <c r="I41" s="54">
        <v>4.32</v>
      </c>
      <c r="J41" s="54">
        <v>301</v>
      </c>
      <c r="K41" s="54">
        <v>0.61899999999999999</v>
      </c>
      <c r="L41" s="54">
        <v>0.30499999999999999</v>
      </c>
      <c r="M41" s="54">
        <v>121000</v>
      </c>
      <c r="N41" s="54">
        <v>6.2</v>
      </c>
      <c r="O41" s="54">
        <v>5.0600000000000005</v>
      </c>
      <c r="P41" s="54">
        <v>14</v>
      </c>
      <c r="Q41" s="54">
        <v>10000</v>
      </c>
      <c r="R41" s="54">
        <v>9.93</v>
      </c>
      <c r="S41" s="54">
        <v>27300</v>
      </c>
      <c r="T41" s="54">
        <v>437</v>
      </c>
      <c r="U41" s="54">
        <v>0.15</v>
      </c>
      <c r="V41" s="54">
        <v>1.39</v>
      </c>
      <c r="W41" s="54">
        <v>8.8800000000000008</v>
      </c>
      <c r="X41" s="54">
        <v>5690</v>
      </c>
      <c r="Y41" s="54">
        <v>0.59899999999999998</v>
      </c>
      <c r="Z41" s="54">
        <v>9.4100000000000003E-2</v>
      </c>
      <c r="AA41" s="54">
        <v>44500</v>
      </c>
      <c r="AB41" s="54">
        <v>0.16600000000000001</v>
      </c>
      <c r="AC41" s="54">
        <v>17.3</v>
      </c>
      <c r="AD41" s="54">
        <v>40.5</v>
      </c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</row>
    <row r="42" spans="1:54" s="4" customFormat="1" x14ac:dyDescent="0.2">
      <c r="A42" s="7"/>
      <c r="B42" s="54" t="s">
        <v>180</v>
      </c>
      <c r="C42" s="54" t="s">
        <v>77</v>
      </c>
      <c r="D42" s="54">
        <v>4953250</v>
      </c>
      <c r="E42" s="55">
        <v>377.05320576000003</v>
      </c>
      <c r="F42" s="56">
        <v>42296.5</v>
      </c>
      <c r="G42" s="54">
        <v>16500</v>
      </c>
      <c r="H42" s="54">
        <v>0.30399999999999999</v>
      </c>
      <c r="I42" s="54">
        <v>6.58</v>
      </c>
      <c r="J42" s="54">
        <v>425</v>
      </c>
      <c r="K42" s="54">
        <v>1.06</v>
      </c>
      <c r="L42" s="54">
        <v>0.41699999999999998</v>
      </c>
      <c r="M42" s="54">
        <v>143000</v>
      </c>
      <c r="N42" s="54">
        <v>8.39</v>
      </c>
      <c r="O42" s="54">
        <v>7.5</v>
      </c>
      <c r="P42" s="54">
        <v>17.899999999999999</v>
      </c>
      <c r="Q42" s="54">
        <v>13000</v>
      </c>
      <c r="R42" s="54">
        <v>14.8</v>
      </c>
      <c r="S42" s="54">
        <v>31100</v>
      </c>
      <c r="T42" s="54">
        <v>644</v>
      </c>
      <c r="U42" s="54">
        <v>2.3300000000000001E-2</v>
      </c>
      <c r="V42" s="54">
        <v>1.1000000000000001</v>
      </c>
      <c r="W42" s="54">
        <v>13.100000000000001</v>
      </c>
      <c r="X42" s="54">
        <v>6810</v>
      </c>
      <c r="Y42" s="54">
        <v>0.80999999999999994</v>
      </c>
      <c r="Z42" s="54">
        <v>0.12999999999999998</v>
      </c>
      <c r="AA42" s="54">
        <v>45800</v>
      </c>
      <c r="AB42" s="54">
        <v>0.27599999999999997</v>
      </c>
      <c r="AC42" s="54">
        <v>22.4</v>
      </c>
      <c r="AD42" s="54">
        <v>52.3</v>
      </c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</row>
    <row r="43" spans="1:54" s="4" customFormat="1" x14ac:dyDescent="0.2">
      <c r="A43" s="31"/>
      <c r="B43" s="54" t="s">
        <v>181</v>
      </c>
      <c r="C43" s="54" t="s">
        <v>77</v>
      </c>
      <c r="D43" s="54">
        <v>4953250</v>
      </c>
      <c r="E43" s="55">
        <v>377.05320576000003</v>
      </c>
      <c r="F43" s="56">
        <v>42297.000011574077</v>
      </c>
      <c r="G43" s="54">
        <v>85700</v>
      </c>
      <c r="H43" s="54">
        <v>0.219</v>
      </c>
      <c r="I43" s="54">
        <v>25.9</v>
      </c>
      <c r="J43" s="54">
        <v>1880</v>
      </c>
      <c r="K43" s="54">
        <v>5.84</v>
      </c>
      <c r="L43" s="54">
        <v>2.13</v>
      </c>
      <c r="M43" s="54">
        <v>368000</v>
      </c>
      <c r="N43" s="54">
        <v>35</v>
      </c>
      <c r="O43" s="54">
        <v>35.9</v>
      </c>
      <c r="P43" s="54">
        <v>75</v>
      </c>
      <c r="Q43" s="54">
        <v>55100</v>
      </c>
      <c r="R43" s="54">
        <v>90.1</v>
      </c>
      <c r="S43" s="54">
        <v>69600</v>
      </c>
      <c r="T43" s="54">
        <v>3090</v>
      </c>
      <c r="U43" s="54">
        <v>0.187</v>
      </c>
      <c r="V43" s="54">
        <v>0.439</v>
      </c>
      <c r="W43" s="54">
        <v>56.5</v>
      </c>
      <c r="X43" s="54">
        <v>20700</v>
      </c>
      <c r="Y43" s="54">
        <v>1.2</v>
      </c>
      <c r="Z43" s="54">
        <v>0.45399999999999996</v>
      </c>
      <c r="AA43" s="54">
        <v>49800</v>
      </c>
      <c r="AB43" s="54">
        <v>1.1199999999999999</v>
      </c>
      <c r="AC43" s="54">
        <v>72.3</v>
      </c>
      <c r="AD43" s="54">
        <v>216</v>
      </c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</row>
    <row r="44" spans="1:54" x14ac:dyDescent="0.2">
      <c r="A44" s="10"/>
      <c r="B44" s="54" t="s">
        <v>182</v>
      </c>
      <c r="C44" s="54" t="s">
        <v>77</v>
      </c>
      <c r="D44" s="54">
        <v>4953250</v>
      </c>
      <c r="E44" s="55">
        <v>377.05320576000003</v>
      </c>
      <c r="F44" s="56">
        <v>42297.5</v>
      </c>
      <c r="G44" s="54">
        <v>71800</v>
      </c>
      <c r="H44" s="54">
        <v>0.193</v>
      </c>
      <c r="I44" s="54">
        <v>22.3</v>
      </c>
      <c r="J44" s="54">
        <v>1550</v>
      </c>
      <c r="K44" s="54">
        <v>5.8</v>
      </c>
      <c r="L44" s="54">
        <v>1.9200000000000002</v>
      </c>
      <c r="M44" s="54">
        <v>302000</v>
      </c>
      <c r="N44" s="54">
        <v>27.400000000000002</v>
      </c>
      <c r="O44" s="54">
        <v>32.700000000000003</v>
      </c>
      <c r="P44" s="54">
        <v>74.599999999999994</v>
      </c>
      <c r="Q44" s="54">
        <v>53900</v>
      </c>
      <c r="R44" s="54">
        <v>86.8</v>
      </c>
      <c r="S44" s="54">
        <v>59200</v>
      </c>
      <c r="T44" s="54">
        <v>2530</v>
      </c>
      <c r="U44" s="54">
        <v>0.20499999999999999</v>
      </c>
      <c r="V44" s="54">
        <v>0.52800000000000002</v>
      </c>
      <c r="W44" s="54">
        <v>49.9</v>
      </c>
      <c r="X44" s="54">
        <v>18100</v>
      </c>
      <c r="Y44" s="54">
        <v>1.73</v>
      </c>
      <c r="Z44" s="54">
        <v>0.53200000000000003</v>
      </c>
      <c r="AA44" s="54">
        <v>62500</v>
      </c>
      <c r="AB44" s="54">
        <v>1.03</v>
      </c>
      <c r="AC44" s="54">
        <v>61.3</v>
      </c>
      <c r="AD44" s="54">
        <v>221</v>
      </c>
    </row>
    <row r="45" spans="1:54" x14ac:dyDescent="0.2">
      <c r="A45" s="10"/>
      <c r="B45" s="54" t="s">
        <v>183</v>
      </c>
      <c r="C45" s="54" t="s">
        <v>77</v>
      </c>
      <c r="D45" s="54">
        <v>4953250</v>
      </c>
      <c r="E45" s="55">
        <v>377.05320576000003</v>
      </c>
      <c r="F45" s="56">
        <v>42298.000011574077</v>
      </c>
      <c r="G45" s="54">
        <v>67200</v>
      </c>
      <c r="H45" s="54">
        <v>0.17799999999999999</v>
      </c>
      <c r="I45" s="54">
        <v>21.2</v>
      </c>
      <c r="J45" s="54">
        <v>1320</v>
      </c>
      <c r="K45" s="54">
        <v>4.68</v>
      </c>
      <c r="L45" s="54">
        <v>2.0100000000000002</v>
      </c>
      <c r="M45" s="54">
        <v>294000</v>
      </c>
      <c r="N45" s="54">
        <v>32.4</v>
      </c>
      <c r="O45" s="54">
        <v>30.4</v>
      </c>
      <c r="P45" s="54">
        <v>72.400000000000006</v>
      </c>
      <c r="Q45" s="54">
        <v>56800</v>
      </c>
      <c r="R45" s="54">
        <v>76.300000000000011</v>
      </c>
      <c r="S45" s="54">
        <v>57200</v>
      </c>
      <c r="T45" s="54">
        <v>2040</v>
      </c>
      <c r="U45" s="54">
        <v>0.193</v>
      </c>
      <c r="V45" s="54">
        <v>1.03</v>
      </c>
      <c r="W45" s="54">
        <v>58.5</v>
      </c>
      <c r="X45" s="54">
        <v>18500</v>
      </c>
      <c r="Y45" s="54">
        <v>2.04</v>
      </c>
      <c r="Z45" s="54">
        <v>0.49</v>
      </c>
      <c r="AA45" s="54">
        <v>61100</v>
      </c>
      <c r="AB45" s="54">
        <v>1.17</v>
      </c>
      <c r="AC45" s="54">
        <v>68.2</v>
      </c>
      <c r="AD45" s="54">
        <v>234</v>
      </c>
    </row>
    <row r="46" spans="1:54" x14ac:dyDescent="0.2">
      <c r="B46" s="54" t="s">
        <v>184</v>
      </c>
      <c r="C46" s="54" t="s">
        <v>77</v>
      </c>
      <c r="D46" s="54">
        <v>4953250</v>
      </c>
      <c r="E46" s="55">
        <v>377.05320576000003</v>
      </c>
      <c r="F46" s="56">
        <v>42300.000115740739</v>
      </c>
      <c r="G46" s="54">
        <v>45700</v>
      </c>
      <c r="H46" s="54">
        <v>1.22</v>
      </c>
      <c r="I46" s="54">
        <v>16.299999999999997</v>
      </c>
      <c r="J46" s="54">
        <v>1260</v>
      </c>
      <c r="K46" s="54">
        <v>3.6</v>
      </c>
      <c r="L46" s="54">
        <v>1.98</v>
      </c>
      <c r="M46" s="54">
        <v>317000</v>
      </c>
      <c r="N46" s="54">
        <v>31.9</v>
      </c>
      <c r="O46" s="54">
        <v>28.2</v>
      </c>
      <c r="P46" s="54">
        <v>73.5</v>
      </c>
      <c r="Q46" s="54">
        <v>44000</v>
      </c>
      <c r="R46" s="54">
        <v>57.2</v>
      </c>
      <c r="S46" s="54">
        <v>57300</v>
      </c>
      <c r="T46" s="54">
        <v>1920</v>
      </c>
      <c r="U46" s="54">
        <v>0.26699999999999996</v>
      </c>
      <c r="V46" s="54">
        <v>1.57</v>
      </c>
      <c r="W46" s="54">
        <v>57.4</v>
      </c>
      <c r="X46" s="54">
        <v>13800</v>
      </c>
      <c r="Y46" s="54">
        <v>2.5500000000000003</v>
      </c>
      <c r="Z46" s="54">
        <v>0.49</v>
      </c>
      <c r="AA46" s="54">
        <v>50600</v>
      </c>
      <c r="AB46" s="54">
        <v>0.746</v>
      </c>
      <c r="AC46" s="54">
        <v>69.599999999999994</v>
      </c>
      <c r="AD46" s="54">
        <v>213</v>
      </c>
    </row>
    <row r="47" spans="1:54" x14ac:dyDescent="0.2">
      <c r="B47" s="54" t="s">
        <v>185</v>
      </c>
      <c r="C47" s="54" t="s">
        <v>77</v>
      </c>
      <c r="D47" s="54">
        <v>4953250</v>
      </c>
      <c r="E47" s="55">
        <v>377.05320576000003</v>
      </c>
      <c r="F47" s="56">
        <v>42300.5</v>
      </c>
      <c r="G47" s="54">
        <v>69800</v>
      </c>
      <c r="H47" s="54">
        <v>0.20399999999999999</v>
      </c>
      <c r="I47" s="54">
        <v>18.3</v>
      </c>
      <c r="J47" s="54">
        <v>1470</v>
      </c>
      <c r="K47" s="54">
        <v>5.7600000000000007</v>
      </c>
      <c r="L47" s="54">
        <v>2</v>
      </c>
      <c r="M47" s="54">
        <v>252000</v>
      </c>
      <c r="N47" s="54">
        <v>40.300000000000004</v>
      </c>
      <c r="O47" s="54">
        <v>38.299999999999997</v>
      </c>
      <c r="P47" s="54">
        <v>98.8</v>
      </c>
      <c r="Q47" s="54">
        <v>62800</v>
      </c>
      <c r="R47" s="54">
        <v>73.099999999999994</v>
      </c>
      <c r="S47" s="54">
        <v>52200</v>
      </c>
      <c r="T47" s="54">
        <v>2520</v>
      </c>
      <c r="U47" s="54">
        <v>0.29199999999999998</v>
      </c>
      <c r="V47" s="54">
        <v>1.08</v>
      </c>
      <c r="W47" s="54">
        <v>61.3</v>
      </c>
      <c r="X47" s="54">
        <v>15400</v>
      </c>
      <c r="Y47" s="54">
        <v>2.39</v>
      </c>
      <c r="Z47" s="54">
        <v>0.57499999999999996</v>
      </c>
      <c r="AA47" s="54">
        <v>50700</v>
      </c>
      <c r="AB47" s="54">
        <v>0.95299999999999996</v>
      </c>
      <c r="AC47" s="54">
        <v>87.2</v>
      </c>
      <c r="AD47" s="54">
        <v>241</v>
      </c>
    </row>
    <row r="48" spans="1:54" x14ac:dyDescent="0.2">
      <c r="B48" s="54" t="s">
        <v>186</v>
      </c>
      <c r="C48" s="54" t="s">
        <v>77</v>
      </c>
      <c r="D48" s="54">
        <v>4953250</v>
      </c>
      <c r="E48" s="55">
        <v>377.05320576000003</v>
      </c>
      <c r="F48" s="56">
        <v>42301.000115740739</v>
      </c>
      <c r="G48" s="54">
        <v>200000</v>
      </c>
      <c r="H48" s="54">
        <v>0.193</v>
      </c>
      <c r="I48" s="54">
        <v>32.099999999999994</v>
      </c>
      <c r="J48" s="54">
        <v>4180</v>
      </c>
      <c r="K48" s="54">
        <v>20.400000000000002</v>
      </c>
      <c r="L48" s="54">
        <v>4.42</v>
      </c>
      <c r="M48" s="54">
        <v>349000</v>
      </c>
      <c r="N48" s="54">
        <v>95.3</v>
      </c>
      <c r="O48" s="54">
        <v>109</v>
      </c>
      <c r="P48" s="54">
        <v>266</v>
      </c>
      <c r="Q48" s="54">
        <v>171000</v>
      </c>
      <c r="R48" s="54">
        <v>218</v>
      </c>
      <c r="S48" s="54">
        <v>89300</v>
      </c>
      <c r="T48" s="54">
        <v>6630</v>
      </c>
      <c r="U48" s="54">
        <v>0.59699999999999998</v>
      </c>
      <c r="V48" s="54">
        <v>0.90399999999999991</v>
      </c>
      <c r="W48" s="54">
        <v>143</v>
      </c>
      <c r="X48" s="54">
        <v>32299.999999999996</v>
      </c>
      <c r="Y48" s="54">
        <v>3.29</v>
      </c>
      <c r="Z48" s="54">
        <v>1.6800000000000002</v>
      </c>
      <c r="AA48" s="54">
        <v>70300</v>
      </c>
      <c r="AB48" s="54">
        <v>2.33</v>
      </c>
      <c r="AC48" s="54">
        <v>162</v>
      </c>
      <c r="AD48" s="54">
        <v>564</v>
      </c>
    </row>
    <row r="49" spans="2:30" x14ac:dyDescent="0.2">
      <c r="B49" s="54" t="s">
        <v>204</v>
      </c>
      <c r="C49" s="54" t="s">
        <v>80</v>
      </c>
      <c r="D49" s="54" t="s">
        <v>25</v>
      </c>
      <c r="E49" s="55">
        <v>377.61647615999999</v>
      </c>
      <c r="F49" s="56">
        <v>42303.677083333336</v>
      </c>
      <c r="G49" s="54">
        <v>43700</v>
      </c>
      <c r="H49" s="54">
        <v>0.11900000000000001</v>
      </c>
      <c r="I49" s="54">
        <v>9.92</v>
      </c>
      <c r="J49" s="54">
        <v>676</v>
      </c>
      <c r="K49" s="54">
        <v>2.8</v>
      </c>
      <c r="L49" s="54">
        <v>0.751</v>
      </c>
      <c r="M49" s="54">
        <v>131000</v>
      </c>
      <c r="N49" s="54">
        <v>23.900000000000002</v>
      </c>
      <c r="O49" s="54">
        <v>20.400000000000002</v>
      </c>
      <c r="P49" s="54">
        <v>56.599999999999994</v>
      </c>
      <c r="Q49" s="54">
        <v>39800</v>
      </c>
      <c r="R49" s="54">
        <v>39.199999999999996</v>
      </c>
      <c r="S49" s="54">
        <v>28000</v>
      </c>
      <c r="T49" s="54">
        <v>1060</v>
      </c>
      <c r="U49" s="54">
        <v>7.17E-2</v>
      </c>
      <c r="V49" s="54">
        <v>0.747</v>
      </c>
      <c r="W49" s="54">
        <v>28.8</v>
      </c>
      <c r="X49" s="54">
        <v>9060</v>
      </c>
      <c r="Y49" s="54">
        <v>1.02</v>
      </c>
      <c r="Z49" s="54">
        <v>0.28699999999999998</v>
      </c>
      <c r="AA49" s="54">
        <v>46000</v>
      </c>
      <c r="AB49" s="54">
        <v>0.61199999999999999</v>
      </c>
      <c r="AC49" s="54">
        <v>51.8</v>
      </c>
      <c r="AD49" s="54">
        <v>140</v>
      </c>
    </row>
    <row r="50" spans="2:30" x14ac:dyDescent="0.2">
      <c r="B50" s="54" t="s">
        <v>205</v>
      </c>
      <c r="C50" s="54" t="s">
        <v>64</v>
      </c>
      <c r="D50" s="54" t="s">
        <v>25</v>
      </c>
      <c r="E50" s="55">
        <v>377.61647615999999</v>
      </c>
      <c r="F50" s="56">
        <v>42303.697916666664</v>
      </c>
      <c r="G50" s="54">
        <v>70000</v>
      </c>
      <c r="H50" s="54">
        <v>0.4</v>
      </c>
      <c r="I50" s="54">
        <v>12</v>
      </c>
      <c r="J50" s="54">
        <v>650</v>
      </c>
      <c r="K50" s="54">
        <v>3.6</v>
      </c>
      <c r="L50" s="54">
        <v>0.71</v>
      </c>
      <c r="M50" s="54">
        <v>120000</v>
      </c>
      <c r="N50" s="54">
        <v>37</v>
      </c>
      <c r="O50" s="54">
        <v>23</v>
      </c>
      <c r="P50" s="54">
        <v>55</v>
      </c>
      <c r="Q50" s="54">
        <v>53000</v>
      </c>
      <c r="R50" s="54">
        <v>37</v>
      </c>
      <c r="S50" s="54">
        <v>30000</v>
      </c>
      <c r="T50" s="54">
        <v>1100</v>
      </c>
      <c r="U50" s="54">
        <v>0.08</v>
      </c>
      <c r="V50" s="54">
        <v>1.6</v>
      </c>
      <c r="W50" s="54">
        <v>33</v>
      </c>
      <c r="X50" s="54">
        <v>14000</v>
      </c>
      <c r="Y50" s="54">
        <v>1.8</v>
      </c>
      <c r="Z50" s="54">
        <v>0.22</v>
      </c>
      <c r="AA50" s="54">
        <v>52000</v>
      </c>
      <c r="AB50" s="54">
        <v>0.64</v>
      </c>
      <c r="AC50" s="54">
        <v>84</v>
      </c>
      <c r="AD50" s="54">
        <v>150</v>
      </c>
    </row>
    <row r="51" spans="2:30" x14ac:dyDescent="0.2">
      <c r="B51" s="54">
        <v>201600512</v>
      </c>
      <c r="C51" s="54" t="s">
        <v>77</v>
      </c>
      <c r="D51" s="54">
        <v>4953250</v>
      </c>
      <c r="E51" s="55">
        <v>377.05320576000003</v>
      </c>
      <c r="F51" s="56">
        <v>42416.708333333336</v>
      </c>
      <c r="G51" s="54">
        <v>68001</v>
      </c>
      <c r="H51" s="54">
        <v>5</v>
      </c>
      <c r="I51" s="54">
        <v>12.042999999999999</v>
      </c>
      <c r="J51" s="54">
        <v>952</v>
      </c>
      <c r="K51" s="54">
        <v>5.4669999999999996</v>
      </c>
      <c r="L51" s="54">
        <v>1</v>
      </c>
      <c r="M51" s="54">
        <v>118000</v>
      </c>
      <c r="N51" s="54">
        <v>35.966999999999999</v>
      </c>
      <c r="O51" s="54">
        <v>30.016999999999999</v>
      </c>
      <c r="P51" s="54">
        <v>78.527000000000001</v>
      </c>
      <c r="Q51" s="54">
        <v>51600</v>
      </c>
      <c r="R51" s="54">
        <v>59.036999999999999</v>
      </c>
      <c r="S51" s="54">
        <v>35300</v>
      </c>
      <c r="T51" s="54">
        <v>1478.9</v>
      </c>
      <c r="U51" s="54">
        <v>0.2</v>
      </c>
      <c r="V51" s="54">
        <v>5</v>
      </c>
      <c r="W51" s="54">
        <v>39.527000000000001</v>
      </c>
      <c r="X51" s="54">
        <v>11600</v>
      </c>
      <c r="Y51" s="54">
        <v>22.175000000000001</v>
      </c>
      <c r="Z51" s="54">
        <v>5</v>
      </c>
      <c r="AA51" s="54">
        <v>61600</v>
      </c>
      <c r="AB51" s="54">
        <v>1</v>
      </c>
      <c r="AC51" s="54">
        <v>68.94</v>
      </c>
      <c r="AD51" s="54">
        <v>197.67</v>
      </c>
    </row>
    <row r="52" spans="2:30" x14ac:dyDescent="0.2">
      <c r="B52" s="54">
        <v>201600690</v>
      </c>
      <c r="C52" s="54" t="s">
        <v>77</v>
      </c>
      <c r="D52" s="54">
        <v>4953250</v>
      </c>
      <c r="E52" s="55">
        <v>377.05320576000003</v>
      </c>
      <c r="F52" s="56">
        <v>42424.361111111109</v>
      </c>
      <c r="G52" s="54">
        <v>1579.9</v>
      </c>
      <c r="H52" s="54">
        <v>3</v>
      </c>
      <c r="I52" s="54">
        <v>1.663</v>
      </c>
      <c r="J52" s="54">
        <v>150.85999999999999</v>
      </c>
      <c r="K52" s="54">
        <v>1.2150000000000001</v>
      </c>
      <c r="L52" s="54">
        <v>0.33500000000000002</v>
      </c>
      <c r="M52" s="54">
        <v>106000</v>
      </c>
      <c r="N52" s="54">
        <v>3.9540000000000002</v>
      </c>
      <c r="O52" s="54">
        <v>0.03</v>
      </c>
      <c r="P52" s="54">
        <v>11.723000000000001</v>
      </c>
      <c r="Q52" s="54">
        <v>1140</v>
      </c>
      <c r="R52" s="54">
        <v>7.5519999999999996</v>
      </c>
      <c r="S52" s="54">
        <v>25600</v>
      </c>
      <c r="T52" s="54">
        <v>591.5</v>
      </c>
      <c r="U52" s="54">
        <v>0.2</v>
      </c>
      <c r="V52" s="54">
        <v>1.6160000000000001</v>
      </c>
      <c r="W52" s="54">
        <v>5.45</v>
      </c>
      <c r="X52" s="54">
        <v>3200</v>
      </c>
      <c r="Y52" s="54">
        <v>1</v>
      </c>
      <c r="Z52" s="54">
        <v>0.5</v>
      </c>
      <c r="AA52" s="54">
        <v>50000</v>
      </c>
      <c r="AB52" s="54">
        <v>0.1</v>
      </c>
      <c r="AC52" s="54">
        <v>0.03</v>
      </c>
      <c r="AD52" s="54">
        <v>33.073999999999998</v>
      </c>
    </row>
    <row r="53" spans="2:30" x14ac:dyDescent="0.2">
      <c r="B53" s="54">
        <v>201600729</v>
      </c>
      <c r="C53" s="54" t="s">
        <v>77</v>
      </c>
      <c r="D53" s="54">
        <v>4953250</v>
      </c>
      <c r="E53" s="55">
        <v>377.05320576000003</v>
      </c>
      <c r="F53" s="56">
        <v>42430.34375</v>
      </c>
      <c r="G53" s="54">
        <v>3320.9</v>
      </c>
      <c r="H53" s="54">
        <v>3</v>
      </c>
      <c r="I53" s="54">
        <v>1.2070000000000001</v>
      </c>
      <c r="J53" s="54">
        <v>122.50999999999999</v>
      </c>
      <c r="K53" s="54">
        <v>1</v>
      </c>
      <c r="L53" s="54">
        <v>0.13500000000000001</v>
      </c>
      <c r="M53" s="54">
        <v>80500</v>
      </c>
      <c r="N53" s="54">
        <v>4.3410000000000002</v>
      </c>
      <c r="O53" s="54">
        <v>0.03</v>
      </c>
      <c r="P53" s="54">
        <v>6.577</v>
      </c>
      <c r="Q53" s="54">
        <v>3080</v>
      </c>
      <c r="R53" s="54">
        <v>5.1479999999999997</v>
      </c>
      <c r="S53" s="54">
        <v>20500</v>
      </c>
      <c r="T53" s="54">
        <v>198.82</v>
      </c>
      <c r="U53" s="54">
        <v>0.2</v>
      </c>
      <c r="V53" s="54">
        <v>1.0309999999999999</v>
      </c>
      <c r="W53" s="54">
        <v>5</v>
      </c>
      <c r="X53" s="54">
        <v>3440</v>
      </c>
      <c r="Y53" s="54">
        <v>1</v>
      </c>
      <c r="Z53" s="54">
        <v>0.5</v>
      </c>
      <c r="AA53" s="54">
        <v>42400</v>
      </c>
      <c r="AB53" s="54">
        <v>0.1</v>
      </c>
      <c r="AC53" s="54">
        <v>0.03</v>
      </c>
      <c r="AD53" s="54">
        <v>25.454999999999998</v>
      </c>
    </row>
    <row r="54" spans="2:30" x14ac:dyDescent="0.2">
      <c r="B54" s="54">
        <v>201600798</v>
      </c>
      <c r="C54" s="54" t="s">
        <v>77</v>
      </c>
      <c r="D54" s="54">
        <v>4953250</v>
      </c>
      <c r="E54" s="55">
        <v>377.05320576000003</v>
      </c>
      <c r="F54" s="56">
        <v>42438.506944444445</v>
      </c>
      <c r="G54" s="54">
        <v>3731</v>
      </c>
      <c r="H54" s="54">
        <v>3</v>
      </c>
      <c r="I54" s="54">
        <v>7.1029999999999998</v>
      </c>
      <c r="J54" s="54">
        <v>158.73000000000002</v>
      </c>
      <c r="K54" s="54">
        <v>1</v>
      </c>
      <c r="L54" s="54">
        <v>0.152</v>
      </c>
      <c r="M54" s="54">
        <v>72400</v>
      </c>
      <c r="N54" s="54">
        <v>8.1809999999999992</v>
      </c>
      <c r="O54" s="54">
        <v>0.03</v>
      </c>
      <c r="P54" s="54">
        <v>7.7389999999999999</v>
      </c>
      <c r="Q54" s="54">
        <v>3920</v>
      </c>
      <c r="R54" s="54">
        <v>6.4189999999999996</v>
      </c>
      <c r="S54" s="54">
        <v>17600</v>
      </c>
      <c r="T54" s="54">
        <v>196.4</v>
      </c>
      <c r="U54" s="54">
        <v>0.2</v>
      </c>
      <c r="V54" s="54">
        <v>1.171</v>
      </c>
      <c r="W54" s="54">
        <v>5</v>
      </c>
      <c r="X54" s="54">
        <v>2910</v>
      </c>
      <c r="Y54" s="54">
        <v>1</v>
      </c>
      <c r="Z54" s="54">
        <v>0.5</v>
      </c>
      <c r="AA54" s="54">
        <v>35500</v>
      </c>
      <c r="AB54" s="54">
        <v>0.1</v>
      </c>
      <c r="AC54" s="54">
        <v>0.03</v>
      </c>
      <c r="AD54" s="54">
        <v>30.672999999999998</v>
      </c>
    </row>
    <row r="55" spans="2:30" x14ac:dyDescent="0.2">
      <c r="B55" s="54">
        <v>201600827</v>
      </c>
      <c r="C55" s="54" t="s">
        <v>77</v>
      </c>
      <c r="D55" s="54">
        <v>4953250</v>
      </c>
      <c r="E55" s="55">
        <v>377.05320576000003</v>
      </c>
      <c r="F55" s="56">
        <v>42444.458333333336</v>
      </c>
      <c r="G55" s="54">
        <v>1899.9</v>
      </c>
      <c r="H55" s="54">
        <v>3</v>
      </c>
      <c r="I55" s="54">
        <v>1.8089999999999999</v>
      </c>
      <c r="J55" s="54">
        <v>100</v>
      </c>
      <c r="K55" s="54">
        <v>1</v>
      </c>
      <c r="L55" s="54">
        <v>0.1</v>
      </c>
      <c r="M55" s="54">
        <v>76800</v>
      </c>
      <c r="N55" s="54">
        <v>5.2309999999999999</v>
      </c>
      <c r="O55" s="54">
        <v>0.03</v>
      </c>
      <c r="P55" s="54">
        <v>4.5030000000000001</v>
      </c>
      <c r="Q55" s="54">
        <v>1950</v>
      </c>
      <c r="R55" s="54">
        <v>2.7730000000000001</v>
      </c>
      <c r="S55" s="54">
        <v>19400</v>
      </c>
      <c r="T55" s="54">
        <v>76.986000000000004</v>
      </c>
      <c r="U55" s="54">
        <v>0.2</v>
      </c>
      <c r="V55" s="54">
        <v>1.4490000000000001</v>
      </c>
      <c r="W55" s="54">
        <v>5</v>
      </c>
      <c r="X55" s="54">
        <v>2720</v>
      </c>
      <c r="Y55" s="54">
        <v>1</v>
      </c>
      <c r="Z55" s="54">
        <v>0.5</v>
      </c>
      <c r="AA55" s="54">
        <v>39200</v>
      </c>
      <c r="AB55" s="54">
        <v>0.1</v>
      </c>
      <c r="AC55" s="54">
        <v>0.03</v>
      </c>
      <c r="AD55" s="54">
        <v>12.084</v>
      </c>
    </row>
    <row r="56" spans="2:30" x14ac:dyDescent="0.2">
      <c r="B56" s="54" t="s">
        <v>206</v>
      </c>
      <c r="C56" s="54" t="s">
        <v>64</v>
      </c>
      <c r="D56" s="54" t="s">
        <v>25</v>
      </c>
      <c r="E56" s="55">
        <v>377.61647615999999</v>
      </c>
      <c r="F56" s="56">
        <v>42451.427083333336</v>
      </c>
      <c r="G56" s="54">
        <v>2800</v>
      </c>
      <c r="H56" s="54">
        <v>0.4</v>
      </c>
      <c r="I56" s="54">
        <v>1.3</v>
      </c>
      <c r="J56" s="54">
        <v>110</v>
      </c>
      <c r="K56" s="54">
        <v>0.15</v>
      </c>
      <c r="L56" s="54">
        <v>6.7000000000000004E-2</v>
      </c>
      <c r="M56" s="54">
        <v>79000</v>
      </c>
      <c r="N56" s="54">
        <v>1.9</v>
      </c>
      <c r="O56" s="54">
        <v>1.8</v>
      </c>
      <c r="P56" s="54">
        <v>5.9</v>
      </c>
      <c r="Q56" s="54">
        <v>2500</v>
      </c>
      <c r="R56" s="54">
        <v>2.8</v>
      </c>
      <c r="S56" s="54">
        <v>20000</v>
      </c>
      <c r="T56" s="54">
        <v>86</v>
      </c>
      <c r="U56" s="54">
        <v>0.08</v>
      </c>
      <c r="V56" s="54">
        <v>1.4</v>
      </c>
      <c r="W56" s="54">
        <v>4</v>
      </c>
      <c r="X56" s="54">
        <v>3700</v>
      </c>
      <c r="Y56" s="54">
        <v>0.82</v>
      </c>
      <c r="Z56" s="54">
        <v>0.1</v>
      </c>
      <c r="AA56" s="54">
        <v>41000</v>
      </c>
      <c r="AB56" s="54">
        <v>0.1</v>
      </c>
      <c r="AC56" s="54">
        <v>5.0999999999999996</v>
      </c>
      <c r="AD56" s="54">
        <v>16</v>
      </c>
    </row>
    <row r="57" spans="2:30" x14ac:dyDescent="0.2">
      <c r="B57" s="54">
        <v>201600928</v>
      </c>
      <c r="C57" s="54" t="s">
        <v>77</v>
      </c>
      <c r="D57" s="54">
        <v>4953250</v>
      </c>
      <c r="E57" s="55">
        <v>377.05320576000003</v>
      </c>
      <c r="F57" s="56">
        <v>42451.486111111109</v>
      </c>
      <c r="G57" s="54">
        <v>545.4</v>
      </c>
      <c r="H57" s="54">
        <v>3</v>
      </c>
      <c r="I57" s="54">
        <v>1.0509999999999999</v>
      </c>
      <c r="J57" s="54">
        <v>100</v>
      </c>
      <c r="K57" s="54">
        <v>1</v>
      </c>
      <c r="L57" s="54">
        <v>0.1</v>
      </c>
      <c r="M57" s="54">
        <v>82100</v>
      </c>
      <c r="N57" s="54">
        <v>5.5049999999999999</v>
      </c>
      <c r="O57" s="54">
        <v>0.03</v>
      </c>
      <c r="P57" s="54">
        <v>3.3410000000000002</v>
      </c>
      <c r="Q57" s="54">
        <v>679</v>
      </c>
      <c r="R57" s="54">
        <v>2.2799999999999998</v>
      </c>
      <c r="S57" s="54">
        <v>19800</v>
      </c>
      <c r="T57" s="54">
        <v>87.585999999999999</v>
      </c>
      <c r="U57" s="54">
        <v>0.2</v>
      </c>
      <c r="V57" s="54">
        <v>1</v>
      </c>
      <c r="W57" s="54">
        <v>5</v>
      </c>
      <c r="X57" s="54">
        <v>2450</v>
      </c>
      <c r="Y57" s="54">
        <v>1</v>
      </c>
      <c r="Z57" s="54">
        <v>0.5</v>
      </c>
      <c r="AA57" s="54">
        <v>42600</v>
      </c>
      <c r="AB57" s="54">
        <v>0.1</v>
      </c>
      <c r="AC57" s="54">
        <v>0.03</v>
      </c>
      <c r="AD57" s="54">
        <v>10</v>
      </c>
    </row>
    <row r="58" spans="2:30" x14ac:dyDescent="0.2">
      <c r="B58" s="54">
        <v>201601040</v>
      </c>
      <c r="C58" s="54" t="s">
        <v>77</v>
      </c>
      <c r="D58" s="54">
        <v>4953250</v>
      </c>
      <c r="E58" s="55">
        <v>377.05320576000003</v>
      </c>
      <c r="F58" s="56">
        <v>42458.409722222219</v>
      </c>
      <c r="G58" s="54">
        <v>1974.7</v>
      </c>
      <c r="H58" s="54">
        <v>3</v>
      </c>
      <c r="I58" s="54">
        <v>1.038</v>
      </c>
      <c r="J58" s="54">
        <v>100</v>
      </c>
      <c r="K58" s="54">
        <v>1</v>
      </c>
      <c r="L58" s="54">
        <v>0.1</v>
      </c>
      <c r="M58" s="54">
        <v>78100</v>
      </c>
      <c r="N58" s="54">
        <v>8.1120000000000001</v>
      </c>
      <c r="O58" s="54">
        <v>0.03</v>
      </c>
      <c r="P58" s="54">
        <v>3.2309999999999999</v>
      </c>
      <c r="Q58" s="54">
        <v>1610</v>
      </c>
      <c r="R58" s="54">
        <v>1.9490000000000001</v>
      </c>
      <c r="S58" s="54">
        <v>18300</v>
      </c>
      <c r="T58" s="54">
        <v>55.295000000000002</v>
      </c>
      <c r="U58" s="54">
        <v>0.2</v>
      </c>
      <c r="V58" s="54">
        <v>1.3620000000000001</v>
      </c>
      <c r="W58" s="54">
        <v>5</v>
      </c>
      <c r="X58" s="54">
        <v>2660</v>
      </c>
      <c r="Y58" s="54">
        <v>1</v>
      </c>
      <c r="Z58" s="54">
        <v>0.5</v>
      </c>
      <c r="AA58" s="54">
        <v>41600</v>
      </c>
      <c r="AB58" s="54">
        <v>0.1</v>
      </c>
      <c r="AC58" s="54">
        <v>0.03</v>
      </c>
      <c r="AD58" s="54">
        <v>10</v>
      </c>
    </row>
    <row r="59" spans="2:30" x14ac:dyDescent="0.2">
      <c r="B59" s="54">
        <v>201601175</v>
      </c>
      <c r="C59" s="54" t="s">
        <v>77</v>
      </c>
      <c r="D59" s="54">
        <v>4953250</v>
      </c>
      <c r="E59" s="55">
        <v>377.05320576000003</v>
      </c>
      <c r="F59" s="56">
        <v>42464.611111111109</v>
      </c>
      <c r="G59" s="54">
        <v>294.73</v>
      </c>
      <c r="H59" s="54">
        <v>3</v>
      </c>
      <c r="I59" s="54">
        <v>1</v>
      </c>
      <c r="J59" s="54">
        <v>100</v>
      </c>
      <c r="K59" s="54">
        <v>1</v>
      </c>
      <c r="L59" s="54">
        <v>0.1</v>
      </c>
      <c r="M59" s="54">
        <v>81900</v>
      </c>
      <c r="N59" s="54">
        <v>2</v>
      </c>
      <c r="O59" s="54">
        <v>0.03</v>
      </c>
      <c r="P59" s="54">
        <v>2.948</v>
      </c>
      <c r="Q59" s="54">
        <v>338</v>
      </c>
      <c r="R59" s="54">
        <v>1.94</v>
      </c>
      <c r="S59" s="54">
        <v>18700</v>
      </c>
      <c r="T59" s="54">
        <v>73.42</v>
      </c>
      <c r="U59" s="54">
        <v>0.2</v>
      </c>
      <c r="V59" s="54">
        <v>1.248</v>
      </c>
      <c r="W59" s="54">
        <v>5</v>
      </c>
      <c r="X59" s="54">
        <v>2725</v>
      </c>
      <c r="Y59" s="54">
        <v>1</v>
      </c>
      <c r="Z59" s="54">
        <v>0.5</v>
      </c>
      <c r="AA59" s="54">
        <v>49200</v>
      </c>
      <c r="AB59" s="54">
        <v>0.1</v>
      </c>
      <c r="AC59" s="54">
        <v>0.03</v>
      </c>
      <c r="AD59" s="54">
        <v>10</v>
      </c>
    </row>
    <row r="60" spans="2:30" x14ac:dyDescent="0.2">
      <c r="B60" s="54">
        <v>201601341</v>
      </c>
      <c r="C60" s="54" t="s">
        <v>77</v>
      </c>
      <c r="D60" s="54">
        <v>4953250</v>
      </c>
      <c r="E60" s="55">
        <v>377.05320576000003</v>
      </c>
      <c r="F60" s="56">
        <v>42472.4375</v>
      </c>
      <c r="G60" s="54">
        <v>777.07</v>
      </c>
      <c r="H60" s="54">
        <v>3</v>
      </c>
      <c r="I60" s="54">
        <v>1.704</v>
      </c>
      <c r="J60" s="54">
        <v>105.67</v>
      </c>
      <c r="K60" s="54">
        <v>1</v>
      </c>
      <c r="L60" s="54">
        <v>0.39700000000000002</v>
      </c>
      <c r="M60" s="54">
        <v>78000</v>
      </c>
      <c r="N60" s="54">
        <v>2</v>
      </c>
      <c r="O60" s="54">
        <v>0.03</v>
      </c>
      <c r="P60" s="54">
        <v>12.291</v>
      </c>
      <c r="Q60" s="54">
        <v>1490</v>
      </c>
      <c r="R60" s="54">
        <v>10.131</v>
      </c>
      <c r="S60" s="54">
        <v>14600</v>
      </c>
      <c r="T60" s="54">
        <v>371.79</v>
      </c>
      <c r="U60" s="54">
        <v>0.2</v>
      </c>
      <c r="V60" s="54">
        <v>1</v>
      </c>
      <c r="W60" s="54">
        <v>5</v>
      </c>
      <c r="X60" s="54">
        <v>2350</v>
      </c>
      <c r="Y60" s="54">
        <v>1</v>
      </c>
      <c r="Z60" s="54">
        <v>0.5</v>
      </c>
      <c r="AA60" s="54">
        <v>30800</v>
      </c>
      <c r="AB60" s="54">
        <v>0.1</v>
      </c>
      <c r="AC60" s="54">
        <v>0.03</v>
      </c>
      <c r="AD60" s="54">
        <v>68.986000000000004</v>
      </c>
    </row>
    <row r="61" spans="2:30" x14ac:dyDescent="0.2">
      <c r="B61" s="54">
        <v>201601431</v>
      </c>
      <c r="C61" s="54" t="s">
        <v>77</v>
      </c>
      <c r="D61" s="54">
        <v>4953250</v>
      </c>
      <c r="E61" s="55">
        <v>377.05320576000003</v>
      </c>
      <c r="F61" s="56">
        <v>42479.428472222222</v>
      </c>
      <c r="G61" s="54">
        <v>1002.6</v>
      </c>
      <c r="H61" s="54">
        <v>3</v>
      </c>
      <c r="I61" s="54">
        <v>1.244</v>
      </c>
      <c r="J61" s="54">
        <v>116.38</v>
      </c>
      <c r="K61" s="54">
        <v>1</v>
      </c>
      <c r="L61" s="54">
        <v>0.30299999999999999</v>
      </c>
      <c r="M61" s="54">
        <v>71900</v>
      </c>
      <c r="N61" s="54">
        <v>2</v>
      </c>
      <c r="O61" s="54">
        <v>0.03</v>
      </c>
      <c r="P61" s="54">
        <v>9.8019999999999996</v>
      </c>
      <c r="Q61" s="54">
        <v>5820</v>
      </c>
      <c r="R61" s="54">
        <v>9.6630000000000003</v>
      </c>
      <c r="S61" s="54">
        <v>16100.000000000002</v>
      </c>
      <c r="T61" s="54">
        <v>266.10000000000002</v>
      </c>
      <c r="U61" s="54">
        <v>0.2</v>
      </c>
      <c r="V61" s="54">
        <v>1</v>
      </c>
      <c r="W61" s="54">
        <v>5</v>
      </c>
      <c r="X61" s="54">
        <v>2640</v>
      </c>
      <c r="Y61" s="54">
        <v>1</v>
      </c>
      <c r="Z61" s="54">
        <v>0.5</v>
      </c>
      <c r="AA61" s="54">
        <v>35100</v>
      </c>
      <c r="AB61" s="54">
        <v>0.105</v>
      </c>
      <c r="AC61" s="54">
        <v>0.03</v>
      </c>
      <c r="AD61" s="54">
        <v>53.914999999999999</v>
      </c>
    </row>
    <row r="62" spans="2:30" x14ac:dyDescent="0.2">
      <c r="B62" s="54">
        <v>201601509</v>
      </c>
      <c r="C62" s="54" t="s">
        <v>77</v>
      </c>
      <c r="D62" s="54">
        <v>4953250</v>
      </c>
      <c r="E62" s="55">
        <v>377.05320576000003</v>
      </c>
      <c r="F62" s="56">
        <v>42486.416666666664</v>
      </c>
      <c r="G62" s="54">
        <v>734.71</v>
      </c>
      <c r="H62" s="54">
        <v>3</v>
      </c>
      <c r="I62" s="54">
        <v>1.375</v>
      </c>
      <c r="J62" s="54">
        <v>100</v>
      </c>
      <c r="K62" s="54">
        <v>1</v>
      </c>
      <c r="L62" s="54">
        <v>0.15</v>
      </c>
      <c r="M62" s="54">
        <v>86000</v>
      </c>
      <c r="N62" s="54">
        <v>2</v>
      </c>
      <c r="O62" s="54">
        <v>0.03</v>
      </c>
      <c r="P62" s="54">
        <v>6.3810000000000002</v>
      </c>
      <c r="Q62" s="54">
        <v>1210</v>
      </c>
      <c r="R62" s="54">
        <v>5.1550000000000002</v>
      </c>
      <c r="S62" s="54">
        <v>17300</v>
      </c>
      <c r="T62" s="54">
        <v>151.52000000000001</v>
      </c>
      <c r="U62" s="54">
        <v>0.2</v>
      </c>
      <c r="V62" s="54">
        <v>1</v>
      </c>
      <c r="W62" s="54">
        <v>5</v>
      </c>
      <c r="X62" s="54">
        <v>2400</v>
      </c>
      <c r="Y62" s="54">
        <v>1</v>
      </c>
      <c r="Z62" s="54">
        <v>0.5</v>
      </c>
      <c r="AA62" s="54">
        <v>41300</v>
      </c>
      <c r="AB62" s="54">
        <v>0.1</v>
      </c>
      <c r="AC62" s="54">
        <v>0.03</v>
      </c>
      <c r="AD62" s="54">
        <v>23.248999999999999</v>
      </c>
    </row>
    <row r="63" spans="2:30" x14ac:dyDescent="0.2">
      <c r="B63" s="54">
        <v>201601510</v>
      </c>
      <c r="C63" s="54" t="s">
        <v>77</v>
      </c>
      <c r="D63" s="54">
        <v>4953250</v>
      </c>
      <c r="E63" s="55">
        <v>377.05320576000003</v>
      </c>
      <c r="F63" s="56">
        <v>42486.420138888891</v>
      </c>
      <c r="G63" s="54">
        <v>706.83</v>
      </c>
      <c r="H63" s="54">
        <v>3</v>
      </c>
      <c r="I63" s="54">
        <v>1.3620000000000001</v>
      </c>
      <c r="J63" s="54">
        <v>100</v>
      </c>
      <c r="K63" s="54">
        <v>1</v>
      </c>
      <c r="L63" s="54">
        <v>0.121</v>
      </c>
      <c r="M63" s="54">
        <v>85700</v>
      </c>
      <c r="N63" s="54">
        <v>2</v>
      </c>
      <c r="O63" s="54">
        <v>0.03</v>
      </c>
      <c r="P63" s="54">
        <v>6.2759999999999998</v>
      </c>
      <c r="Q63" s="54">
        <v>1170</v>
      </c>
      <c r="R63" s="54">
        <v>5.0339999999999998</v>
      </c>
      <c r="S63" s="54">
        <v>17100</v>
      </c>
      <c r="T63" s="54">
        <v>151.52000000000001</v>
      </c>
      <c r="U63" s="54">
        <v>0.2</v>
      </c>
      <c r="V63" s="54">
        <v>1</v>
      </c>
      <c r="W63" s="54">
        <v>5</v>
      </c>
      <c r="X63" s="54">
        <v>2390</v>
      </c>
      <c r="Y63" s="54">
        <v>1</v>
      </c>
      <c r="Z63" s="54">
        <v>0.5</v>
      </c>
      <c r="AA63" s="54">
        <v>41500</v>
      </c>
      <c r="AB63" s="54">
        <v>0.1</v>
      </c>
      <c r="AC63" s="54">
        <v>0.03</v>
      </c>
      <c r="AD63" s="54">
        <v>23.016999999999999</v>
      </c>
    </row>
    <row r="64" spans="2:30" x14ac:dyDescent="0.2">
      <c r="B64" s="54">
        <v>201601572</v>
      </c>
      <c r="C64" s="54" t="s">
        <v>77</v>
      </c>
      <c r="D64" s="54">
        <v>4953250</v>
      </c>
      <c r="E64" s="55">
        <v>377.05320576000003</v>
      </c>
      <c r="F64" s="56">
        <v>42492.5</v>
      </c>
      <c r="G64" s="54">
        <v>2068.5</v>
      </c>
      <c r="H64" s="54">
        <v>3</v>
      </c>
      <c r="I64" s="54">
        <v>1.5640000000000001</v>
      </c>
      <c r="J64" s="54">
        <v>109.97999999999999</v>
      </c>
      <c r="K64" s="54">
        <v>1</v>
      </c>
      <c r="L64" s="54">
        <v>0.1</v>
      </c>
      <c r="M64" s="54">
        <v>77500</v>
      </c>
      <c r="N64" s="54">
        <v>2</v>
      </c>
      <c r="O64" s="54">
        <v>0.03</v>
      </c>
      <c r="P64" s="54">
        <v>5.1479999999999997</v>
      </c>
      <c r="Q64" s="54">
        <v>2660</v>
      </c>
      <c r="R64" s="54">
        <v>4.0179999999999998</v>
      </c>
      <c r="S64" s="54">
        <v>16600</v>
      </c>
      <c r="T64" s="54">
        <v>97.233000000000004</v>
      </c>
      <c r="U64" s="54">
        <v>0.2</v>
      </c>
      <c r="V64" s="54">
        <v>1.103</v>
      </c>
      <c r="W64" s="54">
        <v>5</v>
      </c>
      <c r="X64" s="54">
        <v>2730</v>
      </c>
      <c r="Y64" s="54">
        <v>1</v>
      </c>
      <c r="Z64" s="54">
        <v>0.5</v>
      </c>
      <c r="AA64" s="54">
        <v>38400</v>
      </c>
      <c r="AB64" s="54">
        <v>0.1</v>
      </c>
      <c r="AC64" s="54">
        <v>0.03</v>
      </c>
      <c r="AD64" s="54">
        <v>21.45</v>
      </c>
    </row>
    <row r="65" spans="2:32" x14ac:dyDescent="0.2">
      <c r="B65" s="54">
        <v>201601639</v>
      </c>
      <c r="C65" s="54" t="s">
        <v>77</v>
      </c>
      <c r="D65" s="54">
        <v>4953250</v>
      </c>
      <c r="E65" s="55">
        <v>377.05320576000003</v>
      </c>
      <c r="F65" s="56">
        <v>42499.614583333336</v>
      </c>
      <c r="G65" s="54">
        <v>17997</v>
      </c>
      <c r="H65" s="54">
        <v>3</v>
      </c>
      <c r="I65" s="54">
        <v>5.641</v>
      </c>
      <c r="J65" s="54">
        <v>369.37</v>
      </c>
      <c r="K65" s="54">
        <v>1.2669999999999999</v>
      </c>
      <c r="L65" s="54">
        <v>1.1639999999999999</v>
      </c>
      <c r="M65" s="54">
        <v>83800</v>
      </c>
      <c r="N65" s="54">
        <v>10.756</v>
      </c>
      <c r="O65" s="54">
        <v>0.03</v>
      </c>
      <c r="P65" s="54">
        <v>39.286999999999999</v>
      </c>
      <c r="Q65" s="54">
        <v>20700</v>
      </c>
      <c r="R65" s="54">
        <v>47.018000000000001</v>
      </c>
      <c r="S65" s="54">
        <v>16800</v>
      </c>
      <c r="T65" s="54">
        <v>1006.1</v>
      </c>
      <c r="U65" s="54">
        <v>0.2</v>
      </c>
      <c r="V65" s="54">
        <v>1</v>
      </c>
      <c r="W65" s="54">
        <v>12.714</v>
      </c>
      <c r="X65" s="54">
        <v>5040</v>
      </c>
      <c r="Y65" s="54">
        <v>1.133</v>
      </c>
      <c r="Z65" s="54">
        <v>0.5</v>
      </c>
      <c r="AA65" s="54">
        <v>19500</v>
      </c>
      <c r="AB65" s="54">
        <v>0.23</v>
      </c>
      <c r="AC65" s="54">
        <v>0.03</v>
      </c>
      <c r="AD65" s="54">
        <v>225.37</v>
      </c>
    </row>
    <row r="66" spans="2:32" x14ac:dyDescent="0.2">
      <c r="B66" s="54">
        <v>201601705</v>
      </c>
      <c r="C66" s="54" t="s">
        <v>77</v>
      </c>
      <c r="D66" s="54">
        <v>4953250</v>
      </c>
      <c r="E66" s="55">
        <v>377.05320576000003</v>
      </c>
      <c r="F66" s="56">
        <v>42505.427083333336</v>
      </c>
      <c r="G66" s="54">
        <v>7335.6</v>
      </c>
      <c r="H66" s="54">
        <v>3</v>
      </c>
      <c r="I66" s="54">
        <v>3.1970000000000001</v>
      </c>
      <c r="J66" s="54">
        <v>213.04999999999998</v>
      </c>
      <c r="K66" s="54">
        <v>1</v>
      </c>
      <c r="L66" s="54">
        <v>0.36399999999999999</v>
      </c>
      <c r="M66" s="54">
        <v>72500</v>
      </c>
      <c r="N66" s="54">
        <v>5.13</v>
      </c>
      <c r="O66" s="54">
        <v>0.03</v>
      </c>
      <c r="P66" s="54">
        <v>15.420999999999999</v>
      </c>
      <c r="Q66" s="54">
        <v>10000</v>
      </c>
      <c r="R66" s="54">
        <v>16.315999999999999</v>
      </c>
      <c r="S66" s="54">
        <v>14300</v>
      </c>
      <c r="T66" s="54">
        <v>421.11</v>
      </c>
      <c r="U66" s="54">
        <v>0.2</v>
      </c>
      <c r="V66" s="54">
        <v>1</v>
      </c>
      <c r="W66" s="54">
        <v>7.5860000000000003</v>
      </c>
      <c r="X66" s="54">
        <v>3280</v>
      </c>
      <c r="Y66" s="54">
        <v>1</v>
      </c>
      <c r="Z66" s="54">
        <v>0.5</v>
      </c>
      <c r="AA66" s="54">
        <v>22100</v>
      </c>
      <c r="AB66" s="54">
        <v>0.157</v>
      </c>
      <c r="AC66" s="54">
        <v>0.03</v>
      </c>
      <c r="AD66" s="54">
        <v>72.899000000000001</v>
      </c>
    </row>
    <row r="67" spans="2:32" x14ac:dyDescent="0.2">
      <c r="B67" s="54">
        <v>201601868</v>
      </c>
      <c r="C67" s="54" t="s">
        <v>77</v>
      </c>
      <c r="D67" s="54">
        <v>4953250</v>
      </c>
      <c r="E67" s="55">
        <v>377.05320576000003</v>
      </c>
      <c r="F67" s="56">
        <v>42511.552083333336</v>
      </c>
      <c r="G67" s="54">
        <v>32813</v>
      </c>
      <c r="H67" s="54">
        <v>3</v>
      </c>
      <c r="I67" s="54">
        <v>6.9050000000000002</v>
      </c>
      <c r="J67" s="54">
        <v>678.67</v>
      </c>
      <c r="K67" s="54">
        <v>2.2690000000000001</v>
      </c>
      <c r="L67" s="54">
        <v>0.71099999999999997</v>
      </c>
      <c r="M67" s="54">
        <v>90100</v>
      </c>
      <c r="N67" s="54">
        <v>20.663</v>
      </c>
      <c r="O67" s="54">
        <v>0.03</v>
      </c>
      <c r="P67" s="54">
        <v>52.616999999999997</v>
      </c>
      <c r="Q67" s="54">
        <v>35100</v>
      </c>
      <c r="R67" s="54">
        <v>41.976999999999997</v>
      </c>
      <c r="S67" s="54">
        <v>20000</v>
      </c>
      <c r="T67" s="54">
        <v>1067.7</v>
      </c>
      <c r="U67" s="54">
        <v>0.2</v>
      </c>
      <c r="V67" s="54">
        <v>1</v>
      </c>
      <c r="W67" s="54">
        <v>23.620999999999999</v>
      </c>
      <c r="X67" s="54">
        <v>7590</v>
      </c>
      <c r="Y67" s="54">
        <v>4.1769999999999996</v>
      </c>
      <c r="Z67" s="54">
        <v>0.25</v>
      </c>
      <c r="AA67" s="54">
        <v>22900</v>
      </c>
      <c r="AB67" s="54">
        <v>0.61399999999999999</v>
      </c>
      <c r="AC67" s="54">
        <v>55.027000000000001</v>
      </c>
      <c r="AD67" s="54">
        <v>192.21</v>
      </c>
    </row>
    <row r="68" spans="2:32" x14ac:dyDescent="0.2">
      <c r="B68" s="54">
        <v>201602107</v>
      </c>
      <c r="C68" s="54" t="s">
        <v>77</v>
      </c>
      <c r="D68" s="54">
        <v>4953250</v>
      </c>
      <c r="E68" s="55">
        <v>377.05320576000003</v>
      </c>
      <c r="F68" s="56">
        <v>42521.583333333336</v>
      </c>
      <c r="G68" s="54">
        <v>4624.3</v>
      </c>
      <c r="H68" s="54">
        <v>3</v>
      </c>
      <c r="I68" s="54">
        <v>4.7510000000000003</v>
      </c>
      <c r="J68" s="54">
        <v>377.14</v>
      </c>
      <c r="K68" s="54">
        <v>1</v>
      </c>
      <c r="L68" s="54">
        <v>0.5</v>
      </c>
      <c r="M68" s="54">
        <v>93600</v>
      </c>
      <c r="N68" s="54">
        <v>5.5780000000000003</v>
      </c>
      <c r="O68" s="54">
        <v>0.03</v>
      </c>
      <c r="P68" s="54">
        <v>18.164999999999999</v>
      </c>
      <c r="Q68" s="54">
        <v>10800</v>
      </c>
      <c r="R68" s="54">
        <v>20.533999999999999</v>
      </c>
      <c r="S68" s="54">
        <v>17400</v>
      </c>
      <c r="T68" s="54">
        <v>539.42999999999995</v>
      </c>
      <c r="U68" s="54">
        <v>0.2</v>
      </c>
      <c r="V68" s="54">
        <v>1.649</v>
      </c>
      <c r="W68" s="54">
        <v>8.6620000000000008</v>
      </c>
      <c r="X68" s="54">
        <v>5910</v>
      </c>
      <c r="Y68" s="54">
        <v>2.5</v>
      </c>
      <c r="Z68" s="54">
        <v>2.5</v>
      </c>
      <c r="AA68" s="54">
        <v>31000</v>
      </c>
      <c r="AB68" s="54">
        <v>0.5</v>
      </c>
      <c r="AC68" s="54">
        <v>0.03</v>
      </c>
      <c r="AD68" s="54">
        <v>91.751000000000005</v>
      </c>
    </row>
    <row r="69" spans="2:32" x14ac:dyDescent="0.2">
      <c r="B69" s="54">
        <v>201602158</v>
      </c>
      <c r="C69" s="54" t="s">
        <v>77</v>
      </c>
      <c r="D69" s="54">
        <v>4953250</v>
      </c>
      <c r="E69" s="55">
        <v>377.05320576000003</v>
      </c>
      <c r="F69" s="56">
        <v>42526.350694444445</v>
      </c>
      <c r="G69" s="54">
        <v>6370</v>
      </c>
      <c r="H69" s="54">
        <v>3</v>
      </c>
      <c r="I69" s="54">
        <v>3.9670000000000001</v>
      </c>
      <c r="J69" s="54">
        <v>212.94</v>
      </c>
      <c r="K69" s="54">
        <v>1</v>
      </c>
      <c r="L69" s="54">
        <v>0.47299999999999998</v>
      </c>
      <c r="M69" s="54">
        <v>40000</v>
      </c>
      <c r="N69" s="54">
        <v>4.0389999999999997</v>
      </c>
      <c r="O69" s="54">
        <v>0.03</v>
      </c>
      <c r="P69" s="54">
        <v>22.119</v>
      </c>
      <c r="Q69" s="54">
        <v>8250</v>
      </c>
      <c r="R69" s="54">
        <v>47.606000000000002</v>
      </c>
      <c r="S69" s="54">
        <v>7100</v>
      </c>
      <c r="T69" s="54">
        <v>635.4</v>
      </c>
      <c r="U69" s="54">
        <v>0.2</v>
      </c>
      <c r="V69" s="54">
        <v>1.024</v>
      </c>
      <c r="W69" s="54">
        <v>5.77</v>
      </c>
      <c r="X69" s="54">
        <v>3040</v>
      </c>
      <c r="Y69" s="54">
        <v>2.5</v>
      </c>
      <c r="Z69" s="54">
        <v>1.25</v>
      </c>
      <c r="AA69" s="54">
        <v>11500</v>
      </c>
      <c r="AB69" s="54">
        <v>0.25</v>
      </c>
      <c r="AC69" s="54">
        <v>0.03</v>
      </c>
      <c r="AD69" s="54">
        <v>131.84</v>
      </c>
    </row>
    <row r="70" spans="2:32" x14ac:dyDescent="0.2">
      <c r="B70" s="54" t="s">
        <v>207</v>
      </c>
      <c r="C70" s="54" t="s">
        <v>64</v>
      </c>
      <c r="D70" s="54" t="s">
        <v>25</v>
      </c>
      <c r="E70" s="55">
        <v>377.61647615999999</v>
      </c>
      <c r="F70" s="56">
        <v>42528.458333333336</v>
      </c>
      <c r="G70" s="54">
        <v>8700</v>
      </c>
      <c r="H70" s="54">
        <v>0.71</v>
      </c>
      <c r="I70" s="54">
        <v>4.5</v>
      </c>
      <c r="J70" s="54">
        <v>240</v>
      </c>
      <c r="K70" s="54">
        <v>0.53</v>
      </c>
      <c r="L70" s="54">
        <v>0.41</v>
      </c>
      <c r="M70" s="54">
        <v>43000</v>
      </c>
      <c r="N70" s="54">
        <v>4.8</v>
      </c>
      <c r="O70" s="54">
        <v>4.2</v>
      </c>
      <c r="P70" s="54">
        <v>19</v>
      </c>
      <c r="Q70" s="54">
        <v>9200</v>
      </c>
      <c r="R70" s="54">
        <v>37</v>
      </c>
      <c r="S70" s="54">
        <v>8500</v>
      </c>
      <c r="T70" s="54">
        <v>450</v>
      </c>
      <c r="U70" s="54">
        <v>1.4999999999999999E-2</v>
      </c>
      <c r="V70" s="54">
        <v>1.5</v>
      </c>
      <c r="W70" s="54">
        <v>5.4</v>
      </c>
      <c r="X70" s="54">
        <v>4500</v>
      </c>
      <c r="Y70" s="54">
        <v>0.57999999999999996</v>
      </c>
      <c r="Z70" s="54">
        <v>0.21</v>
      </c>
      <c r="AA70" s="54">
        <v>14000</v>
      </c>
      <c r="AB70" s="54">
        <v>0.14000000000000001</v>
      </c>
      <c r="AC70" s="54">
        <v>14</v>
      </c>
      <c r="AD70" s="54">
        <v>120</v>
      </c>
    </row>
    <row r="71" spans="2:32" x14ac:dyDescent="0.2">
      <c r="B71" s="54">
        <v>201602393</v>
      </c>
      <c r="C71" s="54" t="s">
        <v>77</v>
      </c>
      <c r="D71" s="54">
        <v>4953250</v>
      </c>
      <c r="E71" s="55">
        <v>377.05320576000003</v>
      </c>
      <c r="F71" s="56">
        <v>42534.4375</v>
      </c>
      <c r="G71" s="54">
        <v>3712.7</v>
      </c>
      <c r="H71" s="54">
        <v>3</v>
      </c>
      <c r="I71" s="54">
        <v>2.0510000000000002</v>
      </c>
      <c r="J71" s="54">
        <v>152.06</v>
      </c>
      <c r="K71" s="54">
        <v>1</v>
      </c>
      <c r="L71" s="54">
        <v>0.17699999999999999</v>
      </c>
      <c r="M71" s="54">
        <v>39100</v>
      </c>
      <c r="N71" s="54">
        <v>2.4430000000000001</v>
      </c>
      <c r="O71" s="54">
        <v>0.03</v>
      </c>
      <c r="P71" s="54">
        <v>10.023</v>
      </c>
      <c r="Q71" s="54">
        <v>5320</v>
      </c>
      <c r="R71" s="54">
        <v>15.757999999999999</v>
      </c>
      <c r="S71" s="54">
        <v>7000</v>
      </c>
      <c r="T71" s="54">
        <v>230.74</v>
      </c>
      <c r="U71" s="54">
        <v>0.2</v>
      </c>
      <c r="V71" s="54">
        <v>1</v>
      </c>
      <c r="W71" s="54">
        <v>5</v>
      </c>
      <c r="X71" s="54">
        <v>3570</v>
      </c>
      <c r="Y71" s="54">
        <v>1</v>
      </c>
      <c r="Z71" s="54">
        <v>0.5</v>
      </c>
      <c r="AA71" s="54">
        <v>13000</v>
      </c>
      <c r="AB71" s="54">
        <v>0.155</v>
      </c>
      <c r="AC71" s="54">
        <v>0.03</v>
      </c>
      <c r="AD71" s="54">
        <v>50.482999999999997</v>
      </c>
    </row>
    <row r="72" spans="2:32" x14ac:dyDescent="0.2">
      <c r="B72" s="54">
        <v>201602468</v>
      </c>
      <c r="C72" s="54" t="s">
        <v>77</v>
      </c>
      <c r="D72" s="54">
        <v>4953250</v>
      </c>
      <c r="E72" s="55">
        <v>377.05320576000003</v>
      </c>
      <c r="F72" s="56">
        <v>42539.572916666664</v>
      </c>
      <c r="G72" s="54">
        <v>3463.6</v>
      </c>
      <c r="H72" s="54">
        <v>3</v>
      </c>
      <c r="I72" s="54">
        <v>1.92</v>
      </c>
      <c r="J72" s="54">
        <v>165.5</v>
      </c>
      <c r="K72" s="54">
        <v>1</v>
      </c>
      <c r="L72" s="54">
        <v>0.155</v>
      </c>
      <c r="M72" s="54">
        <v>37400</v>
      </c>
      <c r="N72" s="54">
        <v>2.734</v>
      </c>
      <c r="O72" s="54">
        <v>0.03</v>
      </c>
      <c r="P72" s="54">
        <v>6.65</v>
      </c>
      <c r="Q72" s="54">
        <v>3950</v>
      </c>
      <c r="R72" s="54">
        <v>10.983000000000001</v>
      </c>
      <c r="S72" s="54">
        <v>6390</v>
      </c>
      <c r="T72" s="54">
        <v>190.23</v>
      </c>
      <c r="U72" s="54">
        <v>0.2</v>
      </c>
      <c r="V72" s="54">
        <v>1.0229999999999999</v>
      </c>
      <c r="W72" s="54">
        <v>5</v>
      </c>
      <c r="X72" s="54">
        <v>2400</v>
      </c>
      <c r="Y72" s="54">
        <v>1</v>
      </c>
      <c r="Z72" s="54">
        <v>0.5</v>
      </c>
      <c r="AA72" s="54">
        <v>12800</v>
      </c>
      <c r="AB72" s="54">
        <v>0.14000000000000001</v>
      </c>
      <c r="AC72" s="54">
        <v>0.03</v>
      </c>
      <c r="AD72" s="54">
        <v>35.963000000000001</v>
      </c>
    </row>
    <row r="73" spans="2:32" x14ac:dyDescent="0.2">
      <c r="B73" s="54">
        <v>201602559</v>
      </c>
      <c r="C73" s="54" t="s">
        <v>77</v>
      </c>
      <c r="D73" s="54">
        <v>4953250</v>
      </c>
      <c r="E73" s="55">
        <v>377.05320576000003</v>
      </c>
      <c r="F73" s="56">
        <v>42546.541666666664</v>
      </c>
      <c r="G73" s="54">
        <v>2324.6999999999998</v>
      </c>
      <c r="H73" s="54">
        <v>3</v>
      </c>
      <c r="I73" s="54">
        <v>1.675</v>
      </c>
      <c r="J73" s="54">
        <v>149.69999999999999</v>
      </c>
      <c r="K73" s="54">
        <v>1</v>
      </c>
      <c r="L73" s="54">
        <v>0.124</v>
      </c>
      <c r="M73" s="54">
        <v>36100</v>
      </c>
      <c r="N73" s="54">
        <v>2</v>
      </c>
      <c r="O73" s="54">
        <v>0.03</v>
      </c>
      <c r="P73" s="54">
        <v>5.3109999999999999</v>
      </c>
      <c r="Q73" s="54">
        <v>2560</v>
      </c>
      <c r="R73" s="54">
        <v>7.6660000000000004</v>
      </c>
      <c r="S73" s="54">
        <v>6110</v>
      </c>
      <c r="T73" s="54">
        <v>154.21</v>
      </c>
      <c r="U73" s="54">
        <v>0.2</v>
      </c>
      <c r="V73" s="54">
        <v>1.0629999999999999</v>
      </c>
      <c r="W73" s="54">
        <v>5</v>
      </c>
      <c r="X73" s="54">
        <v>2280</v>
      </c>
      <c r="Y73" s="54">
        <v>1</v>
      </c>
      <c r="Z73" s="54">
        <v>0.5</v>
      </c>
      <c r="AA73" s="54">
        <v>13100</v>
      </c>
      <c r="AB73" s="54">
        <v>0.1</v>
      </c>
      <c r="AC73" s="54">
        <v>0.03</v>
      </c>
      <c r="AD73" s="54">
        <v>27.512</v>
      </c>
    </row>
    <row r="75" spans="2:32" x14ac:dyDescent="0.2">
      <c r="E75" s="30"/>
      <c r="F75" s="35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</row>
    <row r="76" spans="2:32" x14ac:dyDescent="0.2">
      <c r="E76" s="30"/>
      <c r="F76" s="35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</row>
    <row r="78" spans="2:32" ht="15.75" x14ac:dyDescent="0.25">
      <c r="G78" s="81" t="s">
        <v>62</v>
      </c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</row>
    <row r="79" spans="2:32" ht="24" x14ac:dyDescent="0.2">
      <c r="B79" s="21" t="s">
        <v>61</v>
      </c>
      <c r="C79" s="21" t="s">
        <v>2</v>
      </c>
      <c r="D79" s="21" t="s">
        <v>67</v>
      </c>
      <c r="E79" s="39" t="s">
        <v>154</v>
      </c>
      <c r="F79" s="42" t="s">
        <v>60</v>
      </c>
      <c r="G79" s="17" t="s">
        <v>3</v>
      </c>
      <c r="H79" s="18" t="s">
        <v>4</v>
      </c>
      <c r="I79" s="17" t="s">
        <v>0</v>
      </c>
      <c r="J79" s="17" t="s">
        <v>5</v>
      </c>
      <c r="K79" s="17" t="s">
        <v>6</v>
      </c>
      <c r="L79" s="17" t="s">
        <v>7</v>
      </c>
      <c r="M79" s="17" t="s">
        <v>8</v>
      </c>
      <c r="N79" s="17" t="s">
        <v>9</v>
      </c>
      <c r="O79" s="17" t="s">
        <v>10</v>
      </c>
      <c r="P79" s="17" t="s">
        <v>11</v>
      </c>
      <c r="Q79" s="17" t="s">
        <v>12</v>
      </c>
      <c r="R79" s="17" t="s">
        <v>1</v>
      </c>
      <c r="S79" s="17" t="s">
        <v>13</v>
      </c>
      <c r="T79" s="17" t="s">
        <v>14</v>
      </c>
      <c r="U79" s="17" t="s">
        <v>15</v>
      </c>
      <c r="V79" s="17" t="s">
        <v>16</v>
      </c>
      <c r="W79" s="17" t="s">
        <v>17</v>
      </c>
      <c r="X79" s="17" t="s">
        <v>18</v>
      </c>
      <c r="Y79" s="17" t="s">
        <v>19</v>
      </c>
      <c r="Z79" s="17" t="s">
        <v>20</v>
      </c>
      <c r="AA79" s="17" t="s">
        <v>21</v>
      </c>
      <c r="AB79" s="17" t="s">
        <v>22</v>
      </c>
      <c r="AC79" s="17" t="s">
        <v>23</v>
      </c>
      <c r="AD79" s="17" t="s">
        <v>24</v>
      </c>
      <c r="AE79" s="14" t="s">
        <v>39</v>
      </c>
      <c r="AF79" s="17" t="s">
        <v>365</v>
      </c>
    </row>
    <row r="80" spans="2:32" x14ac:dyDescent="0.2">
      <c r="B80" s="5" t="str">
        <f>B3</f>
        <v>1508160-002B</v>
      </c>
      <c r="C80" s="5" t="str">
        <f t="shared" ref="C80:F80" si="0">C3</f>
        <v>UDEQ</v>
      </c>
      <c r="D80" s="5">
        <f t="shared" si="0"/>
        <v>4953250</v>
      </c>
      <c r="E80" s="11">
        <f t="shared" si="0"/>
        <v>377.05320576000003</v>
      </c>
      <c r="F80" s="8">
        <f t="shared" si="0"/>
        <v>42224.679861111108</v>
      </c>
      <c r="G80" s="12">
        <f>G3/1000</f>
        <v>55.7</v>
      </c>
      <c r="H80" s="13"/>
      <c r="I80" s="16">
        <f>I3/1000</f>
        <v>1.5900000000000001E-2</v>
      </c>
      <c r="J80" s="13"/>
      <c r="K80" s="13"/>
      <c r="L80" s="24">
        <f>L3/1000</f>
        <v>1.99E-3</v>
      </c>
      <c r="M80" s="13"/>
      <c r="N80" s="13"/>
      <c r="O80" s="13"/>
      <c r="P80" s="24">
        <f>P3/1000</f>
        <v>8.0799999999999997E-2</v>
      </c>
      <c r="Q80" s="12">
        <f>Q3/1000</f>
        <v>47.8</v>
      </c>
      <c r="R80" s="16">
        <f>R3/1000</f>
        <v>7.4700000000000003E-2</v>
      </c>
      <c r="S80" s="13"/>
      <c r="T80" s="12">
        <f>T3/1000</f>
        <v>1.7</v>
      </c>
      <c r="U80" s="13"/>
      <c r="V80" s="13"/>
      <c r="W80" s="24">
        <f>W3/1000</f>
        <v>6.5799999999999997E-2</v>
      </c>
      <c r="X80" s="13"/>
      <c r="Y80" s="13"/>
      <c r="Z80" s="13"/>
      <c r="AA80" s="13"/>
      <c r="AB80" s="13"/>
      <c r="AC80" s="13"/>
      <c r="AD80" s="16">
        <f>AD3/1000</f>
        <v>0.24199999999999999</v>
      </c>
      <c r="AE80" s="15">
        <f>R80/G80</f>
        <v>1.341113105924596E-3</v>
      </c>
      <c r="AF80">
        <f>I80/G80</f>
        <v>2.8545780969479356E-4</v>
      </c>
    </row>
    <row r="81" spans="2:32" x14ac:dyDescent="0.2">
      <c r="B81" s="5" t="str">
        <f t="shared" ref="B81:F81" si="1">B4</f>
        <v>SJBB-080915-11</v>
      </c>
      <c r="C81" s="5" t="str">
        <f t="shared" si="1"/>
        <v>USEPA Region 9</v>
      </c>
      <c r="D81" s="5" t="str">
        <f t="shared" si="1"/>
        <v>SJBB</v>
      </c>
      <c r="E81" s="11">
        <f t="shared" si="1"/>
        <v>377.61647615999999</v>
      </c>
      <c r="F81" s="8">
        <f t="shared" si="1"/>
        <v>42225.767361111109</v>
      </c>
      <c r="G81" s="12">
        <f t="shared" ref="G81:G144" si="2">G4/1000</f>
        <v>53</v>
      </c>
      <c r="H81" s="13"/>
      <c r="I81" s="16">
        <f t="shared" ref="I81:I144" si="3">I4/1000</f>
        <v>9.1999999999999998E-3</v>
      </c>
      <c r="J81" s="13"/>
      <c r="K81" s="13"/>
      <c r="L81" s="24">
        <f t="shared" ref="L81:L144" si="4">L4/1000</f>
        <v>1.1999999999999999E-4</v>
      </c>
      <c r="M81" s="13"/>
      <c r="N81" s="13"/>
      <c r="O81" s="13"/>
      <c r="P81" s="24">
        <f t="shared" ref="P81:R81" si="5">P4/1000</f>
        <v>5.0999999999999997E-2</v>
      </c>
      <c r="Q81" s="12">
        <f t="shared" si="5"/>
        <v>43</v>
      </c>
      <c r="R81" s="16">
        <f t="shared" si="5"/>
        <v>0.04</v>
      </c>
      <c r="S81" s="13"/>
      <c r="T81" s="12">
        <f t="shared" ref="T81:T144" si="6">T4/1000</f>
        <v>1.2</v>
      </c>
      <c r="U81" s="13"/>
      <c r="V81" s="13"/>
      <c r="W81" s="24">
        <f t="shared" ref="W81:W144" si="7">W4/1000</f>
        <v>3.2000000000000001E-2</v>
      </c>
      <c r="X81" s="13"/>
      <c r="Y81" s="13"/>
      <c r="Z81" s="13"/>
      <c r="AA81" s="13"/>
      <c r="AB81" s="13"/>
      <c r="AC81" s="13"/>
      <c r="AD81" s="16">
        <f t="shared" ref="AD81:AD144" si="8">AD4/1000</f>
        <v>0.15</v>
      </c>
      <c r="AE81" s="15">
        <f t="shared" ref="AE81:AE144" si="9">R81/G81</f>
        <v>7.5471698113207543E-4</v>
      </c>
      <c r="AF81">
        <f t="shared" ref="AF81:AF144" si="10">I81/G81</f>
        <v>1.7358490566037735E-4</v>
      </c>
    </row>
    <row r="82" spans="2:32" x14ac:dyDescent="0.2">
      <c r="B82" s="5" t="str">
        <f t="shared" ref="B82:F82" si="11">B5</f>
        <v>1508189-002B</v>
      </c>
      <c r="C82" s="5" t="str">
        <f t="shared" si="11"/>
        <v>UDEQ</v>
      </c>
      <c r="D82" s="5">
        <f t="shared" si="11"/>
        <v>4953250</v>
      </c>
      <c r="E82" s="11">
        <f t="shared" si="11"/>
        <v>377.05320576000003</v>
      </c>
      <c r="F82" s="8">
        <f t="shared" si="11"/>
        <v>42226.46875</v>
      </c>
      <c r="G82" s="12">
        <f t="shared" si="2"/>
        <v>27</v>
      </c>
      <c r="H82" s="13"/>
      <c r="I82" s="16">
        <f t="shared" si="3"/>
        <v>1.32E-2</v>
      </c>
      <c r="J82" s="13"/>
      <c r="K82" s="13"/>
      <c r="L82" s="24">
        <f t="shared" si="4"/>
        <v>7.8799999999999996E-4</v>
      </c>
      <c r="M82" s="13"/>
      <c r="N82" s="13"/>
      <c r="O82" s="13"/>
      <c r="P82" s="24">
        <f t="shared" ref="P82:R82" si="12">P5/1000</f>
        <v>0.06</v>
      </c>
      <c r="Q82" s="12">
        <f t="shared" si="12"/>
        <v>28.5</v>
      </c>
      <c r="R82" s="16">
        <f t="shared" si="12"/>
        <v>0.14000000000000001</v>
      </c>
      <c r="S82" s="13"/>
      <c r="T82" s="12">
        <f t="shared" si="6"/>
        <v>1.0900000000000001</v>
      </c>
      <c r="U82" s="13"/>
      <c r="V82" s="13"/>
      <c r="W82" s="24">
        <f t="shared" si="7"/>
        <v>2.2100000000000002E-2</v>
      </c>
      <c r="X82" s="13"/>
      <c r="Y82" s="13"/>
      <c r="Z82" s="13"/>
      <c r="AA82" s="13"/>
      <c r="AB82" s="13"/>
      <c r="AC82" s="13"/>
      <c r="AD82" s="16">
        <f t="shared" si="8"/>
        <v>0.66400000000000003</v>
      </c>
      <c r="AE82" s="15">
        <f t="shared" si="9"/>
        <v>5.1851851851851859E-3</v>
      </c>
      <c r="AF82">
        <f t="shared" si="10"/>
        <v>4.8888888888888886E-4</v>
      </c>
    </row>
    <row r="83" spans="2:32" x14ac:dyDescent="0.2">
      <c r="B83" s="5" t="str">
        <f t="shared" ref="B83:F83" si="13">B6</f>
        <v>SJBB-081015-11</v>
      </c>
      <c r="C83" s="5" t="str">
        <f t="shared" si="13"/>
        <v>USEPA Region 9</v>
      </c>
      <c r="D83" s="5" t="str">
        <f t="shared" si="13"/>
        <v>SJBB</v>
      </c>
      <c r="E83" s="11">
        <f t="shared" si="13"/>
        <v>377.61647615999999</v>
      </c>
      <c r="F83" s="8">
        <f t="shared" si="13"/>
        <v>42226.527777777781</v>
      </c>
      <c r="G83" s="12">
        <f t="shared" si="2"/>
        <v>42</v>
      </c>
      <c r="H83" s="13"/>
      <c r="I83" s="16">
        <f t="shared" si="3"/>
        <v>1.2999999999999999E-2</v>
      </c>
      <c r="J83" s="13"/>
      <c r="K83" s="13"/>
      <c r="L83" s="24">
        <f t="shared" si="4"/>
        <v>2.7E-4</v>
      </c>
      <c r="M83" s="13"/>
      <c r="N83" s="13"/>
      <c r="O83" s="13"/>
      <c r="P83" s="24">
        <f t="shared" ref="P83:R83" si="14">P6/1000</f>
        <v>5.6000000000000001E-2</v>
      </c>
      <c r="Q83" s="12">
        <f t="shared" si="14"/>
        <v>39</v>
      </c>
      <c r="R83" s="16">
        <f t="shared" si="14"/>
        <v>0.12</v>
      </c>
      <c r="S83" s="13"/>
      <c r="T83" s="12">
        <f t="shared" si="6"/>
        <v>0.95</v>
      </c>
      <c r="U83" s="13"/>
      <c r="V83" s="13"/>
      <c r="W83" s="24">
        <f t="shared" si="7"/>
        <v>2.5999999999999999E-2</v>
      </c>
      <c r="X83" s="13"/>
      <c r="Y83" s="13"/>
      <c r="Z83" s="13"/>
      <c r="AA83" s="13"/>
      <c r="AB83" s="13"/>
      <c r="AC83" s="13"/>
      <c r="AD83" s="16">
        <f t="shared" si="8"/>
        <v>0.16</v>
      </c>
      <c r="AE83" s="15">
        <f t="shared" si="9"/>
        <v>2.8571428571428571E-3</v>
      </c>
      <c r="AF83">
        <f t="shared" si="10"/>
        <v>3.095238095238095E-4</v>
      </c>
    </row>
    <row r="84" spans="2:32" x14ac:dyDescent="0.2">
      <c r="B84" s="5" t="str">
        <f t="shared" ref="B84:F84" si="15">B7</f>
        <v>1508188-002B</v>
      </c>
      <c r="C84" s="5" t="str">
        <f t="shared" si="15"/>
        <v>UDEQ</v>
      </c>
      <c r="D84" s="5">
        <f t="shared" si="15"/>
        <v>4953250</v>
      </c>
      <c r="E84" s="11">
        <f t="shared" si="15"/>
        <v>377.05320576000003</v>
      </c>
      <c r="F84" s="8">
        <f t="shared" si="15"/>
        <v>42226.665277777778</v>
      </c>
      <c r="G84" s="12">
        <f t="shared" si="2"/>
        <v>28.7</v>
      </c>
      <c r="H84" s="13"/>
      <c r="I84" s="16">
        <f t="shared" si="3"/>
        <v>1.0699999999999999E-2</v>
      </c>
      <c r="J84" s="13"/>
      <c r="K84" s="13"/>
      <c r="L84" s="24">
        <f t="shared" si="4"/>
        <v>7.1299999999999998E-4</v>
      </c>
      <c r="M84" s="13"/>
      <c r="N84" s="13"/>
      <c r="O84" s="13"/>
      <c r="P84" s="24">
        <f t="shared" ref="P84:R84" si="16">P7/1000</f>
        <v>5.4699999999999999E-2</v>
      </c>
      <c r="Q84" s="12">
        <f t="shared" si="16"/>
        <v>27.7</v>
      </c>
      <c r="R84" s="16">
        <f t="shared" si="16"/>
        <v>8.4699999999999998E-2</v>
      </c>
      <c r="S84" s="13"/>
      <c r="T84" s="12">
        <f t="shared" si="6"/>
        <v>1.17</v>
      </c>
      <c r="U84" s="13"/>
      <c r="V84" s="13"/>
      <c r="W84" s="24">
        <f t="shared" si="7"/>
        <v>2.23E-2</v>
      </c>
      <c r="X84" s="13"/>
      <c r="Y84" s="13"/>
      <c r="Z84" s="13"/>
      <c r="AA84" s="13"/>
      <c r="AB84" s="13"/>
      <c r="AC84" s="13"/>
      <c r="AD84" s="16">
        <f t="shared" si="8"/>
        <v>0.96</v>
      </c>
      <c r="AE84" s="15">
        <f t="shared" si="9"/>
        <v>2.951219512195122E-3</v>
      </c>
      <c r="AF84">
        <f t="shared" si="10"/>
        <v>3.7282229965156791E-4</v>
      </c>
    </row>
    <row r="85" spans="2:32" x14ac:dyDescent="0.2">
      <c r="B85" s="5" t="str">
        <f t="shared" ref="B85:F85" si="17">B8</f>
        <v>1508228-002B</v>
      </c>
      <c r="C85" s="5" t="str">
        <f t="shared" si="17"/>
        <v>UDEQ</v>
      </c>
      <c r="D85" s="5">
        <f t="shared" si="17"/>
        <v>4953250</v>
      </c>
      <c r="E85" s="11">
        <f t="shared" si="17"/>
        <v>377.05320576000003</v>
      </c>
      <c r="F85" s="8">
        <f t="shared" si="17"/>
        <v>42227.453472222223</v>
      </c>
      <c r="G85" s="12">
        <f t="shared" si="2"/>
        <v>47.8</v>
      </c>
      <c r="H85" s="13"/>
      <c r="I85" s="16">
        <f t="shared" si="3"/>
        <v>1.15E-2</v>
      </c>
      <c r="J85" s="13"/>
      <c r="K85" s="13"/>
      <c r="L85" s="24">
        <f t="shared" si="4"/>
        <v>1.01E-3</v>
      </c>
      <c r="M85" s="13"/>
      <c r="N85" s="13"/>
      <c r="O85" s="13"/>
      <c r="P85" s="24">
        <f t="shared" ref="P85:R85" si="18">P8/1000</f>
        <v>6.1600000000000002E-2</v>
      </c>
      <c r="Q85" s="12">
        <f t="shared" si="18"/>
        <v>37</v>
      </c>
      <c r="R85" s="16">
        <f t="shared" si="18"/>
        <v>6.3500000000000001E-2</v>
      </c>
      <c r="S85" s="13"/>
      <c r="T85" s="12">
        <f t="shared" si="6"/>
        <v>1.31</v>
      </c>
      <c r="U85" s="13"/>
      <c r="V85" s="13"/>
      <c r="W85" s="24">
        <f t="shared" si="7"/>
        <v>2.7699999999999999E-2</v>
      </c>
      <c r="X85" s="13"/>
      <c r="Y85" s="13"/>
      <c r="Z85" s="13"/>
      <c r="AA85" s="13"/>
      <c r="AB85" s="13"/>
      <c r="AC85" s="13"/>
      <c r="AD85" s="16">
        <f t="shared" si="8"/>
        <v>0.16700000000000001</v>
      </c>
      <c r="AE85" s="15">
        <f t="shared" si="9"/>
        <v>1.3284518828451885E-3</v>
      </c>
      <c r="AF85">
        <f t="shared" si="10"/>
        <v>2.4058577405857741E-4</v>
      </c>
    </row>
    <row r="86" spans="2:32" x14ac:dyDescent="0.2">
      <c r="B86" s="5" t="str">
        <f t="shared" ref="B86:F86" si="19">B9</f>
        <v>SJBB-081115-11</v>
      </c>
      <c r="C86" s="5" t="str">
        <f t="shared" si="19"/>
        <v>USEPA Region 9</v>
      </c>
      <c r="D86" s="5" t="str">
        <f t="shared" si="19"/>
        <v>SJBB</v>
      </c>
      <c r="E86" s="11">
        <f t="shared" si="19"/>
        <v>377.61647615999999</v>
      </c>
      <c r="F86" s="8">
        <f t="shared" si="19"/>
        <v>42227.479166666664</v>
      </c>
      <c r="G86" s="12">
        <f t="shared" si="2"/>
        <v>110</v>
      </c>
      <c r="H86" s="13"/>
      <c r="I86" s="16">
        <f t="shared" si="3"/>
        <v>2.1000000000000001E-2</v>
      </c>
      <c r="J86" s="13"/>
      <c r="K86" s="13"/>
      <c r="L86" s="24">
        <f t="shared" si="4"/>
        <v>3.3E-4</v>
      </c>
      <c r="M86" s="13"/>
      <c r="N86" s="13"/>
      <c r="O86" s="13"/>
      <c r="P86" s="24">
        <f t="shared" ref="P86:R86" si="20">P9/1000</f>
        <v>0.1</v>
      </c>
      <c r="Q86" s="12">
        <f t="shared" si="20"/>
        <v>85</v>
      </c>
      <c r="R86" s="16">
        <f t="shared" si="20"/>
        <v>8.2000000000000003E-2</v>
      </c>
      <c r="S86" s="13"/>
      <c r="T86" s="12">
        <f t="shared" si="6"/>
        <v>1.8</v>
      </c>
      <c r="U86" s="13"/>
      <c r="V86" s="13"/>
      <c r="W86" s="24">
        <f t="shared" si="7"/>
        <v>4.9000000000000002E-2</v>
      </c>
      <c r="X86" s="13"/>
      <c r="Y86" s="13"/>
      <c r="Z86" s="13"/>
      <c r="AA86" s="13"/>
      <c r="AB86" s="13"/>
      <c r="AC86" s="13"/>
      <c r="AD86" s="16">
        <f t="shared" si="8"/>
        <v>0.25</v>
      </c>
      <c r="AE86" s="15">
        <f t="shared" si="9"/>
        <v>7.4545454545454546E-4</v>
      </c>
      <c r="AF86">
        <f t="shared" si="10"/>
        <v>1.9090909090909092E-4</v>
      </c>
    </row>
    <row r="87" spans="2:32" x14ac:dyDescent="0.2">
      <c r="B87" s="5" t="str">
        <f t="shared" ref="B87:F87" si="21">B10</f>
        <v>1508227-002B</v>
      </c>
      <c r="C87" s="5" t="str">
        <f t="shared" si="21"/>
        <v>UDEQ</v>
      </c>
      <c r="D87" s="5">
        <f t="shared" si="21"/>
        <v>4953250</v>
      </c>
      <c r="E87" s="11">
        <f t="shared" si="21"/>
        <v>377.05320576000003</v>
      </c>
      <c r="F87" s="8">
        <f t="shared" si="21"/>
        <v>42227.625694444447</v>
      </c>
      <c r="G87" s="12">
        <f t="shared" si="2"/>
        <v>48.7</v>
      </c>
      <c r="H87" s="13"/>
      <c r="I87" s="16">
        <f t="shared" si="3"/>
        <v>1.2E-2</v>
      </c>
      <c r="J87" s="13"/>
      <c r="K87" s="13"/>
      <c r="L87" s="24">
        <f t="shared" si="4"/>
        <v>1.0399999999999999E-3</v>
      </c>
      <c r="M87" s="13"/>
      <c r="N87" s="13"/>
      <c r="O87" s="13"/>
      <c r="P87" s="24">
        <f t="shared" ref="P87:R87" si="22">P10/1000</f>
        <v>6.4199999999999993E-2</v>
      </c>
      <c r="Q87" s="12">
        <f t="shared" si="22"/>
        <v>36.799999999999997</v>
      </c>
      <c r="R87" s="16">
        <f t="shared" si="22"/>
        <v>6.3399999999999998E-2</v>
      </c>
      <c r="S87" s="13"/>
      <c r="T87" s="12">
        <f t="shared" si="6"/>
        <v>1.4</v>
      </c>
      <c r="U87" s="13"/>
      <c r="V87" s="13"/>
      <c r="W87" s="24">
        <f t="shared" si="7"/>
        <v>2.8000000000000001E-2</v>
      </c>
      <c r="X87" s="13"/>
      <c r="Y87" s="13"/>
      <c r="Z87" s="13"/>
      <c r="AA87" s="13"/>
      <c r="AB87" s="13"/>
      <c r="AC87" s="13"/>
      <c r="AD87" s="16">
        <f t="shared" si="8"/>
        <v>0.16300000000000001</v>
      </c>
      <c r="AE87" s="15">
        <f t="shared" si="9"/>
        <v>1.301848049281314E-3</v>
      </c>
      <c r="AF87">
        <f t="shared" si="10"/>
        <v>2.4640657084188912E-4</v>
      </c>
    </row>
    <row r="88" spans="2:32" x14ac:dyDescent="0.2">
      <c r="B88" s="5" t="str">
        <f t="shared" ref="B88:F88" si="23">B11</f>
        <v>02-08_20150812_RS</v>
      </c>
      <c r="C88" s="5" t="str">
        <f t="shared" si="23"/>
        <v>NNEPA</v>
      </c>
      <c r="D88" s="5" t="str">
        <f t="shared" si="23"/>
        <v>02SANJUANR08</v>
      </c>
      <c r="E88" s="11">
        <f t="shared" si="23"/>
        <v>377.58428928000001</v>
      </c>
      <c r="F88" s="8">
        <f t="shared" si="23"/>
        <v>42228.447916666664</v>
      </c>
      <c r="G88" s="12"/>
      <c r="H88" s="13"/>
      <c r="I88" s="16">
        <f t="shared" si="3"/>
        <v>2.1999999999999999E-2</v>
      </c>
      <c r="J88" s="13"/>
      <c r="K88" s="13"/>
      <c r="L88" s="24">
        <f t="shared" si="4"/>
        <v>8.0000000000000004E-4</v>
      </c>
      <c r="M88" s="13"/>
      <c r="N88" s="13"/>
      <c r="O88" s="13"/>
      <c r="P88" s="24">
        <f t="shared" ref="P88:R88" si="24">P11/1000</f>
        <v>5.8000000000000003E-2</v>
      </c>
      <c r="Q88" s="12"/>
      <c r="R88" s="16">
        <f t="shared" si="24"/>
        <v>4.3999999999999997E-2</v>
      </c>
      <c r="S88" s="13"/>
      <c r="T88" s="12"/>
      <c r="U88" s="13"/>
      <c r="V88" s="13"/>
      <c r="W88" s="24">
        <f t="shared" si="7"/>
        <v>1.7999999999999999E-2</v>
      </c>
      <c r="X88" s="13"/>
      <c r="Y88" s="13"/>
      <c r="Z88" s="13"/>
      <c r="AA88" s="13"/>
      <c r="AB88" s="13"/>
      <c r="AC88" s="13"/>
      <c r="AD88" s="16">
        <f t="shared" si="8"/>
        <v>0.14000000000000001</v>
      </c>
      <c r="AE88" s="15"/>
    </row>
    <row r="89" spans="2:32" x14ac:dyDescent="0.2">
      <c r="B89" s="5" t="str">
        <f t="shared" ref="B89:F89" si="25">B12</f>
        <v>1508263-002B</v>
      </c>
      <c r="C89" s="5" t="str">
        <f t="shared" si="25"/>
        <v>UDEQ</v>
      </c>
      <c r="D89" s="5">
        <f t="shared" si="25"/>
        <v>4953250</v>
      </c>
      <c r="E89" s="11">
        <f t="shared" si="25"/>
        <v>377.05320576000003</v>
      </c>
      <c r="F89" s="8">
        <f t="shared" si="25"/>
        <v>42228.466666666667</v>
      </c>
      <c r="G89" s="12">
        <f t="shared" si="2"/>
        <v>45.4</v>
      </c>
      <c r="H89" s="13"/>
      <c r="I89" s="16">
        <f t="shared" si="3"/>
        <v>1.49E-2</v>
      </c>
      <c r="J89" s="13"/>
      <c r="K89" s="13"/>
      <c r="L89" s="24">
        <f t="shared" si="4"/>
        <v>9.3999999999999997E-4</v>
      </c>
      <c r="M89" s="13"/>
      <c r="N89" s="13"/>
      <c r="O89" s="13"/>
      <c r="P89" s="24">
        <f t="shared" ref="P89:R89" si="26">P12/1000</f>
        <v>7.6700000000000004E-2</v>
      </c>
      <c r="Q89" s="12">
        <f t="shared" si="26"/>
        <v>34.6</v>
      </c>
      <c r="R89" s="16">
        <f t="shared" si="26"/>
        <v>6.7400000000000002E-2</v>
      </c>
      <c r="S89" s="13"/>
      <c r="T89" s="12">
        <f t="shared" si="6"/>
        <v>1.67</v>
      </c>
      <c r="U89" s="13"/>
      <c r="V89" s="13"/>
      <c r="W89" s="24">
        <f t="shared" si="7"/>
        <v>3.0300000000000001E-2</v>
      </c>
      <c r="X89" s="13"/>
      <c r="Y89" s="13"/>
      <c r="Z89" s="13"/>
      <c r="AA89" s="13"/>
      <c r="AB89" s="13"/>
      <c r="AC89" s="13"/>
      <c r="AD89" s="16">
        <f t="shared" si="8"/>
        <v>0.17599999999999999</v>
      </c>
      <c r="AE89" s="15">
        <f t="shared" si="9"/>
        <v>1.4845814977973569E-3</v>
      </c>
      <c r="AF89">
        <f t="shared" si="10"/>
        <v>3.2819383259911894E-4</v>
      </c>
    </row>
    <row r="90" spans="2:32" x14ac:dyDescent="0.2">
      <c r="B90" s="5" t="str">
        <f t="shared" ref="B90:F90" si="27">B13</f>
        <v>SJBB-081215-11</v>
      </c>
      <c r="C90" s="5" t="str">
        <f t="shared" si="27"/>
        <v>USEPA Region 9</v>
      </c>
      <c r="D90" s="5" t="str">
        <f t="shared" si="27"/>
        <v>SJBB</v>
      </c>
      <c r="E90" s="11">
        <f t="shared" si="27"/>
        <v>377.61647615999999</v>
      </c>
      <c r="F90" s="8">
        <f t="shared" si="27"/>
        <v>42228.489583333336</v>
      </c>
      <c r="G90" s="12">
        <f t="shared" si="2"/>
        <v>110</v>
      </c>
      <c r="H90" s="13"/>
      <c r="I90" s="16">
        <f t="shared" si="3"/>
        <v>2.1000000000000001E-2</v>
      </c>
      <c r="J90" s="13"/>
      <c r="K90" s="13"/>
      <c r="L90" s="24">
        <f t="shared" si="4"/>
        <v>5.9999999999999995E-4</v>
      </c>
      <c r="M90" s="13"/>
      <c r="N90" s="13"/>
      <c r="O90" s="13"/>
      <c r="P90" s="24">
        <f t="shared" ref="P90:R90" si="28">P13/1000</f>
        <v>8.5999999999999993E-2</v>
      </c>
      <c r="Q90" s="12">
        <f t="shared" si="28"/>
        <v>85</v>
      </c>
      <c r="R90" s="16">
        <f t="shared" si="28"/>
        <v>7.8E-2</v>
      </c>
      <c r="S90" s="13"/>
      <c r="T90" s="12">
        <f t="shared" si="6"/>
        <v>1.7</v>
      </c>
      <c r="U90" s="13"/>
      <c r="V90" s="13"/>
      <c r="W90" s="24">
        <f t="shared" si="7"/>
        <v>4.4999999999999998E-2</v>
      </c>
      <c r="X90" s="13"/>
      <c r="Y90" s="13"/>
      <c r="Z90" s="13"/>
      <c r="AA90" s="13"/>
      <c r="AB90" s="13"/>
      <c r="AC90" s="13"/>
      <c r="AD90" s="16">
        <f t="shared" si="8"/>
        <v>0.21</v>
      </c>
      <c r="AE90" s="15">
        <f t="shared" si="9"/>
        <v>7.0909090909090911E-4</v>
      </c>
      <c r="AF90">
        <f t="shared" si="10"/>
        <v>1.9090909090909092E-4</v>
      </c>
    </row>
    <row r="91" spans="2:32" x14ac:dyDescent="0.2">
      <c r="B91" s="5" t="str">
        <f t="shared" ref="B91:F91" si="29">B14</f>
        <v>1508275-002B</v>
      </c>
      <c r="C91" s="5" t="str">
        <f t="shared" si="29"/>
        <v>UDEQ</v>
      </c>
      <c r="D91" s="5">
        <f t="shared" si="29"/>
        <v>4953250</v>
      </c>
      <c r="E91" s="11">
        <f t="shared" si="29"/>
        <v>377.05320576000003</v>
      </c>
      <c r="F91" s="8">
        <f t="shared" si="29"/>
        <v>42229.477777777778</v>
      </c>
      <c r="G91" s="12">
        <f t="shared" si="2"/>
        <v>19.3</v>
      </c>
      <c r="H91" s="13"/>
      <c r="I91" s="16">
        <f t="shared" si="3"/>
        <v>8.77E-3</v>
      </c>
      <c r="J91" s="13"/>
      <c r="K91" s="13"/>
      <c r="L91" s="24">
        <f t="shared" si="4"/>
        <v>7.4399999999999998E-4</v>
      </c>
      <c r="M91" s="13"/>
      <c r="N91" s="13"/>
      <c r="O91" s="13"/>
      <c r="P91" s="24">
        <f t="shared" ref="P91:R91" si="30">P14/1000</f>
        <v>3.3600000000000005E-2</v>
      </c>
      <c r="Q91" s="12">
        <f t="shared" si="30"/>
        <v>12.9</v>
      </c>
      <c r="R91" s="16">
        <f t="shared" si="30"/>
        <v>3.56E-2</v>
      </c>
      <c r="S91" s="13"/>
      <c r="T91" s="12">
        <f t="shared" si="6"/>
        <v>1.19</v>
      </c>
      <c r="U91" s="13"/>
      <c r="V91" s="13"/>
      <c r="W91" s="24">
        <f t="shared" si="7"/>
        <v>1.8800000000000001E-2</v>
      </c>
      <c r="X91" s="13"/>
      <c r="Y91" s="13"/>
      <c r="Z91" s="13"/>
      <c r="AA91" s="13"/>
      <c r="AB91" s="13"/>
      <c r="AC91" s="13"/>
      <c r="AD91" s="16">
        <f t="shared" si="8"/>
        <v>9.2700000000000005E-2</v>
      </c>
      <c r="AE91" s="15">
        <f t="shared" si="9"/>
        <v>1.8445595854922278E-3</v>
      </c>
      <c r="AF91">
        <f t="shared" si="10"/>
        <v>4.5440414507772018E-4</v>
      </c>
    </row>
    <row r="92" spans="2:32" x14ac:dyDescent="0.2">
      <c r="B92" s="5" t="str">
        <f t="shared" ref="B92:F92" si="31">B15</f>
        <v>1508262-002B</v>
      </c>
      <c r="C92" s="5" t="str">
        <f t="shared" si="31"/>
        <v>UDEQ</v>
      </c>
      <c r="D92" s="5">
        <f t="shared" si="31"/>
        <v>4953250</v>
      </c>
      <c r="E92" s="11">
        <f t="shared" si="31"/>
        <v>377.05320576000003</v>
      </c>
      <c r="F92" s="8">
        <f t="shared" si="31"/>
        <v>42229.622916666667</v>
      </c>
      <c r="G92" s="12">
        <f t="shared" si="2"/>
        <v>30.6</v>
      </c>
      <c r="H92" s="13"/>
      <c r="I92" s="16">
        <f t="shared" si="3"/>
        <v>1.03E-2</v>
      </c>
      <c r="J92" s="13"/>
      <c r="K92" s="13"/>
      <c r="L92" s="24">
        <f t="shared" si="4"/>
        <v>7.1199999999999996E-4</v>
      </c>
      <c r="M92" s="13"/>
      <c r="N92" s="13"/>
      <c r="O92" s="13"/>
      <c r="P92" s="24">
        <f t="shared" ref="P92:R92" si="32">P15/1000</f>
        <v>5.3400000000000003E-2</v>
      </c>
      <c r="Q92" s="12">
        <f t="shared" si="32"/>
        <v>23.7</v>
      </c>
      <c r="R92" s="16">
        <f t="shared" si="32"/>
        <v>4.9099999999999991E-2</v>
      </c>
      <c r="S92" s="13"/>
      <c r="T92" s="12">
        <f t="shared" si="6"/>
        <v>1.19</v>
      </c>
      <c r="U92" s="13"/>
      <c r="V92" s="13"/>
      <c r="W92" s="24">
        <f t="shared" si="7"/>
        <v>2.1700000000000001E-2</v>
      </c>
      <c r="X92" s="13"/>
      <c r="Y92" s="13"/>
      <c r="Z92" s="13"/>
      <c r="AA92" s="13"/>
      <c r="AB92" s="13"/>
      <c r="AC92" s="13"/>
      <c r="AD92" s="16">
        <f t="shared" si="8"/>
        <v>0.126</v>
      </c>
      <c r="AE92" s="15">
        <f t="shared" si="9"/>
        <v>1.6045751633986924E-3</v>
      </c>
      <c r="AF92">
        <f t="shared" si="10"/>
        <v>3.3660130718954248E-4</v>
      </c>
    </row>
    <row r="93" spans="2:32" x14ac:dyDescent="0.2">
      <c r="B93" s="5" t="str">
        <f t="shared" ref="B93:F93" si="33">B16</f>
        <v>1508300-002B</v>
      </c>
      <c r="C93" s="5" t="str">
        <f t="shared" si="33"/>
        <v>UDEQ</v>
      </c>
      <c r="D93" s="5">
        <f t="shared" si="33"/>
        <v>4953250</v>
      </c>
      <c r="E93" s="11">
        <f t="shared" si="33"/>
        <v>377.05320576000003</v>
      </c>
      <c r="F93" s="8">
        <f t="shared" si="33"/>
        <v>42230.459722222222</v>
      </c>
      <c r="G93" s="12">
        <f t="shared" si="2"/>
        <v>66.3</v>
      </c>
      <c r="H93" s="13"/>
      <c r="I93" s="16">
        <f t="shared" si="3"/>
        <v>1.6800000000000002E-2</v>
      </c>
      <c r="J93" s="13"/>
      <c r="K93" s="13"/>
      <c r="L93" s="24">
        <f t="shared" si="4"/>
        <v>1.4E-3</v>
      </c>
      <c r="M93" s="13"/>
      <c r="N93" s="13"/>
      <c r="O93" s="13"/>
      <c r="P93" s="24">
        <f t="shared" ref="P93:R93" si="34">P16/1000</f>
        <v>0.11600000000000001</v>
      </c>
      <c r="Q93" s="12">
        <f t="shared" si="34"/>
        <v>58.2</v>
      </c>
      <c r="R93" s="16">
        <f t="shared" si="34"/>
        <v>9.6000000000000002E-2</v>
      </c>
      <c r="S93" s="13"/>
      <c r="T93" s="12">
        <f t="shared" si="6"/>
        <v>2.16</v>
      </c>
      <c r="U93" s="13"/>
      <c r="V93" s="13"/>
      <c r="W93" s="24">
        <f t="shared" si="7"/>
        <v>4.9200000000000001E-2</v>
      </c>
      <c r="X93" s="13"/>
      <c r="Y93" s="13"/>
      <c r="Z93" s="13"/>
      <c r="AA93" s="13"/>
      <c r="AB93" s="13"/>
      <c r="AC93" s="13"/>
      <c r="AD93" s="16">
        <f t="shared" si="8"/>
        <v>0.28799999999999998</v>
      </c>
      <c r="AE93" s="15">
        <f t="shared" si="9"/>
        <v>1.4479638009049776E-3</v>
      </c>
      <c r="AF93">
        <f t="shared" si="10"/>
        <v>2.5339366515837107E-4</v>
      </c>
    </row>
    <row r="94" spans="2:32" x14ac:dyDescent="0.2">
      <c r="B94" s="5" t="str">
        <f t="shared" ref="B94:F94" si="35">B17</f>
        <v>SJBB-081415-11</v>
      </c>
      <c r="C94" s="5" t="str">
        <f t="shared" si="35"/>
        <v>USEPA Region 9</v>
      </c>
      <c r="D94" s="5" t="str">
        <f t="shared" si="35"/>
        <v>SJBB</v>
      </c>
      <c r="E94" s="11">
        <f t="shared" si="35"/>
        <v>377.61647615999999</v>
      </c>
      <c r="F94" s="8">
        <f t="shared" si="35"/>
        <v>42230.493055555555</v>
      </c>
      <c r="G94" s="12">
        <f t="shared" si="2"/>
        <v>120</v>
      </c>
      <c r="H94" s="13"/>
      <c r="I94" s="16">
        <f t="shared" si="3"/>
        <v>2.3E-2</v>
      </c>
      <c r="J94" s="13"/>
      <c r="K94" s="13"/>
      <c r="L94" s="24">
        <f t="shared" si="4"/>
        <v>1.1000000000000001E-3</v>
      </c>
      <c r="M94" s="13"/>
      <c r="N94" s="13"/>
      <c r="O94" s="13"/>
      <c r="P94" s="24">
        <f t="shared" ref="P94:R94" si="36">P17/1000</f>
        <v>0.13</v>
      </c>
      <c r="Q94" s="12">
        <f t="shared" si="36"/>
        <v>120</v>
      </c>
      <c r="R94" s="16">
        <f t="shared" si="36"/>
        <v>0.12</v>
      </c>
      <c r="S94" s="13"/>
      <c r="T94" s="12">
        <f t="shared" si="6"/>
        <v>2.2999999999999998</v>
      </c>
      <c r="U94" s="13"/>
      <c r="V94" s="13"/>
      <c r="W94" s="24">
        <f t="shared" si="7"/>
        <v>5.5E-2</v>
      </c>
      <c r="X94" s="13"/>
      <c r="Y94" s="13"/>
      <c r="Z94" s="13"/>
      <c r="AA94" s="13"/>
      <c r="AB94" s="13"/>
      <c r="AC94" s="13"/>
      <c r="AD94" s="16">
        <f t="shared" si="8"/>
        <v>0.41</v>
      </c>
      <c r="AE94" s="15">
        <f t="shared" si="9"/>
        <v>1E-3</v>
      </c>
      <c r="AF94">
        <f t="shared" si="10"/>
        <v>1.9166666666666667E-4</v>
      </c>
    </row>
    <row r="95" spans="2:32" x14ac:dyDescent="0.2">
      <c r="B95" s="5" t="str">
        <f t="shared" ref="B95:F95" si="37">B18</f>
        <v>1508302-002B</v>
      </c>
      <c r="C95" s="5" t="str">
        <f t="shared" si="37"/>
        <v>UDEQ</v>
      </c>
      <c r="D95" s="5">
        <f t="shared" si="37"/>
        <v>4953250</v>
      </c>
      <c r="E95" s="11">
        <f t="shared" si="37"/>
        <v>377.05320576000003</v>
      </c>
      <c r="F95" s="8">
        <f t="shared" si="37"/>
        <v>42231.479861111111</v>
      </c>
      <c r="G95" s="12">
        <f t="shared" si="2"/>
        <v>37.6</v>
      </c>
      <c r="H95" s="13"/>
      <c r="I95" s="16">
        <f t="shared" si="3"/>
        <v>1.12E-2</v>
      </c>
      <c r="J95" s="13"/>
      <c r="K95" s="13"/>
      <c r="L95" s="24">
        <f t="shared" si="4"/>
        <v>9.8400000000000007E-4</v>
      </c>
      <c r="M95" s="13"/>
      <c r="N95" s="13"/>
      <c r="O95" s="13"/>
      <c r="P95" s="24">
        <f t="shared" ref="P95:R95" si="38">P18/1000</f>
        <v>5.7599999999999998E-2</v>
      </c>
      <c r="Q95" s="12">
        <f t="shared" si="38"/>
        <v>32.299999999999997</v>
      </c>
      <c r="R95" s="16">
        <f t="shared" si="38"/>
        <v>5.3999999999999999E-2</v>
      </c>
      <c r="S95" s="13"/>
      <c r="T95" s="12">
        <f t="shared" si="6"/>
        <v>1.23</v>
      </c>
      <c r="U95" s="13"/>
      <c r="V95" s="13"/>
      <c r="W95" s="24">
        <f t="shared" si="7"/>
        <v>2.7799999999999998E-2</v>
      </c>
      <c r="X95" s="13"/>
      <c r="Y95" s="13"/>
      <c r="Z95" s="13"/>
      <c r="AA95" s="13"/>
      <c r="AB95" s="13"/>
      <c r="AC95" s="13"/>
      <c r="AD95" s="16">
        <f t="shared" si="8"/>
        <v>0.16</v>
      </c>
      <c r="AE95" s="15">
        <f t="shared" si="9"/>
        <v>1.4361702127659575E-3</v>
      </c>
      <c r="AF95">
        <f t="shared" si="10"/>
        <v>2.9787234042553192E-4</v>
      </c>
    </row>
    <row r="96" spans="2:32" x14ac:dyDescent="0.2">
      <c r="B96" s="5" t="str">
        <f t="shared" ref="B96:F96" si="39">B19</f>
        <v>SJBB-081515-11</v>
      </c>
      <c r="C96" s="5" t="str">
        <f t="shared" si="39"/>
        <v>USEPA Region 9</v>
      </c>
      <c r="D96" s="5" t="str">
        <f t="shared" si="39"/>
        <v>SJBB</v>
      </c>
      <c r="E96" s="11">
        <f t="shared" si="39"/>
        <v>377.61647615999999</v>
      </c>
      <c r="F96" s="8">
        <f t="shared" si="39"/>
        <v>42231.534722222219</v>
      </c>
      <c r="G96" s="12">
        <f t="shared" si="2"/>
        <v>64</v>
      </c>
      <c r="H96" s="13"/>
      <c r="I96" s="16">
        <f t="shared" si="3"/>
        <v>1.4E-2</v>
      </c>
      <c r="J96" s="13"/>
      <c r="K96" s="13"/>
      <c r="L96" s="24">
        <f t="shared" si="4"/>
        <v>5.9999999999999995E-4</v>
      </c>
      <c r="M96" s="13"/>
      <c r="N96" s="13"/>
      <c r="O96" s="13"/>
      <c r="P96" s="24">
        <f t="shared" ref="P96:R96" si="40">P19/1000</f>
        <v>6.7000000000000004E-2</v>
      </c>
      <c r="Q96" s="12">
        <f t="shared" si="40"/>
        <v>57</v>
      </c>
      <c r="R96" s="16">
        <f t="shared" si="40"/>
        <v>0.06</v>
      </c>
      <c r="S96" s="13"/>
      <c r="T96" s="12">
        <f t="shared" si="6"/>
        <v>1.2</v>
      </c>
      <c r="U96" s="13"/>
      <c r="V96" s="13"/>
      <c r="W96" s="24">
        <f t="shared" si="7"/>
        <v>0.03</v>
      </c>
      <c r="X96" s="13"/>
      <c r="Y96" s="13"/>
      <c r="Z96" s="13"/>
      <c r="AA96" s="13"/>
      <c r="AB96" s="13"/>
      <c r="AC96" s="13"/>
      <c r="AD96" s="16">
        <f t="shared" si="8"/>
        <v>0.2</v>
      </c>
      <c r="AE96" s="15">
        <f t="shared" si="9"/>
        <v>9.3749999999999997E-4</v>
      </c>
      <c r="AF96">
        <f t="shared" si="10"/>
        <v>2.1875E-4</v>
      </c>
    </row>
    <row r="97" spans="2:32" x14ac:dyDescent="0.2">
      <c r="B97" s="5" t="str">
        <f t="shared" ref="B97:F97" si="41">B20</f>
        <v>1508316-002B</v>
      </c>
      <c r="C97" s="5" t="str">
        <f t="shared" si="41"/>
        <v>UDEQ</v>
      </c>
      <c r="D97" s="5">
        <f t="shared" si="41"/>
        <v>4953250</v>
      </c>
      <c r="E97" s="11">
        <f t="shared" si="41"/>
        <v>377.05320576000003</v>
      </c>
      <c r="F97" s="8">
        <f t="shared" si="41"/>
        <v>42232.462500000001</v>
      </c>
      <c r="G97" s="12">
        <f t="shared" si="2"/>
        <v>24.6</v>
      </c>
      <c r="H97" s="13"/>
      <c r="I97" s="16">
        <f t="shared" si="3"/>
        <v>7.8700000000000003E-3</v>
      </c>
      <c r="J97" s="13"/>
      <c r="K97" s="13"/>
      <c r="L97" s="24">
        <f t="shared" si="4"/>
        <v>5.2800000000000004E-4</v>
      </c>
      <c r="M97" s="13"/>
      <c r="N97" s="13"/>
      <c r="O97" s="13"/>
      <c r="P97" s="24">
        <f t="shared" ref="P97:R97" si="42">P20/1000</f>
        <v>3.3799999999999997E-2</v>
      </c>
      <c r="Q97" s="12">
        <f t="shared" si="42"/>
        <v>23.3</v>
      </c>
      <c r="R97" s="16">
        <f t="shared" si="42"/>
        <v>3.1600000000000003E-2</v>
      </c>
      <c r="S97" s="13"/>
      <c r="T97" s="12">
        <f t="shared" si="6"/>
        <v>0.64200000000000002</v>
      </c>
      <c r="U97" s="13"/>
      <c r="V97" s="13"/>
      <c r="W97" s="24">
        <f t="shared" si="7"/>
        <v>1.7999999999999999E-2</v>
      </c>
      <c r="X97" s="13"/>
      <c r="Y97" s="13"/>
      <c r="Z97" s="13"/>
      <c r="AA97" s="13"/>
      <c r="AB97" s="13"/>
      <c r="AC97" s="13"/>
      <c r="AD97" s="16">
        <f t="shared" si="8"/>
        <v>0.63200000000000001</v>
      </c>
      <c r="AE97" s="15">
        <f t="shared" si="9"/>
        <v>1.2845528455284554E-3</v>
      </c>
      <c r="AF97">
        <f t="shared" si="10"/>
        <v>3.1991869918699187E-4</v>
      </c>
    </row>
    <row r="98" spans="2:32" x14ac:dyDescent="0.2">
      <c r="B98" s="5" t="str">
        <f t="shared" ref="B98:F98" si="43">B21</f>
        <v>SJBB-081615-11</v>
      </c>
      <c r="C98" s="5" t="str">
        <f t="shared" si="43"/>
        <v>USEPA Region 9</v>
      </c>
      <c r="D98" s="5" t="str">
        <f t="shared" si="43"/>
        <v>SJBB</v>
      </c>
      <c r="E98" s="11">
        <f t="shared" si="43"/>
        <v>377.61647615999999</v>
      </c>
      <c r="F98" s="8">
        <f t="shared" si="43"/>
        <v>42232.583333333336</v>
      </c>
      <c r="G98" s="12">
        <f t="shared" si="2"/>
        <v>33</v>
      </c>
      <c r="H98" s="13"/>
      <c r="I98" s="16">
        <f t="shared" si="3"/>
        <v>8.6E-3</v>
      </c>
      <c r="J98" s="13"/>
      <c r="K98" s="13"/>
      <c r="L98" s="24">
        <f t="shared" si="4"/>
        <v>2.3999999999999998E-4</v>
      </c>
      <c r="M98" s="13"/>
      <c r="N98" s="13"/>
      <c r="O98" s="13"/>
      <c r="P98" s="24">
        <f t="shared" ref="P98:R98" si="44">P21/1000</f>
        <v>2.7E-2</v>
      </c>
      <c r="Q98" s="12">
        <f t="shared" si="44"/>
        <v>26</v>
      </c>
      <c r="R98" s="16">
        <f t="shared" si="44"/>
        <v>1.9E-2</v>
      </c>
      <c r="S98" s="13"/>
      <c r="T98" s="12">
        <f t="shared" si="6"/>
        <v>0.54</v>
      </c>
      <c r="U98" s="13"/>
      <c r="V98" s="13"/>
      <c r="W98" s="24">
        <f t="shared" si="7"/>
        <v>1.7000000000000001E-2</v>
      </c>
      <c r="X98" s="13"/>
      <c r="Y98" s="13"/>
      <c r="Z98" s="13"/>
      <c r="AA98" s="13"/>
      <c r="AB98" s="13"/>
      <c r="AC98" s="13"/>
      <c r="AD98" s="16">
        <f t="shared" si="8"/>
        <v>7.4999999999999997E-2</v>
      </c>
      <c r="AE98" s="15">
        <f t="shared" si="9"/>
        <v>5.7575757575757571E-4</v>
      </c>
      <c r="AF98">
        <f t="shared" si="10"/>
        <v>2.6060606060606062E-4</v>
      </c>
    </row>
    <row r="99" spans="2:32" x14ac:dyDescent="0.2">
      <c r="B99" s="5" t="str">
        <f t="shared" ref="B99:F99" si="45">B22</f>
        <v>SJBB-081615-12</v>
      </c>
      <c r="C99" s="5" t="str">
        <f t="shared" si="45"/>
        <v>USEPA Region 9</v>
      </c>
      <c r="D99" s="5" t="str">
        <f t="shared" si="45"/>
        <v>SJBB</v>
      </c>
      <c r="E99" s="11">
        <f t="shared" si="45"/>
        <v>377.61647615999999</v>
      </c>
      <c r="F99" s="8">
        <f t="shared" si="45"/>
        <v>42232.583333333336</v>
      </c>
      <c r="G99" s="12">
        <f t="shared" si="2"/>
        <v>35</v>
      </c>
      <c r="H99" s="13"/>
      <c r="I99" s="16">
        <f t="shared" si="3"/>
        <v>8.6999999999999994E-3</v>
      </c>
      <c r="J99" s="13"/>
      <c r="K99" s="13"/>
      <c r="L99" s="24">
        <f t="shared" si="4"/>
        <v>2.3999999999999998E-4</v>
      </c>
      <c r="M99" s="13"/>
      <c r="N99" s="13"/>
      <c r="O99" s="13"/>
      <c r="P99" s="24">
        <f t="shared" ref="P99:R99" si="46">P22/1000</f>
        <v>2.8000000000000001E-2</v>
      </c>
      <c r="Q99" s="12">
        <f t="shared" si="46"/>
        <v>27</v>
      </c>
      <c r="R99" s="16">
        <f t="shared" si="46"/>
        <v>0.02</v>
      </c>
      <c r="S99" s="13"/>
      <c r="T99" s="12">
        <f t="shared" si="6"/>
        <v>0.54</v>
      </c>
      <c r="U99" s="13"/>
      <c r="V99" s="13"/>
      <c r="W99" s="24">
        <f t="shared" si="7"/>
        <v>1.7000000000000001E-2</v>
      </c>
      <c r="X99" s="13"/>
      <c r="Y99" s="13"/>
      <c r="Z99" s="13"/>
      <c r="AA99" s="13"/>
      <c r="AB99" s="13"/>
      <c r="AC99" s="13"/>
      <c r="AD99" s="16">
        <f t="shared" si="8"/>
        <v>7.8E-2</v>
      </c>
      <c r="AE99" s="15">
        <f t="shared" si="9"/>
        <v>5.7142857142857147E-4</v>
      </c>
      <c r="AF99">
        <f t="shared" si="10"/>
        <v>2.4857142857142857E-4</v>
      </c>
    </row>
    <row r="100" spans="2:32" x14ac:dyDescent="0.2">
      <c r="B100" s="5" t="str">
        <f t="shared" ref="B100:F100" si="47">B23</f>
        <v>SJBB-081715-11</v>
      </c>
      <c r="C100" s="5" t="str">
        <f t="shared" si="47"/>
        <v>USEPA Region 9</v>
      </c>
      <c r="D100" s="5" t="str">
        <f t="shared" si="47"/>
        <v>SJBB</v>
      </c>
      <c r="E100" s="11">
        <f t="shared" si="47"/>
        <v>377.61647615999999</v>
      </c>
      <c r="F100" s="8">
        <f t="shared" si="47"/>
        <v>42233.520833333336</v>
      </c>
      <c r="G100" s="12">
        <f t="shared" si="2"/>
        <v>17</v>
      </c>
      <c r="H100" s="13"/>
      <c r="I100" s="16">
        <f t="shared" si="3"/>
        <v>6.6E-3</v>
      </c>
      <c r="J100" s="13"/>
      <c r="K100" s="13"/>
      <c r="L100" s="24">
        <f t="shared" si="4"/>
        <v>2.8000000000000003E-4</v>
      </c>
      <c r="M100" s="13"/>
      <c r="N100" s="13"/>
      <c r="O100" s="13"/>
      <c r="P100" s="24">
        <f t="shared" ref="P100:R100" si="48">P23/1000</f>
        <v>0.02</v>
      </c>
      <c r="Q100" s="12">
        <f t="shared" si="48"/>
        <v>18</v>
      </c>
      <c r="R100" s="16">
        <f t="shared" si="48"/>
        <v>2.1000000000000001E-2</v>
      </c>
      <c r="S100" s="13"/>
      <c r="T100" s="12">
        <f t="shared" si="6"/>
        <v>0.43</v>
      </c>
      <c r="U100" s="13"/>
      <c r="V100" s="13"/>
      <c r="W100" s="24">
        <f t="shared" si="7"/>
        <v>1.4E-2</v>
      </c>
      <c r="X100" s="13"/>
      <c r="Y100" s="13"/>
      <c r="Z100" s="13"/>
      <c r="AA100" s="13"/>
      <c r="AB100" s="13"/>
      <c r="AC100" s="13"/>
      <c r="AD100" s="16">
        <f t="shared" si="8"/>
        <v>7.5999999999999998E-2</v>
      </c>
      <c r="AE100" s="15">
        <f t="shared" si="9"/>
        <v>1.2352941176470588E-3</v>
      </c>
      <c r="AF100">
        <f t="shared" si="10"/>
        <v>3.8823529411764708E-4</v>
      </c>
    </row>
    <row r="101" spans="2:32" x14ac:dyDescent="0.2">
      <c r="B101" s="5" t="str">
        <f t="shared" ref="B101:F101" si="49">B24</f>
        <v>1508324-002B</v>
      </c>
      <c r="C101" s="5" t="str">
        <f t="shared" si="49"/>
        <v>UDEQ</v>
      </c>
      <c r="D101" s="5">
        <f t="shared" si="49"/>
        <v>4953250</v>
      </c>
      <c r="E101" s="11">
        <f t="shared" si="49"/>
        <v>377.05320576000003</v>
      </c>
      <c r="F101" s="8">
        <f t="shared" si="49"/>
        <v>42233.647916666669</v>
      </c>
      <c r="G101" s="12">
        <f t="shared" si="2"/>
        <v>10.199999999999999</v>
      </c>
      <c r="H101" s="13"/>
      <c r="I101" s="16">
        <f t="shared" si="3"/>
        <v>5.0299999999999997E-3</v>
      </c>
      <c r="J101" s="13"/>
      <c r="K101" s="13"/>
      <c r="L101" s="24">
        <f t="shared" si="4"/>
        <v>2.8600000000000001E-4</v>
      </c>
      <c r="M101" s="13"/>
      <c r="N101" s="13"/>
      <c r="O101" s="13"/>
      <c r="P101" s="24">
        <f t="shared" ref="P101:R101" si="50">P24/1000</f>
        <v>1.7000000000000001E-2</v>
      </c>
      <c r="Q101" s="12">
        <f t="shared" si="50"/>
        <v>10.199999999999999</v>
      </c>
      <c r="R101" s="16">
        <f t="shared" si="50"/>
        <v>1.72E-2</v>
      </c>
      <c r="S101" s="13"/>
      <c r="T101" s="12">
        <f t="shared" si="6"/>
        <v>0.41399999999999998</v>
      </c>
      <c r="U101" s="13"/>
      <c r="V101" s="13"/>
      <c r="W101" s="24">
        <f t="shared" si="7"/>
        <v>1.0200000000000001E-2</v>
      </c>
      <c r="X101" s="13"/>
      <c r="Y101" s="13"/>
      <c r="Z101" s="13"/>
      <c r="AA101" s="13"/>
      <c r="AB101" s="13"/>
      <c r="AC101" s="13"/>
      <c r="AD101" s="16">
        <f t="shared" si="8"/>
        <v>5.5500000000000001E-2</v>
      </c>
      <c r="AE101" s="15">
        <f t="shared" si="9"/>
        <v>1.6862745098039217E-3</v>
      </c>
      <c r="AF101">
        <f t="shared" si="10"/>
        <v>4.931372549019608E-4</v>
      </c>
    </row>
    <row r="102" spans="2:32" x14ac:dyDescent="0.2">
      <c r="B102" s="5" t="str">
        <f t="shared" ref="B102:F102" si="51">B25</f>
        <v>1508435-002B</v>
      </c>
      <c r="C102" s="5" t="str">
        <f t="shared" si="51"/>
        <v>UDEQ</v>
      </c>
      <c r="D102" s="5">
        <f t="shared" si="51"/>
        <v>4953250</v>
      </c>
      <c r="E102" s="11">
        <f t="shared" si="51"/>
        <v>377.05320576000003</v>
      </c>
      <c r="F102" s="8">
        <f t="shared" si="51"/>
        <v>42234.473611111112</v>
      </c>
      <c r="G102" s="12">
        <f t="shared" si="2"/>
        <v>7.32</v>
      </c>
      <c r="H102" s="13"/>
      <c r="I102" s="16">
        <f t="shared" si="3"/>
        <v>3.3400000000000001E-3</v>
      </c>
      <c r="J102" s="13"/>
      <c r="K102" s="13"/>
      <c r="L102" s="24">
        <f t="shared" si="4"/>
        <v>5.0000000000000001E-4</v>
      </c>
      <c r="M102" s="13"/>
      <c r="N102" s="13"/>
      <c r="O102" s="13"/>
      <c r="P102" s="24">
        <f t="shared" ref="P102:R102" si="52">P25/1000</f>
        <v>1.01E-2</v>
      </c>
      <c r="Q102" s="12">
        <f t="shared" si="52"/>
        <v>6.24</v>
      </c>
      <c r="R102" s="16">
        <f t="shared" si="52"/>
        <v>8.2400000000000008E-3</v>
      </c>
      <c r="S102" s="13"/>
      <c r="T102" s="12">
        <f t="shared" si="6"/>
        <v>0.23899999999999999</v>
      </c>
      <c r="U102" s="13"/>
      <c r="V102" s="13"/>
      <c r="W102" s="24">
        <f t="shared" si="7"/>
        <v>5.2199999999999998E-3</v>
      </c>
      <c r="X102" s="13"/>
      <c r="Y102" s="13"/>
      <c r="Z102" s="13"/>
      <c r="AA102" s="13"/>
      <c r="AB102" s="13"/>
      <c r="AC102" s="13"/>
      <c r="AD102" s="16">
        <f t="shared" si="8"/>
        <v>3.2300000000000002E-2</v>
      </c>
      <c r="AE102" s="15">
        <f t="shared" si="9"/>
        <v>1.1256830601092897E-3</v>
      </c>
      <c r="AF102">
        <f t="shared" si="10"/>
        <v>4.5628415300546447E-4</v>
      </c>
    </row>
    <row r="103" spans="2:32" x14ac:dyDescent="0.2">
      <c r="B103" s="5" t="str">
        <f t="shared" ref="B103:F103" si="53">B26</f>
        <v>SJBB-081815-11</v>
      </c>
      <c r="C103" s="5" t="str">
        <f t="shared" si="53"/>
        <v>USEPA Region 9</v>
      </c>
      <c r="D103" s="5" t="str">
        <f t="shared" si="53"/>
        <v>SJBB</v>
      </c>
      <c r="E103" s="11">
        <f t="shared" si="53"/>
        <v>377.61647615999999</v>
      </c>
      <c r="F103" s="8">
        <f t="shared" si="53"/>
        <v>42234.590277777781</v>
      </c>
      <c r="G103" s="12">
        <f t="shared" si="2"/>
        <v>7.4</v>
      </c>
      <c r="H103" s="13"/>
      <c r="I103" s="16">
        <f t="shared" si="3"/>
        <v>3.0999999999999999E-3</v>
      </c>
      <c r="J103" s="13"/>
      <c r="K103" s="13"/>
      <c r="L103" s="24">
        <f t="shared" si="4"/>
        <v>2.5000000000000001E-4</v>
      </c>
      <c r="M103" s="13"/>
      <c r="N103" s="13"/>
      <c r="O103" s="13"/>
      <c r="P103" s="24">
        <f t="shared" ref="P103:R103" si="54">P26/1000</f>
        <v>0.01</v>
      </c>
      <c r="Q103" s="12">
        <f t="shared" si="54"/>
        <v>7.2</v>
      </c>
      <c r="R103" s="16">
        <f t="shared" si="54"/>
        <v>9.4000000000000004E-3</v>
      </c>
      <c r="S103" s="13"/>
      <c r="T103" s="12">
        <f t="shared" si="6"/>
        <v>0.28999999999999998</v>
      </c>
      <c r="U103" s="13"/>
      <c r="V103" s="13"/>
      <c r="W103" s="24">
        <f t="shared" si="7"/>
        <v>5.0999999999999995E-3</v>
      </c>
      <c r="X103" s="13"/>
      <c r="Y103" s="13"/>
      <c r="Z103" s="13"/>
      <c r="AA103" s="13"/>
      <c r="AB103" s="13"/>
      <c r="AC103" s="13"/>
      <c r="AD103" s="16">
        <f t="shared" si="8"/>
        <v>3.3000000000000002E-2</v>
      </c>
      <c r="AE103" s="15">
        <f t="shared" si="9"/>
        <v>1.2702702702702703E-3</v>
      </c>
      <c r="AF103">
        <f t="shared" si="10"/>
        <v>4.1891891891891888E-4</v>
      </c>
    </row>
    <row r="104" spans="2:32" x14ac:dyDescent="0.2">
      <c r="B104" s="5" t="str">
        <f t="shared" ref="B104:F104" si="55">B27</f>
        <v>SJBB-081915-11</v>
      </c>
      <c r="C104" s="5" t="str">
        <f t="shared" si="55"/>
        <v>USEPA Region 9</v>
      </c>
      <c r="D104" s="5" t="str">
        <f t="shared" si="55"/>
        <v>SJBB</v>
      </c>
      <c r="E104" s="11">
        <f t="shared" si="55"/>
        <v>377.61647615999999</v>
      </c>
      <c r="F104" s="8">
        <f t="shared" si="55"/>
        <v>42235.472222222219</v>
      </c>
      <c r="G104" s="12">
        <f t="shared" si="2"/>
        <v>4.7</v>
      </c>
      <c r="H104" s="13"/>
      <c r="I104" s="16">
        <f t="shared" si="3"/>
        <v>2.8E-3</v>
      </c>
      <c r="J104" s="13"/>
      <c r="K104" s="13"/>
      <c r="L104" s="24">
        <f t="shared" si="4"/>
        <v>2.5000000000000001E-4</v>
      </c>
      <c r="M104" s="13"/>
      <c r="N104" s="13"/>
      <c r="O104" s="13"/>
      <c r="P104" s="24">
        <f t="shared" ref="P104:R104" si="56">P27/1000</f>
        <v>7.1999999999999998E-3</v>
      </c>
      <c r="Q104" s="12">
        <f t="shared" si="56"/>
        <v>4.5</v>
      </c>
      <c r="R104" s="16">
        <f t="shared" si="56"/>
        <v>5.9000000000000007E-3</v>
      </c>
      <c r="S104" s="13"/>
      <c r="T104" s="12">
        <f t="shared" si="6"/>
        <v>0.16</v>
      </c>
      <c r="U104" s="13"/>
      <c r="V104" s="13"/>
      <c r="W104" s="24">
        <f t="shared" si="7"/>
        <v>3.7000000000000002E-3</v>
      </c>
      <c r="X104" s="13"/>
      <c r="Y104" s="13"/>
      <c r="Z104" s="13"/>
      <c r="AA104" s="13"/>
      <c r="AB104" s="13"/>
      <c r="AC104" s="13"/>
      <c r="AD104" s="16">
        <f t="shared" si="8"/>
        <v>1.9E-2</v>
      </c>
      <c r="AE104" s="15">
        <f t="shared" si="9"/>
        <v>1.2553191489361702E-3</v>
      </c>
      <c r="AF104">
        <f t="shared" si="10"/>
        <v>5.9574468085106384E-4</v>
      </c>
    </row>
    <row r="105" spans="2:32" x14ac:dyDescent="0.2">
      <c r="B105" s="5" t="str">
        <f t="shared" ref="B105:F105" si="57">B28</f>
        <v>1508436-002B</v>
      </c>
      <c r="C105" s="5" t="str">
        <f t="shared" si="57"/>
        <v>UDEQ</v>
      </c>
      <c r="D105" s="5">
        <f t="shared" si="57"/>
        <v>4953250</v>
      </c>
      <c r="E105" s="11">
        <f t="shared" si="57"/>
        <v>377.05320576000003</v>
      </c>
      <c r="F105" s="8">
        <f t="shared" si="57"/>
        <v>42235.522916666669</v>
      </c>
      <c r="G105" s="12">
        <f t="shared" si="2"/>
        <v>5.98</v>
      </c>
      <c r="H105" s="13"/>
      <c r="I105" s="16">
        <f t="shared" si="3"/>
        <v>2.64E-3</v>
      </c>
      <c r="J105" s="13"/>
      <c r="K105" s="13"/>
      <c r="L105" s="24">
        <f t="shared" si="4"/>
        <v>5.0000000000000001E-4</v>
      </c>
      <c r="M105" s="13"/>
      <c r="N105" s="13"/>
      <c r="O105" s="13"/>
      <c r="P105" s="24">
        <f t="shared" ref="P105:R105" si="58">P28/1000</f>
        <v>7.8100000000000001E-3</v>
      </c>
      <c r="Q105" s="12">
        <f t="shared" si="58"/>
        <v>4.8099999999999996</v>
      </c>
      <c r="R105" s="16">
        <f t="shared" si="58"/>
        <v>6.0499999999999998E-3</v>
      </c>
      <c r="S105" s="13"/>
      <c r="T105" s="12">
        <f t="shared" si="6"/>
        <v>0.16600000000000001</v>
      </c>
      <c r="U105" s="13"/>
      <c r="V105" s="13"/>
      <c r="W105" s="24">
        <f t="shared" si="7"/>
        <v>3.7399999999999998E-3</v>
      </c>
      <c r="X105" s="13"/>
      <c r="Y105" s="13"/>
      <c r="Z105" s="13"/>
      <c r="AA105" s="13"/>
      <c r="AB105" s="13"/>
      <c r="AC105" s="13"/>
      <c r="AD105" s="16">
        <f t="shared" si="8"/>
        <v>2.12E-2</v>
      </c>
      <c r="AE105" s="15">
        <f t="shared" si="9"/>
        <v>1.011705685618729E-3</v>
      </c>
      <c r="AF105">
        <f t="shared" si="10"/>
        <v>4.414715719063545E-4</v>
      </c>
    </row>
    <row r="106" spans="2:32" x14ac:dyDescent="0.2">
      <c r="B106" s="5" t="str">
        <f t="shared" ref="B106:F106" si="59">B29</f>
        <v>1508437-002B</v>
      </c>
      <c r="C106" s="5" t="str">
        <f t="shared" si="59"/>
        <v>UDEQ</v>
      </c>
      <c r="D106" s="5">
        <f t="shared" si="59"/>
        <v>4953250</v>
      </c>
      <c r="E106" s="11">
        <f t="shared" si="59"/>
        <v>377.05320576000003</v>
      </c>
      <c r="F106" s="8">
        <f t="shared" si="59"/>
        <v>42236.306250000001</v>
      </c>
      <c r="G106" s="12">
        <f t="shared" si="2"/>
        <v>5.77</v>
      </c>
      <c r="H106" s="13"/>
      <c r="I106" s="16">
        <f t="shared" si="3"/>
        <v>2.8700000000000002E-3</v>
      </c>
      <c r="J106" s="13"/>
      <c r="K106" s="13"/>
      <c r="L106" s="24">
        <f t="shared" si="4"/>
        <v>5.0000000000000001E-4</v>
      </c>
      <c r="M106" s="13"/>
      <c r="N106" s="13"/>
      <c r="O106" s="13"/>
      <c r="P106" s="24">
        <f t="shared" ref="P106:R106" si="60">P29/1000</f>
        <v>7.7000000000000002E-3</v>
      </c>
      <c r="Q106" s="12">
        <f t="shared" si="60"/>
        <v>4.7</v>
      </c>
      <c r="R106" s="16">
        <f t="shared" si="60"/>
        <v>5.7000000000000002E-3</v>
      </c>
      <c r="S106" s="13"/>
      <c r="T106" s="12">
        <f t="shared" si="6"/>
        <v>0.17399999999999999</v>
      </c>
      <c r="U106" s="13"/>
      <c r="V106" s="13"/>
      <c r="W106" s="24">
        <f t="shared" si="7"/>
        <v>3.8899999999999998E-3</v>
      </c>
      <c r="X106" s="13"/>
      <c r="Y106" s="13"/>
      <c r="Z106" s="13"/>
      <c r="AA106" s="13"/>
      <c r="AB106" s="13"/>
      <c r="AC106" s="13"/>
      <c r="AD106" s="16">
        <f t="shared" si="8"/>
        <v>2.1600000000000001E-2</v>
      </c>
      <c r="AE106" s="15">
        <f t="shared" si="9"/>
        <v>9.8786828422876968E-4</v>
      </c>
      <c r="AF106">
        <f t="shared" si="10"/>
        <v>4.9740034662045071E-4</v>
      </c>
    </row>
    <row r="107" spans="2:32" x14ac:dyDescent="0.2">
      <c r="B107" s="5" t="str">
        <f t="shared" ref="B107:F107" si="61">B30</f>
        <v>SJBB-082415-11</v>
      </c>
      <c r="C107" s="5" t="str">
        <f t="shared" si="61"/>
        <v>USEPA Region 9</v>
      </c>
      <c r="D107" s="5" t="str">
        <f t="shared" si="61"/>
        <v>SJBB</v>
      </c>
      <c r="E107" s="11">
        <f t="shared" si="61"/>
        <v>377.61647615999999</v>
      </c>
      <c r="F107" s="8">
        <f t="shared" si="61"/>
        <v>42240.511111111111</v>
      </c>
      <c r="G107" s="12">
        <f t="shared" si="2"/>
        <v>2.7</v>
      </c>
      <c r="H107" s="13"/>
      <c r="I107" s="16">
        <f t="shared" si="3"/>
        <v>1.9E-3</v>
      </c>
      <c r="J107" s="13"/>
      <c r="K107" s="13"/>
      <c r="L107" s="24">
        <f t="shared" si="4"/>
        <v>2.5000000000000001E-4</v>
      </c>
      <c r="M107" s="13"/>
      <c r="N107" s="13"/>
      <c r="O107" s="13"/>
      <c r="P107" s="24">
        <f t="shared" ref="P107:R107" si="62">P30/1000</f>
        <v>4.4000000000000003E-3</v>
      </c>
      <c r="Q107" s="12">
        <f t="shared" si="62"/>
        <v>2.4</v>
      </c>
      <c r="R107" s="16">
        <f t="shared" si="62"/>
        <v>2.5000000000000001E-3</v>
      </c>
      <c r="S107" s="13"/>
      <c r="T107" s="12">
        <f t="shared" si="6"/>
        <v>7.8E-2</v>
      </c>
      <c r="U107" s="13"/>
      <c r="V107" s="13"/>
      <c r="W107" s="24">
        <f t="shared" si="7"/>
        <v>2E-3</v>
      </c>
      <c r="X107" s="13"/>
      <c r="Y107" s="13"/>
      <c r="Z107" s="13"/>
      <c r="AA107" s="13"/>
      <c r="AB107" s="13"/>
      <c r="AC107" s="13"/>
      <c r="AD107" s="16">
        <f t="shared" si="8"/>
        <v>9.6999999999999986E-3</v>
      </c>
      <c r="AE107" s="15">
        <f t="shared" si="9"/>
        <v>9.2592592592592585E-4</v>
      </c>
      <c r="AF107">
        <f t="shared" si="10"/>
        <v>7.0370370370370367E-4</v>
      </c>
    </row>
    <row r="108" spans="2:32" x14ac:dyDescent="0.2">
      <c r="B108" s="5" t="str">
        <f t="shared" ref="B108:F108" si="63">B31</f>
        <v>1508574-003B</v>
      </c>
      <c r="C108" s="5" t="str">
        <f t="shared" si="63"/>
        <v>UDEQ</v>
      </c>
      <c r="D108" s="5">
        <f t="shared" si="63"/>
        <v>4953250</v>
      </c>
      <c r="E108" s="11">
        <f t="shared" si="63"/>
        <v>377.05320576000003</v>
      </c>
      <c r="F108" s="8">
        <f t="shared" si="63"/>
        <v>42240.579861111109</v>
      </c>
      <c r="G108" s="12">
        <f t="shared" si="2"/>
        <v>2.21</v>
      </c>
      <c r="H108" s="13"/>
      <c r="I108" s="16">
        <f t="shared" si="3"/>
        <v>2.2499999999999998E-3</v>
      </c>
      <c r="J108" s="13"/>
      <c r="K108" s="13"/>
      <c r="L108" s="24">
        <f t="shared" si="4"/>
        <v>5.0000000000000001E-4</v>
      </c>
      <c r="M108" s="13"/>
      <c r="N108" s="13"/>
      <c r="O108" s="13"/>
      <c r="P108" s="24">
        <f t="shared" ref="P108:R108" si="64">P31/1000</f>
        <v>4.2700000000000004E-3</v>
      </c>
      <c r="Q108" s="12">
        <f t="shared" si="64"/>
        <v>1.89</v>
      </c>
      <c r="R108" s="16">
        <f t="shared" si="64"/>
        <v>2.3900000000000002E-3</v>
      </c>
      <c r="S108" s="13"/>
      <c r="T108" s="12">
        <f t="shared" si="6"/>
        <v>8.0699999999999994E-2</v>
      </c>
      <c r="U108" s="13"/>
      <c r="V108" s="13"/>
      <c r="W108" s="24">
        <f t="shared" si="7"/>
        <v>1.72E-3</v>
      </c>
      <c r="X108" s="13"/>
      <c r="Y108" s="13"/>
      <c r="Z108" s="13"/>
      <c r="AA108" s="13"/>
      <c r="AB108" s="13"/>
      <c r="AC108" s="13"/>
      <c r="AD108" s="16">
        <f t="shared" si="8"/>
        <v>4.65E-2</v>
      </c>
      <c r="AE108" s="15">
        <f t="shared" si="9"/>
        <v>1.0814479638009051E-3</v>
      </c>
      <c r="AF108">
        <f t="shared" si="10"/>
        <v>1.0180995475113121E-3</v>
      </c>
    </row>
    <row r="109" spans="2:32" x14ac:dyDescent="0.2">
      <c r="B109" s="5" t="str">
        <f t="shared" ref="B109:F109" si="65">B32</f>
        <v>SJBB-082515-11</v>
      </c>
      <c r="C109" s="5" t="str">
        <f t="shared" si="65"/>
        <v>USEPA Region 9</v>
      </c>
      <c r="D109" s="5" t="str">
        <f t="shared" si="65"/>
        <v>SJBB</v>
      </c>
      <c r="E109" s="11">
        <f t="shared" si="65"/>
        <v>377.61647615999999</v>
      </c>
      <c r="F109" s="8">
        <f t="shared" si="65"/>
        <v>42241.508333333331</v>
      </c>
      <c r="G109" s="12">
        <f t="shared" si="2"/>
        <v>1.8</v>
      </c>
      <c r="H109" s="13"/>
      <c r="I109" s="16">
        <f t="shared" si="3"/>
        <v>1.9E-3</v>
      </c>
      <c r="J109" s="13"/>
      <c r="K109" s="13"/>
      <c r="L109" s="24">
        <f t="shared" si="4"/>
        <v>2.5000000000000001E-4</v>
      </c>
      <c r="M109" s="13"/>
      <c r="N109" s="13"/>
      <c r="O109" s="13"/>
      <c r="P109" s="24">
        <f t="shared" ref="P109:R109" si="66">P32/1000</f>
        <v>3.2000000000000002E-3</v>
      </c>
      <c r="Q109" s="12">
        <f t="shared" si="66"/>
        <v>1.7</v>
      </c>
      <c r="R109" s="16">
        <f t="shared" si="66"/>
        <v>2.1000000000000003E-3</v>
      </c>
      <c r="S109" s="13"/>
      <c r="T109" s="12">
        <f t="shared" si="6"/>
        <v>7.0000000000000007E-2</v>
      </c>
      <c r="U109" s="13"/>
      <c r="V109" s="13"/>
      <c r="W109" s="24">
        <f t="shared" si="7"/>
        <v>1.6999999999999999E-3</v>
      </c>
      <c r="X109" s="13"/>
      <c r="Y109" s="13"/>
      <c r="Z109" s="13"/>
      <c r="AA109" s="13"/>
      <c r="AB109" s="13"/>
      <c r="AC109" s="13"/>
      <c r="AD109" s="16">
        <f t="shared" si="8"/>
        <v>2.9000000000000001E-2</v>
      </c>
      <c r="AE109" s="15">
        <f t="shared" si="9"/>
        <v>1.1666666666666668E-3</v>
      </c>
      <c r="AF109">
        <f t="shared" si="10"/>
        <v>1.0555555555555555E-3</v>
      </c>
    </row>
    <row r="110" spans="2:32" x14ac:dyDescent="0.2">
      <c r="B110" s="5" t="str">
        <f t="shared" ref="B110:F110" si="67">B33</f>
        <v>1508574-009B</v>
      </c>
      <c r="C110" s="5" t="str">
        <f t="shared" si="67"/>
        <v>UDEQ</v>
      </c>
      <c r="D110" s="5">
        <f t="shared" si="67"/>
        <v>4953250</v>
      </c>
      <c r="E110" s="11">
        <f t="shared" si="67"/>
        <v>377.05320576000003</v>
      </c>
      <c r="F110" s="8">
        <f t="shared" si="67"/>
        <v>42241.600694444445</v>
      </c>
      <c r="G110" s="12">
        <f t="shared" si="2"/>
        <v>2.0699999999999998</v>
      </c>
      <c r="H110" s="13"/>
      <c r="I110" s="16">
        <f t="shared" si="3"/>
        <v>2.1700000000000001E-3</v>
      </c>
      <c r="J110" s="13"/>
      <c r="K110" s="13"/>
      <c r="L110" s="24">
        <f t="shared" si="4"/>
        <v>5.0000000000000001E-4</v>
      </c>
      <c r="M110" s="13"/>
      <c r="N110" s="13"/>
      <c r="O110" s="13"/>
      <c r="P110" s="24">
        <f t="shared" ref="P110:R110" si="68">P33/1000</f>
        <v>3.82E-3</v>
      </c>
      <c r="Q110" s="12">
        <f t="shared" si="68"/>
        <v>1.76</v>
      </c>
      <c r="R110" s="16">
        <f t="shared" si="68"/>
        <v>1.82E-3</v>
      </c>
      <c r="S110" s="13"/>
      <c r="T110" s="12">
        <f t="shared" si="6"/>
        <v>6.25E-2</v>
      </c>
      <c r="U110" s="13"/>
      <c r="V110" s="13"/>
      <c r="W110" s="24">
        <f t="shared" si="7"/>
        <v>1.5900000000000001E-3</v>
      </c>
      <c r="X110" s="13"/>
      <c r="Y110" s="13"/>
      <c r="Z110" s="13"/>
      <c r="AA110" s="13"/>
      <c r="AB110" s="13"/>
      <c r="AC110" s="13"/>
      <c r="AD110" s="16">
        <f t="shared" si="8"/>
        <v>1.2800000000000001E-2</v>
      </c>
      <c r="AE110" s="15">
        <f t="shared" si="9"/>
        <v>8.7922705314009671E-4</v>
      </c>
      <c r="AF110">
        <f t="shared" si="10"/>
        <v>1.0483091787439616E-3</v>
      </c>
    </row>
    <row r="111" spans="2:32" x14ac:dyDescent="0.2">
      <c r="B111" s="5" t="str">
        <f t="shared" ref="B111:F111" si="69">B34</f>
        <v>SJBB-082615-11</v>
      </c>
      <c r="C111" s="5" t="str">
        <f t="shared" si="69"/>
        <v>USEPA Region 9</v>
      </c>
      <c r="D111" s="5" t="str">
        <f t="shared" si="69"/>
        <v>SJBB</v>
      </c>
      <c r="E111" s="11">
        <f t="shared" si="69"/>
        <v>377.61647615999999</v>
      </c>
      <c r="F111" s="8">
        <f t="shared" si="69"/>
        <v>42242.47152777778</v>
      </c>
      <c r="G111" s="12">
        <f t="shared" si="2"/>
        <v>3.3</v>
      </c>
      <c r="H111" s="13"/>
      <c r="I111" s="16">
        <f t="shared" si="3"/>
        <v>1.8E-3</v>
      </c>
      <c r="J111" s="13"/>
      <c r="K111" s="13"/>
      <c r="L111" s="24">
        <f t="shared" si="4"/>
        <v>4.2999999999999995E-5</v>
      </c>
      <c r="M111" s="13"/>
      <c r="N111" s="13"/>
      <c r="O111" s="13"/>
      <c r="P111" s="24">
        <f t="shared" ref="P111:R111" si="70">P34/1000</f>
        <v>4.4000000000000003E-3</v>
      </c>
      <c r="Q111" s="12">
        <f t="shared" si="70"/>
        <v>2.1</v>
      </c>
      <c r="R111" s="16">
        <f t="shared" si="70"/>
        <v>2E-3</v>
      </c>
      <c r="S111" s="13"/>
      <c r="T111" s="12">
        <f t="shared" si="6"/>
        <v>5.7000000000000002E-2</v>
      </c>
      <c r="U111" s="13"/>
      <c r="V111" s="13"/>
      <c r="W111" s="24">
        <f t="shared" si="7"/>
        <v>2.3999999999999998E-3</v>
      </c>
      <c r="X111" s="13"/>
      <c r="Y111" s="13"/>
      <c r="Z111" s="13"/>
      <c r="AA111" s="13"/>
      <c r="AB111" s="13"/>
      <c r="AC111" s="13"/>
      <c r="AD111" s="16">
        <f t="shared" si="8"/>
        <v>8.6E-3</v>
      </c>
      <c r="AE111" s="15">
        <f t="shared" si="9"/>
        <v>6.0606060606060606E-4</v>
      </c>
      <c r="AF111">
        <f t="shared" si="10"/>
        <v>5.4545454545454548E-4</v>
      </c>
    </row>
    <row r="112" spans="2:32" x14ac:dyDescent="0.2">
      <c r="B112" s="5" t="str">
        <f t="shared" ref="B112:F112" si="71">B35</f>
        <v>1508574-014B</v>
      </c>
      <c r="C112" s="5" t="str">
        <f t="shared" si="71"/>
        <v>UDEQ</v>
      </c>
      <c r="D112" s="5">
        <f t="shared" si="71"/>
        <v>4953250</v>
      </c>
      <c r="E112" s="11">
        <f t="shared" si="71"/>
        <v>377.05320576000003</v>
      </c>
      <c r="F112" s="8">
        <f t="shared" si="71"/>
        <v>42242.5625</v>
      </c>
      <c r="G112" s="12">
        <f t="shared" si="2"/>
        <v>1.62</v>
      </c>
      <c r="H112" s="13"/>
      <c r="I112" s="16">
        <f t="shared" si="3"/>
        <v>1.7799999999999999E-3</v>
      </c>
      <c r="J112" s="13"/>
      <c r="K112" s="13"/>
      <c r="L112" s="24">
        <f t="shared" si="4"/>
        <v>5.0000000000000001E-4</v>
      </c>
      <c r="M112" s="13"/>
      <c r="N112" s="13"/>
      <c r="O112" s="13"/>
      <c r="P112" s="24">
        <f t="shared" ref="P112:R112" si="72">P35/1000</f>
        <v>3.3700000000000002E-3</v>
      </c>
      <c r="Q112" s="12">
        <f t="shared" si="72"/>
        <v>1.24</v>
      </c>
      <c r="R112" s="16">
        <f t="shared" si="72"/>
        <v>1.47E-3</v>
      </c>
      <c r="S112" s="13"/>
      <c r="T112" s="12">
        <f t="shared" si="6"/>
        <v>5.2400000000000009E-2</v>
      </c>
      <c r="U112" s="13"/>
      <c r="V112" s="13"/>
      <c r="W112" s="24">
        <f t="shared" si="7"/>
        <v>1.4599999999999999E-3</v>
      </c>
      <c r="X112" s="13"/>
      <c r="Y112" s="13"/>
      <c r="Z112" s="13"/>
      <c r="AA112" s="13"/>
      <c r="AB112" s="13"/>
      <c r="AC112" s="13"/>
      <c r="AD112" s="16">
        <f t="shared" si="8"/>
        <v>6.6100000000000004E-3</v>
      </c>
      <c r="AE112" s="15">
        <f t="shared" si="9"/>
        <v>9.0740740740740734E-4</v>
      </c>
      <c r="AF112">
        <f t="shared" si="10"/>
        <v>1.0987654320987652E-3</v>
      </c>
    </row>
    <row r="113" spans="2:32" x14ac:dyDescent="0.2">
      <c r="B113" s="5" t="str">
        <f t="shared" ref="B113:F113" si="73">B36</f>
        <v>SJBB-082715-11</v>
      </c>
      <c r="C113" s="5" t="str">
        <f t="shared" si="73"/>
        <v>USEPA Region 9</v>
      </c>
      <c r="D113" s="5" t="str">
        <f t="shared" si="73"/>
        <v>SJBB</v>
      </c>
      <c r="E113" s="11">
        <f t="shared" si="73"/>
        <v>377.61647615999999</v>
      </c>
      <c r="F113" s="8">
        <f t="shared" si="73"/>
        <v>42243.522222222222</v>
      </c>
      <c r="G113" s="12">
        <f t="shared" si="2"/>
        <v>3.4</v>
      </c>
      <c r="H113" s="13"/>
      <c r="I113" s="16">
        <f t="shared" si="3"/>
        <v>1.6999999999999999E-3</v>
      </c>
      <c r="J113" s="13"/>
      <c r="K113" s="13"/>
      <c r="L113" s="24">
        <f t="shared" si="4"/>
        <v>4.2999999999999995E-5</v>
      </c>
      <c r="M113" s="13"/>
      <c r="N113" s="13"/>
      <c r="O113" s="13"/>
      <c r="P113" s="24">
        <f t="shared" ref="P113:R113" si="74">P36/1000</f>
        <v>4.5999999999999999E-3</v>
      </c>
      <c r="Q113" s="12">
        <f t="shared" si="74"/>
        <v>2.2999999999999998</v>
      </c>
      <c r="R113" s="16">
        <f t="shared" si="74"/>
        <v>2.2000000000000001E-3</v>
      </c>
      <c r="S113" s="13"/>
      <c r="T113" s="12">
        <f t="shared" si="6"/>
        <v>6.5000000000000002E-2</v>
      </c>
      <c r="U113" s="13"/>
      <c r="V113" s="13"/>
      <c r="W113" s="24">
        <f t="shared" si="7"/>
        <v>2.3999999999999998E-3</v>
      </c>
      <c r="X113" s="13"/>
      <c r="Y113" s="13"/>
      <c r="Z113" s="13"/>
      <c r="AA113" s="13"/>
      <c r="AB113" s="13"/>
      <c r="AC113" s="13"/>
      <c r="AD113" s="16">
        <f t="shared" si="8"/>
        <v>0.01</v>
      </c>
      <c r="AE113" s="15">
        <f t="shared" si="9"/>
        <v>6.4705882352941182E-4</v>
      </c>
      <c r="AF113">
        <f t="shared" si="10"/>
        <v>5.0000000000000001E-4</v>
      </c>
    </row>
    <row r="114" spans="2:32" x14ac:dyDescent="0.2">
      <c r="B114" s="5" t="str">
        <f t="shared" ref="B114:F114" si="75">B37</f>
        <v>1508586-003B</v>
      </c>
      <c r="C114" s="5" t="str">
        <f t="shared" si="75"/>
        <v>UDEQ</v>
      </c>
      <c r="D114" s="5">
        <f t="shared" si="75"/>
        <v>4953250</v>
      </c>
      <c r="E114" s="11">
        <f t="shared" si="75"/>
        <v>377.05320576000003</v>
      </c>
      <c r="F114" s="8">
        <f t="shared" si="75"/>
        <v>42243.579861111109</v>
      </c>
      <c r="G114" s="12">
        <f t="shared" si="2"/>
        <v>1.25</v>
      </c>
      <c r="H114" s="13"/>
      <c r="I114" s="16">
        <f t="shared" si="3"/>
        <v>1.81E-3</v>
      </c>
      <c r="J114" s="13"/>
      <c r="K114" s="13"/>
      <c r="L114" s="24">
        <f t="shared" si="4"/>
        <v>5.0000000000000001E-4</v>
      </c>
      <c r="M114" s="13"/>
      <c r="N114" s="13"/>
      <c r="O114" s="13"/>
      <c r="P114" s="24">
        <f t="shared" ref="P114:R114" si="76">P37/1000</f>
        <v>3.0100000000000001E-3</v>
      </c>
      <c r="Q114" s="12">
        <f t="shared" si="76"/>
        <v>1.1000000000000001</v>
      </c>
      <c r="R114" s="16">
        <f t="shared" si="76"/>
        <v>1.2800000000000001E-3</v>
      </c>
      <c r="S114" s="13"/>
      <c r="T114" s="12">
        <f t="shared" si="6"/>
        <v>4.7899999999999998E-2</v>
      </c>
      <c r="U114" s="13"/>
      <c r="V114" s="13"/>
      <c r="W114" s="24">
        <f t="shared" si="7"/>
        <v>1.4300000000000001E-3</v>
      </c>
      <c r="X114" s="13"/>
      <c r="Y114" s="13"/>
      <c r="Z114" s="13"/>
      <c r="AA114" s="13"/>
      <c r="AB114" s="13"/>
      <c r="AC114" s="13"/>
      <c r="AD114" s="16">
        <f t="shared" si="8"/>
        <v>7.79E-3</v>
      </c>
      <c r="AE114" s="15">
        <f t="shared" si="9"/>
        <v>1.0240000000000002E-3</v>
      </c>
      <c r="AF114">
        <f t="shared" si="10"/>
        <v>1.4480000000000001E-3</v>
      </c>
    </row>
    <row r="115" spans="2:32" x14ac:dyDescent="0.2">
      <c r="B115" s="5" t="str">
        <f t="shared" ref="B115:F115" si="77">B38</f>
        <v>1508586-010B</v>
      </c>
      <c r="C115" s="5" t="str">
        <f t="shared" si="77"/>
        <v>UDEQ</v>
      </c>
      <c r="D115" s="5">
        <f t="shared" si="77"/>
        <v>4953250</v>
      </c>
      <c r="E115" s="11">
        <f t="shared" si="77"/>
        <v>377.05320576000003</v>
      </c>
      <c r="F115" s="8">
        <f t="shared" si="77"/>
        <v>42244.614583333336</v>
      </c>
      <c r="G115" s="12">
        <f t="shared" si="2"/>
        <v>125</v>
      </c>
      <c r="H115" s="13"/>
      <c r="I115" s="16">
        <f t="shared" si="3"/>
        <v>3.1800000000000002E-2</v>
      </c>
      <c r="J115" s="13"/>
      <c r="K115" s="13"/>
      <c r="L115" s="24">
        <f t="shared" si="4"/>
        <v>4.4999999999999997E-3</v>
      </c>
      <c r="M115" s="13"/>
      <c r="N115" s="13"/>
      <c r="O115" s="13"/>
      <c r="P115" s="24">
        <f t="shared" ref="P115:R115" si="78">P38/1000</f>
        <v>0.18</v>
      </c>
      <c r="Q115" s="12">
        <f t="shared" si="78"/>
        <v>115</v>
      </c>
      <c r="R115" s="16">
        <f t="shared" si="78"/>
        <v>0.23799999999999999</v>
      </c>
      <c r="S115" s="13"/>
      <c r="T115" s="12">
        <f t="shared" si="6"/>
        <v>6.8</v>
      </c>
      <c r="U115" s="13"/>
      <c r="V115" s="13"/>
      <c r="W115" s="24">
        <f t="shared" si="7"/>
        <v>0.114</v>
      </c>
      <c r="X115" s="13"/>
      <c r="Y115" s="13"/>
      <c r="Z115" s="13"/>
      <c r="AA115" s="13"/>
      <c r="AB115" s="13"/>
      <c r="AC115" s="13"/>
      <c r="AD115" s="16">
        <f t="shared" si="8"/>
        <v>0.73799999999999999</v>
      </c>
      <c r="AE115" s="15">
        <f t="shared" si="9"/>
        <v>1.9039999999999999E-3</v>
      </c>
      <c r="AF115">
        <f t="shared" si="10"/>
        <v>2.544E-4</v>
      </c>
    </row>
    <row r="116" spans="2:32" x14ac:dyDescent="0.2">
      <c r="B116" s="5" t="str">
        <f t="shared" ref="B116:F116" si="79">B39</f>
        <v>1509529-002A</v>
      </c>
      <c r="C116" s="5" t="str">
        <f t="shared" si="79"/>
        <v>UDEQ</v>
      </c>
      <c r="D116" s="5">
        <f t="shared" si="79"/>
        <v>4953250</v>
      </c>
      <c r="E116" s="11">
        <f t="shared" si="79"/>
        <v>377.05320576000003</v>
      </c>
      <c r="F116" s="8">
        <f t="shared" si="79"/>
        <v>42269.579861111109</v>
      </c>
      <c r="G116" s="12">
        <f t="shared" si="2"/>
        <v>1.72</v>
      </c>
      <c r="H116" s="13"/>
      <c r="I116" s="16">
        <f t="shared" si="3"/>
        <v>1.7799999999999999E-3</v>
      </c>
      <c r="J116" s="13"/>
      <c r="K116" s="13"/>
      <c r="L116" s="24">
        <f t="shared" si="4"/>
        <v>5.0000000000000001E-4</v>
      </c>
      <c r="M116" s="13"/>
      <c r="N116" s="13"/>
      <c r="O116" s="13"/>
      <c r="P116" s="24">
        <f t="shared" ref="P116:R116" si="80">P39/1000</f>
        <v>3.32E-3</v>
      </c>
      <c r="Q116" s="12">
        <f t="shared" si="80"/>
        <v>1.68</v>
      </c>
      <c r="R116" s="16">
        <f t="shared" si="80"/>
        <v>2.15E-3</v>
      </c>
      <c r="S116" s="13"/>
      <c r="T116" s="12">
        <f t="shared" si="6"/>
        <v>6.7799999999999999E-2</v>
      </c>
      <c r="U116" s="13"/>
      <c r="V116" s="13"/>
      <c r="W116" s="24">
        <f t="shared" si="7"/>
        <v>1.8699999999999999E-3</v>
      </c>
      <c r="X116" s="13"/>
      <c r="Y116" s="13"/>
      <c r="Z116" s="13"/>
      <c r="AA116" s="13"/>
      <c r="AB116" s="13"/>
      <c r="AC116" s="13"/>
      <c r="AD116" s="16">
        <f t="shared" si="8"/>
        <v>1.0500000000000001E-2</v>
      </c>
      <c r="AE116" s="15">
        <f t="shared" si="9"/>
        <v>1.25E-3</v>
      </c>
      <c r="AF116">
        <f t="shared" si="10"/>
        <v>1.0348837209302325E-3</v>
      </c>
    </row>
    <row r="117" spans="2:32" x14ac:dyDescent="0.2">
      <c r="B117" s="5" t="str">
        <f t="shared" ref="B117:F117" si="81">B40</f>
        <v>1510567-013A</v>
      </c>
      <c r="C117" s="5" t="str">
        <f t="shared" si="81"/>
        <v>UDEQ</v>
      </c>
      <c r="D117" s="5">
        <f t="shared" si="81"/>
        <v>4953250</v>
      </c>
      <c r="E117" s="11">
        <f t="shared" si="81"/>
        <v>377.05320576000003</v>
      </c>
      <c r="F117" s="8">
        <f t="shared" si="81"/>
        <v>42292.5</v>
      </c>
      <c r="G117" s="12">
        <f t="shared" si="2"/>
        <v>16.399999999999999</v>
      </c>
      <c r="H117" s="13"/>
      <c r="I117" s="16">
        <f t="shared" si="3"/>
        <v>5.4599999999999996E-3</v>
      </c>
      <c r="J117" s="13"/>
      <c r="K117" s="13"/>
      <c r="L117" s="24">
        <f t="shared" si="4"/>
        <v>3.1300000000000002E-4</v>
      </c>
      <c r="M117" s="13"/>
      <c r="N117" s="13"/>
      <c r="O117" s="13"/>
      <c r="P117" s="24">
        <f t="shared" ref="P117:R117" si="82">P40/1000</f>
        <v>1.9300000000000001E-2</v>
      </c>
      <c r="Q117" s="12">
        <f t="shared" si="82"/>
        <v>15</v>
      </c>
      <c r="R117" s="16">
        <f t="shared" si="82"/>
        <v>1.34E-2</v>
      </c>
      <c r="S117" s="13"/>
      <c r="T117" s="12">
        <f t="shared" si="6"/>
        <v>0.41599999999999998</v>
      </c>
      <c r="U117" s="13"/>
      <c r="V117" s="13"/>
      <c r="W117" s="24">
        <f t="shared" si="7"/>
        <v>1.12E-2</v>
      </c>
      <c r="X117" s="13"/>
      <c r="Y117" s="13"/>
      <c r="Z117" s="13"/>
      <c r="AA117" s="13"/>
      <c r="AB117" s="13"/>
      <c r="AC117" s="13"/>
      <c r="AD117" s="16">
        <f t="shared" si="8"/>
        <v>5.3900000000000003E-2</v>
      </c>
      <c r="AE117" s="15">
        <f t="shared" si="9"/>
        <v>8.1707317073170739E-4</v>
      </c>
      <c r="AF117">
        <f t="shared" si="10"/>
        <v>3.329268292682927E-4</v>
      </c>
    </row>
    <row r="118" spans="2:32" x14ac:dyDescent="0.2">
      <c r="B118" s="5" t="str">
        <f t="shared" ref="B118:F118" si="83">B41</f>
        <v>1510561-002A</v>
      </c>
      <c r="C118" s="5" t="str">
        <f t="shared" si="83"/>
        <v>UDEQ</v>
      </c>
      <c r="D118" s="5">
        <f t="shared" si="83"/>
        <v>4953250</v>
      </c>
      <c r="E118" s="11">
        <f t="shared" si="83"/>
        <v>377.05320576000003</v>
      </c>
      <c r="F118" s="8">
        <f t="shared" si="83"/>
        <v>42296.000011574077</v>
      </c>
      <c r="G118" s="12">
        <f t="shared" si="2"/>
        <v>11</v>
      </c>
      <c r="H118" s="13"/>
      <c r="I118" s="16">
        <f t="shared" si="3"/>
        <v>4.3200000000000001E-3</v>
      </c>
      <c r="J118" s="13"/>
      <c r="K118" s="13"/>
      <c r="L118" s="24">
        <f t="shared" si="4"/>
        <v>3.0499999999999999E-4</v>
      </c>
      <c r="M118" s="13"/>
      <c r="N118" s="13"/>
      <c r="O118" s="13"/>
      <c r="P118" s="24">
        <f t="shared" ref="P118:R118" si="84">P41/1000</f>
        <v>1.4E-2</v>
      </c>
      <c r="Q118" s="12">
        <f t="shared" si="84"/>
        <v>10</v>
      </c>
      <c r="R118" s="16">
        <f t="shared" si="84"/>
        <v>9.9299999999999996E-3</v>
      </c>
      <c r="S118" s="13"/>
      <c r="T118" s="12">
        <f t="shared" si="6"/>
        <v>0.437</v>
      </c>
      <c r="U118" s="13"/>
      <c r="V118" s="13"/>
      <c r="W118" s="24">
        <f t="shared" si="7"/>
        <v>8.8800000000000007E-3</v>
      </c>
      <c r="X118" s="13"/>
      <c r="Y118" s="13"/>
      <c r="Z118" s="13"/>
      <c r="AA118" s="13"/>
      <c r="AB118" s="13"/>
      <c r="AC118" s="13"/>
      <c r="AD118" s="16">
        <f t="shared" si="8"/>
        <v>4.0500000000000001E-2</v>
      </c>
      <c r="AE118" s="15">
        <f t="shared" si="9"/>
        <v>9.0272727272727271E-4</v>
      </c>
      <c r="AF118">
        <f t="shared" si="10"/>
        <v>3.9272727272727273E-4</v>
      </c>
    </row>
    <row r="119" spans="2:32" x14ac:dyDescent="0.2">
      <c r="B119" s="5" t="str">
        <f t="shared" ref="B119:F119" si="85">B42</f>
        <v>1510561-003A</v>
      </c>
      <c r="C119" s="5" t="str">
        <f t="shared" si="85"/>
        <v>UDEQ</v>
      </c>
      <c r="D119" s="5">
        <f t="shared" si="85"/>
        <v>4953250</v>
      </c>
      <c r="E119" s="11">
        <f t="shared" si="85"/>
        <v>377.05320576000003</v>
      </c>
      <c r="F119" s="8">
        <f t="shared" si="85"/>
        <v>42296.5</v>
      </c>
      <c r="G119" s="12">
        <f t="shared" si="2"/>
        <v>16.5</v>
      </c>
      <c r="H119" s="13"/>
      <c r="I119" s="16">
        <f t="shared" si="3"/>
        <v>6.5799999999999999E-3</v>
      </c>
      <c r="J119" s="13"/>
      <c r="K119" s="13"/>
      <c r="L119" s="24">
        <f t="shared" si="4"/>
        <v>4.17E-4</v>
      </c>
      <c r="M119" s="13"/>
      <c r="N119" s="13"/>
      <c r="O119" s="13"/>
      <c r="P119" s="24">
        <f t="shared" ref="P119:R119" si="86">P42/1000</f>
        <v>1.7899999999999999E-2</v>
      </c>
      <c r="Q119" s="12">
        <f t="shared" si="86"/>
        <v>13</v>
      </c>
      <c r="R119" s="16">
        <f t="shared" si="86"/>
        <v>1.4800000000000001E-2</v>
      </c>
      <c r="S119" s="13"/>
      <c r="T119" s="12">
        <f t="shared" si="6"/>
        <v>0.64400000000000002</v>
      </c>
      <c r="U119" s="13"/>
      <c r="V119" s="13"/>
      <c r="W119" s="24">
        <f t="shared" si="7"/>
        <v>1.3100000000000002E-2</v>
      </c>
      <c r="X119" s="13"/>
      <c r="Y119" s="13"/>
      <c r="Z119" s="13"/>
      <c r="AA119" s="13"/>
      <c r="AB119" s="13"/>
      <c r="AC119" s="13"/>
      <c r="AD119" s="16">
        <f t="shared" si="8"/>
        <v>5.2299999999999999E-2</v>
      </c>
      <c r="AE119" s="15">
        <f t="shared" si="9"/>
        <v>8.9696969696969697E-4</v>
      </c>
      <c r="AF119">
        <f t="shared" si="10"/>
        <v>3.9878787878787879E-4</v>
      </c>
    </row>
    <row r="120" spans="2:32" x14ac:dyDescent="0.2">
      <c r="B120" s="5" t="str">
        <f t="shared" ref="B120:F120" si="87">B43</f>
        <v>1510561-004A</v>
      </c>
      <c r="C120" s="5" t="str">
        <f t="shared" si="87"/>
        <v>UDEQ</v>
      </c>
      <c r="D120" s="5">
        <f t="shared" si="87"/>
        <v>4953250</v>
      </c>
      <c r="E120" s="11">
        <f t="shared" si="87"/>
        <v>377.05320576000003</v>
      </c>
      <c r="F120" s="8">
        <f t="shared" si="87"/>
        <v>42297.000011574077</v>
      </c>
      <c r="G120" s="12">
        <f t="shared" si="2"/>
        <v>85.7</v>
      </c>
      <c r="H120" s="13"/>
      <c r="I120" s="16">
        <f t="shared" si="3"/>
        <v>2.5899999999999999E-2</v>
      </c>
      <c r="J120" s="13"/>
      <c r="K120" s="13"/>
      <c r="L120" s="24">
        <f t="shared" si="4"/>
        <v>2.1299999999999999E-3</v>
      </c>
      <c r="M120" s="13"/>
      <c r="N120" s="13"/>
      <c r="O120" s="13"/>
      <c r="P120" s="24">
        <f t="shared" ref="P120:R120" si="88">P43/1000</f>
        <v>7.4999999999999997E-2</v>
      </c>
      <c r="Q120" s="12">
        <f t="shared" si="88"/>
        <v>55.1</v>
      </c>
      <c r="R120" s="16">
        <f t="shared" si="88"/>
        <v>9.01E-2</v>
      </c>
      <c r="S120" s="13"/>
      <c r="T120" s="12">
        <f t="shared" si="6"/>
        <v>3.09</v>
      </c>
      <c r="U120" s="13"/>
      <c r="V120" s="13"/>
      <c r="W120" s="24">
        <f t="shared" si="7"/>
        <v>5.6500000000000002E-2</v>
      </c>
      <c r="X120" s="13"/>
      <c r="Y120" s="13"/>
      <c r="Z120" s="13"/>
      <c r="AA120" s="13"/>
      <c r="AB120" s="13"/>
      <c r="AC120" s="13"/>
      <c r="AD120" s="16">
        <f t="shared" si="8"/>
        <v>0.216</v>
      </c>
      <c r="AE120" s="15">
        <f t="shared" si="9"/>
        <v>1.0513418903150525E-3</v>
      </c>
      <c r="AF120">
        <f t="shared" si="10"/>
        <v>3.0221703617269545E-4</v>
      </c>
    </row>
    <row r="121" spans="2:32" x14ac:dyDescent="0.2">
      <c r="B121" s="5" t="str">
        <f t="shared" ref="B121:F121" si="89">B44</f>
        <v>1510561-005A</v>
      </c>
      <c r="C121" s="5" t="str">
        <f t="shared" si="89"/>
        <v>UDEQ</v>
      </c>
      <c r="D121" s="5">
        <f t="shared" si="89"/>
        <v>4953250</v>
      </c>
      <c r="E121" s="11">
        <f t="shared" si="89"/>
        <v>377.05320576000003</v>
      </c>
      <c r="F121" s="8">
        <f t="shared" si="89"/>
        <v>42297.5</v>
      </c>
      <c r="G121" s="12">
        <f t="shared" si="2"/>
        <v>71.8</v>
      </c>
      <c r="H121" s="13"/>
      <c r="I121" s="16">
        <f t="shared" si="3"/>
        <v>2.23E-2</v>
      </c>
      <c r="J121" s="13"/>
      <c r="K121" s="13"/>
      <c r="L121" s="24">
        <f t="shared" si="4"/>
        <v>1.92E-3</v>
      </c>
      <c r="M121" s="13"/>
      <c r="N121" s="13"/>
      <c r="O121" s="13"/>
      <c r="P121" s="24">
        <f t="shared" ref="P121:R121" si="90">P44/1000</f>
        <v>7.46E-2</v>
      </c>
      <c r="Q121" s="12">
        <f t="shared" si="90"/>
        <v>53.9</v>
      </c>
      <c r="R121" s="16">
        <f t="shared" si="90"/>
        <v>8.6800000000000002E-2</v>
      </c>
      <c r="S121" s="13"/>
      <c r="T121" s="12">
        <f t="shared" si="6"/>
        <v>2.5299999999999998</v>
      </c>
      <c r="U121" s="13"/>
      <c r="V121" s="13"/>
      <c r="W121" s="24">
        <f t="shared" si="7"/>
        <v>4.99E-2</v>
      </c>
      <c r="X121" s="13"/>
      <c r="Y121" s="13"/>
      <c r="Z121" s="13"/>
      <c r="AA121" s="13"/>
      <c r="AB121" s="13"/>
      <c r="AC121" s="13"/>
      <c r="AD121" s="16">
        <f t="shared" si="8"/>
        <v>0.221</v>
      </c>
      <c r="AE121" s="15">
        <f t="shared" si="9"/>
        <v>1.2089136490250696E-3</v>
      </c>
      <c r="AF121">
        <f t="shared" si="10"/>
        <v>3.1058495821727021E-4</v>
      </c>
    </row>
    <row r="122" spans="2:32" x14ac:dyDescent="0.2">
      <c r="B122" s="5" t="str">
        <f t="shared" ref="B122:F122" si="91">B45</f>
        <v>1510561-006A</v>
      </c>
      <c r="C122" s="5" t="str">
        <f t="shared" si="91"/>
        <v>UDEQ</v>
      </c>
      <c r="D122" s="5">
        <f t="shared" si="91"/>
        <v>4953250</v>
      </c>
      <c r="E122" s="11">
        <f t="shared" si="91"/>
        <v>377.05320576000003</v>
      </c>
      <c r="F122" s="8">
        <f t="shared" si="91"/>
        <v>42298.000011574077</v>
      </c>
      <c r="G122" s="12">
        <f t="shared" si="2"/>
        <v>67.2</v>
      </c>
      <c r="H122" s="13"/>
      <c r="I122" s="16">
        <f t="shared" si="3"/>
        <v>2.12E-2</v>
      </c>
      <c r="J122" s="13"/>
      <c r="K122" s="13"/>
      <c r="L122" s="24">
        <f t="shared" si="4"/>
        <v>2.0100000000000001E-3</v>
      </c>
      <c r="M122" s="13"/>
      <c r="N122" s="13"/>
      <c r="O122" s="13"/>
      <c r="P122" s="24">
        <f t="shared" ref="P122:R122" si="92">P45/1000</f>
        <v>7.2400000000000006E-2</v>
      </c>
      <c r="Q122" s="12">
        <f t="shared" si="92"/>
        <v>56.8</v>
      </c>
      <c r="R122" s="16">
        <f t="shared" si="92"/>
        <v>7.6300000000000007E-2</v>
      </c>
      <c r="S122" s="13"/>
      <c r="T122" s="12">
        <f t="shared" si="6"/>
        <v>2.04</v>
      </c>
      <c r="U122" s="13"/>
      <c r="V122" s="13"/>
      <c r="W122" s="24">
        <f t="shared" si="7"/>
        <v>5.8500000000000003E-2</v>
      </c>
      <c r="X122" s="13"/>
      <c r="Y122" s="13"/>
      <c r="Z122" s="13"/>
      <c r="AA122" s="13"/>
      <c r="AB122" s="13"/>
      <c r="AC122" s="13"/>
      <c r="AD122" s="16">
        <f t="shared" si="8"/>
        <v>0.23400000000000001</v>
      </c>
      <c r="AE122" s="15">
        <f t="shared" si="9"/>
        <v>1.1354166666666667E-3</v>
      </c>
      <c r="AF122">
        <f t="shared" si="10"/>
        <v>3.1547619047619046E-4</v>
      </c>
    </row>
    <row r="123" spans="2:32" x14ac:dyDescent="0.2">
      <c r="B123" s="5" t="str">
        <f t="shared" ref="B123:F123" si="93">B46</f>
        <v>1511119-007A</v>
      </c>
      <c r="C123" s="5" t="str">
        <f t="shared" si="93"/>
        <v>UDEQ</v>
      </c>
      <c r="D123" s="5">
        <f t="shared" si="93"/>
        <v>4953250</v>
      </c>
      <c r="E123" s="11">
        <f t="shared" si="93"/>
        <v>377.05320576000003</v>
      </c>
      <c r="F123" s="8">
        <f t="shared" si="93"/>
        <v>42300.000115740739</v>
      </c>
      <c r="G123" s="12">
        <f t="shared" si="2"/>
        <v>45.7</v>
      </c>
      <c r="H123" s="13"/>
      <c r="I123" s="16">
        <f t="shared" si="3"/>
        <v>1.6299999999999999E-2</v>
      </c>
      <c r="J123" s="13"/>
      <c r="K123" s="13"/>
      <c r="L123" s="24">
        <f t="shared" si="4"/>
        <v>1.98E-3</v>
      </c>
      <c r="M123" s="13"/>
      <c r="N123" s="13"/>
      <c r="O123" s="13"/>
      <c r="P123" s="24">
        <f t="shared" ref="P123:R123" si="94">P46/1000</f>
        <v>7.3499999999999996E-2</v>
      </c>
      <c r="Q123" s="12">
        <f t="shared" si="94"/>
        <v>44</v>
      </c>
      <c r="R123" s="16">
        <f t="shared" si="94"/>
        <v>5.7200000000000001E-2</v>
      </c>
      <c r="S123" s="13"/>
      <c r="T123" s="12">
        <f t="shared" si="6"/>
        <v>1.92</v>
      </c>
      <c r="U123" s="13"/>
      <c r="V123" s="13"/>
      <c r="W123" s="24">
        <f t="shared" si="7"/>
        <v>5.74E-2</v>
      </c>
      <c r="X123" s="13"/>
      <c r="Y123" s="13"/>
      <c r="Z123" s="13"/>
      <c r="AA123" s="13"/>
      <c r="AB123" s="13"/>
      <c r="AC123" s="13"/>
      <c r="AD123" s="16">
        <f t="shared" si="8"/>
        <v>0.21299999999999999</v>
      </c>
      <c r="AE123" s="15">
        <f t="shared" si="9"/>
        <v>1.2516411378555798E-3</v>
      </c>
      <c r="AF123">
        <f t="shared" si="10"/>
        <v>3.5667396061269139E-4</v>
      </c>
    </row>
    <row r="124" spans="2:32" x14ac:dyDescent="0.2">
      <c r="B124" s="5" t="str">
        <f t="shared" ref="B124:F124" si="95">B47</f>
        <v>1511119-008A</v>
      </c>
      <c r="C124" s="5" t="str">
        <f t="shared" si="95"/>
        <v>UDEQ</v>
      </c>
      <c r="D124" s="5">
        <f t="shared" si="95"/>
        <v>4953250</v>
      </c>
      <c r="E124" s="11">
        <f t="shared" si="95"/>
        <v>377.05320576000003</v>
      </c>
      <c r="F124" s="8">
        <f t="shared" si="95"/>
        <v>42300.5</v>
      </c>
      <c r="G124" s="12">
        <f t="shared" si="2"/>
        <v>69.8</v>
      </c>
      <c r="H124" s="13"/>
      <c r="I124" s="16">
        <f t="shared" si="3"/>
        <v>1.83E-2</v>
      </c>
      <c r="J124" s="13"/>
      <c r="K124" s="13"/>
      <c r="L124" s="24">
        <f t="shared" si="4"/>
        <v>2E-3</v>
      </c>
      <c r="M124" s="13"/>
      <c r="N124" s="13"/>
      <c r="O124" s="13"/>
      <c r="P124" s="24">
        <f t="shared" ref="P124:R124" si="96">P47/1000</f>
        <v>9.8799999999999999E-2</v>
      </c>
      <c r="Q124" s="12">
        <f t="shared" si="96"/>
        <v>62.8</v>
      </c>
      <c r="R124" s="16">
        <f t="shared" si="96"/>
        <v>7.3099999999999998E-2</v>
      </c>
      <c r="S124" s="13"/>
      <c r="T124" s="12">
        <f t="shared" si="6"/>
        <v>2.52</v>
      </c>
      <c r="U124" s="13"/>
      <c r="V124" s="13"/>
      <c r="W124" s="24">
        <f t="shared" si="7"/>
        <v>6.13E-2</v>
      </c>
      <c r="X124" s="13"/>
      <c r="Y124" s="13"/>
      <c r="Z124" s="13"/>
      <c r="AA124" s="13"/>
      <c r="AB124" s="13"/>
      <c r="AC124" s="13"/>
      <c r="AD124" s="16">
        <f t="shared" si="8"/>
        <v>0.24099999999999999</v>
      </c>
      <c r="AE124" s="15">
        <f t="shared" si="9"/>
        <v>1.0472779369627508E-3</v>
      </c>
      <c r="AF124">
        <f t="shared" si="10"/>
        <v>2.6217765042979942E-4</v>
      </c>
    </row>
    <row r="125" spans="2:32" x14ac:dyDescent="0.2">
      <c r="B125" s="5" t="str">
        <f t="shared" ref="B125:F125" si="97">B48</f>
        <v>1511119-009A</v>
      </c>
      <c r="C125" s="5" t="str">
        <f t="shared" si="97"/>
        <v>UDEQ</v>
      </c>
      <c r="D125" s="5">
        <f t="shared" si="97"/>
        <v>4953250</v>
      </c>
      <c r="E125" s="11">
        <f t="shared" si="97"/>
        <v>377.05320576000003</v>
      </c>
      <c r="F125" s="8">
        <f t="shared" si="97"/>
        <v>42301.000115740739</v>
      </c>
      <c r="G125" s="12">
        <f t="shared" si="2"/>
        <v>200</v>
      </c>
      <c r="H125" s="13"/>
      <c r="I125" s="16">
        <f t="shared" si="3"/>
        <v>3.2099999999999997E-2</v>
      </c>
      <c r="J125" s="13"/>
      <c r="K125" s="13"/>
      <c r="L125" s="24">
        <f t="shared" si="4"/>
        <v>4.4200000000000003E-3</v>
      </c>
      <c r="M125" s="13"/>
      <c r="N125" s="13"/>
      <c r="O125" s="13"/>
      <c r="P125" s="24">
        <f t="shared" ref="P125:R125" si="98">P48/1000</f>
        <v>0.26600000000000001</v>
      </c>
      <c r="Q125" s="12">
        <f t="shared" si="98"/>
        <v>171</v>
      </c>
      <c r="R125" s="16">
        <f t="shared" si="98"/>
        <v>0.218</v>
      </c>
      <c r="S125" s="13"/>
      <c r="T125" s="12">
        <f t="shared" si="6"/>
        <v>6.63</v>
      </c>
      <c r="U125" s="13"/>
      <c r="V125" s="13"/>
      <c r="W125" s="24">
        <f t="shared" si="7"/>
        <v>0.14299999999999999</v>
      </c>
      <c r="X125" s="13"/>
      <c r="Y125" s="13"/>
      <c r="Z125" s="13"/>
      <c r="AA125" s="13"/>
      <c r="AB125" s="13"/>
      <c r="AC125" s="13"/>
      <c r="AD125" s="16">
        <f t="shared" si="8"/>
        <v>0.56399999999999995</v>
      </c>
      <c r="AE125" s="15">
        <f t="shared" si="9"/>
        <v>1.09E-3</v>
      </c>
      <c r="AF125">
        <f t="shared" si="10"/>
        <v>1.6049999999999997E-4</v>
      </c>
    </row>
    <row r="126" spans="2:32" x14ac:dyDescent="0.2">
      <c r="B126" s="5" t="str">
        <f t="shared" ref="B126:F126" si="99">B49</f>
        <v>1510580-003A</v>
      </c>
      <c r="C126" s="5" t="str">
        <f t="shared" si="99"/>
        <v>State of Utah</v>
      </c>
      <c r="D126" s="5" t="str">
        <f t="shared" si="99"/>
        <v>SJBB</v>
      </c>
      <c r="E126" s="11">
        <f t="shared" si="99"/>
        <v>377.61647615999999</v>
      </c>
      <c r="F126" s="8">
        <f t="shared" si="99"/>
        <v>42303.677083333336</v>
      </c>
      <c r="G126" s="12">
        <f t="shared" si="2"/>
        <v>43.7</v>
      </c>
      <c r="H126" s="13"/>
      <c r="I126" s="16">
        <f t="shared" si="3"/>
        <v>9.92E-3</v>
      </c>
      <c r="J126" s="13"/>
      <c r="K126" s="13"/>
      <c r="L126" s="24">
        <f t="shared" si="4"/>
        <v>7.5100000000000004E-4</v>
      </c>
      <c r="M126" s="13"/>
      <c r="N126" s="13"/>
      <c r="O126" s="13"/>
      <c r="P126" s="24">
        <f t="shared" ref="P126:R126" si="100">P49/1000</f>
        <v>5.6599999999999998E-2</v>
      </c>
      <c r="Q126" s="12">
        <f t="shared" si="100"/>
        <v>39.799999999999997</v>
      </c>
      <c r="R126" s="16">
        <f t="shared" si="100"/>
        <v>3.9199999999999999E-2</v>
      </c>
      <c r="S126" s="13"/>
      <c r="T126" s="12">
        <f t="shared" si="6"/>
        <v>1.06</v>
      </c>
      <c r="U126" s="13"/>
      <c r="V126" s="13"/>
      <c r="W126" s="24">
        <f t="shared" si="7"/>
        <v>2.8799999999999999E-2</v>
      </c>
      <c r="X126" s="13"/>
      <c r="Y126" s="13"/>
      <c r="Z126" s="13"/>
      <c r="AA126" s="13"/>
      <c r="AB126" s="13"/>
      <c r="AC126" s="13"/>
      <c r="AD126" s="16">
        <f t="shared" si="8"/>
        <v>0.14000000000000001</v>
      </c>
      <c r="AE126" s="15">
        <f t="shared" si="9"/>
        <v>8.9702517162471387E-4</v>
      </c>
      <c r="AF126">
        <f t="shared" si="10"/>
        <v>2.2700228832951943E-4</v>
      </c>
    </row>
    <row r="127" spans="2:32" x14ac:dyDescent="0.2">
      <c r="B127" s="5" t="str">
        <f t="shared" ref="B127:F127" si="101">B50</f>
        <v>SJBB_102615</v>
      </c>
      <c r="C127" s="5" t="str">
        <f t="shared" si="101"/>
        <v>USEPA Regions</v>
      </c>
      <c r="D127" s="5" t="str">
        <f t="shared" si="101"/>
        <v>SJBB</v>
      </c>
      <c r="E127" s="11">
        <f t="shared" si="101"/>
        <v>377.61647615999999</v>
      </c>
      <c r="F127" s="8">
        <f t="shared" si="101"/>
        <v>42303.697916666664</v>
      </c>
      <c r="G127" s="12">
        <f t="shared" si="2"/>
        <v>70</v>
      </c>
      <c r="H127" s="13"/>
      <c r="I127" s="16">
        <f t="shared" si="3"/>
        <v>1.2E-2</v>
      </c>
      <c r="J127" s="13"/>
      <c r="K127" s="13"/>
      <c r="L127" s="24">
        <f t="shared" si="4"/>
        <v>7.0999999999999991E-4</v>
      </c>
      <c r="M127" s="13"/>
      <c r="N127" s="13"/>
      <c r="O127" s="13"/>
      <c r="P127" s="24">
        <f t="shared" ref="P127:R127" si="102">P50/1000</f>
        <v>5.5E-2</v>
      </c>
      <c r="Q127" s="12">
        <f t="shared" si="102"/>
        <v>53</v>
      </c>
      <c r="R127" s="16">
        <f t="shared" si="102"/>
        <v>3.6999999999999998E-2</v>
      </c>
      <c r="S127" s="13"/>
      <c r="T127" s="12">
        <f t="shared" si="6"/>
        <v>1.1000000000000001</v>
      </c>
      <c r="U127" s="13"/>
      <c r="V127" s="13"/>
      <c r="W127" s="24">
        <f t="shared" si="7"/>
        <v>3.3000000000000002E-2</v>
      </c>
      <c r="X127" s="13"/>
      <c r="Y127" s="13"/>
      <c r="Z127" s="13"/>
      <c r="AA127" s="13"/>
      <c r="AB127" s="13"/>
      <c r="AC127" s="13"/>
      <c r="AD127" s="16">
        <f t="shared" si="8"/>
        <v>0.15</v>
      </c>
      <c r="AE127" s="15">
        <f t="shared" si="9"/>
        <v>5.2857142857142859E-4</v>
      </c>
      <c r="AF127">
        <f t="shared" si="10"/>
        <v>1.7142857142857143E-4</v>
      </c>
    </row>
    <row r="128" spans="2:32" x14ac:dyDescent="0.2">
      <c r="B128" s="5">
        <f t="shared" ref="B128:F128" si="103">B51</f>
        <v>201600512</v>
      </c>
      <c r="C128" s="5" t="str">
        <f t="shared" si="103"/>
        <v>UDEQ</v>
      </c>
      <c r="D128" s="5">
        <f t="shared" si="103"/>
        <v>4953250</v>
      </c>
      <c r="E128" s="11">
        <f t="shared" si="103"/>
        <v>377.05320576000003</v>
      </c>
      <c r="F128" s="8">
        <f t="shared" si="103"/>
        <v>42416.708333333336</v>
      </c>
      <c r="G128" s="12">
        <f t="shared" si="2"/>
        <v>68.001000000000005</v>
      </c>
      <c r="H128" s="13"/>
      <c r="I128" s="16">
        <f t="shared" si="3"/>
        <v>1.2043E-2</v>
      </c>
      <c r="J128" s="13"/>
      <c r="K128" s="13"/>
      <c r="L128" s="24">
        <f t="shared" si="4"/>
        <v>1E-3</v>
      </c>
      <c r="M128" s="13"/>
      <c r="N128" s="13"/>
      <c r="O128" s="13"/>
      <c r="P128" s="24">
        <f t="shared" ref="P128:R128" si="104">P51/1000</f>
        <v>7.8527E-2</v>
      </c>
      <c r="Q128" s="12">
        <f t="shared" si="104"/>
        <v>51.6</v>
      </c>
      <c r="R128" s="16">
        <f t="shared" si="104"/>
        <v>5.9036999999999999E-2</v>
      </c>
      <c r="S128" s="13"/>
      <c r="T128" s="12">
        <f t="shared" si="6"/>
        <v>1.4789000000000001</v>
      </c>
      <c r="U128" s="13"/>
      <c r="V128" s="13"/>
      <c r="W128" s="24">
        <f t="shared" si="7"/>
        <v>3.9527E-2</v>
      </c>
      <c r="X128" s="13"/>
      <c r="Y128" s="13"/>
      <c r="Z128" s="13"/>
      <c r="AA128" s="13"/>
      <c r="AB128" s="13"/>
      <c r="AC128" s="13"/>
      <c r="AD128" s="16">
        <f t="shared" si="8"/>
        <v>0.19766999999999998</v>
      </c>
      <c r="AE128" s="15">
        <f t="shared" si="9"/>
        <v>8.6817840914104195E-4</v>
      </c>
      <c r="AF128">
        <f t="shared" si="10"/>
        <v>1.7710033675975351E-4</v>
      </c>
    </row>
    <row r="129" spans="2:32" x14ac:dyDescent="0.2">
      <c r="B129" s="5">
        <f t="shared" ref="B129:F129" si="105">B52</f>
        <v>201600690</v>
      </c>
      <c r="C129" s="5" t="str">
        <f t="shared" si="105"/>
        <v>UDEQ</v>
      </c>
      <c r="D129" s="5">
        <f t="shared" si="105"/>
        <v>4953250</v>
      </c>
      <c r="E129" s="11">
        <f t="shared" si="105"/>
        <v>377.05320576000003</v>
      </c>
      <c r="F129" s="8">
        <f t="shared" si="105"/>
        <v>42424.361111111109</v>
      </c>
      <c r="G129" s="12">
        <f t="shared" si="2"/>
        <v>1.5799000000000001</v>
      </c>
      <c r="H129" s="13"/>
      <c r="I129" s="16">
        <f t="shared" si="3"/>
        <v>1.663E-3</v>
      </c>
      <c r="J129" s="13"/>
      <c r="K129" s="13"/>
      <c r="L129" s="24">
        <f t="shared" si="4"/>
        <v>3.3500000000000001E-4</v>
      </c>
      <c r="M129" s="13"/>
      <c r="N129" s="13"/>
      <c r="O129" s="13"/>
      <c r="P129" s="24">
        <f t="shared" ref="P129:R129" si="106">P52/1000</f>
        <v>1.1723000000000001E-2</v>
      </c>
      <c r="Q129" s="12">
        <f t="shared" si="106"/>
        <v>1.1399999999999999</v>
      </c>
      <c r="R129" s="16">
        <f t="shared" si="106"/>
        <v>7.5519999999999997E-3</v>
      </c>
      <c r="S129" s="13"/>
      <c r="T129" s="12">
        <f t="shared" si="6"/>
        <v>0.59150000000000003</v>
      </c>
      <c r="U129" s="13"/>
      <c r="V129" s="13"/>
      <c r="W129" s="24">
        <f t="shared" si="7"/>
        <v>5.45E-3</v>
      </c>
      <c r="X129" s="13"/>
      <c r="Y129" s="13"/>
      <c r="Z129" s="13"/>
      <c r="AA129" s="13"/>
      <c r="AB129" s="13"/>
      <c r="AC129" s="13"/>
      <c r="AD129" s="16">
        <f t="shared" si="8"/>
        <v>3.3073999999999999E-2</v>
      </c>
      <c r="AE129" s="15">
        <f t="shared" si="9"/>
        <v>4.7800493702133042E-3</v>
      </c>
      <c r="AF129">
        <f t="shared" si="10"/>
        <v>1.0525982657130198E-3</v>
      </c>
    </row>
    <row r="130" spans="2:32" x14ac:dyDescent="0.2">
      <c r="B130" s="5">
        <f t="shared" ref="B130:F130" si="107">B53</f>
        <v>201600729</v>
      </c>
      <c r="C130" s="5" t="str">
        <f t="shared" si="107"/>
        <v>UDEQ</v>
      </c>
      <c r="D130" s="5">
        <f t="shared" si="107"/>
        <v>4953250</v>
      </c>
      <c r="E130" s="11">
        <f t="shared" si="107"/>
        <v>377.05320576000003</v>
      </c>
      <c r="F130" s="8">
        <f t="shared" si="107"/>
        <v>42430.34375</v>
      </c>
      <c r="G130" s="12">
        <f t="shared" si="2"/>
        <v>3.3209</v>
      </c>
      <c r="H130" s="13"/>
      <c r="I130" s="16">
        <f t="shared" si="3"/>
        <v>1.2070000000000002E-3</v>
      </c>
      <c r="J130" s="13"/>
      <c r="K130" s="13"/>
      <c r="L130" s="24">
        <f t="shared" si="4"/>
        <v>1.35E-4</v>
      </c>
      <c r="M130" s="13"/>
      <c r="N130" s="13"/>
      <c r="O130" s="13"/>
      <c r="P130" s="24">
        <f t="shared" ref="P130:R130" si="108">P53/1000</f>
        <v>6.5770000000000004E-3</v>
      </c>
      <c r="Q130" s="12">
        <f t="shared" si="108"/>
        <v>3.08</v>
      </c>
      <c r="R130" s="16">
        <f t="shared" si="108"/>
        <v>5.1479999999999998E-3</v>
      </c>
      <c r="S130" s="13"/>
      <c r="T130" s="12">
        <f t="shared" si="6"/>
        <v>0.19882</v>
      </c>
      <c r="U130" s="13"/>
      <c r="V130" s="13"/>
      <c r="W130" s="24">
        <f t="shared" si="7"/>
        <v>5.0000000000000001E-3</v>
      </c>
      <c r="X130" s="13"/>
      <c r="Y130" s="13"/>
      <c r="Z130" s="13"/>
      <c r="AA130" s="13"/>
      <c r="AB130" s="13"/>
      <c r="AC130" s="13"/>
      <c r="AD130" s="16">
        <f t="shared" si="8"/>
        <v>2.5454999999999998E-2</v>
      </c>
      <c r="AE130" s="15">
        <f t="shared" si="9"/>
        <v>1.5501821795296455E-3</v>
      </c>
      <c r="AF130">
        <f t="shared" si="10"/>
        <v>3.6345568972266559E-4</v>
      </c>
    </row>
    <row r="131" spans="2:32" x14ac:dyDescent="0.2">
      <c r="B131" s="5">
        <f t="shared" ref="B131:F131" si="109">B54</f>
        <v>201600798</v>
      </c>
      <c r="C131" s="5" t="str">
        <f t="shared" si="109"/>
        <v>UDEQ</v>
      </c>
      <c r="D131" s="5">
        <f t="shared" si="109"/>
        <v>4953250</v>
      </c>
      <c r="E131" s="11">
        <f t="shared" si="109"/>
        <v>377.05320576000003</v>
      </c>
      <c r="F131" s="8">
        <f t="shared" si="109"/>
        <v>42438.506944444445</v>
      </c>
      <c r="G131" s="12">
        <f t="shared" si="2"/>
        <v>3.7309999999999999</v>
      </c>
      <c r="H131" s="13"/>
      <c r="I131" s="16">
        <f t="shared" si="3"/>
        <v>7.1029999999999999E-3</v>
      </c>
      <c r="J131" s="13"/>
      <c r="K131" s="13"/>
      <c r="L131" s="24">
        <f t="shared" si="4"/>
        <v>1.5200000000000001E-4</v>
      </c>
      <c r="M131" s="13"/>
      <c r="N131" s="13"/>
      <c r="O131" s="13"/>
      <c r="P131" s="24">
        <f t="shared" ref="P131:R131" si="110">P54/1000</f>
        <v>7.7390000000000002E-3</v>
      </c>
      <c r="Q131" s="12">
        <f t="shared" si="110"/>
        <v>3.92</v>
      </c>
      <c r="R131" s="16">
        <f t="shared" si="110"/>
        <v>6.4189999999999994E-3</v>
      </c>
      <c r="S131" s="13"/>
      <c r="T131" s="12">
        <f t="shared" si="6"/>
        <v>0.19640000000000002</v>
      </c>
      <c r="U131" s="13"/>
      <c r="V131" s="13"/>
      <c r="W131" s="24">
        <f t="shared" si="7"/>
        <v>5.0000000000000001E-3</v>
      </c>
      <c r="X131" s="13"/>
      <c r="Y131" s="13"/>
      <c r="Z131" s="13"/>
      <c r="AA131" s="13"/>
      <c r="AB131" s="13"/>
      <c r="AC131" s="13"/>
      <c r="AD131" s="16">
        <f t="shared" si="8"/>
        <v>3.0672999999999999E-2</v>
      </c>
      <c r="AE131" s="15">
        <f t="shared" si="9"/>
        <v>1.7204502814258912E-3</v>
      </c>
      <c r="AF131">
        <f t="shared" si="10"/>
        <v>1.9037791476815868E-3</v>
      </c>
    </row>
    <row r="132" spans="2:32" x14ac:dyDescent="0.2">
      <c r="B132" s="5">
        <f t="shared" ref="B132:F132" si="111">B55</f>
        <v>201600827</v>
      </c>
      <c r="C132" s="5" t="str">
        <f t="shared" si="111"/>
        <v>UDEQ</v>
      </c>
      <c r="D132" s="5">
        <f t="shared" si="111"/>
        <v>4953250</v>
      </c>
      <c r="E132" s="11">
        <f t="shared" si="111"/>
        <v>377.05320576000003</v>
      </c>
      <c r="F132" s="8">
        <f t="shared" si="111"/>
        <v>42444.458333333336</v>
      </c>
      <c r="G132" s="12">
        <f t="shared" si="2"/>
        <v>1.8999000000000001</v>
      </c>
      <c r="H132" s="13"/>
      <c r="I132" s="16">
        <f t="shared" si="3"/>
        <v>1.8089999999999998E-3</v>
      </c>
      <c r="J132" s="13"/>
      <c r="K132" s="13"/>
      <c r="L132" s="24">
        <f t="shared" si="4"/>
        <v>1E-4</v>
      </c>
      <c r="M132" s="13"/>
      <c r="N132" s="13"/>
      <c r="O132" s="13"/>
      <c r="P132" s="24">
        <f t="shared" ref="P132:R132" si="112">P55/1000</f>
        <v>4.5030000000000001E-3</v>
      </c>
      <c r="Q132" s="12">
        <f t="shared" si="112"/>
        <v>1.95</v>
      </c>
      <c r="R132" s="16">
        <f t="shared" si="112"/>
        <v>2.7730000000000003E-3</v>
      </c>
      <c r="S132" s="13"/>
      <c r="T132" s="12">
        <f t="shared" si="6"/>
        <v>7.6985999999999999E-2</v>
      </c>
      <c r="U132" s="13"/>
      <c r="V132" s="13"/>
      <c r="W132" s="24">
        <f t="shared" si="7"/>
        <v>5.0000000000000001E-3</v>
      </c>
      <c r="X132" s="13"/>
      <c r="Y132" s="13"/>
      <c r="Z132" s="13"/>
      <c r="AA132" s="13"/>
      <c r="AB132" s="13"/>
      <c r="AC132" s="13"/>
      <c r="AD132" s="16">
        <f t="shared" si="8"/>
        <v>1.2083999999999999E-2</v>
      </c>
      <c r="AE132" s="15">
        <f t="shared" si="9"/>
        <v>1.4595505026580348E-3</v>
      </c>
      <c r="AF132">
        <f t="shared" si="10"/>
        <v>9.5215537659876822E-4</v>
      </c>
    </row>
    <row r="133" spans="2:32" x14ac:dyDescent="0.2">
      <c r="B133" s="5" t="str">
        <f t="shared" ref="B133:F133" si="113">B56</f>
        <v>SJBB_032216L</v>
      </c>
      <c r="C133" s="5" t="str">
        <f t="shared" si="113"/>
        <v>USEPA Regions</v>
      </c>
      <c r="D133" s="5" t="str">
        <f t="shared" si="113"/>
        <v>SJBB</v>
      </c>
      <c r="E133" s="11">
        <f t="shared" si="113"/>
        <v>377.61647615999999</v>
      </c>
      <c r="F133" s="8">
        <f t="shared" si="113"/>
        <v>42451.427083333336</v>
      </c>
      <c r="G133" s="12">
        <f t="shared" si="2"/>
        <v>2.8</v>
      </c>
      <c r="H133" s="13"/>
      <c r="I133" s="16">
        <f t="shared" si="3"/>
        <v>1.2999999999999999E-3</v>
      </c>
      <c r="J133" s="13"/>
      <c r="K133" s="13"/>
      <c r="L133" s="24">
        <f t="shared" si="4"/>
        <v>6.7000000000000002E-5</v>
      </c>
      <c r="M133" s="13"/>
      <c r="N133" s="13"/>
      <c r="O133" s="13"/>
      <c r="P133" s="24">
        <f t="shared" ref="P133:R133" si="114">P56/1000</f>
        <v>5.9000000000000007E-3</v>
      </c>
      <c r="Q133" s="12">
        <f t="shared" si="114"/>
        <v>2.5</v>
      </c>
      <c r="R133" s="16">
        <f t="shared" si="114"/>
        <v>2.8E-3</v>
      </c>
      <c r="S133" s="13"/>
      <c r="T133" s="12">
        <f t="shared" si="6"/>
        <v>8.5999999999999993E-2</v>
      </c>
      <c r="U133" s="13"/>
      <c r="V133" s="13"/>
      <c r="W133" s="24">
        <f t="shared" si="7"/>
        <v>4.0000000000000001E-3</v>
      </c>
      <c r="X133" s="13"/>
      <c r="Y133" s="13"/>
      <c r="Z133" s="13"/>
      <c r="AA133" s="13"/>
      <c r="AB133" s="13"/>
      <c r="AC133" s="13"/>
      <c r="AD133" s="16">
        <f t="shared" si="8"/>
        <v>1.6E-2</v>
      </c>
      <c r="AE133" s="15">
        <f t="shared" si="9"/>
        <v>1E-3</v>
      </c>
      <c r="AF133">
        <f t="shared" si="10"/>
        <v>4.6428571428571428E-4</v>
      </c>
    </row>
    <row r="134" spans="2:32" x14ac:dyDescent="0.2">
      <c r="B134" s="5">
        <f t="shared" ref="B134:F134" si="115">B57</f>
        <v>201600928</v>
      </c>
      <c r="C134" s="5" t="str">
        <f t="shared" si="115"/>
        <v>UDEQ</v>
      </c>
      <c r="D134" s="5">
        <f t="shared" si="115"/>
        <v>4953250</v>
      </c>
      <c r="E134" s="11">
        <f t="shared" si="115"/>
        <v>377.05320576000003</v>
      </c>
      <c r="F134" s="8">
        <f t="shared" si="115"/>
        <v>42451.486111111109</v>
      </c>
      <c r="G134" s="12">
        <f t="shared" si="2"/>
        <v>0.5454</v>
      </c>
      <c r="H134" s="13"/>
      <c r="I134" s="16">
        <f t="shared" si="3"/>
        <v>1.0509999999999999E-3</v>
      </c>
      <c r="J134" s="13"/>
      <c r="K134" s="13"/>
      <c r="L134" s="24">
        <f t="shared" si="4"/>
        <v>1E-4</v>
      </c>
      <c r="M134" s="13"/>
      <c r="N134" s="13"/>
      <c r="O134" s="13"/>
      <c r="P134" s="24">
        <f t="shared" ref="P134:R134" si="116">P57/1000</f>
        <v>3.3410000000000002E-3</v>
      </c>
      <c r="Q134" s="12">
        <f t="shared" si="116"/>
        <v>0.67900000000000005</v>
      </c>
      <c r="R134" s="16">
        <f t="shared" si="116"/>
        <v>2.2799999999999999E-3</v>
      </c>
      <c r="S134" s="13"/>
      <c r="T134" s="12">
        <f t="shared" si="6"/>
        <v>8.7585999999999997E-2</v>
      </c>
      <c r="U134" s="13"/>
      <c r="V134" s="13"/>
      <c r="W134" s="24">
        <f t="shared" si="7"/>
        <v>5.0000000000000001E-3</v>
      </c>
      <c r="X134" s="13"/>
      <c r="Y134" s="13"/>
      <c r="Z134" s="13"/>
      <c r="AA134" s="13"/>
      <c r="AB134" s="13"/>
      <c r="AC134" s="13"/>
      <c r="AD134" s="16">
        <f t="shared" si="8"/>
        <v>0.01</v>
      </c>
      <c r="AE134" s="15">
        <f t="shared" si="9"/>
        <v>4.1804180418041799E-3</v>
      </c>
      <c r="AF134">
        <f t="shared" si="10"/>
        <v>1.9270260359369267E-3</v>
      </c>
    </row>
    <row r="135" spans="2:32" x14ac:dyDescent="0.2">
      <c r="B135" s="5">
        <f t="shared" ref="B135:F135" si="117">B58</f>
        <v>201601040</v>
      </c>
      <c r="C135" s="5" t="str">
        <f t="shared" si="117"/>
        <v>UDEQ</v>
      </c>
      <c r="D135" s="5">
        <f t="shared" si="117"/>
        <v>4953250</v>
      </c>
      <c r="E135" s="11">
        <f t="shared" si="117"/>
        <v>377.05320576000003</v>
      </c>
      <c r="F135" s="8">
        <f t="shared" si="117"/>
        <v>42458.409722222219</v>
      </c>
      <c r="G135" s="12">
        <f t="shared" si="2"/>
        <v>1.9747000000000001</v>
      </c>
      <c r="H135" s="13"/>
      <c r="I135" s="16">
        <f t="shared" si="3"/>
        <v>1.0380000000000001E-3</v>
      </c>
      <c r="J135" s="13"/>
      <c r="K135" s="13"/>
      <c r="L135" s="24">
        <f t="shared" si="4"/>
        <v>1E-4</v>
      </c>
      <c r="M135" s="13"/>
      <c r="N135" s="13"/>
      <c r="O135" s="13"/>
      <c r="P135" s="24">
        <f t="shared" ref="P135:R135" si="118">P58/1000</f>
        <v>3.2309999999999999E-3</v>
      </c>
      <c r="Q135" s="12">
        <f t="shared" si="118"/>
        <v>1.61</v>
      </c>
      <c r="R135" s="16">
        <f t="shared" si="118"/>
        <v>1.949E-3</v>
      </c>
      <c r="S135" s="13"/>
      <c r="T135" s="12">
        <f t="shared" si="6"/>
        <v>5.5295000000000004E-2</v>
      </c>
      <c r="U135" s="13"/>
      <c r="V135" s="13"/>
      <c r="W135" s="24">
        <f t="shared" si="7"/>
        <v>5.0000000000000001E-3</v>
      </c>
      <c r="X135" s="13"/>
      <c r="Y135" s="13"/>
      <c r="Z135" s="13"/>
      <c r="AA135" s="13"/>
      <c r="AB135" s="13"/>
      <c r="AC135" s="13"/>
      <c r="AD135" s="16">
        <f t="shared" si="8"/>
        <v>0.01</v>
      </c>
      <c r="AE135" s="15">
        <f t="shared" si="9"/>
        <v>9.8698536486554913E-4</v>
      </c>
      <c r="AF135">
        <f t="shared" si="10"/>
        <v>5.2564946574163167E-4</v>
      </c>
    </row>
    <row r="136" spans="2:32" x14ac:dyDescent="0.2">
      <c r="B136" s="5">
        <f t="shared" ref="B136:F136" si="119">B59</f>
        <v>201601175</v>
      </c>
      <c r="C136" s="5" t="str">
        <f t="shared" si="119"/>
        <v>UDEQ</v>
      </c>
      <c r="D136" s="5">
        <f t="shared" si="119"/>
        <v>4953250</v>
      </c>
      <c r="E136" s="11">
        <f t="shared" si="119"/>
        <v>377.05320576000003</v>
      </c>
      <c r="F136" s="8">
        <f t="shared" si="119"/>
        <v>42464.611111111109</v>
      </c>
      <c r="G136" s="12">
        <f t="shared" si="2"/>
        <v>0.29472999999999999</v>
      </c>
      <c r="H136" s="13"/>
      <c r="I136" s="16">
        <f t="shared" si="3"/>
        <v>1E-3</v>
      </c>
      <c r="J136" s="13"/>
      <c r="K136" s="13"/>
      <c r="L136" s="24">
        <f t="shared" si="4"/>
        <v>1E-4</v>
      </c>
      <c r="M136" s="13"/>
      <c r="N136" s="13"/>
      <c r="O136" s="13"/>
      <c r="P136" s="24">
        <f t="shared" ref="P136:R136" si="120">P59/1000</f>
        <v>2.9480000000000001E-3</v>
      </c>
      <c r="Q136" s="12">
        <f t="shared" si="120"/>
        <v>0.33800000000000002</v>
      </c>
      <c r="R136" s="16">
        <f t="shared" si="120"/>
        <v>1.9399999999999999E-3</v>
      </c>
      <c r="S136" s="13"/>
      <c r="T136" s="12">
        <f t="shared" si="6"/>
        <v>7.3419999999999999E-2</v>
      </c>
      <c r="U136" s="13"/>
      <c r="V136" s="13"/>
      <c r="W136" s="24">
        <f t="shared" si="7"/>
        <v>5.0000000000000001E-3</v>
      </c>
      <c r="X136" s="13"/>
      <c r="Y136" s="13"/>
      <c r="Z136" s="13"/>
      <c r="AA136" s="13"/>
      <c r="AB136" s="13"/>
      <c r="AC136" s="13"/>
      <c r="AD136" s="16">
        <f t="shared" si="8"/>
        <v>0.01</v>
      </c>
      <c r="AE136" s="15">
        <f t="shared" si="9"/>
        <v>6.5822956604349742E-3</v>
      </c>
      <c r="AF136">
        <f t="shared" si="10"/>
        <v>3.3929359074407086E-3</v>
      </c>
    </row>
    <row r="137" spans="2:32" x14ac:dyDescent="0.2">
      <c r="B137" s="5">
        <f t="shared" ref="B137:F137" si="121">B60</f>
        <v>201601341</v>
      </c>
      <c r="C137" s="5" t="str">
        <f t="shared" si="121"/>
        <v>UDEQ</v>
      </c>
      <c r="D137" s="5">
        <f t="shared" si="121"/>
        <v>4953250</v>
      </c>
      <c r="E137" s="11">
        <f t="shared" si="121"/>
        <v>377.05320576000003</v>
      </c>
      <c r="F137" s="8">
        <f t="shared" si="121"/>
        <v>42472.4375</v>
      </c>
      <c r="G137" s="12">
        <f t="shared" si="2"/>
        <v>0.77707000000000004</v>
      </c>
      <c r="H137" s="13"/>
      <c r="I137" s="16">
        <f t="shared" si="3"/>
        <v>1.704E-3</v>
      </c>
      <c r="J137" s="13"/>
      <c r="K137" s="13"/>
      <c r="L137" s="24">
        <f t="shared" si="4"/>
        <v>3.97E-4</v>
      </c>
      <c r="M137" s="13"/>
      <c r="N137" s="13"/>
      <c r="O137" s="13"/>
      <c r="P137" s="24">
        <f t="shared" ref="P137:R137" si="122">P60/1000</f>
        <v>1.2291E-2</v>
      </c>
      <c r="Q137" s="12">
        <f t="shared" si="122"/>
        <v>1.49</v>
      </c>
      <c r="R137" s="16">
        <f t="shared" si="122"/>
        <v>1.0130999999999999E-2</v>
      </c>
      <c r="S137" s="13"/>
      <c r="T137" s="12">
        <f t="shared" si="6"/>
        <v>0.37179000000000001</v>
      </c>
      <c r="U137" s="13"/>
      <c r="V137" s="13"/>
      <c r="W137" s="24">
        <f t="shared" si="7"/>
        <v>5.0000000000000001E-3</v>
      </c>
      <c r="X137" s="13"/>
      <c r="Y137" s="13"/>
      <c r="Z137" s="13"/>
      <c r="AA137" s="13"/>
      <c r="AB137" s="13"/>
      <c r="AC137" s="13"/>
      <c r="AD137" s="16">
        <f t="shared" si="8"/>
        <v>6.8986000000000006E-2</v>
      </c>
      <c r="AE137" s="15">
        <f t="shared" si="9"/>
        <v>1.303743549487176E-2</v>
      </c>
      <c r="AF137">
        <f t="shared" si="10"/>
        <v>2.1928526387584128E-3</v>
      </c>
    </row>
    <row r="138" spans="2:32" x14ac:dyDescent="0.2">
      <c r="B138" s="5">
        <f t="shared" ref="B138:F138" si="123">B61</f>
        <v>201601431</v>
      </c>
      <c r="C138" s="5" t="str">
        <f t="shared" si="123"/>
        <v>UDEQ</v>
      </c>
      <c r="D138" s="5">
        <f t="shared" si="123"/>
        <v>4953250</v>
      </c>
      <c r="E138" s="11">
        <f t="shared" si="123"/>
        <v>377.05320576000003</v>
      </c>
      <c r="F138" s="8">
        <f t="shared" si="123"/>
        <v>42479.428472222222</v>
      </c>
      <c r="G138" s="12">
        <f t="shared" si="2"/>
        <v>1.0025999999999999</v>
      </c>
      <c r="H138" s="13"/>
      <c r="I138" s="16">
        <f t="shared" si="3"/>
        <v>1.2440000000000001E-3</v>
      </c>
      <c r="J138" s="13"/>
      <c r="K138" s="13"/>
      <c r="L138" s="24">
        <f t="shared" si="4"/>
        <v>3.0299999999999999E-4</v>
      </c>
      <c r="M138" s="13"/>
      <c r="N138" s="13"/>
      <c r="O138" s="13"/>
      <c r="P138" s="24">
        <f t="shared" ref="P138:R138" si="124">P61/1000</f>
        <v>9.8019999999999999E-3</v>
      </c>
      <c r="Q138" s="12">
        <f t="shared" si="124"/>
        <v>5.82</v>
      </c>
      <c r="R138" s="16">
        <f t="shared" si="124"/>
        <v>9.6629999999999997E-3</v>
      </c>
      <c r="S138" s="13"/>
      <c r="T138" s="12">
        <f t="shared" si="6"/>
        <v>0.2661</v>
      </c>
      <c r="U138" s="13"/>
      <c r="V138" s="13"/>
      <c r="W138" s="24">
        <f t="shared" si="7"/>
        <v>5.0000000000000001E-3</v>
      </c>
      <c r="X138" s="13"/>
      <c r="Y138" s="13"/>
      <c r="Z138" s="13"/>
      <c r="AA138" s="13"/>
      <c r="AB138" s="13"/>
      <c r="AC138" s="13"/>
      <c r="AD138" s="16">
        <f t="shared" si="8"/>
        <v>5.3914999999999998E-2</v>
      </c>
      <c r="AE138" s="15">
        <f t="shared" si="9"/>
        <v>9.6379413524835429E-3</v>
      </c>
      <c r="AF138">
        <f t="shared" si="10"/>
        <v>1.2407739876321565E-3</v>
      </c>
    </row>
    <row r="139" spans="2:32" x14ac:dyDescent="0.2">
      <c r="B139" s="5">
        <f t="shared" ref="B139:F139" si="125">B62</f>
        <v>201601509</v>
      </c>
      <c r="C139" s="5" t="str">
        <f t="shared" si="125"/>
        <v>UDEQ</v>
      </c>
      <c r="D139" s="5">
        <f t="shared" si="125"/>
        <v>4953250</v>
      </c>
      <c r="E139" s="11">
        <f t="shared" si="125"/>
        <v>377.05320576000003</v>
      </c>
      <c r="F139" s="8">
        <f t="shared" si="125"/>
        <v>42486.416666666664</v>
      </c>
      <c r="G139" s="12">
        <f t="shared" si="2"/>
        <v>0.73471000000000009</v>
      </c>
      <c r="H139" s="13"/>
      <c r="I139" s="16">
        <f t="shared" si="3"/>
        <v>1.3749999999999999E-3</v>
      </c>
      <c r="J139" s="13"/>
      <c r="K139" s="13"/>
      <c r="L139" s="24">
        <f t="shared" si="4"/>
        <v>1.4999999999999999E-4</v>
      </c>
      <c r="M139" s="13"/>
      <c r="N139" s="13"/>
      <c r="O139" s="13"/>
      <c r="P139" s="24">
        <f t="shared" ref="P139:R139" si="126">P62/1000</f>
        <v>6.3810000000000004E-3</v>
      </c>
      <c r="Q139" s="12">
        <f t="shared" si="126"/>
        <v>1.21</v>
      </c>
      <c r="R139" s="16">
        <f t="shared" si="126"/>
        <v>5.1549999999999999E-3</v>
      </c>
      <c r="S139" s="13"/>
      <c r="T139" s="12">
        <f t="shared" si="6"/>
        <v>0.15152000000000002</v>
      </c>
      <c r="U139" s="13"/>
      <c r="V139" s="13"/>
      <c r="W139" s="24">
        <f t="shared" si="7"/>
        <v>5.0000000000000001E-3</v>
      </c>
      <c r="X139" s="13"/>
      <c r="Y139" s="13"/>
      <c r="Z139" s="13"/>
      <c r="AA139" s="13"/>
      <c r="AB139" s="13"/>
      <c r="AC139" s="13"/>
      <c r="AD139" s="16">
        <f t="shared" si="8"/>
        <v>2.3248999999999999E-2</v>
      </c>
      <c r="AE139" s="15">
        <f t="shared" si="9"/>
        <v>7.01637380735256E-3</v>
      </c>
      <c r="AF139">
        <f t="shared" si="10"/>
        <v>1.8714867090416623E-3</v>
      </c>
    </row>
    <row r="140" spans="2:32" x14ac:dyDescent="0.2">
      <c r="B140" s="5">
        <f t="shared" ref="B140:F140" si="127">B63</f>
        <v>201601510</v>
      </c>
      <c r="C140" s="5" t="str">
        <f t="shared" si="127"/>
        <v>UDEQ</v>
      </c>
      <c r="D140" s="5">
        <f t="shared" si="127"/>
        <v>4953250</v>
      </c>
      <c r="E140" s="11">
        <f t="shared" si="127"/>
        <v>377.05320576000003</v>
      </c>
      <c r="F140" s="8">
        <f t="shared" si="127"/>
        <v>42486.420138888891</v>
      </c>
      <c r="G140" s="12">
        <f t="shared" si="2"/>
        <v>0.70683000000000007</v>
      </c>
      <c r="H140" s="13"/>
      <c r="I140" s="16">
        <f t="shared" si="3"/>
        <v>1.3620000000000001E-3</v>
      </c>
      <c r="J140" s="13"/>
      <c r="K140" s="13"/>
      <c r="L140" s="24">
        <f t="shared" si="4"/>
        <v>1.21E-4</v>
      </c>
      <c r="M140" s="13"/>
      <c r="N140" s="13"/>
      <c r="O140" s="13"/>
      <c r="P140" s="24">
        <f t="shared" ref="P140:R140" si="128">P63/1000</f>
        <v>6.2759999999999995E-3</v>
      </c>
      <c r="Q140" s="12">
        <f t="shared" si="128"/>
        <v>1.17</v>
      </c>
      <c r="R140" s="16">
        <f t="shared" si="128"/>
        <v>5.0339999999999994E-3</v>
      </c>
      <c r="S140" s="13"/>
      <c r="T140" s="12">
        <f t="shared" si="6"/>
        <v>0.15152000000000002</v>
      </c>
      <c r="U140" s="13"/>
      <c r="V140" s="13"/>
      <c r="W140" s="24">
        <f t="shared" si="7"/>
        <v>5.0000000000000001E-3</v>
      </c>
      <c r="X140" s="13"/>
      <c r="Y140" s="13"/>
      <c r="Z140" s="13"/>
      <c r="AA140" s="13"/>
      <c r="AB140" s="13"/>
      <c r="AC140" s="13"/>
      <c r="AD140" s="16">
        <f t="shared" si="8"/>
        <v>2.3016999999999999E-2</v>
      </c>
      <c r="AE140" s="15">
        <f t="shared" si="9"/>
        <v>7.1219387971648051E-3</v>
      </c>
      <c r="AF140">
        <f t="shared" si="10"/>
        <v>1.9269131191375578E-3</v>
      </c>
    </row>
    <row r="141" spans="2:32" x14ac:dyDescent="0.2">
      <c r="B141" s="5">
        <f t="shared" ref="B141:F141" si="129">B64</f>
        <v>201601572</v>
      </c>
      <c r="C141" s="5" t="str">
        <f t="shared" si="129"/>
        <v>UDEQ</v>
      </c>
      <c r="D141" s="5">
        <f t="shared" si="129"/>
        <v>4953250</v>
      </c>
      <c r="E141" s="11">
        <f t="shared" si="129"/>
        <v>377.05320576000003</v>
      </c>
      <c r="F141" s="8">
        <f t="shared" si="129"/>
        <v>42492.5</v>
      </c>
      <c r="G141" s="12">
        <f t="shared" si="2"/>
        <v>2.0684999999999998</v>
      </c>
      <c r="H141" s="13"/>
      <c r="I141" s="16">
        <f t="shared" si="3"/>
        <v>1.5640000000000001E-3</v>
      </c>
      <c r="J141" s="13"/>
      <c r="K141" s="13"/>
      <c r="L141" s="24">
        <f t="shared" si="4"/>
        <v>1E-4</v>
      </c>
      <c r="M141" s="13"/>
      <c r="N141" s="13"/>
      <c r="O141" s="13"/>
      <c r="P141" s="24">
        <f t="shared" ref="P141:R141" si="130">P64/1000</f>
        <v>5.1479999999999998E-3</v>
      </c>
      <c r="Q141" s="12">
        <f t="shared" si="130"/>
        <v>2.66</v>
      </c>
      <c r="R141" s="16">
        <f t="shared" si="130"/>
        <v>4.0179999999999999E-3</v>
      </c>
      <c r="S141" s="13"/>
      <c r="T141" s="12">
        <f t="shared" si="6"/>
        <v>9.7233E-2</v>
      </c>
      <c r="U141" s="13"/>
      <c r="V141" s="13"/>
      <c r="W141" s="24">
        <f t="shared" si="7"/>
        <v>5.0000000000000001E-3</v>
      </c>
      <c r="X141" s="13"/>
      <c r="Y141" s="13"/>
      <c r="Z141" s="13"/>
      <c r="AA141" s="13"/>
      <c r="AB141" s="13"/>
      <c r="AC141" s="13"/>
      <c r="AD141" s="16">
        <f t="shared" si="8"/>
        <v>2.145E-2</v>
      </c>
      <c r="AE141" s="15">
        <f t="shared" si="9"/>
        <v>1.9424703891708969E-3</v>
      </c>
      <c r="AF141">
        <f t="shared" si="10"/>
        <v>7.5610345661107094E-4</v>
      </c>
    </row>
    <row r="142" spans="2:32" x14ac:dyDescent="0.2">
      <c r="B142" s="5">
        <f t="shared" ref="B142:F142" si="131">B65</f>
        <v>201601639</v>
      </c>
      <c r="C142" s="5" t="str">
        <f t="shared" si="131"/>
        <v>UDEQ</v>
      </c>
      <c r="D142" s="5">
        <f t="shared" si="131"/>
        <v>4953250</v>
      </c>
      <c r="E142" s="11">
        <f t="shared" si="131"/>
        <v>377.05320576000003</v>
      </c>
      <c r="F142" s="8">
        <f t="shared" si="131"/>
        <v>42499.614583333336</v>
      </c>
      <c r="G142" s="12">
        <f t="shared" si="2"/>
        <v>17.997</v>
      </c>
      <c r="H142" s="13"/>
      <c r="I142" s="16">
        <f t="shared" si="3"/>
        <v>5.6410000000000002E-3</v>
      </c>
      <c r="J142" s="13"/>
      <c r="K142" s="13"/>
      <c r="L142" s="24">
        <f t="shared" si="4"/>
        <v>1.1639999999999999E-3</v>
      </c>
      <c r="M142" s="13"/>
      <c r="N142" s="13"/>
      <c r="O142" s="13"/>
      <c r="P142" s="24">
        <f t="shared" ref="P142:R142" si="132">P65/1000</f>
        <v>3.9287000000000002E-2</v>
      </c>
      <c r="Q142" s="12">
        <f t="shared" si="132"/>
        <v>20.7</v>
      </c>
      <c r="R142" s="16">
        <f t="shared" si="132"/>
        <v>4.7017999999999997E-2</v>
      </c>
      <c r="S142" s="13"/>
      <c r="T142" s="12">
        <f t="shared" si="6"/>
        <v>1.0061</v>
      </c>
      <c r="U142" s="13"/>
      <c r="V142" s="13"/>
      <c r="W142" s="24">
        <f t="shared" si="7"/>
        <v>1.2714E-2</v>
      </c>
      <c r="X142" s="13"/>
      <c r="Y142" s="13"/>
      <c r="Z142" s="13"/>
      <c r="AA142" s="13"/>
      <c r="AB142" s="13"/>
      <c r="AC142" s="13"/>
      <c r="AD142" s="16">
        <f t="shared" si="8"/>
        <v>0.22537000000000001</v>
      </c>
      <c r="AE142" s="15">
        <f t="shared" si="9"/>
        <v>2.6125465355336997E-3</v>
      </c>
      <c r="AF142">
        <f t="shared" si="10"/>
        <v>3.1344112907706839E-4</v>
      </c>
    </row>
    <row r="143" spans="2:32" x14ac:dyDescent="0.2">
      <c r="B143" s="5">
        <f t="shared" ref="B143:F143" si="133">B66</f>
        <v>201601705</v>
      </c>
      <c r="C143" s="5" t="str">
        <f t="shared" si="133"/>
        <v>UDEQ</v>
      </c>
      <c r="D143" s="5">
        <f t="shared" si="133"/>
        <v>4953250</v>
      </c>
      <c r="E143" s="11">
        <f t="shared" si="133"/>
        <v>377.05320576000003</v>
      </c>
      <c r="F143" s="8">
        <f t="shared" si="133"/>
        <v>42505.427083333336</v>
      </c>
      <c r="G143" s="12">
        <f t="shared" si="2"/>
        <v>7.3356000000000003</v>
      </c>
      <c r="H143" s="13"/>
      <c r="I143" s="16">
        <f t="shared" si="3"/>
        <v>3.1970000000000002E-3</v>
      </c>
      <c r="J143" s="13"/>
      <c r="K143" s="13"/>
      <c r="L143" s="24">
        <f t="shared" si="4"/>
        <v>3.6400000000000001E-4</v>
      </c>
      <c r="M143" s="13"/>
      <c r="N143" s="13"/>
      <c r="O143" s="13"/>
      <c r="P143" s="24">
        <f t="shared" ref="P143:R143" si="134">P66/1000</f>
        <v>1.5420999999999999E-2</v>
      </c>
      <c r="Q143" s="12">
        <f t="shared" si="134"/>
        <v>10</v>
      </c>
      <c r="R143" s="16">
        <f t="shared" si="134"/>
        <v>1.6316000000000001E-2</v>
      </c>
      <c r="S143" s="13"/>
      <c r="T143" s="12">
        <f t="shared" si="6"/>
        <v>0.42111000000000004</v>
      </c>
      <c r="U143" s="13"/>
      <c r="V143" s="13"/>
      <c r="W143" s="24">
        <f t="shared" si="7"/>
        <v>7.5860000000000007E-3</v>
      </c>
      <c r="X143" s="13"/>
      <c r="Y143" s="13"/>
      <c r="Z143" s="13"/>
      <c r="AA143" s="13"/>
      <c r="AB143" s="13"/>
      <c r="AC143" s="13"/>
      <c r="AD143" s="16">
        <f t="shared" si="8"/>
        <v>7.2899000000000005E-2</v>
      </c>
      <c r="AE143" s="15">
        <f t="shared" si="9"/>
        <v>2.2242216042314194E-3</v>
      </c>
      <c r="AF143">
        <f t="shared" si="10"/>
        <v>4.3581983750477126E-4</v>
      </c>
    </row>
    <row r="144" spans="2:32" x14ac:dyDescent="0.2">
      <c r="B144" s="5">
        <f t="shared" ref="B144:F144" si="135">B67</f>
        <v>201601868</v>
      </c>
      <c r="C144" s="5" t="str">
        <f t="shared" si="135"/>
        <v>UDEQ</v>
      </c>
      <c r="D144" s="5">
        <f t="shared" si="135"/>
        <v>4953250</v>
      </c>
      <c r="E144" s="11">
        <f t="shared" si="135"/>
        <v>377.05320576000003</v>
      </c>
      <c r="F144" s="8">
        <f t="shared" si="135"/>
        <v>42511.552083333336</v>
      </c>
      <c r="G144" s="12">
        <f t="shared" si="2"/>
        <v>32.813000000000002</v>
      </c>
      <c r="H144" s="13"/>
      <c r="I144" s="16">
        <f t="shared" si="3"/>
        <v>6.9050000000000005E-3</v>
      </c>
      <c r="J144" s="13"/>
      <c r="K144" s="13"/>
      <c r="L144" s="24">
        <f t="shared" si="4"/>
        <v>7.1099999999999994E-4</v>
      </c>
      <c r="M144" s="13"/>
      <c r="N144" s="13"/>
      <c r="O144" s="13"/>
      <c r="P144" s="24">
        <f t="shared" ref="P144:R144" si="136">P67/1000</f>
        <v>5.2616999999999997E-2</v>
      </c>
      <c r="Q144" s="12">
        <f t="shared" si="136"/>
        <v>35.1</v>
      </c>
      <c r="R144" s="16">
        <f t="shared" si="136"/>
        <v>4.1976999999999993E-2</v>
      </c>
      <c r="S144" s="13"/>
      <c r="T144" s="12">
        <f t="shared" si="6"/>
        <v>1.0677000000000001</v>
      </c>
      <c r="U144" s="13"/>
      <c r="V144" s="13"/>
      <c r="W144" s="24">
        <f t="shared" si="7"/>
        <v>2.3621E-2</v>
      </c>
      <c r="X144" s="13"/>
      <c r="Y144" s="13"/>
      <c r="Z144" s="13"/>
      <c r="AA144" s="13"/>
      <c r="AB144" s="13"/>
      <c r="AC144" s="13"/>
      <c r="AD144" s="16">
        <f t="shared" si="8"/>
        <v>0.19221000000000002</v>
      </c>
      <c r="AE144" s="15">
        <f t="shared" si="9"/>
        <v>1.2792795538353698E-3</v>
      </c>
      <c r="AF144">
        <f t="shared" si="10"/>
        <v>2.1043488861122116E-4</v>
      </c>
    </row>
    <row r="145" spans="2:32" x14ac:dyDescent="0.2">
      <c r="B145" s="5">
        <f t="shared" ref="B145:F145" si="137">B68</f>
        <v>201602107</v>
      </c>
      <c r="C145" s="5" t="str">
        <f t="shared" si="137"/>
        <v>UDEQ</v>
      </c>
      <c r="D145" s="5">
        <f t="shared" si="137"/>
        <v>4953250</v>
      </c>
      <c r="E145" s="11">
        <f t="shared" si="137"/>
        <v>377.05320576000003</v>
      </c>
      <c r="F145" s="8">
        <f t="shared" si="137"/>
        <v>42521.583333333336</v>
      </c>
      <c r="G145" s="12">
        <f t="shared" ref="G145:G150" si="138">G68/1000</f>
        <v>4.6242999999999999</v>
      </c>
      <c r="H145" s="13"/>
      <c r="I145" s="16">
        <f t="shared" ref="I145:I150" si="139">I68/1000</f>
        <v>4.751E-3</v>
      </c>
      <c r="J145" s="13"/>
      <c r="K145" s="13"/>
      <c r="L145" s="24">
        <f t="shared" ref="L145:L150" si="140">L68/1000</f>
        <v>5.0000000000000001E-4</v>
      </c>
      <c r="M145" s="13"/>
      <c r="N145" s="13"/>
      <c r="O145" s="13"/>
      <c r="P145" s="24">
        <f t="shared" ref="P145:R145" si="141">P68/1000</f>
        <v>1.8165000000000001E-2</v>
      </c>
      <c r="Q145" s="12">
        <f t="shared" si="141"/>
        <v>10.8</v>
      </c>
      <c r="R145" s="16">
        <f t="shared" si="141"/>
        <v>2.0534E-2</v>
      </c>
      <c r="S145" s="13"/>
      <c r="T145" s="12">
        <f t="shared" ref="T145:T150" si="142">T68/1000</f>
        <v>0.53942999999999997</v>
      </c>
      <c r="U145" s="13"/>
      <c r="V145" s="13"/>
      <c r="W145" s="24">
        <f t="shared" ref="W145:W150" si="143">W68/1000</f>
        <v>8.6620000000000013E-3</v>
      </c>
      <c r="X145" s="13"/>
      <c r="Y145" s="13"/>
      <c r="Z145" s="13"/>
      <c r="AA145" s="13"/>
      <c r="AB145" s="13"/>
      <c r="AC145" s="13"/>
      <c r="AD145" s="16">
        <f t="shared" ref="AD145:AD150" si="144">AD68/1000</f>
        <v>9.1750999999999999E-2</v>
      </c>
      <c r="AE145" s="15">
        <f t="shared" ref="AE145:AE150" si="145">R145/G145</f>
        <v>4.4404558527777176E-3</v>
      </c>
      <c r="AF145">
        <f t="shared" ref="AF145:AF150" si="146">I145/G145</f>
        <v>1.0273987414311356E-3</v>
      </c>
    </row>
    <row r="146" spans="2:32" x14ac:dyDescent="0.2">
      <c r="B146" s="5">
        <f t="shared" ref="B146:F146" si="147">B69</f>
        <v>201602158</v>
      </c>
      <c r="C146" s="5" t="str">
        <f t="shared" si="147"/>
        <v>UDEQ</v>
      </c>
      <c r="D146" s="5">
        <f t="shared" si="147"/>
        <v>4953250</v>
      </c>
      <c r="E146" s="11">
        <f t="shared" si="147"/>
        <v>377.05320576000003</v>
      </c>
      <c r="F146" s="8">
        <f t="shared" si="147"/>
        <v>42526.350694444445</v>
      </c>
      <c r="G146" s="12">
        <f t="shared" si="138"/>
        <v>6.37</v>
      </c>
      <c r="H146" s="13"/>
      <c r="I146" s="16">
        <f t="shared" si="139"/>
        <v>3.967E-3</v>
      </c>
      <c r="J146" s="13"/>
      <c r="K146" s="13"/>
      <c r="L146" s="24">
        <f t="shared" si="140"/>
        <v>4.7299999999999995E-4</v>
      </c>
      <c r="M146" s="13"/>
      <c r="N146" s="13"/>
      <c r="O146" s="13"/>
      <c r="P146" s="24">
        <f t="shared" ref="P146:R146" si="148">P69/1000</f>
        <v>2.2119E-2</v>
      </c>
      <c r="Q146" s="12">
        <f t="shared" si="148"/>
        <v>8.25</v>
      </c>
      <c r="R146" s="16">
        <f t="shared" si="148"/>
        <v>4.7606000000000002E-2</v>
      </c>
      <c r="S146" s="13"/>
      <c r="T146" s="12">
        <f t="shared" si="142"/>
        <v>0.63539999999999996</v>
      </c>
      <c r="U146" s="13"/>
      <c r="V146" s="13"/>
      <c r="W146" s="24">
        <f t="shared" si="143"/>
        <v>5.77E-3</v>
      </c>
      <c r="X146" s="13"/>
      <c r="Y146" s="13"/>
      <c r="Z146" s="13"/>
      <c r="AA146" s="13"/>
      <c r="AB146" s="13"/>
      <c r="AC146" s="13"/>
      <c r="AD146" s="16">
        <f t="shared" si="144"/>
        <v>0.13184000000000001</v>
      </c>
      <c r="AE146" s="15">
        <f t="shared" si="145"/>
        <v>7.4734693877551023E-3</v>
      </c>
      <c r="AF146">
        <f t="shared" si="146"/>
        <v>6.2276295133437988E-4</v>
      </c>
    </row>
    <row r="147" spans="2:32" x14ac:dyDescent="0.2">
      <c r="B147" s="5" t="str">
        <f t="shared" ref="B147:F147" si="149">B70</f>
        <v>SJBB_060716L</v>
      </c>
      <c r="C147" s="5" t="str">
        <f t="shared" si="149"/>
        <v>USEPA Regions</v>
      </c>
      <c r="D147" s="5" t="str">
        <f t="shared" si="149"/>
        <v>SJBB</v>
      </c>
      <c r="E147" s="11">
        <f t="shared" si="149"/>
        <v>377.61647615999999</v>
      </c>
      <c r="F147" s="8">
        <f t="shared" si="149"/>
        <v>42528.458333333336</v>
      </c>
      <c r="G147" s="12">
        <f t="shared" si="138"/>
        <v>8.6999999999999993</v>
      </c>
      <c r="H147" s="13"/>
      <c r="I147" s="16">
        <f t="shared" si="139"/>
        <v>4.4999999999999997E-3</v>
      </c>
      <c r="J147" s="13"/>
      <c r="K147" s="13"/>
      <c r="L147" s="24">
        <f t="shared" si="140"/>
        <v>4.0999999999999999E-4</v>
      </c>
      <c r="M147" s="13"/>
      <c r="N147" s="13"/>
      <c r="O147" s="13"/>
      <c r="P147" s="24">
        <f t="shared" ref="P147:R147" si="150">P70/1000</f>
        <v>1.9E-2</v>
      </c>
      <c r="Q147" s="12">
        <f t="shared" si="150"/>
        <v>9.1999999999999993</v>
      </c>
      <c r="R147" s="16">
        <f t="shared" si="150"/>
        <v>3.6999999999999998E-2</v>
      </c>
      <c r="S147" s="13"/>
      <c r="T147" s="12">
        <f t="shared" si="142"/>
        <v>0.45</v>
      </c>
      <c r="U147" s="13"/>
      <c r="V147" s="13"/>
      <c r="W147" s="24">
        <f t="shared" si="143"/>
        <v>5.4000000000000003E-3</v>
      </c>
      <c r="X147" s="13"/>
      <c r="Y147" s="13"/>
      <c r="Z147" s="13"/>
      <c r="AA147" s="13"/>
      <c r="AB147" s="13"/>
      <c r="AC147" s="13"/>
      <c r="AD147" s="16">
        <f t="shared" si="144"/>
        <v>0.12</v>
      </c>
      <c r="AE147" s="15">
        <f t="shared" si="145"/>
        <v>4.2528735632183911E-3</v>
      </c>
      <c r="AF147">
        <f t="shared" si="146"/>
        <v>5.1724137931034484E-4</v>
      </c>
    </row>
    <row r="148" spans="2:32" x14ac:dyDescent="0.2">
      <c r="B148" s="5">
        <f t="shared" ref="B148:F148" si="151">B71</f>
        <v>201602393</v>
      </c>
      <c r="C148" s="5" t="str">
        <f t="shared" si="151"/>
        <v>UDEQ</v>
      </c>
      <c r="D148" s="5">
        <f t="shared" si="151"/>
        <v>4953250</v>
      </c>
      <c r="E148" s="11">
        <f t="shared" si="151"/>
        <v>377.05320576000003</v>
      </c>
      <c r="F148" s="8">
        <f t="shared" si="151"/>
        <v>42534.4375</v>
      </c>
      <c r="G148" s="12">
        <f t="shared" si="138"/>
        <v>3.7126999999999999</v>
      </c>
      <c r="H148" s="13"/>
      <c r="I148" s="16">
        <f t="shared" si="139"/>
        <v>2.0510000000000003E-3</v>
      </c>
      <c r="J148" s="13"/>
      <c r="K148" s="13"/>
      <c r="L148" s="24">
        <f t="shared" si="140"/>
        <v>1.7699999999999999E-4</v>
      </c>
      <c r="M148" s="13"/>
      <c r="N148" s="13"/>
      <c r="O148" s="13"/>
      <c r="P148" s="24">
        <f t="shared" ref="P148:R148" si="152">P71/1000</f>
        <v>1.0022999999999999E-2</v>
      </c>
      <c r="Q148" s="12">
        <f t="shared" si="152"/>
        <v>5.32</v>
      </c>
      <c r="R148" s="16">
        <f t="shared" si="152"/>
        <v>1.5757999999999998E-2</v>
      </c>
      <c r="S148" s="13"/>
      <c r="T148" s="12">
        <f t="shared" si="142"/>
        <v>0.23074</v>
      </c>
      <c r="U148" s="13"/>
      <c r="V148" s="13"/>
      <c r="W148" s="24">
        <f t="shared" si="143"/>
        <v>5.0000000000000001E-3</v>
      </c>
      <c r="X148" s="13"/>
      <c r="Y148" s="13"/>
      <c r="Z148" s="13"/>
      <c r="AA148" s="13"/>
      <c r="AB148" s="13"/>
      <c r="AC148" s="13"/>
      <c r="AD148" s="16">
        <f t="shared" si="144"/>
        <v>5.0483E-2</v>
      </c>
      <c r="AE148" s="15">
        <f t="shared" si="145"/>
        <v>4.2443504727018065E-3</v>
      </c>
      <c r="AF148">
        <f t="shared" si="146"/>
        <v>5.5242815201874654E-4</v>
      </c>
    </row>
    <row r="149" spans="2:32" x14ac:dyDescent="0.2">
      <c r="B149" s="5">
        <f t="shared" ref="B149:F149" si="153">B72</f>
        <v>201602468</v>
      </c>
      <c r="C149" s="5" t="str">
        <f t="shared" si="153"/>
        <v>UDEQ</v>
      </c>
      <c r="D149" s="5">
        <f t="shared" si="153"/>
        <v>4953250</v>
      </c>
      <c r="E149" s="11">
        <f t="shared" si="153"/>
        <v>377.05320576000003</v>
      </c>
      <c r="F149" s="8">
        <f t="shared" si="153"/>
        <v>42539.572916666664</v>
      </c>
      <c r="G149" s="12">
        <f t="shared" si="138"/>
        <v>3.4636</v>
      </c>
      <c r="H149" s="13"/>
      <c r="I149" s="16">
        <f t="shared" si="139"/>
        <v>1.9199999999999998E-3</v>
      </c>
      <c r="J149" s="13"/>
      <c r="K149" s="13"/>
      <c r="L149" s="24">
        <f t="shared" si="140"/>
        <v>1.55E-4</v>
      </c>
      <c r="M149" s="13"/>
      <c r="N149" s="13"/>
      <c r="O149" s="13"/>
      <c r="P149" s="24">
        <f t="shared" ref="P149:R149" si="154">P72/1000</f>
        <v>6.6500000000000005E-3</v>
      </c>
      <c r="Q149" s="12">
        <f t="shared" si="154"/>
        <v>3.95</v>
      </c>
      <c r="R149" s="16">
        <f t="shared" si="154"/>
        <v>1.0983E-2</v>
      </c>
      <c r="S149" s="13"/>
      <c r="T149" s="12">
        <f t="shared" si="142"/>
        <v>0.19022999999999998</v>
      </c>
      <c r="U149" s="13"/>
      <c r="V149" s="13"/>
      <c r="W149" s="24">
        <f t="shared" si="143"/>
        <v>5.0000000000000001E-3</v>
      </c>
      <c r="X149" s="13"/>
      <c r="Y149" s="13"/>
      <c r="Z149" s="13"/>
      <c r="AA149" s="13"/>
      <c r="AB149" s="13"/>
      <c r="AC149" s="13"/>
      <c r="AD149" s="16">
        <f t="shared" si="144"/>
        <v>3.5963000000000002E-2</v>
      </c>
      <c r="AE149" s="15">
        <f t="shared" si="145"/>
        <v>3.1709781729991914E-3</v>
      </c>
      <c r="AF149">
        <f t="shared" si="146"/>
        <v>5.5433652846749047E-4</v>
      </c>
    </row>
    <row r="150" spans="2:32" x14ac:dyDescent="0.2">
      <c r="B150" s="5">
        <f t="shared" ref="B150:F150" si="155">B73</f>
        <v>201602559</v>
      </c>
      <c r="C150" s="5" t="str">
        <f t="shared" si="155"/>
        <v>UDEQ</v>
      </c>
      <c r="D150" s="5">
        <f t="shared" si="155"/>
        <v>4953250</v>
      </c>
      <c r="E150" s="11">
        <f t="shared" si="155"/>
        <v>377.05320576000003</v>
      </c>
      <c r="F150" s="8">
        <f t="shared" si="155"/>
        <v>42546.541666666664</v>
      </c>
      <c r="G150" s="12">
        <f t="shared" si="138"/>
        <v>2.3247</v>
      </c>
      <c r="H150" s="13"/>
      <c r="I150" s="16">
        <f t="shared" si="139"/>
        <v>1.6750000000000001E-3</v>
      </c>
      <c r="J150" s="13"/>
      <c r="K150" s="13"/>
      <c r="L150" s="24">
        <f t="shared" si="140"/>
        <v>1.2400000000000001E-4</v>
      </c>
      <c r="M150" s="13"/>
      <c r="N150" s="13"/>
      <c r="O150" s="13"/>
      <c r="P150" s="24">
        <f t="shared" ref="P150:R150" si="156">P73/1000</f>
        <v>5.3109999999999997E-3</v>
      </c>
      <c r="Q150" s="12">
        <f t="shared" si="156"/>
        <v>2.56</v>
      </c>
      <c r="R150" s="16">
        <f t="shared" si="156"/>
        <v>7.6660000000000001E-3</v>
      </c>
      <c r="S150" s="13"/>
      <c r="T150" s="12">
        <f t="shared" si="142"/>
        <v>0.15421000000000001</v>
      </c>
      <c r="U150" s="13"/>
      <c r="V150" s="13"/>
      <c r="W150" s="24">
        <f t="shared" si="143"/>
        <v>5.0000000000000001E-3</v>
      </c>
      <c r="X150" s="13"/>
      <c r="Y150" s="13"/>
      <c r="Z150" s="13"/>
      <c r="AA150" s="13"/>
      <c r="AB150" s="13"/>
      <c r="AC150" s="13"/>
      <c r="AD150" s="16">
        <f t="shared" si="144"/>
        <v>2.7512000000000002E-2</v>
      </c>
      <c r="AE150" s="15">
        <f t="shared" si="145"/>
        <v>3.2976298016948423E-3</v>
      </c>
      <c r="AF150">
        <f t="shared" si="146"/>
        <v>7.2052307824665551E-4</v>
      </c>
    </row>
    <row r="151" spans="2:32" x14ac:dyDescent="0.2">
      <c r="X151" s="13"/>
      <c r="Y151" s="13"/>
      <c r="Z151" s="13"/>
      <c r="AA151" s="13"/>
      <c r="AB151" s="13"/>
      <c r="AC151" s="13"/>
      <c r="AD151" s="16"/>
      <c r="AE151" s="15"/>
    </row>
    <row r="153" spans="2:32" x14ac:dyDescent="0.2">
      <c r="F153" t="s">
        <v>371</v>
      </c>
      <c r="R153" s="25">
        <f>MAX(R82:R91)</f>
        <v>0.14000000000000001</v>
      </c>
    </row>
    <row r="154" spans="2:32" x14ac:dyDescent="0.2">
      <c r="F154" t="s">
        <v>370</v>
      </c>
      <c r="R154" s="76">
        <f>AVERAGE(R88:R112)</f>
        <v>3.0418800000000003E-2</v>
      </c>
    </row>
    <row r="155" spans="2:32" x14ac:dyDescent="0.2">
      <c r="F155" t="s">
        <v>367</v>
      </c>
      <c r="R155" s="76">
        <f>AVERAGE(R116:R127)</f>
        <v>5.9831666666666672E-2</v>
      </c>
    </row>
    <row r="156" spans="2:32" x14ac:dyDescent="0.2">
      <c r="R156" s="76"/>
    </row>
    <row r="157" spans="2:32" x14ac:dyDescent="0.2">
      <c r="F157" t="s">
        <v>368</v>
      </c>
      <c r="R157" s="76">
        <f>MAX(R128:R150)</f>
        <v>5.9036999999999999E-2</v>
      </c>
    </row>
    <row r="158" spans="2:32" x14ac:dyDescent="0.2">
      <c r="F158" t="s">
        <v>369</v>
      </c>
      <c r="R158" s="25"/>
    </row>
  </sheetData>
  <sheetProtection algorithmName="SHA-512" hashValue="h20IWlqogqlMXbBG9O3J4CNiUlJIQnC3IW9XPuWBABcH5JHJ290kIzz5pvxa82CyN2qt88Xj4sGPrX+vmcmsnQ==" saltValue="x8W3IFZqdER7IoEmfwhe/A==" spinCount="100000" sheet="1" scenarios="1"/>
  <sortState ref="B3:AD74">
    <sortCondition ref="F3:F74"/>
  </sortState>
  <mergeCells count="2">
    <mergeCell ref="G1:AD1"/>
    <mergeCell ref="G78:AD78"/>
  </mergeCells>
  <pageMargins left="0.7" right="0.7" top="0.75" bottom="0.75" header="0.3" footer="0.3"/>
  <pageSetup paperSize="3" scale="55" orientation="landscape" r:id="rId1"/>
  <headerFooter>
    <oddFooter>&amp;L&amp;Z&amp;F&amp;R&amp;D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Fig 9-20 Snowmelt Graphics</vt:lpstr>
      <vt:lpstr>SJ LVW020 RK 196</vt:lpstr>
      <vt:lpstr>SJ 4 Corners RK 297</vt:lpstr>
      <vt:lpstr>SJ MexHat RK 421</vt:lpstr>
      <vt:lpstr>SJ Bluff RK 377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 Sullivan</dc:creator>
  <cp:lastModifiedBy>K Sullivan</cp:lastModifiedBy>
  <cp:lastPrinted>2016-11-22T21:23:44Z</cp:lastPrinted>
  <dcterms:created xsi:type="dcterms:W3CDTF">2015-10-21T22:00:32Z</dcterms:created>
  <dcterms:modified xsi:type="dcterms:W3CDTF">2017-05-26T23:32:11Z</dcterms:modified>
</cp:coreProperties>
</file>