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L:\Priv\AnimasRiver\ARP_DATA\DATA FOR PUBLIC DISTRIBUTION\Supporting Data Files\Report Analytical and Grahics Files\"/>
    </mc:Choice>
  </mc:AlternateContent>
  <bookViews>
    <workbookView xWindow="120" yWindow="90" windowWidth="23895" windowHeight="14535"/>
  </bookViews>
  <sheets>
    <sheet name="README" sheetId="72" r:id="rId1"/>
    <sheet name="Animas at Durango RK 96" sheetId="50" r:id="rId2"/>
    <sheet name="Data" sheetId="71" r:id="rId3"/>
  </sheets>
  <definedNames>
    <definedName name="ge_rid_of_me">#REF!</definedName>
    <definedName name="Q_Surface_Water_Summary_Table" localSheetId="1">#REF!</definedName>
    <definedName name="Q_Surface_Water_Summary_Table">#REF!</definedName>
    <definedName name="something">#REF!</definedName>
  </definedNames>
  <calcPr calcId="171027"/>
</workbook>
</file>

<file path=xl/calcChain.xml><?xml version="1.0" encoding="utf-8"?>
<calcChain xmlns="http://schemas.openxmlformats.org/spreadsheetml/2006/main">
  <c r="L57" i="71" l="1"/>
  <c r="M57" i="71"/>
  <c r="N57" i="71"/>
  <c r="O57" i="71"/>
  <c r="P57" i="71"/>
  <c r="Q57" i="71"/>
  <c r="R57" i="71"/>
  <c r="S57" i="71"/>
  <c r="T57" i="71"/>
  <c r="U57" i="71"/>
  <c r="V57" i="71"/>
  <c r="W57" i="71"/>
  <c r="X57" i="71"/>
  <c r="Y57" i="71"/>
  <c r="Z57" i="71"/>
  <c r="AA57" i="71"/>
  <c r="AB57" i="71"/>
  <c r="AC57" i="71"/>
  <c r="AD57" i="71"/>
  <c r="AE57" i="71"/>
  <c r="AF57" i="71"/>
  <c r="AG57" i="71"/>
  <c r="AH57" i="71"/>
  <c r="L58" i="71"/>
  <c r="H58" i="71" s="1"/>
  <c r="I58" i="71" s="1"/>
  <c r="M58" i="71"/>
  <c r="N58" i="71"/>
  <c r="O58" i="71"/>
  <c r="P58" i="71"/>
  <c r="Q58" i="71"/>
  <c r="R58" i="71"/>
  <c r="S58" i="71"/>
  <c r="T58" i="71"/>
  <c r="U58" i="71"/>
  <c r="V58" i="71"/>
  <c r="W58" i="71"/>
  <c r="X58" i="71"/>
  <c r="Y58" i="71"/>
  <c r="Z58" i="71"/>
  <c r="AA58" i="71"/>
  <c r="AB58" i="71"/>
  <c r="AC58" i="71"/>
  <c r="AD58" i="71"/>
  <c r="AE58" i="71"/>
  <c r="AF58" i="71"/>
  <c r="AG58" i="71"/>
  <c r="AH58" i="71"/>
  <c r="L59" i="71"/>
  <c r="H59" i="71" s="1"/>
  <c r="M59" i="71"/>
  <c r="N59" i="71"/>
  <c r="O59" i="71"/>
  <c r="P59" i="71"/>
  <c r="Q59" i="71"/>
  <c r="J59" i="71" s="1"/>
  <c r="R59" i="71"/>
  <c r="S59" i="71"/>
  <c r="T59" i="71"/>
  <c r="U59" i="71"/>
  <c r="V59" i="71"/>
  <c r="W59" i="71"/>
  <c r="X59" i="71"/>
  <c r="Y59" i="71"/>
  <c r="Z59" i="71"/>
  <c r="AA59" i="71"/>
  <c r="AB59" i="71"/>
  <c r="AC59" i="71"/>
  <c r="AD59" i="71"/>
  <c r="AE59" i="71"/>
  <c r="AF59" i="71"/>
  <c r="AG59" i="71"/>
  <c r="AH59" i="71"/>
  <c r="L60" i="71"/>
  <c r="M60" i="71"/>
  <c r="H60" i="71" s="1"/>
  <c r="N60" i="71"/>
  <c r="O60" i="71"/>
  <c r="P60" i="71"/>
  <c r="Q60" i="71"/>
  <c r="R60" i="71"/>
  <c r="S60" i="71"/>
  <c r="T60" i="71"/>
  <c r="U60" i="71"/>
  <c r="V60" i="71"/>
  <c r="W60" i="71"/>
  <c r="X60" i="71"/>
  <c r="Y60" i="71"/>
  <c r="Z60" i="71"/>
  <c r="AA60" i="71"/>
  <c r="AB60" i="71"/>
  <c r="AC60" i="71"/>
  <c r="AD60" i="71"/>
  <c r="AE60" i="71"/>
  <c r="AF60" i="71"/>
  <c r="AG60" i="71"/>
  <c r="AH60" i="71"/>
  <c r="L61" i="71"/>
  <c r="M61" i="71"/>
  <c r="N61" i="71"/>
  <c r="O61" i="71"/>
  <c r="P61" i="71"/>
  <c r="Q61" i="71"/>
  <c r="R61" i="71"/>
  <c r="S61" i="71"/>
  <c r="T61" i="71"/>
  <c r="U61" i="71"/>
  <c r="V61" i="71"/>
  <c r="W61" i="71"/>
  <c r="X61" i="71"/>
  <c r="Y61" i="71"/>
  <c r="Z61" i="71"/>
  <c r="AA61" i="71"/>
  <c r="AB61" i="71"/>
  <c r="AC61" i="71"/>
  <c r="AD61" i="71"/>
  <c r="AE61" i="71"/>
  <c r="AF61" i="71"/>
  <c r="AG61" i="71"/>
  <c r="AH61" i="71"/>
  <c r="L62" i="71"/>
  <c r="M62" i="71"/>
  <c r="N62" i="71"/>
  <c r="O62" i="71"/>
  <c r="P62" i="71"/>
  <c r="Q62" i="71"/>
  <c r="R62" i="71"/>
  <c r="S62" i="71"/>
  <c r="T62" i="71"/>
  <c r="U62" i="71"/>
  <c r="V62" i="71"/>
  <c r="W62" i="71"/>
  <c r="J62" i="71" s="1"/>
  <c r="X62" i="71"/>
  <c r="Y62" i="71"/>
  <c r="Z62" i="71"/>
  <c r="AA62" i="71"/>
  <c r="AB62" i="71"/>
  <c r="AC62" i="71"/>
  <c r="AD62" i="71"/>
  <c r="AE62" i="71"/>
  <c r="AF62" i="71"/>
  <c r="AG62" i="71"/>
  <c r="AH62" i="71"/>
  <c r="L63" i="71"/>
  <c r="H63" i="71" s="1"/>
  <c r="M63" i="71"/>
  <c r="N63" i="71"/>
  <c r="O63" i="71"/>
  <c r="P63" i="71"/>
  <c r="Q63" i="71"/>
  <c r="J63" i="71" s="1"/>
  <c r="R63" i="71"/>
  <c r="S63" i="71"/>
  <c r="T63" i="71"/>
  <c r="U63" i="71"/>
  <c r="V63" i="71"/>
  <c r="W63" i="71"/>
  <c r="X63" i="71"/>
  <c r="Y63" i="71"/>
  <c r="Z63" i="71"/>
  <c r="AA63" i="71"/>
  <c r="AB63" i="71"/>
  <c r="AC63" i="71"/>
  <c r="AD63" i="71"/>
  <c r="AE63" i="71"/>
  <c r="AF63" i="71"/>
  <c r="AG63" i="71"/>
  <c r="AH63" i="71"/>
  <c r="L64" i="71"/>
  <c r="M64" i="71"/>
  <c r="N64" i="71"/>
  <c r="O64" i="71"/>
  <c r="P64" i="71"/>
  <c r="Q64" i="71"/>
  <c r="J64" i="71" s="1"/>
  <c r="R64" i="71"/>
  <c r="S64" i="71"/>
  <c r="T64" i="71"/>
  <c r="U64" i="71"/>
  <c r="V64" i="71"/>
  <c r="W64" i="71"/>
  <c r="X64" i="71"/>
  <c r="Y64" i="71"/>
  <c r="Z64" i="71"/>
  <c r="AA64" i="71"/>
  <c r="AB64" i="71"/>
  <c r="AC64" i="71"/>
  <c r="AD64" i="71"/>
  <c r="AE64" i="71"/>
  <c r="AF64" i="71"/>
  <c r="AG64" i="71"/>
  <c r="AH64" i="71"/>
  <c r="L65" i="71"/>
  <c r="M65" i="71"/>
  <c r="N65" i="71"/>
  <c r="H65" i="71" s="1"/>
  <c r="O65" i="71"/>
  <c r="P65" i="71"/>
  <c r="Q65" i="71"/>
  <c r="R65" i="71"/>
  <c r="S65" i="71"/>
  <c r="T65" i="71"/>
  <c r="U65" i="71"/>
  <c r="V65" i="71"/>
  <c r="W65" i="71"/>
  <c r="J65" i="71" s="1"/>
  <c r="X65" i="71"/>
  <c r="Y65" i="71"/>
  <c r="Z65" i="71"/>
  <c r="AA65" i="71"/>
  <c r="AB65" i="71"/>
  <c r="AC65" i="71"/>
  <c r="AD65" i="71"/>
  <c r="AE65" i="71"/>
  <c r="AF65" i="71"/>
  <c r="AG65" i="71"/>
  <c r="AH65" i="71"/>
  <c r="L66" i="71"/>
  <c r="M66" i="71"/>
  <c r="N66" i="71"/>
  <c r="O66" i="71"/>
  <c r="P66" i="71"/>
  <c r="Q66" i="71"/>
  <c r="R66" i="71"/>
  <c r="S66" i="71"/>
  <c r="T66" i="71"/>
  <c r="U66" i="71"/>
  <c r="V66" i="71"/>
  <c r="W66" i="71"/>
  <c r="X66" i="71"/>
  <c r="Y66" i="71"/>
  <c r="Z66" i="71"/>
  <c r="AA66" i="71"/>
  <c r="AB66" i="71"/>
  <c r="J66" i="71" s="1"/>
  <c r="AC66" i="71"/>
  <c r="AD66" i="71"/>
  <c r="AE66" i="71"/>
  <c r="AF66" i="71"/>
  <c r="AG66" i="71"/>
  <c r="AH66" i="71"/>
  <c r="L67" i="71"/>
  <c r="H67" i="71" s="1"/>
  <c r="M67" i="71"/>
  <c r="N67" i="71"/>
  <c r="O67" i="71"/>
  <c r="P67" i="71"/>
  <c r="Q67" i="71"/>
  <c r="J67" i="71" s="1"/>
  <c r="R67" i="71"/>
  <c r="S67" i="71"/>
  <c r="T67" i="71"/>
  <c r="U67" i="71"/>
  <c r="V67" i="71"/>
  <c r="W67" i="71"/>
  <c r="X67" i="71"/>
  <c r="Y67" i="71"/>
  <c r="Z67" i="71"/>
  <c r="AA67" i="71"/>
  <c r="AB67" i="71"/>
  <c r="AC67" i="71"/>
  <c r="AD67" i="71"/>
  <c r="AE67" i="71"/>
  <c r="AF67" i="71"/>
  <c r="AG67" i="71"/>
  <c r="AH67" i="71"/>
  <c r="L68" i="71"/>
  <c r="M68" i="71"/>
  <c r="N68" i="71"/>
  <c r="H68" i="71" s="1"/>
  <c r="I68" i="71" s="1"/>
  <c r="O68" i="71"/>
  <c r="P68" i="71"/>
  <c r="Q68" i="71"/>
  <c r="J68" i="71" s="1"/>
  <c r="R68" i="71"/>
  <c r="S68" i="71"/>
  <c r="T68" i="71"/>
  <c r="U68" i="71"/>
  <c r="V68" i="71"/>
  <c r="W68" i="71"/>
  <c r="X68" i="71"/>
  <c r="Y68" i="71"/>
  <c r="Z68" i="71"/>
  <c r="AA68" i="71"/>
  <c r="AB68" i="71"/>
  <c r="AC68" i="71"/>
  <c r="AD68" i="71"/>
  <c r="AE68" i="71"/>
  <c r="AF68" i="71"/>
  <c r="AG68" i="71"/>
  <c r="AH68" i="71"/>
  <c r="L69" i="71"/>
  <c r="M69" i="71"/>
  <c r="N69" i="71"/>
  <c r="O69" i="71"/>
  <c r="P69" i="71"/>
  <c r="Q69" i="71"/>
  <c r="J69" i="71" s="1"/>
  <c r="R69" i="71"/>
  <c r="S69" i="71"/>
  <c r="T69" i="71"/>
  <c r="U69" i="71"/>
  <c r="V69" i="71"/>
  <c r="W69" i="71"/>
  <c r="X69" i="71"/>
  <c r="Y69" i="71"/>
  <c r="Z69" i="71"/>
  <c r="AA69" i="71"/>
  <c r="AB69" i="71"/>
  <c r="AC69" i="71"/>
  <c r="AD69" i="71"/>
  <c r="AE69" i="71"/>
  <c r="AF69" i="71"/>
  <c r="AG69" i="71"/>
  <c r="AH69" i="71"/>
  <c r="L70" i="71"/>
  <c r="M70" i="71"/>
  <c r="N70" i="71"/>
  <c r="O70" i="71"/>
  <c r="P70" i="71"/>
  <c r="Q70" i="71"/>
  <c r="R70" i="71"/>
  <c r="S70" i="71"/>
  <c r="T70" i="71"/>
  <c r="U70" i="71"/>
  <c r="V70" i="71"/>
  <c r="W70" i="71"/>
  <c r="J70" i="71" s="1"/>
  <c r="X70" i="71"/>
  <c r="Y70" i="71"/>
  <c r="Z70" i="71"/>
  <c r="AA70" i="71"/>
  <c r="AB70" i="71"/>
  <c r="AC70" i="71"/>
  <c r="AD70" i="71"/>
  <c r="AE70" i="71"/>
  <c r="AF70" i="71"/>
  <c r="AG70" i="71"/>
  <c r="AH70" i="71"/>
  <c r="L71" i="71"/>
  <c r="M71" i="71"/>
  <c r="H71" i="71" s="1"/>
  <c r="I71" i="71" s="1"/>
  <c r="N71" i="71"/>
  <c r="O71" i="71"/>
  <c r="P71" i="71"/>
  <c r="Q71" i="71"/>
  <c r="R71" i="71"/>
  <c r="S71" i="71"/>
  <c r="T71" i="71"/>
  <c r="U71" i="71"/>
  <c r="V71" i="71"/>
  <c r="W71" i="71"/>
  <c r="X71" i="71"/>
  <c r="Y71" i="71"/>
  <c r="Z71" i="71"/>
  <c r="AA71" i="71"/>
  <c r="AB71" i="71"/>
  <c r="AC71" i="71"/>
  <c r="AD71" i="71"/>
  <c r="AE71" i="71"/>
  <c r="AF71" i="71"/>
  <c r="AG71" i="71"/>
  <c r="AH71" i="71"/>
  <c r="L72" i="71"/>
  <c r="H72" i="71" s="1"/>
  <c r="M72" i="71"/>
  <c r="N72" i="71"/>
  <c r="O72" i="71"/>
  <c r="P72" i="71"/>
  <c r="Q72" i="71"/>
  <c r="J72" i="71" s="1"/>
  <c r="R72" i="71"/>
  <c r="S72" i="71"/>
  <c r="T72" i="71"/>
  <c r="U72" i="71"/>
  <c r="V72" i="71"/>
  <c r="W72" i="71"/>
  <c r="X72" i="71"/>
  <c r="Y72" i="71"/>
  <c r="Z72" i="71"/>
  <c r="AA72" i="71"/>
  <c r="AB72" i="71"/>
  <c r="AC72" i="71"/>
  <c r="AD72" i="71"/>
  <c r="AE72" i="71"/>
  <c r="AF72" i="71"/>
  <c r="AG72" i="71"/>
  <c r="AH72" i="71"/>
  <c r="L73" i="71"/>
  <c r="M73" i="71"/>
  <c r="N73" i="71"/>
  <c r="O73" i="71"/>
  <c r="H73" i="71" s="1"/>
  <c r="I73" i="71" s="1"/>
  <c r="P73" i="71"/>
  <c r="Q73" i="71"/>
  <c r="J73" i="71" s="1"/>
  <c r="R73" i="71"/>
  <c r="S73" i="71"/>
  <c r="T73" i="71"/>
  <c r="U73" i="71"/>
  <c r="V73" i="71"/>
  <c r="W73" i="71"/>
  <c r="X73" i="71"/>
  <c r="Y73" i="71"/>
  <c r="Z73" i="71"/>
  <c r="AA73" i="71"/>
  <c r="AB73" i="71"/>
  <c r="AC73" i="71"/>
  <c r="AD73" i="71"/>
  <c r="AE73" i="71"/>
  <c r="AF73" i="71"/>
  <c r="AG73" i="71"/>
  <c r="AH73" i="71"/>
  <c r="L74" i="71"/>
  <c r="M74" i="71"/>
  <c r="N74" i="71"/>
  <c r="O74" i="71"/>
  <c r="P74" i="71"/>
  <c r="Q74" i="71"/>
  <c r="R74" i="71"/>
  <c r="S74" i="71"/>
  <c r="T74" i="71"/>
  <c r="U74" i="71"/>
  <c r="V74" i="71"/>
  <c r="W74" i="71"/>
  <c r="X74" i="71"/>
  <c r="Y74" i="71"/>
  <c r="Z74" i="71"/>
  <c r="AA74" i="71"/>
  <c r="AB74" i="71"/>
  <c r="AC74" i="71"/>
  <c r="AD74" i="71"/>
  <c r="AE74" i="71"/>
  <c r="AF74" i="71"/>
  <c r="AG74" i="71"/>
  <c r="AH74" i="71"/>
  <c r="L75" i="71"/>
  <c r="H75" i="71" s="1"/>
  <c r="I75" i="71" s="1"/>
  <c r="M75" i="71"/>
  <c r="N75" i="71"/>
  <c r="O75" i="71"/>
  <c r="P75" i="71"/>
  <c r="Q75" i="71"/>
  <c r="R75" i="71"/>
  <c r="S75" i="71"/>
  <c r="T75" i="71"/>
  <c r="U75" i="71"/>
  <c r="V75" i="71"/>
  <c r="W75" i="71"/>
  <c r="X75" i="71"/>
  <c r="Y75" i="71"/>
  <c r="Z75" i="71"/>
  <c r="AA75" i="71"/>
  <c r="AB75" i="71"/>
  <c r="AC75" i="71"/>
  <c r="AD75" i="71"/>
  <c r="AE75" i="71"/>
  <c r="AF75" i="71"/>
  <c r="AG75" i="71"/>
  <c r="AH75" i="71"/>
  <c r="L76" i="71"/>
  <c r="M76" i="71"/>
  <c r="H76" i="71" s="1"/>
  <c r="N76" i="71"/>
  <c r="O76" i="71"/>
  <c r="P76" i="71"/>
  <c r="Q76" i="71"/>
  <c r="R76" i="71"/>
  <c r="S76" i="71"/>
  <c r="T76" i="71"/>
  <c r="U76" i="71"/>
  <c r="V76" i="71"/>
  <c r="W76" i="71"/>
  <c r="X76" i="71"/>
  <c r="Y76" i="71"/>
  <c r="Z76" i="71"/>
  <c r="AA76" i="71"/>
  <c r="AB76" i="71"/>
  <c r="AC76" i="71"/>
  <c r="AD76" i="71"/>
  <c r="AE76" i="71"/>
  <c r="AF76" i="71"/>
  <c r="AG76" i="71"/>
  <c r="AH76" i="71"/>
  <c r="L77" i="71"/>
  <c r="M77" i="71"/>
  <c r="N77" i="71"/>
  <c r="O77" i="71"/>
  <c r="P77" i="71"/>
  <c r="Q77" i="71"/>
  <c r="J77" i="71" s="1"/>
  <c r="R77" i="71"/>
  <c r="S77" i="71"/>
  <c r="T77" i="71"/>
  <c r="U77" i="71"/>
  <c r="V77" i="71"/>
  <c r="W77" i="71"/>
  <c r="X77" i="71"/>
  <c r="Y77" i="71"/>
  <c r="Z77" i="71"/>
  <c r="AA77" i="71"/>
  <c r="AB77" i="71"/>
  <c r="AC77" i="71"/>
  <c r="AD77" i="71"/>
  <c r="AE77" i="71"/>
  <c r="AF77" i="71"/>
  <c r="AG77" i="71"/>
  <c r="AH77" i="71"/>
  <c r="L78" i="71"/>
  <c r="H78" i="71" s="1"/>
  <c r="M78" i="71"/>
  <c r="N78" i="71"/>
  <c r="O78" i="71"/>
  <c r="P78" i="71"/>
  <c r="Q78" i="71"/>
  <c r="R78" i="71"/>
  <c r="S78" i="71"/>
  <c r="T78" i="71"/>
  <c r="U78" i="71"/>
  <c r="V78" i="71"/>
  <c r="W78" i="71"/>
  <c r="X78" i="71"/>
  <c r="Y78" i="71"/>
  <c r="Z78" i="71"/>
  <c r="AA78" i="71"/>
  <c r="AB78" i="71"/>
  <c r="J78" i="71" s="1"/>
  <c r="AC78" i="71"/>
  <c r="AD78" i="71"/>
  <c r="AE78" i="71"/>
  <c r="AF78" i="71"/>
  <c r="AG78" i="71"/>
  <c r="AH78" i="71"/>
  <c r="L79" i="71"/>
  <c r="M79" i="71"/>
  <c r="N79" i="71"/>
  <c r="O79" i="71"/>
  <c r="P79" i="71"/>
  <c r="Q79" i="71"/>
  <c r="J79" i="71" s="1"/>
  <c r="R79" i="71"/>
  <c r="S79" i="71"/>
  <c r="T79" i="71"/>
  <c r="U79" i="71"/>
  <c r="V79" i="71"/>
  <c r="W79" i="71"/>
  <c r="X79" i="71"/>
  <c r="Y79" i="71"/>
  <c r="Z79" i="71"/>
  <c r="AA79" i="71"/>
  <c r="AB79" i="71"/>
  <c r="AC79" i="71"/>
  <c r="AD79" i="71"/>
  <c r="AE79" i="71"/>
  <c r="AF79" i="71"/>
  <c r="AG79" i="71"/>
  <c r="AH79" i="71"/>
  <c r="L80" i="71"/>
  <c r="M80" i="71"/>
  <c r="H80" i="71" s="1"/>
  <c r="N80" i="71"/>
  <c r="O80" i="71"/>
  <c r="P80" i="71"/>
  <c r="Q80" i="71"/>
  <c r="R80" i="71"/>
  <c r="S80" i="71"/>
  <c r="T80" i="71"/>
  <c r="U80" i="71"/>
  <c r="V80" i="71"/>
  <c r="W80" i="71"/>
  <c r="X80" i="71"/>
  <c r="Y80" i="71"/>
  <c r="Z80" i="71"/>
  <c r="AA80" i="71"/>
  <c r="AB80" i="71"/>
  <c r="AC80" i="71"/>
  <c r="AD80" i="71"/>
  <c r="AE80" i="71"/>
  <c r="AF80" i="71"/>
  <c r="AG80" i="71"/>
  <c r="AH80" i="71"/>
  <c r="K58" i="71"/>
  <c r="K59" i="71"/>
  <c r="K60" i="71"/>
  <c r="K61" i="71"/>
  <c r="K62" i="71"/>
  <c r="K63" i="71"/>
  <c r="K64" i="71"/>
  <c r="K65" i="71"/>
  <c r="K66" i="71"/>
  <c r="K67" i="71"/>
  <c r="K68" i="71"/>
  <c r="K69" i="71"/>
  <c r="K70" i="71"/>
  <c r="K71" i="71"/>
  <c r="K72" i="71"/>
  <c r="K73" i="71"/>
  <c r="K74" i="71"/>
  <c r="K75" i="71"/>
  <c r="K76" i="71"/>
  <c r="K77" i="71"/>
  <c r="K78" i="71"/>
  <c r="K79" i="71"/>
  <c r="K80" i="71"/>
  <c r="J75" i="71"/>
  <c r="J61" i="71"/>
  <c r="J53" i="71"/>
  <c r="H53" i="71"/>
  <c r="I53" i="71" s="1"/>
  <c r="J52" i="71"/>
  <c r="H52" i="71"/>
  <c r="I52" i="71" s="1"/>
  <c r="J51" i="71"/>
  <c r="H51" i="71"/>
  <c r="J50" i="71"/>
  <c r="H50" i="71"/>
  <c r="I50" i="71" s="1"/>
  <c r="J49" i="71"/>
  <c r="H49" i="71"/>
  <c r="J48" i="71"/>
  <c r="H48" i="71"/>
  <c r="I48" i="71" s="1"/>
  <c r="J47" i="71"/>
  <c r="H47" i="71"/>
  <c r="I47" i="71" s="1"/>
  <c r="J46" i="71"/>
  <c r="H46" i="71"/>
  <c r="I46" i="71" s="1"/>
  <c r="J45" i="71"/>
  <c r="H45" i="71"/>
  <c r="I45" i="71" s="1"/>
  <c r="J44" i="71"/>
  <c r="I44" i="71"/>
  <c r="H44" i="71"/>
  <c r="J43" i="71"/>
  <c r="H43" i="71"/>
  <c r="I43" i="71" s="1"/>
  <c r="J42" i="71"/>
  <c r="H42" i="71"/>
  <c r="J41" i="71"/>
  <c r="H41" i="71"/>
  <c r="I41" i="71" s="1"/>
  <c r="J40" i="71"/>
  <c r="H40" i="71"/>
  <c r="I40" i="71" s="1"/>
  <c r="J39" i="71"/>
  <c r="H39" i="71"/>
  <c r="I39" i="71" s="1"/>
  <c r="J38" i="71"/>
  <c r="H38" i="71"/>
  <c r="I38" i="71" s="1"/>
  <c r="J37" i="71"/>
  <c r="H37" i="71"/>
  <c r="I37" i="71" s="1"/>
  <c r="J36" i="71"/>
  <c r="H36" i="71"/>
  <c r="I36" i="71" s="1"/>
  <c r="J35" i="71"/>
  <c r="H35" i="71"/>
  <c r="J34" i="71"/>
  <c r="H34" i="71"/>
  <c r="I34" i="71" s="1"/>
  <c r="J33" i="71"/>
  <c r="H33" i="71"/>
  <c r="J32" i="71"/>
  <c r="H32" i="71"/>
  <c r="I32" i="71" s="1"/>
  <c r="J31" i="71"/>
  <c r="H31" i="71"/>
  <c r="I31" i="71" s="1"/>
  <c r="J30" i="71"/>
  <c r="H30" i="71"/>
  <c r="I30" i="71" s="1"/>
  <c r="J4" i="71"/>
  <c r="J5" i="71"/>
  <c r="J6" i="71"/>
  <c r="J7" i="71"/>
  <c r="J8" i="71"/>
  <c r="J9" i="71"/>
  <c r="J10" i="71"/>
  <c r="J11" i="71"/>
  <c r="J12" i="71"/>
  <c r="J13" i="71"/>
  <c r="J14" i="71"/>
  <c r="J15" i="71"/>
  <c r="J16" i="71"/>
  <c r="J17" i="71"/>
  <c r="J18" i="71"/>
  <c r="J19" i="71"/>
  <c r="J20" i="71"/>
  <c r="J21" i="71"/>
  <c r="J22" i="71"/>
  <c r="J23" i="71"/>
  <c r="J24" i="71"/>
  <c r="J25" i="71"/>
  <c r="J26" i="71"/>
  <c r="J3" i="71"/>
  <c r="H4" i="71"/>
  <c r="I4" i="71" s="1"/>
  <c r="H5" i="71"/>
  <c r="I5" i="71" s="1"/>
  <c r="H6" i="71"/>
  <c r="I6" i="71" s="1"/>
  <c r="H7" i="71"/>
  <c r="I7" i="71" s="1"/>
  <c r="H8" i="71"/>
  <c r="I8" i="71" s="1"/>
  <c r="H9" i="71"/>
  <c r="I9" i="71" s="1"/>
  <c r="H10" i="71"/>
  <c r="I10" i="71" s="1"/>
  <c r="H11" i="71"/>
  <c r="I11" i="71" s="1"/>
  <c r="H12" i="71"/>
  <c r="I12" i="71" s="1"/>
  <c r="H13" i="71"/>
  <c r="I13" i="71" s="1"/>
  <c r="H14" i="71"/>
  <c r="I14" i="71" s="1"/>
  <c r="H15" i="71"/>
  <c r="I15" i="71" s="1"/>
  <c r="H16" i="71"/>
  <c r="I16" i="71" s="1"/>
  <c r="H17" i="71"/>
  <c r="I17" i="71" s="1"/>
  <c r="H18" i="71"/>
  <c r="I18" i="71" s="1"/>
  <c r="H19" i="71"/>
  <c r="I19" i="71" s="1"/>
  <c r="H20" i="71"/>
  <c r="I20" i="71" s="1"/>
  <c r="H21" i="71"/>
  <c r="I21" i="71" s="1"/>
  <c r="H22" i="71"/>
  <c r="I22" i="71" s="1"/>
  <c r="H23" i="71"/>
  <c r="I23" i="71" s="1"/>
  <c r="H24" i="71"/>
  <c r="I24" i="71" s="1"/>
  <c r="H25" i="71"/>
  <c r="I25" i="71" s="1"/>
  <c r="H26" i="71"/>
  <c r="I26" i="71" s="1"/>
  <c r="H3" i="71"/>
  <c r="I3" i="71" s="1"/>
  <c r="J58" i="71"/>
  <c r="J60" i="71"/>
  <c r="H61" i="71"/>
  <c r="I61" i="71" s="1"/>
  <c r="H64" i="71"/>
  <c r="H66" i="71"/>
  <c r="H69" i="71"/>
  <c r="J71" i="71"/>
  <c r="J74" i="71"/>
  <c r="J76" i="71"/>
  <c r="H77" i="71"/>
  <c r="H79" i="71"/>
  <c r="J80" i="71"/>
  <c r="J57" i="71"/>
  <c r="K57" i="71"/>
  <c r="I78" i="71" l="1"/>
  <c r="I65" i="71"/>
  <c r="I63" i="71"/>
  <c r="I59" i="71"/>
  <c r="I72" i="71"/>
  <c r="I79" i="71"/>
  <c r="I77" i="71"/>
  <c r="I66" i="71"/>
  <c r="I64" i="71"/>
  <c r="H57" i="71"/>
  <c r="H70" i="71"/>
  <c r="I70" i="71" s="1"/>
  <c r="H74" i="71"/>
  <c r="H62" i="71"/>
  <c r="I62" i="71" s="1"/>
  <c r="I57" i="71"/>
  <c r="I80" i="71"/>
  <c r="I76" i="71"/>
  <c r="I74" i="71"/>
  <c r="I69" i="71"/>
  <c r="I67" i="71"/>
  <c r="I60" i="71"/>
  <c r="I33" i="71"/>
  <c r="I35" i="71"/>
  <c r="I42" i="71"/>
  <c r="I49" i="71"/>
  <c r="I51" i="71"/>
</calcChain>
</file>

<file path=xl/comments1.xml><?xml version="1.0" encoding="utf-8"?>
<comments xmlns="http://schemas.openxmlformats.org/spreadsheetml/2006/main">
  <authors>
    <author>K Sullivan</author>
  </authors>
  <commentList>
    <comment ref="F56" authorId="0" shapeId="0">
      <text>
        <r>
          <rPr>
            <b/>
            <sz val="9"/>
            <color indexed="81"/>
            <rFont val="Tahoma"/>
            <family val="2"/>
          </rPr>
          <t>NOTE:
Calculated as Total - Dissolved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<sst xmlns="http://schemas.openxmlformats.org/spreadsheetml/2006/main" count="489" uniqueCount="88">
  <si>
    <t>Magnesium</t>
  </si>
  <si>
    <t>Potassium</t>
  </si>
  <si>
    <t>Aluminum</t>
  </si>
  <si>
    <t>Sodium</t>
  </si>
  <si>
    <t>Calcium</t>
  </si>
  <si>
    <t>Iron</t>
  </si>
  <si>
    <t>Beryllium</t>
  </si>
  <si>
    <t>Manganese</t>
  </si>
  <si>
    <t>Zinc</t>
  </si>
  <si>
    <t>Antimony</t>
  </si>
  <si>
    <t>Lead</t>
  </si>
  <si>
    <t>Chromium</t>
  </si>
  <si>
    <t>Molybdenum</t>
  </si>
  <si>
    <t>Cobalt</t>
  </si>
  <si>
    <t>Barium</t>
  </si>
  <si>
    <t>Copper</t>
  </si>
  <si>
    <t>Thallium</t>
  </si>
  <si>
    <t>Nickel</t>
  </si>
  <si>
    <t>Selenium</t>
  </si>
  <si>
    <t>Silver</t>
  </si>
  <si>
    <t>Arsenic</t>
  </si>
  <si>
    <t>Cadmium</t>
  </si>
  <si>
    <t>Vanadium</t>
  </si>
  <si>
    <t>GKM05</t>
  </si>
  <si>
    <t>Mercury</t>
  </si>
  <si>
    <t>Dissolved</t>
  </si>
  <si>
    <t>Total</t>
  </si>
  <si>
    <t>Total Metals</t>
  </si>
  <si>
    <t>Total -Cations</t>
  </si>
  <si>
    <t>Colloidal/Particulates</t>
  </si>
  <si>
    <t>Dissolved Metals</t>
  </si>
  <si>
    <t>Dissolved Cations (Ca, K, Mg, Na)</t>
  </si>
  <si>
    <t>Sample Identifier</t>
  </si>
  <si>
    <t>Agency</t>
  </si>
  <si>
    <t>Location</t>
  </si>
  <si>
    <t>River Distance (km)</t>
  </si>
  <si>
    <t>Site Type</t>
  </si>
  <si>
    <t>Date_Time</t>
  </si>
  <si>
    <t>Data obtained from:</t>
  </si>
  <si>
    <t>CONSOLIDATED POST EVENT DATA.xls</t>
  </si>
  <si>
    <t>ANIMAS-ROTARY PARK-2005</t>
  </si>
  <si>
    <t>USEPA Region 8</t>
  </si>
  <si>
    <t>ANIMAS-ROTARY PARK</t>
  </si>
  <si>
    <t>Main</t>
  </si>
  <si>
    <t>ANIMAS-ROTARY PARK-2108</t>
  </si>
  <si>
    <t>ANIMAS-ROTARY PARK-2200</t>
  </si>
  <si>
    <t>ANIMAS-ROTARY PARK-2300</t>
  </si>
  <si>
    <t>ANIMAS-ROTARY PARK-0000</t>
  </si>
  <si>
    <t>ANIMAS-ROTARY PARK-0030</t>
  </si>
  <si>
    <t>ANIMAS-ROTARY PARK-1000</t>
  </si>
  <si>
    <t>GKMSW05_080815</t>
  </si>
  <si>
    <t>GKMSW05_080915</t>
  </si>
  <si>
    <t>GKMSW05_081315</t>
  </si>
  <si>
    <t>GKMSW05_081615</t>
  </si>
  <si>
    <t>GKMSW05_082015</t>
  </si>
  <si>
    <t>GKMSW05_082115</t>
  </si>
  <si>
    <t>GKMSW05_082415</t>
  </si>
  <si>
    <t>GKMSW05_090415</t>
  </si>
  <si>
    <t>GKMSW05_091415</t>
  </si>
  <si>
    <t>GKMSW05_091415D</t>
  </si>
  <si>
    <t>GKMSW05_091815</t>
  </si>
  <si>
    <t>GKMSW05_081115</t>
  </si>
  <si>
    <t>GKMSW05_082515</t>
  </si>
  <si>
    <t>GKMSW05_082615</t>
  </si>
  <si>
    <t>GKMSW05_083115</t>
  </si>
  <si>
    <t>GKMSW05_090215</t>
  </si>
  <si>
    <t>GKMSW05_090315</t>
  </si>
  <si>
    <t>Fraction</t>
  </si>
  <si>
    <t>GKMSW05_081215</t>
  </si>
  <si>
    <t>Total Surface Water Data</t>
  </si>
  <si>
    <t>Dissolved Surface Water Data</t>
  </si>
  <si>
    <t>Colloidal Particulate Data</t>
  </si>
  <si>
    <t>Individual Metals (ug/L)</t>
  </si>
  <si>
    <t>Summed Metals (ug/L)</t>
  </si>
  <si>
    <t>Cations (Ca, K, Mg, Na)</t>
  </si>
  <si>
    <t>Summed Metals</t>
  </si>
  <si>
    <t>Summed -Cations</t>
  </si>
  <si>
    <t>Concentrations in mg/L</t>
  </si>
  <si>
    <t>Figure 9-1</t>
  </si>
  <si>
    <t xml:space="preserve">Summed metals concentrations in Durango During and Immediately After the GKM Plume  </t>
  </si>
  <si>
    <t>Guide to This File</t>
  </si>
  <si>
    <t xml:space="preserve">This file graphs summed metals concentrations at Durango during and immediately after the GKM plume at sampling locations at River Distance 94 to 96 km. </t>
  </si>
  <si>
    <t>Worksheets that contain Figure or Table from Final Report are identified by this tab color</t>
  </si>
  <si>
    <t>Guide to Location of Final Report Figures and Tables Found in this File</t>
  </si>
  <si>
    <t>Report Figure Or Table</t>
  </si>
  <si>
    <t>Worksheet</t>
  </si>
  <si>
    <t>Animas at Durango RK 96</t>
  </si>
  <si>
    <t>Coilloidal/Particulate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</si>
</sst>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/d/yy\ h:mm;@"/>
    <numFmt numFmtId="165" formatCode="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0033CC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rgb="FF0033CC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wrapText="1"/>
    </xf>
    <xf numFmtId="164" fontId="2" fillId="0" borderId="0" xfId="0" applyNumberFormat="1" applyFont="1" applyFill="1" applyAlignment="1">
      <alignment horizontal="center"/>
    </xf>
    <xf numFmtId="0" fontId="9" fillId="0" borderId="0" xfId="0" applyFont="1"/>
    <xf numFmtId="0" fontId="0" fillId="0" borderId="0" xfId="0" applyAlignment="1"/>
    <xf numFmtId="164" fontId="2" fillId="0" borderId="0" xfId="0" applyNumberFormat="1" applyFont="1" applyAlignment="1">
      <alignment horizontal="center"/>
    </xf>
    <xf numFmtId="0" fontId="0" fillId="2" borderId="0" xfId="0" applyFill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/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2" fillId="4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0" fontId="0" fillId="3" borderId="0" xfId="0" applyFill="1"/>
    <xf numFmtId="0" fontId="8" fillId="2" borderId="0" xfId="0" applyFont="1" applyFill="1"/>
    <xf numFmtId="0" fontId="8" fillId="3" borderId="0" xfId="0" applyFont="1" applyFill="1" applyAlignment="1">
      <alignment horizontal="left" vertical="center"/>
    </xf>
    <xf numFmtId="0" fontId="8" fillId="4" borderId="0" xfId="0" applyFont="1" applyFill="1" applyAlignment="1">
      <alignment horizontal="left" vertical="center"/>
    </xf>
    <xf numFmtId="0" fontId="2" fillId="4" borderId="0" xfId="0" applyFont="1" applyFill="1" applyAlignment="1">
      <alignment horizontal="center" vertical="center"/>
    </xf>
    <xf numFmtId="0" fontId="0" fillId="2" borderId="0" xfId="0" applyFill="1" applyAlignment="1">
      <alignment wrapText="1"/>
    </xf>
    <xf numFmtId="165" fontId="2" fillId="0" borderId="0" xfId="0" applyNumberFormat="1" applyFont="1" applyAlignment="1">
      <alignment horizontal="center" vertical="center" wrapText="1"/>
    </xf>
    <xf numFmtId="0" fontId="0" fillId="3" borderId="0" xfId="0" applyFill="1" applyAlignment="1">
      <alignment wrapText="1"/>
    </xf>
    <xf numFmtId="0" fontId="2" fillId="0" borderId="5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4" fontId="2" fillId="0" borderId="5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165" fontId="2" fillId="4" borderId="0" xfId="0" applyNumberFormat="1" applyFont="1" applyFill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2" fontId="1" fillId="0" borderId="0" xfId="0" applyNumberFormat="1" applyFont="1" applyAlignment="1">
      <alignment horizontal="center"/>
    </xf>
    <xf numFmtId="0" fontId="8" fillId="0" borderId="0" xfId="0" applyFont="1" applyAlignment="1"/>
    <xf numFmtId="0" fontId="7" fillId="0" borderId="0" xfId="0" applyFont="1" applyAlignment="1">
      <alignment wrapText="1"/>
    </xf>
    <xf numFmtId="0" fontId="10" fillId="5" borderId="0" xfId="0" applyFont="1" applyFill="1" applyAlignment="1">
      <alignment wrapText="1"/>
    </xf>
    <xf numFmtId="0" fontId="4" fillId="0" borderId="1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8" fillId="3" borderId="0" xfId="0" applyFont="1" applyFill="1" applyAlignment="1">
      <alignment horizontal="center"/>
    </xf>
    <xf numFmtId="0" fontId="8" fillId="4" borderId="0" xfId="0" applyFont="1" applyFill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CC"/>
      <color rgb="FFFFFF00"/>
      <color rgb="FFFF9900"/>
      <color rgb="FFD2A000"/>
      <color rgb="FFF0F51F"/>
      <color rgb="FFCCDDAB"/>
      <color rgb="FFB5CD85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Animas River at Durango (RK 94-96)</a:t>
            </a:r>
          </a:p>
        </c:rich>
      </c:tx>
      <c:layout>
        <c:manualLayout>
          <c:xMode val="edge"/>
          <c:yMode val="edge"/>
          <c:x val="0.32646632209532689"/>
          <c:y val="3.76890643771569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360376886686787"/>
          <c:y val="0.19696581196581198"/>
          <c:w val="0.74550199302162667"/>
          <c:h val="0.64406723198061777"/>
        </c:manualLayout>
      </c:layout>
      <c:lineChart>
        <c:grouping val="standard"/>
        <c:varyColors val="0"/>
        <c:ser>
          <c:idx val="0"/>
          <c:order val="0"/>
          <c:tx>
            <c:strRef>
              <c:f>'Animas at Durango RK 96'!$E$3</c:f>
              <c:strCache>
                <c:ptCount val="1"/>
                <c:pt idx="0">
                  <c:v>Colloidal/Particulates</c:v>
                </c:pt>
              </c:strCache>
            </c:strRef>
          </c:tx>
          <c:spPr>
            <a:ln w="22225" cap="rnd">
              <a:solidFill>
                <a:srgbClr val="D2A000"/>
              </a:solidFill>
              <a:prstDash val="solid"/>
              <a:round/>
            </a:ln>
            <a:effectLst/>
          </c:spPr>
          <c:marker>
            <c:symbol val="triangle"/>
            <c:size val="7"/>
            <c:spPr>
              <a:solidFill>
                <a:srgbClr val="FFC000"/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dPt>
            <c:idx val="13"/>
            <c:marker>
              <c:symbol val="triangle"/>
              <c:size val="7"/>
              <c:spPr>
                <a:solidFill>
                  <a:srgbClr val="FFC000"/>
                </a:solidFill>
                <a:ln w="9525">
                  <a:solidFill>
                    <a:schemeClr val="accent6">
                      <a:lumMod val="50000"/>
                    </a:schemeClr>
                  </a:solidFill>
                </a:ln>
                <a:effectLst/>
              </c:spPr>
            </c:marker>
            <c:bubble3D val="0"/>
            <c:spPr>
              <a:ln w="22225" cap="rnd">
                <a:noFill/>
                <a:prstDash val="solid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0-7938-4FE0-8877-4EF51759F4CD}"/>
              </c:ext>
            </c:extLst>
          </c:dPt>
          <c:dPt>
            <c:idx val="14"/>
            <c:marker>
              <c:symbol val="triangle"/>
              <c:size val="7"/>
              <c:spPr>
                <a:solidFill>
                  <a:srgbClr val="FFC000"/>
                </a:solidFill>
                <a:ln w="9525">
                  <a:solidFill>
                    <a:schemeClr val="accent6">
                      <a:lumMod val="50000"/>
                    </a:schemeClr>
                  </a:solidFill>
                </a:ln>
                <a:effectLst/>
              </c:spPr>
            </c:marker>
            <c:bubble3D val="0"/>
            <c:spPr>
              <a:ln w="22225" cap="rnd">
                <a:noFill/>
                <a:prstDash val="solid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38-4FE0-8877-4EF51759F4CD}"/>
              </c:ext>
            </c:extLst>
          </c:dPt>
          <c:dPt>
            <c:idx val="15"/>
            <c:marker>
              <c:symbol val="triangle"/>
              <c:size val="7"/>
              <c:spPr>
                <a:solidFill>
                  <a:srgbClr val="FFC000"/>
                </a:solidFill>
                <a:ln w="9525">
                  <a:solidFill>
                    <a:schemeClr val="accent6">
                      <a:lumMod val="50000"/>
                    </a:schemeClr>
                  </a:solidFill>
                </a:ln>
                <a:effectLst/>
              </c:spPr>
            </c:marker>
            <c:bubble3D val="0"/>
            <c:spPr>
              <a:ln w="22225" cap="rnd">
                <a:noFill/>
                <a:prstDash val="solid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7938-4FE0-8877-4EF51759F4CD}"/>
              </c:ext>
            </c:extLst>
          </c:dPt>
          <c:cat>
            <c:numRef>
              <c:f>'Animas at Durango RK 96'!$A$4:$A$26</c:f>
              <c:numCache>
                <c:formatCode>m/d/yy\ h:mm;@</c:formatCode>
                <c:ptCount val="23"/>
                <c:pt idx="0">
                  <c:v>42222.836805555555</c:v>
                </c:pt>
                <c:pt idx="1">
                  <c:v>42222.880555555559</c:v>
                </c:pt>
                <c:pt idx="2">
                  <c:v>42222.916666666664</c:v>
                </c:pt>
                <c:pt idx="3">
                  <c:v>42222.958333333336</c:v>
                </c:pt>
                <c:pt idx="4">
                  <c:v>42223</c:v>
                </c:pt>
                <c:pt idx="5">
                  <c:v>42223.020833333336</c:v>
                </c:pt>
                <c:pt idx="6">
                  <c:v>42223.416666666664</c:v>
                </c:pt>
                <c:pt idx="7">
                  <c:v>42224.493055555555</c:v>
                </c:pt>
                <c:pt idx="8">
                  <c:v>42225.517361111109</c:v>
                </c:pt>
                <c:pt idx="9">
                  <c:v>42227.671527777777</c:v>
                </c:pt>
                <c:pt idx="10">
                  <c:v>42228.5</c:v>
                </c:pt>
                <c:pt idx="11">
                  <c:v>42232.416666666664</c:v>
                </c:pt>
                <c:pt idx="12">
                  <c:v>42236.444444444445</c:v>
                </c:pt>
                <c:pt idx="13">
                  <c:v>42237.430555555555</c:v>
                </c:pt>
                <c:pt idx="14">
                  <c:v>42240.423611111109</c:v>
                </c:pt>
                <c:pt idx="15">
                  <c:v>42241.40625</c:v>
                </c:pt>
                <c:pt idx="16">
                  <c:v>42242.388888888891</c:v>
                </c:pt>
                <c:pt idx="17">
                  <c:v>42247.368055555555</c:v>
                </c:pt>
                <c:pt idx="18">
                  <c:v>42249.385416666664</c:v>
                </c:pt>
                <c:pt idx="19">
                  <c:v>42250.388888888891</c:v>
                </c:pt>
                <c:pt idx="20">
                  <c:v>42251.416666666664</c:v>
                </c:pt>
                <c:pt idx="21">
                  <c:v>42261.361111111109</c:v>
                </c:pt>
                <c:pt idx="22">
                  <c:v>42265.368055555555</c:v>
                </c:pt>
              </c:numCache>
            </c:numRef>
          </c:cat>
          <c:val>
            <c:numRef>
              <c:f>'Animas at Durango RK 96'!$E$4:$E$26</c:f>
              <c:numCache>
                <c:formatCode>0.00</c:formatCode>
                <c:ptCount val="23"/>
                <c:pt idx="0">
                  <c:v>2.7359170000000002</c:v>
                </c:pt>
                <c:pt idx="1">
                  <c:v>1.6738630000000001</c:v>
                </c:pt>
                <c:pt idx="2">
                  <c:v>3.1743640000000002</c:v>
                </c:pt>
                <c:pt idx="3">
                  <c:v>35.467811000000005</c:v>
                </c:pt>
                <c:pt idx="4">
                  <c:v>116.70375600000001</c:v>
                </c:pt>
                <c:pt idx="5">
                  <c:v>149.10013599999996</c:v>
                </c:pt>
                <c:pt idx="6">
                  <c:v>20.755597999999999</c:v>
                </c:pt>
                <c:pt idx="7">
                  <c:v>4.167656</c:v>
                </c:pt>
                <c:pt idx="8">
                  <c:v>2.4175329999999997</c:v>
                </c:pt>
                <c:pt idx="9">
                  <c:v>0.364479</c:v>
                </c:pt>
                <c:pt idx="10">
                  <c:v>0</c:v>
                </c:pt>
                <c:pt idx="11">
                  <c:v>4.397359999999999</c:v>
                </c:pt>
                <c:pt idx="12">
                  <c:v>1.3140099999999999</c:v>
                </c:pt>
                <c:pt idx="13">
                  <c:v>9.7569999999999976E-2</c:v>
                </c:pt>
                <c:pt idx="14">
                  <c:v>0.18746999999999994</c:v>
                </c:pt>
                <c:pt idx="15">
                  <c:v>9.2811900000000005</c:v>
                </c:pt>
                <c:pt idx="16">
                  <c:v>0</c:v>
                </c:pt>
                <c:pt idx="17">
                  <c:v>0</c:v>
                </c:pt>
                <c:pt idx="18">
                  <c:v>3.7429300000000003</c:v>
                </c:pt>
                <c:pt idx="19">
                  <c:v>0</c:v>
                </c:pt>
                <c:pt idx="20">
                  <c:v>0.23350100000000001</c:v>
                </c:pt>
                <c:pt idx="21">
                  <c:v>5.3156800000000004</c:v>
                </c:pt>
                <c:pt idx="22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F2E-4179-B97C-C332715F6922}"/>
            </c:ext>
          </c:extLst>
        </c:ser>
        <c:ser>
          <c:idx val="1"/>
          <c:order val="1"/>
          <c:tx>
            <c:strRef>
              <c:f>'Animas at Durango RK 96'!$D$3</c:f>
              <c:strCache>
                <c:ptCount val="1"/>
                <c:pt idx="0">
                  <c:v>Dissolved Cations (Ca, K, Mg, Na)</c:v>
                </c:pt>
              </c:strCache>
            </c:strRef>
          </c:tx>
          <c:spPr>
            <a:ln w="12700" cap="rnd">
              <a:solidFill>
                <a:schemeClr val="tx2">
                  <a:lumMod val="60000"/>
                  <a:lumOff val="40000"/>
                </a:schemeClr>
              </a:solidFill>
              <a:prstDash val="sysDash"/>
              <a:round/>
            </a:ln>
            <a:effectLst/>
          </c:spPr>
          <c:marker>
            <c:symbol val="triangle"/>
            <c:size val="7"/>
            <c:spPr>
              <a:solidFill>
                <a:schemeClr val="accent1">
                  <a:lumMod val="40000"/>
                  <a:lumOff val="60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cat>
            <c:numRef>
              <c:f>'Animas at Durango RK 96'!$A$4:$A$26</c:f>
              <c:numCache>
                <c:formatCode>m/d/yy\ h:mm;@</c:formatCode>
                <c:ptCount val="23"/>
                <c:pt idx="0">
                  <c:v>42222.836805555555</c:v>
                </c:pt>
                <c:pt idx="1">
                  <c:v>42222.880555555559</c:v>
                </c:pt>
                <c:pt idx="2">
                  <c:v>42222.916666666664</c:v>
                </c:pt>
                <c:pt idx="3">
                  <c:v>42222.958333333336</c:v>
                </c:pt>
                <c:pt idx="4">
                  <c:v>42223</c:v>
                </c:pt>
                <c:pt idx="5">
                  <c:v>42223.020833333336</c:v>
                </c:pt>
                <c:pt idx="6">
                  <c:v>42223.416666666664</c:v>
                </c:pt>
                <c:pt idx="7">
                  <c:v>42224.493055555555</c:v>
                </c:pt>
                <c:pt idx="8">
                  <c:v>42225.517361111109</c:v>
                </c:pt>
                <c:pt idx="9">
                  <c:v>42227.671527777777</c:v>
                </c:pt>
                <c:pt idx="10">
                  <c:v>42228.5</c:v>
                </c:pt>
                <c:pt idx="11">
                  <c:v>42232.416666666664</c:v>
                </c:pt>
                <c:pt idx="12">
                  <c:v>42236.444444444445</c:v>
                </c:pt>
                <c:pt idx="13">
                  <c:v>42237.430555555555</c:v>
                </c:pt>
                <c:pt idx="14">
                  <c:v>42240.423611111109</c:v>
                </c:pt>
                <c:pt idx="15">
                  <c:v>42241.40625</c:v>
                </c:pt>
                <c:pt idx="16">
                  <c:v>42242.388888888891</c:v>
                </c:pt>
                <c:pt idx="17">
                  <c:v>42247.368055555555</c:v>
                </c:pt>
                <c:pt idx="18">
                  <c:v>42249.385416666664</c:v>
                </c:pt>
                <c:pt idx="19">
                  <c:v>42250.388888888891</c:v>
                </c:pt>
                <c:pt idx="20">
                  <c:v>42251.416666666664</c:v>
                </c:pt>
                <c:pt idx="21">
                  <c:v>42261.361111111109</c:v>
                </c:pt>
                <c:pt idx="22">
                  <c:v>42265.368055555555</c:v>
                </c:pt>
              </c:numCache>
            </c:numRef>
          </c:cat>
          <c:val>
            <c:numRef>
              <c:f>'Animas at Durango RK 96'!$D$4:$D$26</c:f>
              <c:numCache>
                <c:formatCode>0.00</c:formatCode>
                <c:ptCount val="23"/>
                <c:pt idx="0">
                  <c:v>70.25</c:v>
                </c:pt>
                <c:pt idx="1">
                  <c:v>70.97</c:v>
                </c:pt>
                <c:pt idx="2">
                  <c:v>71.64</c:v>
                </c:pt>
                <c:pt idx="3">
                  <c:v>74.489999999999995</c:v>
                </c:pt>
                <c:pt idx="4">
                  <c:v>81.11</c:v>
                </c:pt>
                <c:pt idx="5">
                  <c:v>82.75</c:v>
                </c:pt>
                <c:pt idx="6">
                  <c:v>70.989999999999995</c:v>
                </c:pt>
                <c:pt idx="7">
                  <c:v>71.459999999999994</c:v>
                </c:pt>
                <c:pt idx="8">
                  <c:v>68.09</c:v>
                </c:pt>
                <c:pt idx="9">
                  <c:v>83.1</c:v>
                </c:pt>
                <c:pt idx="10">
                  <c:v>85.2</c:v>
                </c:pt>
                <c:pt idx="11">
                  <c:v>98</c:v>
                </c:pt>
                <c:pt idx="12">
                  <c:v>112.4</c:v>
                </c:pt>
                <c:pt idx="13">
                  <c:v>113.6</c:v>
                </c:pt>
                <c:pt idx="14">
                  <c:v>119.9</c:v>
                </c:pt>
                <c:pt idx="15">
                  <c:v>126</c:v>
                </c:pt>
                <c:pt idx="16">
                  <c:v>134.69999999999999</c:v>
                </c:pt>
                <c:pt idx="17">
                  <c:v>118.8</c:v>
                </c:pt>
                <c:pt idx="18">
                  <c:v>125.1</c:v>
                </c:pt>
                <c:pt idx="19">
                  <c:v>130.6</c:v>
                </c:pt>
                <c:pt idx="20">
                  <c:v>133.1</c:v>
                </c:pt>
                <c:pt idx="21">
                  <c:v>117.8</c:v>
                </c:pt>
                <c:pt idx="22">
                  <c:v>112.7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F2E-4179-B97C-C332715F6922}"/>
            </c:ext>
          </c:extLst>
        </c:ser>
        <c:ser>
          <c:idx val="2"/>
          <c:order val="2"/>
          <c:tx>
            <c:strRef>
              <c:f>'Animas at Durango RK 96'!$F$3</c:f>
              <c:strCache>
                <c:ptCount val="1"/>
                <c:pt idx="0">
                  <c:v>Dissolved Metals</c:v>
                </c:pt>
              </c:strCache>
            </c:strRef>
          </c:tx>
          <c:spPr>
            <a:ln w="12700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cat>
            <c:numRef>
              <c:f>'Animas at Durango RK 96'!$A$4:$A$26</c:f>
              <c:numCache>
                <c:formatCode>m/d/yy\ h:mm;@</c:formatCode>
                <c:ptCount val="23"/>
                <c:pt idx="0">
                  <c:v>42222.836805555555</c:v>
                </c:pt>
                <c:pt idx="1">
                  <c:v>42222.880555555559</c:v>
                </c:pt>
                <c:pt idx="2">
                  <c:v>42222.916666666664</c:v>
                </c:pt>
                <c:pt idx="3">
                  <c:v>42222.958333333336</c:v>
                </c:pt>
                <c:pt idx="4">
                  <c:v>42223</c:v>
                </c:pt>
                <c:pt idx="5">
                  <c:v>42223.020833333336</c:v>
                </c:pt>
                <c:pt idx="6">
                  <c:v>42223.416666666664</c:v>
                </c:pt>
                <c:pt idx="7">
                  <c:v>42224.493055555555</c:v>
                </c:pt>
                <c:pt idx="8">
                  <c:v>42225.517361111109</c:v>
                </c:pt>
                <c:pt idx="9">
                  <c:v>42227.671527777777</c:v>
                </c:pt>
                <c:pt idx="10">
                  <c:v>42228.5</c:v>
                </c:pt>
                <c:pt idx="11">
                  <c:v>42232.416666666664</c:v>
                </c:pt>
                <c:pt idx="12">
                  <c:v>42236.444444444445</c:v>
                </c:pt>
                <c:pt idx="13">
                  <c:v>42237.430555555555</c:v>
                </c:pt>
                <c:pt idx="14">
                  <c:v>42240.423611111109</c:v>
                </c:pt>
                <c:pt idx="15">
                  <c:v>42241.40625</c:v>
                </c:pt>
                <c:pt idx="16">
                  <c:v>42242.388888888891</c:v>
                </c:pt>
                <c:pt idx="17">
                  <c:v>42247.368055555555</c:v>
                </c:pt>
                <c:pt idx="18">
                  <c:v>42249.385416666664</c:v>
                </c:pt>
                <c:pt idx="19">
                  <c:v>42250.388888888891</c:v>
                </c:pt>
                <c:pt idx="20">
                  <c:v>42251.416666666664</c:v>
                </c:pt>
                <c:pt idx="21">
                  <c:v>42261.361111111109</c:v>
                </c:pt>
                <c:pt idx="22">
                  <c:v>42265.368055555555</c:v>
                </c:pt>
              </c:numCache>
            </c:numRef>
          </c:cat>
          <c:val>
            <c:numRef>
              <c:f>'Animas at Durango RK 96'!$F$4:$F$26</c:f>
              <c:numCache>
                <c:formatCode>0.00</c:formatCode>
                <c:ptCount val="23"/>
                <c:pt idx="0">
                  <c:v>0.35748300000000743</c:v>
                </c:pt>
                <c:pt idx="1">
                  <c:v>0.36136699999999838</c:v>
                </c:pt>
                <c:pt idx="2">
                  <c:v>0.33773600000000442</c:v>
                </c:pt>
                <c:pt idx="3">
                  <c:v>0.34849999999999998</c:v>
                </c:pt>
                <c:pt idx="4">
                  <c:v>0.67531299999999461</c:v>
                </c:pt>
                <c:pt idx="5">
                  <c:v>0.92230900000000837</c:v>
                </c:pt>
                <c:pt idx="6">
                  <c:v>0.33673999999999071</c:v>
                </c:pt>
                <c:pt idx="7">
                  <c:v>0.35262399999999616</c:v>
                </c:pt>
                <c:pt idx="8">
                  <c:v>0.33987600000001839</c:v>
                </c:pt>
                <c:pt idx="9">
                  <c:v>0.23520100000000094</c:v>
                </c:pt>
                <c:pt idx="10">
                  <c:v>0.2410300000000134</c:v>
                </c:pt>
                <c:pt idx="11">
                  <c:v>0.236820000000007</c:v>
                </c:pt>
                <c:pt idx="12">
                  <c:v>0.2237100000000064</c:v>
                </c:pt>
                <c:pt idx="13">
                  <c:v>0.22422999999999593</c:v>
                </c:pt>
                <c:pt idx="14">
                  <c:v>0.20741000000001805</c:v>
                </c:pt>
                <c:pt idx="15">
                  <c:v>0.20783000000001631</c:v>
                </c:pt>
                <c:pt idx="16">
                  <c:v>0.19440000000002328</c:v>
                </c:pt>
                <c:pt idx="17">
                  <c:v>0.1917100000000064</c:v>
                </c:pt>
                <c:pt idx="18">
                  <c:v>0.19946000000000641</c:v>
                </c:pt>
                <c:pt idx="19">
                  <c:v>0.19248300000000745</c:v>
                </c:pt>
                <c:pt idx="20">
                  <c:v>0.17945900000000256</c:v>
                </c:pt>
                <c:pt idx="21">
                  <c:v>0.19374000000000524</c:v>
                </c:pt>
                <c:pt idx="22">
                  <c:v>0.20493100000002595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F2E-4179-B97C-C332715F69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1077888"/>
        <c:axId val="471084120"/>
      </c:lineChart>
      <c:catAx>
        <c:axId val="471077888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m/d;@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084120"/>
        <c:crossesAt val="0.1"/>
        <c:auto val="0"/>
        <c:lblAlgn val="ctr"/>
        <c:lblOffset val="100"/>
        <c:noMultiLvlLbl val="0"/>
      </c:catAx>
      <c:valAx>
        <c:axId val="471084120"/>
        <c:scaling>
          <c:logBase val="10"/>
          <c:orientation val="minMax"/>
          <c:min val="0.1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Summed Metals Concentration (mg/L)</a:t>
                </a:r>
              </a:p>
            </c:rich>
          </c:tx>
          <c:layout>
            <c:manualLayout>
              <c:xMode val="edge"/>
              <c:yMode val="edge"/>
              <c:x val="1.620847142535381E-2"/>
              <c:y val="0.17212215819961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1077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36007759264229033"/>
          <c:y val="0.13743118844838273"/>
          <c:w val="0.45813942463517554"/>
          <c:h val="0.177022259972605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847725</xdr:colOff>
      <xdr:row>8</xdr:row>
      <xdr:rowOff>76199</xdr:rowOff>
    </xdr:from>
    <xdr:to>
      <xdr:col>12</xdr:col>
      <xdr:colOff>523874</xdr:colOff>
      <xdr:row>25</xdr:row>
      <xdr:rowOff>104774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790575</xdr:colOff>
      <xdr:row>2</xdr:row>
      <xdr:rowOff>85725</xdr:rowOff>
    </xdr:from>
    <xdr:to>
      <xdr:col>12</xdr:col>
      <xdr:colOff>381000</xdr:colOff>
      <xdr:row>6</xdr:row>
      <xdr:rowOff>142875</xdr:rowOff>
    </xdr:to>
    <xdr:sp macro="" textlink="">
      <xdr:nvSpPr>
        <xdr:cNvPr id="2" name="TextBox 1"/>
        <xdr:cNvSpPr txBox="1"/>
      </xdr:nvSpPr>
      <xdr:spPr>
        <a:xfrm>
          <a:off x="6315075" y="581025"/>
          <a:ext cx="4829175" cy="1095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Figure 9-1.  Summed total metals concentrations in the Animas River at Durango, Colorado during and following the Gold King Mine (GKM) plume passage (from August 6 to August 26, 2015).  The background dissolved metals concentration is dominated by the major cations (calcium, magnesium, potassium, and sodium).</a:t>
          </a:r>
        </a:p>
        <a:p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activeCell="A17" sqref="A17"/>
    </sheetView>
  </sheetViews>
  <sheetFormatPr defaultRowHeight="15" x14ac:dyDescent="0.25"/>
  <cols>
    <col min="1" max="1" width="71.5703125" style="7" customWidth="1"/>
    <col min="2" max="2" width="28" customWidth="1"/>
    <col min="3" max="3" width="26.85546875" customWidth="1"/>
  </cols>
  <sheetData>
    <row r="1" spans="1:3" ht="18.75" x14ac:dyDescent="0.3">
      <c r="A1" s="44" t="s">
        <v>80</v>
      </c>
    </row>
    <row r="3" spans="1:3" ht="45" x14ac:dyDescent="0.25">
      <c r="A3" s="7" t="s">
        <v>81</v>
      </c>
    </row>
    <row r="5" spans="1:3" x14ac:dyDescent="0.25">
      <c r="A5" s="7" t="s">
        <v>38</v>
      </c>
    </row>
    <row r="6" spans="1:3" x14ac:dyDescent="0.25">
      <c r="A6" s="7" t="s">
        <v>39</v>
      </c>
    </row>
    <row r="9" spans="1:3" ht="30" x14ac:dyDescent="0.25">
      <c r="A9" s="45" t="s">
        <v>82</v>
      </c>
      <c r="B9" s="48" t="s">
        <v>83</v>
      </c>
      <c r="C9" s="48"/>
    </row>
    <row r="10" spans="1:3" x14ac:dyDescent="0.25">
      <c r="A10" s="10"/>
      <c r="B10" s="46" t="s">
        <v>84</v>
      </c>
      <c r="C10" s="46" t="s">
        <v>85</v>
      </c>
    </row>
    <row r="11" spans="1:3" ht="15.75" x14ac:dyDescent="0.25">
      <c r="B11" s="47" t="s">
        <v>78</v>
      </c>
      <c r="C11" s="13" t="s">
        <v>86</v>
      </c>
    </row>
  </sheetData>
  <sheetProtection algorithmName="SHA-512" hashValue="vvlSV2OxikvyF2SZCKpGGjJZceTvIq14CfcgzITsldyRgIS/yMAGQPh+bJrR7jRHQZDPB+BmEc1qdtDwmUfTUA==" saltValue="9ruZquPe6HIuKN+S8CA1hA==" spinCount="100000" sheet="1" objects="1" scenarios="1"/>
  <mergeCells count="1">
    <mergeCell ref="B9:C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T304"/>
  <sheetViews>
    <sheetView topLeftCell="C1" workbookViewId="0">
      <selection activeCell="F15" sqref="F15"/>
    </sheetView>
  </sheetViews>
  <sheetFormatPr defaultRowHeight="15" x14ac:dyDescent="0.25"/>
  <cols>
    <col min="1" max="1" width="13.7109375" customWidth="1"/>
    <col min="2" max="2" width="13.85546875" customWidth="1"/>
    <col min="3" max="3" width="13.85546875" bestFit="1" customWidth="1"/>
    <col min="4" max="4" width="14.28515625" customWidth="1"/>
    <col min="5" max="5" width="13.28515625" customWidth="1"/>
    <col min="6" max="6" width="13.85546875" bestFit="1" customWidth="1"/>
    <col min="7" max="7" width="14.140625" customWidth="1"/>
    <col min="8" max="8" width="13" customWidth="1"/>
    <col min="9" max="9" width="12.42578125" customWidth="1"/>
    <col min="10" max="10" width="13.28515625" customWidth="1"/>
    <col min="11" max="11" width="13" customWidth="1"/>
    <col min="12" max="12" width="12.7109375" bestFit="1" customWidth="1"/>
    <col min="13" max="15" width="13.140625" customWidth="1"/>
    <col min="16" max="16" width="11.85546875" customWidth="1"/>
    <col min="17" max="17" width="11.7109375" customWidth="1"/>
    <col min="18" max="18" width="10.7109375" customWidth="1"/>
    <col min="19" max="19" width="10.5703125" bestFit="1" customWidth="1"/>
    <col min="20" max="20" width="12.85546875" customWidth="1"/>
  </cols>
  <sheetData>
    <row r="1" spans="1:20" ht="20.25" customHeight="1" x14ac:dyDescent="0.25">
      <c r="A1" s="43" t="s">
        <v>79</v>
      </c>
      <c r="B1" s="15"/>
    </row>
    <row r="2" spans="1:20" ht="18.75" x14ac:dyDescent="0.3">
      <c r="A2" s="6"/>
      <c r="B2" s="49" t="s">
        <v>77</v>
      </c>
      <c r="C2" s="49"/>
      <c r="D2" s="49"/>
      <c r="E2" s="49"/>
      <c r="F2" s="49"/>
      <c r="H2" s="9" t="s">
        <v>78</v>
      </c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ht="36.75" x14ac:dyDescent="0.25">
      <c r="A3" s="2"/>
      <c r="B3" s="14" t="s">
        <v>27</v>
      </c>
      <c r="C3" s="14" t="s">
        <v>28</v>
      </c>
      <c r="D3" s="14" t="s">
        <v>31</v>
      </c>
      <c r="E3" s="14" t="s">
        <v>29</v>
      </c>
      <c r="F3" s="14" t="s">
        <v>30</v>
      </c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1:20" x14ac:dyDescent="0.25">
      <c r="A4" s="11">
        <v>42222.836805555555</v>
      </c>
      <c r="B4" s="42">
        <v>73.343399999999988</v>
      </c>
      <c r="C4" s="42">
        <v>0.51339999999999419</v>
      </c>
      <c r="D4" s="42">
        <v>70.25</v>
      </c>
      <c r="E4" s="42">
        <v>2.7359170000000002</v>
      </c>
      <c r="F4" s="42">
        <v>0.35748300000000743</v>
      </c>
      <c r="J4" s="3"/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x14ac:dyDescent="0.25">
      <c r="A5" s="11">
        <v>42222.880555555559</v>
      </c>
      <c r="B5" s="42">
        <v>73.005229999999997</v>
      </c>
      <c r="C5" s="42">
        <v>0.52522999999999598</v>
      </c>
      <c r="D5" s="42">
        <v>70.97</v>
      </c>
      <c r="E5" s="42">
        <v>1.6738630000000001</v>
      </c>
      <c r="F5" s="42">
        <v>0.36136699999999838</v>
      </c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1:20" x14ac:dyDescent="0.25">
      <c r="A6" s="11">
        <v>42222.916666666664</v>
      </c>
      <c r="B6" s="42">
        <v>75.152100000000004</v>
      </c>
      <c r="C6" s="42">
        <v>1.1721000000000059</v>
      </c>
      <c r="D6" s="42">
        <v>71.64</v>
      </c>
      <c r="E6" s="42">
        <v>3.1743640000000002</v>
      </c>
      <c r="F6" s="42">
        <v>0.33773600000000442</v>
      </c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x14ac:dyDescent="0.25">
      <c r="A7" s="11">
        <v>42222.958333333336</v>
      </c>
      <c r="B7" s="42">
        <v>110.30631100000002</v>
      </c>
      <c r="C7" s="42">
        <v>30.006311000000014</v>
      </c>
      <c r="D7" s="42">
        <v>74.489999999999995</v>
      </c>
      <c r="E7" s="42">
        <v>35.467811000000005</v>
      </c>
      <c r="F7" s="42">
        <v>0.34849999999999998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x14ac:dyDescent="0.25">
      <c r="A8" s="11">
        <v>42223</v>
      </c>
      <c r="B8" s="42">
        <v>198.48906900000003</v>
      </c>
      <c r="C8" s="42">
        <v>107.14906900000001</v>
      </c>
      <c r="D8" s="42">
        <v>81.11</v>
      </c>
      <c r="E8" s="42">
        <v>116.70375600000001</v>
      </c>
      <c r="F8" s="42">
        <v>0.67531299999999461</v>
      </c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spans="1:20" x14ac:dyDescent="0.25">
      <c r="A9" s="11">
        <v>42223.020833333336</v>
      </c>
      <c r="B9" s="42">
        <v>232.77244499999998</v>
      </c>
      <c r="C9" s="42">
        <v>139.06244499999997</v>
      </c>
      <c r="D9" s="42">
        <v>82.75</v>
      </c>
      <c r="E9" s="42">
        <v>149.10013599999996</v>
      </c>
      <c r="F9" s="42">
        <v>0.92230900000000837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spans="1:20" x14ac:dyDescent="0.25">
      <c r="A10" s="11">
        <v>42223.416666666664</v>
      </c>
      <c r="B10" s="42">
        <v>92.082338000000007</v>
      </c>
      <c r="C10" s="42">
        <v>18.132338000000004</v>
      </c>
      <c r="D10" s="42">
        <v>70.989999999999995</v>
      </c>
      <c r="E10" s="42">
        <v>20.755597999999999</v>
      </c>
      <c r="F10" s="42">
        <v>0.33673999999999071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0" x14ac:dyDescent="0.25">
      <c r="A11" s="11">
        <v>42224.493055555555</v>
      </c>
      <c r="B11" s="42">
        <v>75.980279999999979</v>
      </c>
      <c r="C11" s="42">
        <v>3.7202799999999843</v>
      </c>
      <c r="D11" s="42">
        <v>71.459999999999994</v>
      </c>
      <c r="E11" s="42">
        <v>4.167656</v>
      </c>
      <c r="F11" s="42">
        <v>0.35262399999999616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0" x14ac:dyDescent="0.25">
      <c r="A12" s="11">
        <v>42225.517361111109</v>
      </c>
      <c r="B12" s="42">
        <v>70.847408999999999</v>
      </c>
      <c r="C12" s="42">
        <v>2.3974089999999997</v>
      </c>
      <c r="D12" s="42">
        <v>68.09</v>
      </c>
      <c r="E12" s="42">
        <v>2.4175329999999997</v>
      </c>
      <c r="F12" s="42">
        <v>0.33987600000001839</v>
      </c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0" x14ac:dyDescent="0.25">
      <c r="A13" s="11">
        <v>42227.671527777777</v>
      </c>
      <c r="B13" s="42">
        <v>83.699680000000029</v>
      </c>
      <c r="C13" s="42">
        <v>0.69968000000002217</v>
      </c>
      <c r="D13" s="42">
        <v>83.1</v>
      </c>
      <c r="E13" s="42">
        <v>0.364479</v>
      </c>
      <c r="F13" s="42">
        <v>0.23520100000000094</v>
      </c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</row>
    <row r="14" spans="1:20" x14ac:dyDescent="0.25">
      <c r="A14" s="11">
        <v>42228.5</v>
      </c>
      <c r="B14" s="42">
        <v>84.78585600000001</v>
      </c>
      <c r="C14" s="42">
        <v>0.58585600000001437</v>
      </c>
      <c r="D14" s="42">
        <v>85.2</v>
      </c>
      <c r="E14" s="42">
        <v>0</v>
      </c>
      <c r="F14" s="42">
        <v>0.2410300000000134</v>
      </c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</row>
    <row r="15" spans="1:20" x14ac:dyDescent="0.25">
      <c r="A15" s="11">
        <v>42232.416666666664</v>
      </c>
      <c r="B15" s="42">
        <v>102.63418000000004</v>
      </c>
      <c r="C15" s="42">
        <v>0.43418000000003665</v>
      </c>
      <c r="D15" s="42">
        <v>98</v>
      </c>
      <c r="E15" s="42">
        <v>4.397359999999999</v>
      </c>
      <c r="F15" s="42">
        <v>0.236820000000007</v>
      </c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</row>
    <row r="16" spans="1:20" x14ac:dyDescent="0.25">
      <c r="A16" s="11">
        <v>42236.444444444445</v>
      </c>
      <c r="B16" s="42">
        <v>113.93772000000001</v>
      </c>
      <c r="C16" s="42">
        <v>0.43772000000001571</v>
      </c>
      <c r="D16" s="42">
        <v>112.4</v>
      </c>
      <c r="E16" s="42">
        <v>1.3140099999999999</v>
      </c>
      <c r="F16" s="42">
        <v>0.2237100000000064</v>
      </c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</row>
    <row r="17" spans="1:20" x14ac:dyDescent="0.25">
      <c r="A17" s="11">
        <v>42237.430555555555</v>
      </c>
      <c r="B17" s="42">
        <v>113.9218</v>
      </c>
      <c r="C17" s="42">
        <v>0.42180000000000289</v>
      </c>
      <c r="D17" s="42">
        <v>113.6</v>
      </c>
      <c r="E17" s="42">
        <v>9.7569999999999976E-2</v>
      </c>
      <c r="F17" s="42">
        <v>0.22422999999999593</v>
      </c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</row>
    <row r="18" spans="1:20" x14ac:dyDescent="0.25">
      <c r="A18" s="11">
        <v>42240.423611111109</v>
      </c>
      <c r="B18" s="42">
        <v>120.29488000000002</v>
      </c>
      <c r="C18" s="42">
        <v>0.49488000000001919</v>
      </c>
      <c r="D18" s="42">
        <v>119.9</v>
      </c>
      <c r="E18" s="42">
        <v>0.18746999999999994</v>
      </c>
      <c r="F18" s="42">
        <v>0.20741000000001805</v>
      </c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</row>
    <row r="19" spans="1:20" x14ac:dyDescent="0.25">
      <c r="A19" s="11">
        <v>42241.40625</v>
      </c>
      <c r="B19" s="42">
        <v>135.48901999999998</v>
      </c>
      <c r="C19" s="42">
        <v>0.48901999999998952</v>
      </c>
      <c r="D19" s="42">
        <v>126</v>
      </c>
      <c r="E19" s="42">
        <v>9.2811900000000005</v>
      </c>
      <c r="F19" s="42">
        <v>0.20783000000001631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</row>
    <row r="20" spans="1:20" x14ac:dyDescent="0.25">
      <c r="A20" s="11">
        <v>42242.388888888891</v>
      </c>
      <c r="B20" s="42">
        <v>131.20392000000001</v>
      </c>
      <c r="C20" s="42">
        <v>0.5039200000000128</v>
      </c>
      <c r="D20" s="42">
        <v>134.69999999999999</v>
      </c>
      <c r="E20" s="42">
        <v>0</v>
      </c>
      <c r="F20" s="42">
        <v>0.19440000000002328</v>
      </c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</row>
    <row r="21" spans="1:20" x14ac:dyDescent="0.25">
      <c r="A21" s="11">
        <v>42247.368055555555</v>
      </c>
      <c r="B21" s="42">
        <v>118.18111000000003</v>
      </c>
      <c r="C21" s="42">
        <v>0.3811100000000297</v>
      </c>
      <c r="D21" s="42">
        <v>118.8</v>
      </c>
      <c r="E21" s="42">
        <v>0</v>
      </c>
      <c r="F21" s="42">
        <v>0.1917100000000064</v>
      </c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</row>
    <row r="22" spans="1:20" s="3" customFormat="1" x14ac:dyDescent="0.25">
      <c r="A22" s="11">
        <v>42249.385416666664</v>
      </c>
      <c r="B22" s="42">
        <v>129.04239000000004</v>
      </c>
      <c r="C22" s="42">
        <v>0.44239000000002854</v>
      </c>
      <c r="D22" s="42">
        <v>125.1</v>
      </c>
      <c r="E22" s="42">
        <v>3.7429300000000003</v>
      </c>
      <c r="F22" s="42">
        <v>0.19946000000000641</v>
      </c>
      <c r="G22"/>
      <c r="H22"/>
      <c r="I22"/>
    </row>
    <row r="23" spans="1:20" s="3" customFormat="1" x14ac:dyDescent="0.25">
      <c r="A23" s="11">
        <v>42250.388888888891</v>
      </c>
      <c r="B23" s="42">
        <v>125.70793300000003</v>
      </c>
      <c r="C23" s="42">
        <v>0.40793300000001909</v>
      </c>
      <c r="D23" s="42">
        <v>130.6</v>
      </c>
      <c r="E23" s="42">
        <v>0</v>
      </c>
      <c r="F23" s="42">
        <v>0.19248300000000745</v>
      </c>
      <c r="G23"/>
      <c r="H23"/>
      <c r="I23"/>
    </row>
    <row r="24" spans="1:20" s="3" customFormat="1" x14ac:dyDescent="0.25">
      <c r="A24" s="11">
        <v>42251.416666666664</v>
      </c>
      <c r="B24" s="42">
        <v>133.51296000000005</v>
      </c>
      <c r="C24" s="42">
        <v>0.41296000000005006</v>
      </c>
      <c r="D24" s="42">
        <v>133.1</v>
      </c>
      <c r="E24" s="42">
        <v>0.23350100000000001</v>
      </c>
      <c r="F24" s="42">
        <v>0.17945900000000256</v>
      </c>
      <c r="G24"/>
    </row>
    <row r="25" spans="1:20" s="3" customFormat="1" x14ac:dyDescent="0.25">
      <c r="A25" s="11">
        <v>42261.361111111109</v>
      </c>
      <c r="B25" s="42">
        <v>123.30942000000003</v>
      </c>
      <c r="C25" s="42">
        <v>0.40942000000002737</v>
      </c>
      <c r="D25" s="42">
        <v>117.8</v>
      </c>
      <c r="E25" s="42">
        <v>5.3156800000000004</v>
      </c>
      <c r="F25" s="42">
        <v>0.19374000000000524</v>
      </c>
      <c r="G25"/>
    </row>
    <row r="26" spans="1:20" s="3" customFormat="1" x14ac:dyDescent="0.25">
      <c r="A26" s="11">
        <v>42265.368055555555</v>
      </c>
      <c r="B26" s="42">
        <v>112.06124900000003</v>
      </c>
      <c r="C26" s="42">
        <v>0.36124900000002524</v>
      </c>
      <c r="D26" s="42">
        <v>112.7</v>
      </c>
      <c r="E26" s="42">
        <v>0</v>
      </c>
      <c r="F26" s="42">
        <v>0.20493100000002595</v>
      </c>
      <c r="G26"/>
    </row>
    <row r="27" spans="1:20" s="3" customFormat="1" x14ac:dyDescent="0.25">
      <c r="A27"/>
      <c r="B27"/>
      <c r="C27"/>
      <c r="D27"/>
      <c r="E27"/>
      <c r="F27"/>
      <c r="G27"/>
    </row>
    <row r="28" spans="1:20" s="3" customFormat="1" x14ac:dyDescent="0.25">
      <c r="A28"/>
      <c r="B28"/>
      <c r="C28"/>
      <c r="D28"/>
      <c r="E28"/>
      <c r="F28"/>
      <c r="G28"/>
    </row>
    <row r="29" spans="1:20" s="3" customFormat="1" x14ac:dyDescent="0.25">
      <c r="A29"/>
      <c r="B29"/>
      <c r="C29"/>
      <c r="D29"/>
      <c r="E29"/>
      <c r="F29"/>
      <c r="G29"/>
    </row>
    <row r="30" spans="1:20" s="3" customFormat="1" x14ac:dyDescent="0.25">
      <c r="A30"/>
      <c r="B30"/>
      <c r="C30"/>
      <c r="D30"/>
      <c r="E30"/>
      <c r="F30"/>
      <c r="G30"/>
    </row>
    <row r="31" spans="1:20" s="3" customFormat="1" x14ac:dyDescent="0.25">
      <c r="A31"/>
      <c r="B31"/>
      <c r="C31"/>
      <c r="D31"/>
      <c r="E31"/>
      <c r="F31"/>
      <c r="G31"/>
      <c r="H31"/>
      <c r="I31"/>
      <c r="J31"/>
      <c r="K31"/>
    </row>
    <row r="32" spans="1:20" s="3" customFormat="1" x14ac:dyDescent="0.25">
      <c r="A32"/>
      <c r="B32"/>
      <c r="C32"/>
      <c r="D32"/>
      <c r="E32"/>
      <c r="F32"/>
      <c r="G32"/>
      <c r="H32"/>
      <c r="I32"/>
      <c r="J32"/>
      <c r="K32"/>
    </row>
    <row r="33" spans="1:11" s="3" customFormat="1" x14ac:dyDescent="0.25">
      <c r="A33"/>
      <c r="B33"/>
      <c r="C33"/>
      <c r="D33"/>
      <c r="E33"/>
      <c r="F33"/>
      <c r="G33"/>
      <c r="H33"/>
      <c r="I33"/>
      <c r="J33"/>
      <c r="K33"/>
    </row>
    <row r="34" spans="1:11" s="3" customFormat="1" x14ac:dyDescent="0.25">
      <c r="A34"/>
      <c r="B34"/>
      <c r="C34"/>
      <c r="D34"/>
      <c r="E34"/>
      <c r="F34"/>
      <c r="G34"/>
      <c r="H34"/>
      <c r="I34"/>
      <c r="J34"/>
      <c r="K34"/>
    </row>
    <row r="35" spans="1:11" s="3" customFormat="1" x14ac:dyDescent="0.25">
      <c r="A35"/>
      <c r="B35"/>
      <c r="C35"/>
      <c r="D35"/>
      <c r="E35"/>
      <c r="F35"/>
      <c r="G35"/>
      <c r="H35"/>
      <c r="I35"/>
      <c r="J35"/>
      <c r="K35"/>
    </row>
    <row r="36" spans="1:11" s="3" customFormat="1" x14ac:dyDescent="0.25">
      <c r="A36"/>
      <c r="B36"/>
      <c r="C36"/>
      <c r="D36"/>
      <c r="E36"/>
      <c r="F36"/>
      <c r="G36"/>
      <c r="H36"/>
      <c r="I36"/>
      <c r="J36"/>
      <c r="K36"/>
    </row>
    <row r="37" spans="1:11" s="3" customFormat="1" x14ac:dyDescent="0.25">
      <c r="A37"/>
      <c r="B37"/>
      <c r="C37"/>
      <c r="D37"/>
      <c r="E37"/>
      <c r="F37"/>
      <c r="G37"/>
      <c r="H37"/>
      <c r="I37"/>
      <c r="J37"/>
      <c r="K37"/>
    </row>
    <row r="38" spans="1:11" s="3" customFormat="1" x14ac:dyDescent="0.25">
      <c r="A38"/>
      <c r="B38"/>
      <c r="C38"/>
      <c r="D38"/>
      <c r="E38"/>
      <c r="F38"/>
      <c r="G38"/>
      <c r="H38"/>
      <c r="I38"/>
      <c r="J38"/>
      <c r="K38"/>
    </row>
    <row r="39" spans="1:11" s="3" customFormat="1" x14ac:dyDescent="0.25">
      <c r="A39"/>
      <c r="B39"/>
      <c r="C39"/>
      <c r="D39"/>
      <c r="E39"/>
      <c r="F39"/>
      <c r="G39"/>
      <c r="H39"/>
      <c r="I39"/>
      <c r="J39"/>
      <c r="K39"/>
    </row>
    <row r="40" spans="1:11" s="3" customFormat="1" x14ac:dyDescent="0.25">
      <c r="A40"/>
      <c r="B40"/>
      <c r="C40"/>
      <c r="D40"/>
      <c r="E40"/>
      <c r="F40"/>
      <c r="G40"/>
      <c r="H40"/>
      <c r="I40"/>
      <c r="J40"/>
      <c r="K40"/>
    </row>
    <row r="41" spans="1:11" s="3" customFormat="1" x14ac:dyDescent="0.25">
      <c r="A41"/>
      <c r="B41"/>
      <c r="C41"/>
      <c r="D41"/>
      <c r="E41"/>
      <c r="F41"/>
      <c r="G41"/>
      <c r="H41"/>
      <c r="I41"/>
      <c r="J41"/>
      <c r="K41"/>
    </row>
    <row r="42" spans="1:11" s="3" customFormat="1" x14ac:dyDescent="0.25">
      <c r="A42"/>
      <c r="B42"/>
      <c r="C42"/>
      <c r="D42"/>
      <c r="E42"/>
      <c r="F42"/>
      <c r="G42"/>
      <c r="H42"/>
      <c r="I42"/>
      <c r="J42"/>
      <c r="K42"/>
    </row>
    <row r="43" spans="1:11" s="3" customFormat="1" x14ac:dyDescent="0.25">
      <c r="A43"/>
      <c r="B43"/>
      <c r="C43"/>
      <c r="D43"/>
      <c r="E43"/>
      <c r="F43"/>
      <c r="G43"/>
      <c r="H43"/>
      <c r="I43"/>
      <c r="J43"/>
      <c r="K43"/>
    </row>
    <row r="44" spans="1:11" s="3" customFormat="1" x14ac:dyDescent="0.25">
      <c r="A44"/>
      <c r="B44"/>
      <c r="C44"/>
      <c r="D44"/>
      <c r="E44"/>
      <c r="F44"/>
      <c r="G44"/>
      <c r="H44"/>
      <c r="I44"/>
      <c r="J44"/>
      <c r="K44"/>
    </row>
    <row r="45" spans="1:11" s="3" customFormat="1" x14ac:dyDescent="0.25">
      <c r="A45"/>
      <c r="B45"/>
      <c r="C45"/>
      <c r="D45"/>
      <c r="E45"/>
      <c r="F45"/>
      <c r="G45"/>
      <c r="H45"/>
      <c r="I45"/>
      <c r="J45"/>
      <c r="K45"/>
    </row>
    <row r="46" spans="1:11" s="3" customFormat="1" x14ac:dyDescent="0.25">
      <c r="A46"/>
      <c r="B46"/>
      <c r="C46"/>
      <c r="D46"/>
      <c r="E46"/>
      <c r="F46"/>
      <c r="G46"/>
      <c r="H46"/>
      <c r="I46"/>
      <c r="J46"/>
      <c r="K46"/>
    </row>
    <row r="47" spans="1:11" s="3" customFormat="1" x14ac:dyDescent="0.25">
      <c r="A47"/>
      <c r="B47"/>
      <c r="C47"/>
      <c r="D47"/>
      <c r="E47"/>
      <c r="F47"/>
      <c r="G47"/>
      <c r="H47"/>
      <c r="I47"/>
      <c r="J47"/>
      <c r="K47"/>
    </row>
    <row r="48" spans="1:11" s="3" customFormat="1" x14ac:dyDescent="0.25">
      <c r="A48"/>
      <c r="B48"/>
      <c r="C48"/>
      <c r="D48"/>
      <c r="E48"/>
      <c r="F48"/>
      <c r="G48"/>
      <c r="H48"/>
      <c r="I48"/>
      <c r="J48"/>
      <c r="K48"/>
    </row>
    <row r="49" spans="1:20" s="3" customFormat="1" x14ac:dyDescent="0.2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</row>
    <row r="50" spans="1:20" s="3" customFormat="1" x14ac:dyDescent="0.2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</row>
    <row r="51" spans="1:20" s="3" customFormat="1" x14ac:dyDescent="0.2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</row>
    <row r="52" spans="1:20" s="3" customFormat="1" x14ac:dyDescent="0.2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</row>
    <row r="53" spans="1:20" s="3" customFormat="1" x14ac:dyDescent="0.2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</row>
    <row r="54" spans="1:20" s="3" customFormat="1" x14ac:dyDescent="0.2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</row>
    <row r="55" spans="1:20" s="3" customFormat="1" x14ac:dyDescent="0.2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</row>
    <row r="56" spans="1:20" s="3" customFormat="1" x14ac:dyDescent="0.2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</row>
    <row r="57" spans="1:20" s="3" customFormat="1" x14ac:dyDescent="0.2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</row>
    <row r="58" spans="1:20" s="3" customFormat="1" x14ac:dyDescent="0.2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</row>
    <row r="59" spans="1:20" s="3" customFormat="1" x14ac:dyDescent="0.2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</row>
    <row r="60" spans="1:20" s="3" customFormat="1" x14ac:dyDescent="0.2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</row>
    <row r="61" spans="1:20" s="3" customFormat="1" x14ac:dyDescent="0.2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</row>
    <row r="62" spans="1:20" s="3" customFormat="1" x14ac:dyDescent="0.2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</row>
    <row r="63" spans="1:20" s="3" customFormat="1" x14ac:dyDescent="0.2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</row>
    <row r="64" spans="1:20" s="3" customFormat="1" x14ac:dyDescent="0.2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</row>
    <row r="65" spans="1:20" s="3" customFormat="1" x14ac:dyDescent="0.2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</row>
    <row r="66" spans="1:20" s="3" customFormat="1" x14ac:dyDescent="0.2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</row>
    <row r="67" spans="1:20" s="3" customFormat="1" x14ac:dyDescent="0.2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</row>
    <row r="68" spans="1:20" s="3" customFormat="1" x14ac:dyDescent="0.2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</row>
    <row r="69" spans="1:20" s="3" customFormat="1" x14ac:dyDescent="0.2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</row>
    <row r="70" spans="1:20" s="3" customFormat="1" x14ac:dyDescent="0.2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</row>
    <row r="71" spans="1:20" s="3" customFormat="1" x14ac:dyDescent="0.2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</row>
    <row r="72" spans="1:20" s="3" customFormat="1" x14ac:dyDescent="0.2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</row>
    <row r="73" spans="1:20" s="3" customFormat="1" x14ac:dyDescent="0.2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</row>
    <row r="74" spans="1:20" s="3" customFormat="1" x14ac:dyDescent="0.2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</row>
    <row r="75" spans="1:20" s="3" customFormat="1" x14ac:dyDescent="0.2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</row>
    <row r="85" spans="8:20" x14ac:dyDescent="0.25">
      <c r="L85" s="3"/>
      <c r="M85" s="3"/>
      <c r="N85" s="3"/>
      <c r="O85" s="3"/>
      <c r="P85" s="3"/>
      <c r="Q85" s="3"/>
      <c r="R85" s="3"/>
      <c r="S85" s="3"/>
      <c r="T85" s="3"/>
    </row>
    <row r="86" spans="8:20" x14ac:dyDescent="0.25">
      <c r="L86" s="3"/>
      <c r="M86" s="3"/>
      <c r="N86" s="3"/>
      <c r="O86" s="3"/>
      <c r="P86" s="3"/>
      <c r="Q86" s="3"/>
      <c r="R86" s="3"/>
      <c r="S86" s="3"/>
      <c r="T86" s="3"/>
    </row>
    <row r="87" spans="8:20" x14ac:dyDescent="0.25">
      <c r="L87" s="3"/>
      <c r="M87" s="3"/>
      <c r="N87" s="3"/>
      <c r="O87" s="3"/>
      <c r="P87" s="3"/>
      <c r="Q87" s="3"/>
      <c r="R87" s="3"/>
      <c r="S87" s="3"/>
      <c r="T87" s="3"/>
    </row>
    <row r="88" spans="8:20" x14ac:dyDescent="0.25">
      <c r="L88" s="3"/>
      <c r="M88" s="3"/>
      <c r="N88" s="3"/>
      <c r="O88" s="3"/>
      <c r="P88" s="3"/>
      <c r="Q88" s="3"/>
      <c r="R88" s="3"/>
      <c r="S88" s="3"/>
      <c r="T88" s="3"/>
    </row>
    <row r="89" spans="8:20" x14ac:dyDescent="0.25"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</row>
    <row r="90" spans="8:20" x14ac:dyDescent="0.25"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</row>
    <row r="91" spans="8:20" x14ac:dyDescent="0.25"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</row>
    <row r="92" spans="8:20" x14ac:dyDescent="0.25"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</row>
    <row r="93" spans="8:20" x14ac:dyDescent="0.25"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</row>
    <row r="94" spans="8:20" x14ac:dyDescent="0.25"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</row>
    <row r="95" spans="8:20" x14ac:dyDescent="0.25"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</row>
    <row r="96" spans="8:20" x14ac:dyDescent="0.25"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</row>
    <row r="97" spans="1:20" x14ac:dyDescent="0.25"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</row>
    <row r="98" spans="1:20" x14ac:dyDescent="0.25"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</row>
    <row r="99" spans="1:20" x14ac:dyDescent="0.25"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</row>
    <row r="100" spans="1:20" x14ac:dyDescent="0.25"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</row>
    <row r="101" spans="1:20" x14ac:dyDescent="0.25"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</row>
    <row r="102" spans="1:20" x14ac:dyDescent="0.25"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</row>
    <row r="103" spans="1:20" x14ac:dyDescent="0.25"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</row>
    <row r="104" spans="1:20" x14ac:dyDescent="0.25"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</row>
    <row r="105" spans="1:20" x14ac:dyDescent="0.25"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</row>
    <row r="106" spans="1:20" x14ac:dyDescent="0.25"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</row>
    <row r="107" spans="1:20" x14ac:dyDescent="0.25"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</row>
    <row r="108" spans="1:20" x14ac:dyDescent="0.25"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</row>
    <row r="109" spans="1:20" x14ac:dyDescent="0.25"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</row>
    <row r="110" spans="1:20" x14ac:dyDescent="0.25"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</row>
    <row r="111" spans="1:20" x14ac:dyDescent="0.25"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</row>
    <row r="112" spans="1:20" s="3" customFormat="1" x14ac:dyDescent="0.25">
      <c r="A112"/>
      <c r="B112"/>
      <c r="C112"/>
      <c r="D112"/>
      <c r="E112"/>
      <c r="F112"/>
      <c r="G112"/>
    </row>
    <row r="113" spans="1:20" s="3" customFormat="1" x14ac:dyDescent="0.25">
      <c r="A113"/>
      <c r="B113"/>
      <c r="C113"/>
      <c r="D113"/>
      <c r="E113"/>
      <c r="F113"/>
      <c r="G113"/>
    </row>
    <row r="114" spans="1:20" s="3" customFormat="1" x14ac:dyDescent="0.25">
      <c r="A114"/>
      <c r="B114"/>
      <c r="C114"/>
      <c r="D114"/>
      <c r="E114"/>
      <c r="F114"/>
      <c r="G114"/>
    </row>
    <row r="115" spans="1:20" s="3" customFormat="1" x14ac:dyDescent="0.25">
      <c r="A115"/>
      <c r="B115"/>
      <c r="C115"/>
      <c r="D115"/>
      <c r="E115"/>
      <c r="F115"/>
      <c r="G115"/>
    </row>
    <row r="116" spans="1:20" s="3" customFormat="1" x14ac:dyDescent="0.25">
      <c r="A116"/>
      <c r="B116"/>
      <c r="C116"/>
      <c r="D116"/>
      <c r="E116"/>
      <c r="F116"/>
      <c r="G116"/>
    </row>
    <row r="117" spans="1:20" s="3" customFormat="1" x14ac:dyDescent="0.25">
      <c r="A117"/>
      <c r="B117"/>
      <c r="C117"/>
      <c r="D117"/>
      <c r="E117"/>
      <c r="F117"/>
      <c r="G117"/>
    </row>
    <row r="118" spans="1:20" s="3" customFormat="1" x14ac:dyDescent="0.25">
      <c r="A118"/>
      <c r="B118"/>
      <c r="C118"/>
      <c r="D118"/>
      <c r="E118"/>
      <c r="F118"/>
      <c r="G118"/>
    </row>
    <row r="119" spans="1:20" s="3" customFormat="1" x14ac:dyDescent="0.25">
      <c r="A119"/>
      <c r="B119"/>
      <c r="C119"/>
      <c r="D119"/>
      <c r="E119"/>
      <c r="F119"/>
      <c r="G119"/>
    </row>
    <row r="120" spans="1:20" s="3" customFormat="1" x14ac:dyDescent="0.25">
      <c r="A120"/>
      <c r="B120"/>
      <c r="C120"/>
      <c r="D120"/>
      <c r="E120"/>
      <c r="F120"/>
      <c r="G120"/>
    </row>
    <row r="121" spans="1:20" s="3" customFormat="1" x14ac:dyDescent="0.25">
      <c r="A121"/>
      <c r="B121"/>
      <c r="C121"/>
      <c r="D121"/>
      <c r="E121"/>
      <c r="F121"/>
      <c r="G121"/>
    </row>
    <row r="122" spans="1:20" s="3" customFormat="1" x14ac:dyDescent="0.25">
      <c r="A122"/>
      <c r="B122"/>
      <c r="C122"/>
      <c r="D122"/>
      <c r="E122"/>
      <c r="F122"/>
      <c r="G122"/>
    </row>
    <row r="123" spans="1:20" s="3" customFormat="1" x14ac:dyDescent="0.25">
      <c r="A123"/>
      <c r="B123"/>
      <c r="C123"/>
      <c r="D123"/>
      <c r="E123"/>
      <c r="F123"/>
      <c r="G123"/>
    </row>
    <row r="124" spans="1:20" s="3" customFormat="1" x14ac:dyDescent="0.25">
      <c r="A124"/>
      <c r="B124"/>
      <c r="C124"/>
      <c r="D124"/>
      <c r="E124"/>
      <c r="F124"/>
      <c r="G124"/>
    </row>
    <row r="125" spans="1:20" s="3" customFormat="1" x14ac:dyDescent="0.25">
      <c r="A125"/>
      <c r="B125"/>
      <c r="C125"/>
      <c r="D125"/>
      <c r="E125"/>
      <c r="F125"/>
      <c r="G125"/>
    </row>
    <row r="126" spans="1:20" s="3" customFormat="1" x14ac:dyDescent="0.25">
      <c r="A126"/>
      <c r="B126"/>
      <c r="C126"/>
      <c r="D126"/>
      <c r="E126"/>
      <c r="F126"/>
      <c r="G126"/>
    </row>
    <row r="127" spans="1:20" s="3" customFormat="1" x14ac:dyDescent="0.25">
      <c r="A127"/>
      <c r="B127"/>
      <c r="C127"/>
      <c r="D127"/>
      <c r="E127"/>
      <c r="F127"/>
      <c r="G127"/>
    </row>
    <row r="128" spans="1:20" s="3" customFormat="1" x14ac:dyDescent="0.25">
      <c r="A128"/>
      <c r="B128"/>
      <c r="C128"/>
      <c r="D128"/>
      <c r="E128"/>
      <c r="F128"/>
      <c r="G128"/>
      <c r="L128"/>
      <c r="M128"/>
      <c r="N128"/>
      <c r="O128"/>
      <c r="P128"/>
      <c r="Q128"/>
      <c r="R128"/>
      <c r="S128"/>
      <c r="T128"/>
    </row>
    <row r="129" spans="1:20" s="3" customFormat="1" x14ac:dyDescent="0.25">
      <c r="A129"/>
      <c r="B129"/>
      <c r="C129"/>
      <c r="D129"/>
      <c r="E129"/>
      <c r="F129"/>
      <c r="G129"/>
      <c r="L129"/>
      <c r="M129"/>
      <c r="N129"/>
      <c r="O129"/>
      <c r="P129"/>
      <c r="Q129"/>
      <c r="R129"/>
      <c r="S129"/>
      <c r="T129"/>
    </row>
    <row r="130" spans="1:20" s="3" customFormat="1" x14ac:dyDescent="0.25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</row>
    <row r="131" spans="1:20" s="3" customFormat="1" x14ac:dyDescent="0.25">
      <c r="A131"/>
      <c r="B131"/>
      <c r="C131"/>
      <c r="D131"/>
      <c r="E131"/>
      <c r="F131"/>
      <c r="G131"/>
      <c r="H131"/>
      <c r="I131"/>
      <c r="J131"/>
      <c r="K131"/>
    </row>
    <row r="132" spans="1:20" s="3" customFormat="1" x14ac:dyDescent="0.25">
      <c r="A132"/>
      <c r="B132"/>
      <c r="C132"/>
      <c r="D132"/>
      <c r="E132"/>
      <c r="F132"/>
      <c r="G132"/>
      <c r="H132"/>
      <c r="I132"/>
      <c r="J132"/>
      <c r="K132"/>
    </row>
    <row r="133" spans="1:20" s="3" customFormat="1" x14ac:dyDescent="0.25">
      <c r="A133"/>
      <c r="B133"/>
      <c r="C133"/>
      <c r="D133"/>
      <c r="E133"/>
      <c r="F133"/>
      <c r="G133"/>
      <c r="H133"/>
      <c r="I133"/>
      <c r="J133"/>
    </row>
    <row r="134" spans="1:20" s="3" customFormat="1" x14ac:dyDescent="0.25">
      <c r="A134"/>
      <c r="B134"/>
      <c r="C134"/>
      <c r="D134"/>
      <c r="E134"/>
      <c r="F134"/>
      <c r="G134"/>
      <c r="H134"/>
      <c r="I134"/>
      <c r="J134"/>
    </row>
    <row r="135" spans="1:20" s="3" customFormat="1" x14ac:dyDescent="0.25">
      <c r="A135"/>
      <c r="B135"/>
      <c r="C135"/>
      <c r="D135"/>
      <c r="E135"/>
      <c r="F135"/>
      <c r="G135"/>
      <c r="H135"/>
      <c r="I135"/>
      <c r="J135"/>
    </row>
    <row r="136" spans="1:20" s="3" customFormat="1" x14ac:dyDescent="0.25">
      <c r="A136"/>
      <c r="B136"/>
      <c r="C136"/>
      <c r="D136"/>
      <c r="E136"/>
      <c r="F136"/>
      <c r="G136"/>
      <c r="H136"/>
      <c r="I136"/>
      <c r="J136"/>
    </row>
    <row r="137" spans="1:20" s="3" customFormat="1" x14ac:dyDescent="0.25">
      <c r="A137"/>
      <c r="B137"/>
      <c r="C137"/>
      <c r="D137"/>
      <c r="E137"/>
      <c r="F137"/>
      <c r="G137"/>
      <c r="H137"/>
      <c r="I137"/>
      <c r="J137"/>
    </row>
    <row r="138" spans="1:20" s="3" customFormat="1" x14ac:dyDescent="0.25">
      <c r="A138"/>
      <c r="B138"/>
      <c r="C138"/>
      <c r="D138"/>
      <c r="E138"/>
      <c r="F138"/>
      <c r="G138"/>
      <c r="H138"/>
      <c r="I138"/>
      <c r="J138"/>
    </row>
    <row r="139" spans="1:20" s="3" customFormat="1" x14ac:dyDescent="0.25">
      <c r="A139"/>
      <c r="B139"/>
      <c r="C139"/>
      <c r="D139"/>
      <c r="E139"/>
      <c r="F139"/>
      <c r="G139"/>
      <c r="H139"/>
      <c r="I139"/>
      <c r="J139"/>
    </row>
    <row r="140" spans="1:20" s="3" customFormat="1" x14ac:dyDescent="0.25">
      <c r="A140"/>
      <c r="B140"/>
      <c r="C140"/>
      <c r="D140"/>
      <c r="E140"/>
      <c r="F140"/>
      <c r="G140"/>
      <c r="H140"/>
      <c r="I140"/>
      <c r="J140"/>
    </row>
    <row r="141" spans="1:20" s="3" customFormat="1" x14ac:dyDescent="0.25">
      <c r="A141"/>
      <c r="B141"/>
      <c r="C141"/>
      <c r="D141"/>
      <c r="E141"/>
      <c r="F141"/>
      <c r="G141"/>
      <c r="H141"/>
      <c r="I141"/>
      <c r="J141"/>
    </row>
    <row r="142" spans="1:20" s="3" customFormat="1" x14ac:dyDescent="0.25">
      <c r="A142"/>
      <c r="B142"/>
      <c r="C142"/>
      <c r="D142"/>
      <c r="E142"/>
      <c r="F142"/>
      <c r="G142"/>
      <c r="H142"/>
      <c r="I142"/>
      <c r="J142"/>
    </row>
    <row r="143" spans="1:20" s="3" customFormat="1" x14ac:dyDescent="0.25">
      <c r="A143"/>
      <c r="B143"/>
      <c r="C143"/>
      <c r="D143"/>
      <c r="E143"/>
      <c r="F143"/>
      <c r="G143"/>
      <c r="H143"/>
      <c r="I143"/>
      <c r="J143"/>
    </row>
    <row r="144" spans="1:20" s="3" customFormat="1" x14ac:dyDescent="0.25">
      <c r="A144"/>
      <c r="B144"/>
      <c r="C144"/>
      <c r="D144"/>
      <c r="E144"/>
      <c r="F144"/>
      <c r="G144"/>
      <c r="H144"/>
      <c r="I144"/>
      <c r="J144"/>
    </row>
    <row r="145" spans="1:20" s="3" customFormat="1" x14ac:dyDescent="0.25">
      <c r="A145"/>
      <c r="B145"/>
      <c r="C145"/>
      <c r="D145"/>
      <c r="E145"/>
      <c r="F145"/>
      <c r="G145"/>
      <c r="H145"/>
      <c r="I145"/>
      <c r="J145"/>
    </row>
    <row r="146" spans="1:20" s="3" customFormat="1" x14ac:dyDescent="0.25">
      <c r="A146"/>
      <c r="B146"/>
      <c r="C146"/>
      <c r="D146"/>
      <c r="E146"/>
      <c r="F146"/>
      <c r="G146"/>
      <c r="H146"/>
      <c r="I146"/>
      <c r="J146"/>
    </row>
    <row r="147" spans="1:20" s="3" customFormat="1" x14ac:dyDescent="0.25">
      <c r="A147"/>
      <c r="B147"/>
      <c r="C147"/>
      <c r="D147"/>
      <c r="E147"/>
      <c r="F147"/>
      <c r="G147"/>
      <c r="H147"/>
      <c r="I147"/>
      <c r="J147"/>
    </row>
    <row r="148" spans="1:20" s="3" customFormat="1" x14ac:dyDescent="0.25">
      <c r="A148"/>
      <c r="B148"/>
      <c r="C148"/>
      <c r="D148"/>
      <c r="E148"/>
      <c r="F148"/>
      <c r="G148"/>
      <c r="H148"/>
      <c r="I148"/>
      <c r="J148"/>
    </row>
    <row r="149" spans="1:20" s="3" customFormat="1" x14ac:dyDescent="0.25">
      <c r="A149"/>
      <c r="B149"/>
      <c r="C149"/>
      <c r="D149"/>
      <c r="E149"/>
      <c r="F149"/>
      <c r="G149"/>
      <c r="H149"/>
      <c r="I149"/>
      <c r="J149"/>
    </row>
    <row r="150" spans="1:20" s="3" customFormat="1" x14ac:dyDescent="0.25">
      <c r="A150"/>
      <c r="B150"/>
      <c r="C150"/>
      <c r="D150"/>
      <c r="E150"/>
      <c r="F150"/>
      <c r="G150"/>
      <c r="H150"/>
      <c r="I150"/>
      <c r="J150"/>
    </row>
    <row r="151" spans="1:20" s="3" customFormat="1" x14ac:dyDescent="0.25">
      <c r="A151"/>
      <c r="B151"/>
      <c r="C151"/>
      <c r="D151"/>
      <c r="E151"/>
      <c r="F151"/>
      <c r="G151"/>
      <c r="H151"/>
      <c r="I151"/>
      <c r="J151"/>
      <c r="L151"/>
      <c r="M151"/>
      <c r="N151"/>
      <c r="O151"/>
      <c r="P151"/>
      <c r="Q151"/>
      <c r="R151"/>
      <c r="S151"/>
      <c r="T151"/>
    </row>
    <row r="152" spans="1:20" s="3" customFormat="1" x14ac:dyDescent="0.25">
      <c r="A152"/>
      <c r="B152"/>
      <c r="C152"/>
      <c r="D152"/>
      <c r="E152"/>
      <c r="F152"/>
      <c r="G152"/>
      <c r="H152"/>
      <c r="I152"/>
      <c r="J152"/>
      <c r="L152"/>
      <c r="M152"/>
      <c r="N152"/>
      <c r="O152"/>
      <c r="P152"/>
      <c r="Q152"/>
      <c r="R152"/>
      <c r="S152"/>
      <c r="T152"/>
    </row>
    <row r="153" spans="1:20" s="3" customFormat="1" x14ac:dyDescent="0.25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</row>
    <row r="154" spans="1:20" s="3" customFormat="1" x14ac:dyDescent="0.25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</row>
    <row r="158" spans="1:20" s="3" customFormat="1" x14ac:dyDescent="0.25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</row>
    <row r="159" spans="1:20" s="3" customFormat="1" x14ac:dyDescent="0.25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</row>
    <row r="160" spans="1:20" s="3" customFormat="1" x14ac:dyDescent="0.25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</row>
    <row r="161" spans="1:20" s="3" customFormat="1" x14ac:dyDescent="0.25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</row>
    <row r="162" spans="1:20" s="3" customFormat="1" x14ac:dyDescent="0.25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</row>
    <row r="163" spans="1:20" s="3" customFormat="1" x14ac:dyDescent="0.25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</row>
    <row r="164" spans="1:20" s="3" customFormat="1" x14ac:dyDescent="0.25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</row>
    <row r="165" spans="1:20" s="3" customFormat="1" x14ac:dyDescent="0.25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</row>
    <row r="166" spans="1:20" s="3" customFormat="1" x14ac:dyDescent="0.25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</row>
    <row r="167" spans="1:20" s="3" customFormat="1" x14ac:dyDescent="0.25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</row>
    <row r="168" spans="1:20" s="3" customFormat="1" x14ac:dyDescent="0.25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</row>
    <row r="169" spans="1:20" s="3" customFormat="1" x14ac:dyDescent="0.25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</row>
    <row r="170" spans="1:20" s="3" customFormat="1" x14ac:dyDescent="0.25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</row>
    <row r="171" spans="1:20" s="3" customFormat="1" x14ac:dyDescent="0.25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</row>
    <row r="172" spans="1:20" s="3" customFormat="1" x14ac:dyDescent="0.25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</row>
    <row r="173" spans="1:20" s="3" customFormat="1" x14ac:dyDescent="0.25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</row>
    <row r="174" spans="1:20" s="3" customFormat="1" x14ac:dyDescent="0.25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</row>
    <row r="175" spans="1:20" s="3" customFormat="1" x14ac:dyDescent="0.25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</row>
    <row r="176" spans="1:20" s="3" customFormat="1" x14ac:dyDescent="0.2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</row>
    <row r="177" spans="1:20" s="3" customFormat="1" x14ac:dyDescent="0.2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</row>
    <row r="185" spans="1:20" x14ac:dyDescent="0.25">
      <c r="L185" s="3"/>
      <c r="M185" s="3"/>
      <c r="N185" s="3"/>
      <c r="O185" s="3"/>
      <c r="P185" s="3"/>
      <c r="Q185" s="3"/>
      <c r="R185" s="3"/>
      <c r="S185" s="3"/>
      <c r="T185" s="3"/>
    </row>
    <row r="186" spans="1:20" x14ac:dyDescent="0.25">
      <c r="L186" s="3"/>
      <c r="M186" s="3"/>
      <c r="N186" s="3"/>
      <c r="O186" s="3"/>
      <c r="P186" s="3"/>
      <c r="Q186" s="3"/>
      <c r="R186" s="3"/>
      <c r="S186" s="3"/>
      <c r="T186" s="3"/>
    </row>
    <row r="187" spans="1:20" x14ac:dyDescent="0.25">
      <c r="K187" s="3"/>
      <c r="L187" s="3"/>
      <c r="M187" s="3"/>
      <c r="N187" s="3"/>
      <c r="O187" s="3"/>
      <c r="P187" s="3"/>
      <c r="Q187" s="3"/>
      <c r="R187" s="3"/>
      <c r="S187" s="3"/>
      <c r="T187" s="3"/>
    </row>
    <row r="188" spans="1:20" x14ac:dyDescent="0.25">
      <c r="K188" s="3"/>
      <c r="L188" s="3"/>
      <c r="M188" s="3"/>
      <c r="N188" s="3"/>
      <c r="O188" s="3"/>
      <c r="P188" s="3"/>
      <c r="Q188" s="3"/>
      <c r="R188" s="3"/>
      <c r="S188" s="3"/>
      <c r="T188" s="3"/>
    </row>
    <row r="189" spans="1:20" x14ac:dyDescent="0.25">
      <c r="K189" s="3"/>
      <c r="L189" s="3"/>
      <c r="M189" s="3"/>
      <c r="N189" s="3"/>
      <c r="O189" s="3"/>
      <c r="P189" s="3"/>
      <c r="Q189" s="3"/>
      <c r="R189" s="3"/>
      <c r="S189" s="3"/>
      <c r="T189" s="3"/>
    </row>
    <row r="190" spans="1:20" x14ac:dyDescent="0.25">
      <c r="K190" s="3"/>
      <c r="L190" s="3"/>
      <c r="M190" s="3"/>
      <c r="N190" s="3"/>
      <c r="O190" s="3"/>
      <c r="P190" s="3"/>
      <c r="Q190" s="3"/>
      <c r="R190" s="3"/>
      <c r="S190" s="3"/>
      <c r="T190" s="3"/>
    </row>
    <row r="191" spans="1:20" x14ac:dyDescent="0.25">
      <c r="K191" s="3"/>
      <c r="L191" s="3"/>
      <c r="M191" s="3"/>
      <c r="N191" s="3"/>
      <c r="O191" s="3"/>
      <c r="P191" s="3"/>
      <c r="Q191" s="3"/>
      <c r="R191" s="3"/>
      <c r="S191" s="3"/>
      <c r="T191" s="3"/>
    </row>
    <row r="192" spans="1:20" x14ac:dyDescent="0.25">
      <c r="K192" s="3"/>
      <c r="L192" s="3"/>
      <c r="M192" s="3"/>
      <c r="N192" s="3"/>
      <c r="O192" s="3"/>
      <c r="P192" s="3"/>
      <c r="Q192" s="3"/>
      <c r="R192" s="3"/>
      <c r="S192" s="3"/>
      <c r="T192" s="3"/>
    </row>
    <row r="193" spans="11:20" x14ac:dyDescent="0.25">
      <c r="K193" s="3"/>
      <c r="L193" s="3"/>
      <c r="M193" s="3"/>
      <c r="N193" s="3"/>
      <c r="O193" s="3"/>
      <c r="P193" s="3"/>
      <c r="Q193" s="3"/>
      <c r="R193" s="3"/>
      <c r="S193" s="3"/>
      <c r="T193" s="3"/>
    </row>
    <row r="194" spans="11:20" x14ac:dyDescent="0.25">
      <c r="K194" s="3"/>
      <c r="L194" s="3"/>
      <c r="M194" s="3"/>
      <c r="N194" s="3"/>
      <c r="O194" s="3"/>
      <c r="P194" s="3"/>
      <c r="Q194" s="3"/>
      <c r="R194" s="3"/>
      <c r="S194" s="3"/>
      <c r="T194" s="3"/>
    </row>
    <row r="195" spans="11:20" x14ac:dyDescent="0.25">
      <c r="K195" s="3"/>
      <c r="L195" s="3"/>
      <c r="M195" s="3"/>
      <c r="N195" s="3"/>
      <c r="O195" s="3"/>
      <c r="P195" s="3"/>
      <c r="Q195" s="3"/>
      <c r="R195" s="3"/>
      <c r="S195" s="3"/>
      <c r="T195" s="3"/>
    </row>
    <row r="196" spans="11:20" x14ac:dyDescent="0.25">
      <c r="K196" s="3"/>
      <c r="L196" s="3"/>
      <c r="M196" s="3"/>
      <c r="N196" s="3"/>
      <c r="O196" s="3"/>
      <c r="P196" s="3"/>
      <c r="Q196" s="3"/>
      <c r="R196" s="3"/>
      <c r="S196" s="3"/>
      <c r="T196" s="3"/>
    </row>
    <row r="197" spans="11:20" x14ac:dyDescent="0.25">
      <c r="K197" s="3"/>
      <c r="L197" s="3"/>
      <c r="M197" s="3"/>
      <c r="N197" s="3"/>
      <c r="O197" s="3"/>
      <c r="P197" s="3"/>
      <c r="Q197" s="3"/>
      <c r="R197" s="3"/>
      <c r="S197" s="3"/>
      <c r="T197" s="3"/>
    </row>
    <row r="198" spans="11:20" x14ac:dyDescent="0.25">
      <c r="K198" s="3"/>
      <c r="L198" s="3"/>
      <c r="M198" s="3"/>
      <c r="N198" s="3"/>
      <c r="O198" s="3"/>
      <c r="P198" s="3"/>
      <c r="Q198" s="3"/>
      <c r="R198" s="3"/>
      <c r="S198" s="3"/>
      <c r="T198" s="3"/>
    </row>
    <row r="199" spans="11:20" x14ac:dyDescent="0.25">
      <c r="K199" s="3"/>
      <c r="L199" s="3"/>
      <c r="M199" s="3"/>
      <c r="N199" s="3"/>
      <c r="O199" s="3"/>
      <c r="P199" s="3"/>
      <c r="Q199" s="3"/>
      <c r="R199" s="3"/>
      <c r="S199" s="3"/>
      <c r="T199" s="3"/>
    </row>
    <row r="200" spans="11:20" x14ac:dyDescent="0.25">
      <c r="K200" s="3"/>
      <c r="L200" s="3"/>
      <c r="M200" s="3"/>
      <c r="N200" s="3"/>
      <c r="O200" s="3"/>
      <c r="P200" s="3"/>
      <c r="Q200" s="3"/>
      <c r="R200" s="3"/>
      <c r="S200" s="3"/>
      <c r="T200" s="3"/>
    </row>
    <row r="201" spans="11:20" x14ac:dyDescent="0.25">
      <c r="K201" s="3"/>
      <c r="L201" s="3"/>
      <c r="M201" s="3"/>
      <c r="N201" s="3"/>
      <c r="O201" s="3"/>
      <c r="P201" s="3"/>
      <c r="Q201" s="3"/>
      <c r="R201" s="3"/>
      <c r="S201" s="3"/>
      <c r="T201" s="3"/>
    </row>
    <row r="202" spans="11:20" x14ac:dyDescent="0.25">
      <c r="K202" s="3"/>
      <c r="L202" s="3"/>
      <c r="M202" s="3"/>
      <c r="N202" s="3"/>
      <c r="O202" s="3"/>
      <c r="P202" s="3"/>
      <c r="Q202" s="3"/>
      <c r="R202" s="3"/>
      <c r="S202" s="3"/>
      <c r="T202" s="3"/>
    </row>
    <row r="203" spans="11:20" x14ac:dyDescent="0.25">
      <c r="K203" s="3"/>
      <c r="L203" s="3"/>
      <c r="M203" s="3"/>
      <c r="N203" s="3"/>
      <c r="O203" s="3"/>
      <c r="P203" s="3"/>
      <c r="Q203" s="3"/>
      <c r="R203" s="3"/>
      <c r="S203" s="3"/>
      <c r="T203" s="3"/>
    </row>
    <row r="204" spans="11:20" x14ac:dyDescent="0.25">
      <c r="K204" s="3"/>
      <c r="L204" s="3"/>
      <c r="M204" s="3"/>
      <c r="N204" s="3"/>
      <c r="O204" s="3"/>
      <c r="P204" s="3"/>
      <c r="Q204" s="3"/>
      <c r="R204" s="3"/>
      <c r="S204" s="3"/>
      <c r="T204" s="3"/>
    </row>
    <row r="205" spans="11:20" x14ac:dyDescent="0.25">
      <c r="K205" s="3"/>
      <c r="L205" s="3"/>
      <c r="M205" s="3"/>
      <c r="N205" s="3"/>
      <c r="O205" s="3"/>
      <c r="P205" s="3"/>
      <c r="Q205" s="3"/>
      <c r="R205" s="3"/>
      <c r="S205" s="3"/>
      <c r="T205" s="3"/>
    </row>
    <row r="206" spans="11:20" x14ac:dyDescent="0.25">
      <c r="K206" s="3"/>
      <c r="L206" s="3"/>
      <c r="M206" s="3"/>
      <c r="N206" s="3"/>
      <c r="O206" s="3"/>
      <c r="P206" s="3"/>
      <c r="Q206" s="3"/>
      <c r="R206" s="3"/>
      <c r="S206" s="3"/>
      <c r="T206" s="3"/>
    </row>
    <row r="207" spans="11:20" x14ac:dyDescent="0.25">
      <c r="K207" s="3"/>
      <c r="L207" s="3"/>
      <c r="M207" s="3"/>
      <c r="N207" s="3"/>
      <c r="O207" s="3"/>
      <c r="P207" s="3"/>
      <c r="Q207" s="3"/>
      <c r="R207" s="3"/>
      <c r="S207" s="3"/>
      <c r="T207" s="3"/>
    </row>
    <row r="208" spans="11:20" x14ac:dyDescent="0.25">
      <c r="K208" s="3"/>
      <c r="L208" s="3"/>
      <c r="M208" s="3"/>
      <c r="N208" s="3"/>
      <c r="O208" s="3"/>
      <c r="P208" s="3"/>
      <c r="Q208" s="3"/>
      <c r="R208" s="3"/>
      <c r="S208" s="3"/>
      <c r="T208" s="3"/>
    </row>
    <row r="209" spans="1:20" x14ac:dyDescent="0.25">
      <c r="K209" s="3"/>
      <c r="L209" s="3"/>
      <c r="M209" s="3"/>
      <c r="N209" s="3"/>
      <c r="O209" s="3"/>
      <c r="P209" s="3"/>
      <c r="Q209" s="3"/>
      <c r="R209" s="3"/>
      <c r="S209" s="3"/>
      <c r="T209" s="3"/>
    </row>
    <row r="210" spans="1:20" x14ac:dyDescent="0.25">
      <c r="K210" s="3"/>
      <c r="L210" s="3"/>
      <c r="M210" s="3"/>
      <c r="N210" s="3"/>
      <c r="O210" s="3"/>
      <c r="P210" s="3"/>
      <c r="Q210" s="3"/>
      <c r="R210" s="3"/>
      <c r="S210" s="3"/>
      <c r="T210" s="3"/>
    </row>
    <row r="211" spans="1:20" x14ac:dyDescent="0.25">
      <c r="K211" s="3"/>
      <c r="L211" s="3"/>
      <c r="M211" s="3"/>
      <c r="N211" s="3"/>
      <c r="O211" s="3"/>
      <c r="P211" s="3"/>
      <c r="Q211" s="3"/>
      <c r="R211" s="3"/>
      <c r="S211" s="3"/>
      <c r="T211" s="3"/>
    </row>
    <row r="212" spans="1:20" s="3" customFormat="1" x14ac:dyDescent="0.25">
      <c r="A212"/>
      <c r="B212"/>
      <c r="C212"/>
      <c r="D212"/>
      <c r="E212"/>
      <c r="F212"/>
      <c r="G212"/>
      <c r="H212"/>
      <c r="I212"/>
      <c r="J212"/>
    </row>
    <row r="213" spans="1:20" s="3" customFormat="1" x14ac:dyDescent="0.25">
      <c r="A213"/>
      <c r="B213"/>
      <c r="C213"/>
      <c r="D213"/>
      <c r="E213"/>
      <c r="F213"/>
      <c r="G213"/>
      <c r="H213"/>
      <c r="I213"/>
      <c r="J213"/>
    </row>
    <row r="214" spans="1:20" s="3" customFormat="1" x14ac:dyDescent="0.25">
      <c r="A214"/>
      <c r="B214"/>
      <c r="C214"/>
      <c r="D214"/>
      <c r="E214"/>
      <c r="F214"/>
      <c r="G214"/>
      <c r="H214"/>
      <c r="I214"/>
      <c r="J214"/>
    </row>
    <row r="215" spans="1:20" s="3" customFormat="1" x14ac:dyDescent="0.25">
      <c r="A215"/>
      <c r="B215"/>
      <c r="C215"/>
      <c r="D215"/>
      <c r="E215"/>
      <c r="F215"/>
      <c r="G215"/>
      <c r="H215"/>
      <c r="I215"/>
      <c r="J215"/>
    </row>
    <row r="216" spans="1:20" s="3" customFormat="1" x14ac:dyDescent="0.25">
      <c r="A216"/>
      <c r="B216"/>
      <c r="C216"/>
      <c r="D216"/>
      <c r="E216"/>
      <c r="F216"/>
      <c r="G216"/>
      <c r="H216"/>
      <c r="I216"/>
      <c r="J216"/>
    </row>
    <row r="217" spans="1:20" s="3" customFormat="1" x14ac:dyDescent="0.25">
      <c r="A217"/>
      <c r="B217"/>
      <c r="C217"/>
      <c r="D217"/>
      <c r="E217"/>
      <c r="F217"/>
      <c r="G217"/>
      <c r="H217"/>
      <c r="I217"/>
      <c r="J217"/>
    </row>
    <row r="218" spans="1:20" s="3" customFormat="1" x14ac:dyDescent="0.25">
      <c r="A218"/>
      <c r="B218"/>
      <c r="C218"/>
      <c r="D218"/>
      <c r="E218"/>
      <c r="F218"/>
      <c r="G218"/>
      <c r="H218"/>
      <c r="I218"/>
      <c r="J218"/>
    </row>
    <row r="219" spans="1:20" s="3" customFormat="1" x14ac:dyDescent="0.25">
      <c r="A219"/>
      <c r="B219"/>
      <c r="C219"/>
      <c r="D219"/>
      <c r="E219"/>
      <c r="F219"/>
      <c r="G219"/>
      <c r="H219"/>
      <c r="I219"/>
      <c r="J219"/>
    </row>
    <row r="220" spans="1:20" s="3" customFormat="1" x14ac:dyDescent="0.25">
      <c r="A220"/>
      <c r="B220"/>
      <c r="C220"/>
      <c r="D220"/>
      <c r="E220"/>
      <c r="F220"/>
      <c r="G220"/>
      <c r="H220"/>
      <c r="I220"/>
      <c r="J220"/>
    </row>
    <row r="221" spans="1:20" s="3" customFormat="1" x14ac:dyDescent="0.25">
      <c r="A221"/>
      <c r="B221"/>
      <c r="C221"/>
      <c r="D221"/>
      <c r="E221"/>
      <c r="F221"/>
      <c r="G221"/>
      <c r="H221"/>
      <c r="I221"/>
      <c r="J221"/>
    </row>
    <row r="222" spans="1:20" s="3" customFormat="1" x14ac:dyDescent="0.25">
      <c r="A222"/>
      <c r="B222"/>
      <c r="C222"/>
      <c r="D222"/>
      <c r="E222"/>
      <c r="F222"/>
      <c r="G222"/>
      <c r="H222"/>
      <c r="I222"/>
      <c r="J222"/>
    </row>
    <row r="223" spans="1:20" s="3" customFormat="1" x14ac:dyDescent="0.25">
      <c r="A223"/>
      <c r="B223"/>
      <c r="C223"/>
      <c r="D223"/>
      <c r="E223"/>
      <c r="F223"/>
      <c r="G223"/>
      <c r="H223"/>
      <c r="I223"/>
      <c r="J223"/>
    </row>
    <row r="224" spans="1:20" s="3" customFormat="1" x14ac:dyDescent="0.25">
      <c r="A224"/>
      <c r="B224"/>
      <c r="C224"/>
      <c r="D224"/>
      <c r="E224"/>
      <c r="F224"/>
      <c r="G224"/>
      <c r="H224"/>
      <c r="I224"/>
      <c r="J224"/>
    </row>
    <row r="225" spans="1:10" s="3" customFormat="1" x14ac:dyDescent="0.25">
      <c r="A225"/>
      <c r="B225"/>
      <c r="C225"/>
      <c r="D225"/>
      <c r="E225"/>
      <c r="F225"/>
      <c r="G225"/>
      <c r="H225"/>
      <c r="I225"/>
      <c r="J225"/>
    </row>
    <row r="226" spans="1:10" s="3" customFormat="1" x14ac:dyDescent="0.25">
      <c r="A226"/>
      <c r="B226"/>
      <c r="C226"/>
      <c r="D226"/>
      <c r="E226"/>
      <c r="F226"/>
      <c r="G226"/>
      <c r="H226"/>
      <c r="I226"/>
      <c r="J226"/>
    </row>
    <row r="227" spans="1:10" s="3" customFormat="1" x14ac:dyDescent="0.25">
      <c r="A227"/>
      <c r="B227"/>
      <c r="C227"/>
      <c r="D227"/>
      <c r="E227"/>
      <c r="F227"/>
      <c r="G227"/>
      <c r="H227"/>
      <c r="I227"/>
      <c r="J227"/>
    </row>
    <row r="228" spans="1:10" s="3" customFormat="1" x14ac:dyDescent="0.25">
      <c r="A228"/>
      <c r="B228"/>
      <c r="C228"/>
      <c r="D228"/>
      <c r="E228"/>
      <c r="F228"/>
      <c r="G228"/>
      <c r="H228"/>
      <c r="I228"/>
      <c r="J228"/>
    </row>
    <row r="229" spans="1:10" s="3" customFormat="1" x14ac:dyDescent="0.25">
      <c r="A229"/>
      <c r="B229"/>
      <c r="C229"/>
      <c r="D229"/>
      <c r="E229"/>
      <c r="F229"/>
      <c r="G229"/>
      <c r="H229"/>
      <c r="I229"/>
      <c r="J229"/>
    </row>
    <row r="230" spans="1:10" s="3" customFormat="1" x14ac:dyDescent="0.25">
      <c r="A230"/>
      <c r="B230"/>
      <c r="C230"/>
      <c r="D230"/>
      <c r="E230"/>
      <c r="F230"/>
      <c r="G230"/>
      <c r="H230"/>
      <c r="I230"/>
      <c r="J230"/>
    </row>
    <row r="231" spans="1:10" s="3" customFormat="1" x14ac:dyDescent="0.25">
      <c r="A231"/>
      <c r="B231"/>
      <c r="C231"/>
      <c r="D231"/>
      <c r="E231"/>
      <c r="F231"/>
      <c r="G231"/>
      <c r="H231"/>
      <c r="I231"/>
      <c r="J231"/>
    </row>
    <row r="232" spans="1:10" s="3" customFormat="1" x14ac:dyDescent="0.25">
      <c r="A232"/>
      <c r="B232"/>
      <c r="C232"/>
      <c r="D232"/>
      <c r="E232"/>
      <c r="F232"/>
      <c r="G232"/>
      <c r="H232"/>
      <c r="I232"/>
      <c r="J232"/>
    </row>
    <row r="233" spans="1:10" s="3" customFormat="1" x14ac:dyDescent="0.25">
      <c r="A233"/>
      <c r="B233"/>
      <c r="C233"/>
      <c r="D233"/>
      <c r="E233"/>
      <c r="F233"/>
      <c r="G233"/>
      <c r="H233"/>
      <c r="I233"/>
      <c r="J233"/>
    </row>
    <row r="234" spans="1:10" s="3" customFormat="1" x14ac:dyDescent="0.25">
      <c r="A234"/>
      <c r="B234"/>
      <c r="C234"/>
      <c r="D234"/>
      <c r="E234"/>
      <c r="F234"/>
      <c r="G234"/>
      <c r="H234"/>
      <c r="I234"/>
      <c r="J234"/>
    </row>
    <row r="235" spans="1:10" s="3" customFormat="1" x14ac:dyDescent="0.25">
      <c r="A235"/>
      <c r="B235"/>
      <c r="C235"/>
      <c r="D235"/>
      <c r="E235"/>
      <c r="F235"/>
      <c r="G235"/>
      <c r="H235"/>
      <c r="I235"/>
      <c r="J235"/>
    </row>
    <row r="236" spans="1:10" s="3" customFormat="1" x14ac:dyDescent="0.25">
      <c r="A236"/>
      <c r="B236"/>
      <c r="C236"/>
      <c r="D236"/>
      <c r="E236"/>
      <c r="F236"/>
      <c r="G236"/>
      <c r="H236"/>
      <c r="I236"/>
      <c r="J236"/>
    </row>
    <row r="237" spans="1:10" s="3" customFormat="1" x14ac:dyDescent="0.25">
      <c r="A237"/>
      <c r="B237"/>
      <c r="C237"/>
      <c r="D237"/>
      <c r="E237"/>
      <c r="F237"/>
      <c r="G237"/>
      <c r="H237"/>
      <c r="I237"/>
      <c r="J237"/>
    </row>
    <row r="238" spans="1:10" s="3" customFormat="1" x14ac:dyDescent="0.25">
      <c r="A238"/>
      <c r="B238"/>
      <c r="C238"/>
      <c r="D238"/>
      <c r="E238"/>
      <c r="F238"/>
      <c r="G238"/>
      <c r="H238"/>
      <c r="I238"/>
      <c r="J238"/>
    </row>
    <row r="239" spans="1:10" s="3" customFormat="1" x14ac:dyDescent="0.25">
      <c r="A239"/>
      <c r="B239"/>
      <c r="C239"/>
      <c r="D239"/>
      <c r="E239"/>
      <c r="F239"/>
      <c r="G239"/>
      <c r="H239"/>
      <c r="I239"/>
      <c r="J239"/>
    </row>
    <row r="240" spans="1:10" s="3" customFormat="1" x14ac:dyDescent="0.25">
      <c r="A240"/>
      <c r="B240"/>
      <c r="C240"/>
      <c r="D240"/>
      <c r="E240"/>
      <c r="F240"/>
      <c r="G240"/>
      <c r="H240"/>
      <c r="I240"/>
      <c r="J240"/>
    </row>
    <row r="241" spans="1:10" s="3" customFormat="1" x14ac:dyDescent="0.25">
      <c r="A241"/>
      <c r="B241"/>
      <c r="C241"/>
      <c r="D241"/>
      <c r="E241"/>
      <c r="F241"/>
      <c r="G241"/>
      <c r="H241"/>
      <c r="I241"/>
      <c r="J241"/>
    </row>
    <row r="242" spans="1:10" s="3" customFormat="1" x14ac:dyDescent="0.25">
      <c r="A242"/>
      <c r="B242"/>
      <c r="C242"/>
      <c r="D242"/>
      <c r="E242"/>
      <c r="F242"/>
      <c r="G242"/>
      <c r="H242"/>
      <c r="I242"/>
      <c r="J242"/>
    </row>
    <row r="243" spans="1:10" s="3" customFormat="1" x14ac:dyDescent="0.25">
      <c r="A243"/>
      <c r="B243"/>
      <c r="C243"/>
      <c r="D243"/>
      <c r="E243"/>
      <c r="F243"/>
      <c r="G243"/>
      <c r="H243"/>
      <c r="I243"/>
      <c r="J243"/>
    </row>
    <row r="244" spans="1:10" s="3" customFormat="1" x14ac:dyDescent="0.25">
      <c r="A244"/>
      <c r="B244"/>
      <c r="C244"/>
      <c r="D244"/>
      <c r="E244"/>
      <c r="F244"/>
      <c r="G244"/>
      <c r="H244"/>
      <c r="I244"/>
      <c r="J244"/>
    </row>
    <row r="245" spans="1:10" s="3" customFormat="1" x14ac:dyDescent="0.25">
      <c r="A245"/>
      <c r="B245"/>
      <c r="C245"/>
      <c r="D245"/>
      <c r="E245"/>
      <c r="F245"/>
      <c r="G245"/>
      <c r="H245"/>
      <c r="I245"/>
      <c r="J245"/>
    </row>
    <row r="246" spans="1:10" s="3" customFormat="1" x14ac:dyDescent="0.25">
      <c r="A246"/>
      <c r="B246"/>
      <c r="C246"/>
      <c r="D246"/>
      <c r="E246"/>
      <c r="F246"/>
      <c r="G246"/>
      <c r="H246"/>
      <c r="I246"/>
      <c r="J246"/>
    </row>
    <row r="247" spans="1:10" s="3" customFormat="1" x14ac:dyDescent="0.25">
      <c r="A247"/>
      <c r="B247"/>
      <c r="C247"/>
      <c r="D247"/>
      <c r="E247"/>
      <c r="F247"/>
      <c r="G247"/>
      <c r="H247"/>
      <c r="I247"/>
      <c r="J247"/>
    </row>
    <row r="248" spans="1:10" s="3" customFormat="1" x14ac:dyDescent="0.25">
      <c r="A248"/>
      <c r="B248"/>
      <c r="C248"/>
      <c r="D248"/>
      <c r="E248"/>
      <c r="F248"/>
      <c r="G248"/>
      <c r="H248"/>
      <c r="I248"/>
      <c r="J248"/>
    </row>
    <row r="249" spans="1:10" s="3" customFormat="1" x14ac:dyDescent="0.25">
      <c r="A249"/>
      <c r="B249"/>
      <c r="C249"/>
      <c r="D249"/>
      <c r="E249"/>
      <c r="F249"/>
      <c r="G249"/>
      <c r="H249"/>
      <c r="I249"/>
      <c r="J249"/>
    </row>
    <row r="250" spans="1:10" s="3" customFormat="1" x14ac:dyDescent="0.25">
      <c r="A250"/>
      <c r="B250"/>
      <c r="C250"/>
      <c r="D250"/>
      <c r="E250"/>
      <c r="F250"/>
      <c r="G250"/>
      <c r="H250"/>
      <c r="I250"/>
      <c r="J250"/>
    </row>
    <row r="251" spans="1:10" s="3" customFormat="1" x14ac:dyDescent="0.25">
      <c r="A251"/>
      <c r="B251"/>
      <c r="C251"/>
      <c r="D251"/>
      <c r="E251"/>
      <c r="F251"/>
      <c r="G251"/>
      <c r="H251"/>
      <c r="I251"/>
      <c r="J251"/>
    </row>
    <row r="252" spans="1:10" s="3" customFormat="1" x14ac:dyDescent="0.25">
      <c r="A252"/>
      <c r="B252"/>
      <c r="C252"/>
      <c r="D252"/>
      <c r="E252"/>
      <c r="F252"/>
      <c r="G252"/>
      <c r="H252"/>
      <c r="I252"/>
      <c r="J252"/>
    </row>
    <row r="253" spans="1:10" s="3" customFormat="1" x14ac:dyDescent="0.25">
      <c r="A253"/>
      <c r="B253"/>
      <c r="C253"/>
      <c r="D253"/>
      <c r="E253"/>
      <c r="F253"/>
      <c r="G253"/>
      <c r="H253"/>
      <c r="I253"/>
      <c r="J253"/>
    </row>
    <row r="254" spans="1:10" s="3" customFormat="1" x14ac:dyDescent="0.25">
      <c r="A254"/>
      <c r="B254"/>
      <c r="C254"/>
      <c r="D254"/>
      <c r="E254"/>
      <c r="F254"/>
      <c r="G254"/>
      <c r="H254"/>
      <c r="I254"/>
      <c r="J254"/>
    </row>
    <row r="255" spans="1:10" s="3" customFormat="1" x14ac:dyDescent="0.25">
      <c r="A255"/>
      <c r="B255"/>
      <c r="C255"/>
      <c r="D255"/>
      <c r="E255"/>
      <c r="F255"/>
      <c r="G255"/>
      <c r="H255"/>
      <c r="I255"/>
      <c r="J255"/>
    </row>
    <row r="256" spans="1:10" s="3" customFormat="1" x14ac:dyDescent="0.25">
      <c r="A256"/>
      <c r="B256"/>
      <c r="C256"/>
      <c r="D256"/>
      <c r="E256"/>
      <c r="F256"/>
      <c r="G256"/>
      <c r="H256"/>
      <c r="I256"/>
      <c r="J256"/>
    </row>
    <row r="257" spans="1:10" s="3" customFormat="1" x14ac:dyDescent="0.25">
      <c r="A257"/>
      <c r="B257"/>
      <c r="C257"/>
      <c r="D257"/>
      <c r="E257"/>
      <c r="F257"/>
      <c r="G257"/>
      <c r="H257"/>
      <c r="I257"/>
      <c r="J257"/>
    </row>
    <row r="258" spans="1:10" s="3" customFormat="1" x14ac:dyDescent="0.25">
      <c r="A258"/>
      <c r="B258"/>
      <c r="C258"/>
      <c r="D258"/>
      <c r="E258"/>
      <c r="F258"/>
      <c r="G258"/>
      <c r="H258"/>
      <c r="I258"/>
      <c r="J258"/>
    </row>
    <row r="259" spans="1:10" s="3" customFormat="1" x14ac:dyDescent="0.25">
      <c r="A259"/>
      <c r="B259"/>
      <c r="C259"/>
      <c r="D259"/>
      <c r="E259"/>
      <c r="F259"/>
      <c r="G259"/>
      <c r="H259"/>
      <c r="I259"/>
      <c r="J259"/>
    </row>
    <row r="260" spans="1:10" s="3" customFormat="1" x14ac:dyDescent="0.25">
      <c r="A260"/>
      <c r="B260"/>
      <c r="C260"/>
      <c r="D260"/>
      <c r="E260"/>
      <c r="F260"/>
      <c r="G260"/>
      <c r="H260"/>
      <c r="I260"/>
      <c r="J260"/>
    </row>
    <row r="261" spans="1:10" s="3" customFormat="1" x14ac:dyDescent="0.25">
      <c r="A261"/>
      <c r="B261"/>
      <c r="C261"/>
      <c r="D261"/>
      <c r="E261"/>
      <c r="F261"/>
      <c r="G261"/>
      <c r="H261"/>
      <c r="I261"/>
      <c r="J261"/>
    </row>
    <row r="262" spans="1:10" s="3" customFormat="1" x14ac:dyDescent="0.25">
      <c r="A262"/>
      <c r="B262"/>
      <c r="C262"/>
      <c r="D262"/>
      <c r="E262"/>
      <c r="F262"/>
      <c r="G262"/>
      <c r="H262"/>
      <c r="I262"/>
      <c r="J262"/>
    </row>
    <row r="263" spans="1:10" s="3" customFormat="1" x14ac:dyDescent="0.25">
      <c r="A263"/>
      <c r="B263"/>
      <c r="C263"/>
      <c r="D263"/>
      <c r="E263"/>
      <c r="F263"/>
      <c r="G263"/>
      <c r="H263"/>
      <c r="I263"/>
      <c r="J263"/>
    </row>
    <row r="264" spans="1:10" s="3" customFormat="1" x14ac:dyDescent="0.25">
      <c r="A264"/>
      <c r="B264"/>
      <c r="C264"/>
      <c r="D264"/>
      <c r="E264"/>
      <c r="F264"/>
      <c r="G264"/>
      <c r="H264"/>
      <c r="I264"/>
      <c r="J264"/>
    </row>
    <row r="265" spans="1:10" s="3" customFormat="1" x14ac:dyDescent="0.25">
      <c r="A265"/>
      <c r="B265"/>
      <c r="C265"/>
      <c r="D265"/>
      <c r="E265"/>
      <c r="F265"/>
      <c r="G265"/>
      <c r="H265"/>
      <c r="I265"/>
      <c r="J265"/>
    </row>
    <row r="266" spans="1:10" s="3" customFormat="1" x14ac:dyDescent="0.25">
      <c r="A266"/>
      <c r="B266"/>
      <c r="C266"/>
      <c r="D266"/>
      <c r="E266"/>
      <c r="F266"/>
      <c r="G266"/>
      <c r="H266"/>
      <c r="I266"/>
      <c r="J266"/>
    </row>
    <row r="267" spans="1:10" s="3" customFormat="1" x14ac:dyDescent="0.25">
      <c r="A267"/>
      <c r="B267"/>
      <c r="C267"/>
      <c r="D267"/>
      <c r="E267"/>
      <c r="F267"/>
      <c r="G267"/>
      <c r="H267"/>
      <c r="I267"/>
      <c r="J267"/>
    </row>
    <row r="268" spans="1:10" s="3" customFormat="1" x14ac:dyDescent="0.25">
      <c r="A268"/>
      <c r="B268"/>
      <c r="C268"/>
      <c r="D268"/>
      <c r="E268"/>
      <c r="F268"/>
      <c r="G268"/>
      <c r="H268"/>
      <c r="I268"/>
      <c r="J268"/>
    </row>
    <row r="269" spans="1:10" s="3" customFormat="1" x14ac:dyDescent="0.25">
      <c r="A269"/>
      <c r="B269"/>
      <c r="C269"/>
      <c r="D269"/>
      <c r="E269"/>
      <c r="F269"/>
      <c r="G269"/>
      <c r="H269"/>
      <c r="I269"/>
      <c r="J269"/>
    </row>
    <row r="270" spans="1:10" s="3" customFormat="1" x14ac:dyDescent="0.25">
      <c r="A270"/>
      <c r="B270"/>
      <c r="C270"/>
      <c r="D270"/>
      <c r="E270"/>
      <c r="F270"/>
      <c r="G270"/>
      <c r="H270"/>
      <c r="I270"/>
      <c r="J270"/>
    </row>
    <row r="271" spans="1:10" s="3" customFormat="1" x14ac:dyDescent="0.25">
      <c r="A271"/>
      <c r="B271"/>
      <c r="C271"/>
      <c r="D271"/>
      <c r="E271"/>
      <c r="F271"/>
      <c r="G271"/>
      <c r="H271"/>
      <c r="I271"/>
      <c r="J271"/>
    </row>
    <row r="272" spans="1:10" s="3" customFormat="1" x14ac:dyDescent="0.25">
      <c r="A272"/>
      <c r="B272"/>
      <c r="C272"/>
      <c r="D272"/>
      <c r="E272"/>
      <c r="F272"/>
      <c r="G272"/>
      <c r="H272"/>
      <c r="I272"/>
      <c r="J272"/>
    </row>
    <row r="273" spans="1:20" s="3" customFormat="1" x14ac:dyDescent="0.25">
      <c r="A273"/>
      <c r="B273"/>
      <c r="C273"/>
      <c r="D273"/>
      <c r="E273"/>
      <c r="F273"/>
      <c r="G273"/>
      <c r="H273"/>
      <c r="I273"/>
      <c r="J273"/>
    </row>
    <row r="274" spans="1:20" s="3" customFormat="1" x14ac:dyDescent="0.25">
      <c r="A274"/>
      <c r="B274"/>
      <c r="C274"/>
      <c r="D274"/>
      <c r="E274"/>
      <c r="F274"/>
      <c r="G274"/>
      <c r="H274"/>
      <c r="I274"/>
      <c r="J274"/>
    </row>
    <row r="275" spans="1:20" s="3" customFormat="1" x14ac:dyDescent="0.25">
      <c r="A275"/>
      <c r="B275"/>
      <c r="C275"/>
      <c r="D275"/>
      <c r="E275"/>
      <c r="F275"/>
      <c r="G275"/>
      <c r="H275"/>
      <c r="I275"/>
      <c r="J275"/>
    </row>
    <row r="276" spans="1:20" s="3" customFormat="1" x14ac:dyDescent="0.25">
      <c r="A276"/>
      <c r="B276"/>
      <c r="C276"/>
      <c r="D276"/>
      <c r="E276"/>
      <c r="F276"/>
      <c r="G276"/>
      <c r="H276"/>
      <c r="I276"/>
      <c r="J276"/>
    </row>
    <row r="277" spans="1:20" s="3" customFormat="1" x14ac:dyDescent="0.25">
      <c r="A277"/>
      <c r="B277"/>
      <c r="C277"/>
      <c r="D277"/>
      <c r="E277"/>
      <c r="F277"/>
      <c r="G277"/>
      <c r="H277"/>
      <c r="I277"/>
      <c r="J277"/>
    </row>
    <row r="278" spans="1:20" s="3" customFormat="1" x14ac:dyDescent="0.25">
      <c r="A278"/>
      <c r="B278"/>
      <c r="C278"/>
      <c r="D278"/>
      <c r="E278"/>
      <c r="F278"/>
      <c r="G278"/>
      <c r="H278"/>
      <c r="I278"/>
      <c r="J278"/>
      <c r="L278"/>
      <c r="M278"/>
      <c r="N278"/>
      <c r="O278"/>
      <c r="P278"/>
      <c r="Q278"/>
      <c r="R278"/>
      <c r="S278"/>
      <c r="T278"/>
    </row>
    <row r="279" spans="1:20" s="3" customFormat="1" x14ac:dyDescent="0.25">
      <c r="A279"/>
      <c r="B279"/>
      <c r="C279"/>
      <c r="D279"/>
      <c r="E279"/>
      <c r="F279"/>
      <c r="G279"/>
      <c r="H279"/>
      <c r="I279"/>
      <c r="J279"/>
      <c r="L279"/>
      <c r="M279"/>
      <c r="N279"/>
      <c r="O279"/>
      <c r="P279"/>
      <c r="Q279"/>
      <c r="R279"/>
      <c r="S279"/>
      <c r="T279"/>
    </row>
    <row r="280" spans="1:20" s="3" customFormat="1" x14ac:dyDescent="0.25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</row>
    <row r="281" spans="1:20" s="3" customFormat="1" x14ac:dyDescent="0.25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</row>
    <row r="282" spans="1:20" s="3" customFormat="1" x14ac:dyDescent="0.25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</row>
    <row r="283" spans="1:20" s="3" customFormat="1" x14ac:dyDescent="0.25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</row>
    <row r="284" spans="1:20" s="3" customFormat="1" x14ac:dyDescent="0.25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</row>
    <row r="285" spans="1:20" s="3" customFormat="1" x14ac:dyDescent="0.25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</row>
    <row r="286" spans="1:20" s="3" customFormat="1" x14ac:dyDescent="0.25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</row>
    <row r="287" spans="1:20" s="3" customFormat="1" x14ac:dyDescent="0.25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</row>
    <row r="288" spans="1:20" s="3" customFormat="1" x14ac:dyDescent="0.25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</row>
    <row r="289" spans="1:20" s="3" customFormat="1" x14ac:dyDescent="0.25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</row>
    <row r="290" spans="1:20" s="3" customFormat="1" x14ac:dyDescent="0.25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</row>
    <row r="291" spans="1:20" s="3" customFormat="1" x14ac:dyDescent="0.25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</row>
    <row r="292" spans="1:20" s="3" customFormat="1" x14ac:dyDescent="0.25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</row>
    <row r="293" spans="1:20" s="3" customFormat="1" x14ac:dyDescent="0.25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</row>
    <row r="294" spans="1:20" s="3" customFormat="1" x14ac:dyDescent="0.25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</row>
    <row r="295" spans="1:20" s="3" customFormat="1" x14ac:dyDescent="0.25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</row>
    <row r="296" spans="1:20" s="3" customFormat="1" x14ac:dyDescent="0.25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</row>
    <row r="297" spans="1:20" s="3" customFormat="1" x14ac:dyDescent="0.25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</row>
    <row r="298" spans="1:20" s="3" customFormat="1" x14ac:dyDescent="0.25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</row>
    <row r="299" spans="1:20" s="3" customFormat="1" x14ac:dyDescent="0.25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</row>
    <row r="300" spans="1:20" s="3" customFormat="1" x14ac:dyDescent="0.25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</row>
    <row r="301" spans="1:20" s="3" customFormat="1" x14ac:dyDescent="0.25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</row>
    <row r="302" spans="1:20" s="3" customFormat="1" x14ac:dyDescent="0.25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</row>
    <row r="303" spans="1:20" s="3" customFormat="1" x14ac:dyDescent="0.25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</row>
    <row r="304" spans="1:20" s="3" customFormat="1" x14ac:dyDescent="0.25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</row>
  </sheetData>
  <sheetProtection algorithmName="SHA-512" hashValue="/xjmSasJFKd3ncXuW5QVUERqNLl5DCcJzXYf7vcMagwqYle5GCstlndi4+yi/QCNmpzZ4abo2IrLqPf+yvWlmQ==" saltValue="16L2sVh4KMw35HkbN1xgoA==" spinCount="100000" sheet="1" scenarios="1"/>
  <mergeCells count="1">
    <mergeCell ref="B2:F2"/>
  </mergeCells>
  <pageMargins left="0.7" right="0.7" top="0.75" bottom="0.75" header="0.3" footer="0.3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O114"/>
  <sheetViews>
    <sheetView workbookViewId="0">
      <selection activeCell="C24" sqref="C24"/>
    </sheetView>
  </sheetViews>
  <sheetFormatPr defaultRowHeight="15" x14ac:dyDescent="0.25"/>
  <cols>
    <col min="1" max="1" width="21.42578125" customWidth="1"/>
    <col min="2" max="2" width="15.85546875" customWidth="1"/>
    <col min="3" max="3" width="17.42578125" customWidth="1"/>
    <col min="4" max="4" width="10.85546875" style="7" customWidth="1"/>
    <col min="5" max="5" width="12" customWidth="1"/>
    <col min="6" max="6" width="15.85546875" customWidth="1"/>
    <col min="7" max="10" width="14.5703125" customWidth="1"/>
  </cols>
  <sheetData>
    <row r="1" spans="1:41" ht="15.75" x14ac:dyDescent="0.25">
      <c r="A1" s="22" t="s">
        <v>69</v>
      </c>
      <c r="B1" s="12"/>
      <c r="C1" s="12"/>
      <c r="D1" s="26"/>
      <c r="E1" s="12"/>
      <c r="F1" s="12"/>
      <c r="G1" s="12"/>
      <c r="H1" s="51" t="s">
        <v>73</v>
      </c>
      <c r="I1" s="52"/>
      <c r="J1" s="53"/>
      <c r="K1" s="50" t="s">
        <v>72</v>
      </c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</row>
    <row r="2" spans="1:41" s="1" customFormat="1" ht="36" x14ac:dyDescent="0.25">
      <c r="A2" s="16" t="s">
        <v>32</v>
      </c>
      <c r="B2" s="16" t="s">
        <v>33</v>
      </c>
      <c r="C2" s="16" t="s">
        <v>34</v>
      </c>
      <c r="D2" s="27" t="s">
        <v>35</v>
      </c>
      <c r="E2" s="16" t="s">
        <v>36</v>
      </c>
      <c r="F2" s="16" t="s">
        <v>67</v>
      </c>
      <c r="G2" s="20" t="s">
        <v>37</v>
      </c>
      <c r="H2" s="29" t="s">
        <v>75</v>
      </c>
      <c r="I2" s="30" t="s">
        <v>76</v>
      </c>
      <c r="J2" s="31" t="s">
        <v>74</v>
      </c>
      <c r="K2" s="16" t="s">
        <v>2</v>
      </c>
      <c r="L2" s="16" t="s">
        <v>9</v>
      </c>
      <c r="M2" s="16" t="s">
        <v>20</v>
      </c>
      <c r="N2" s="16" t="s">
        <v>14</v>
      </c>
      <c r="O2" s="16" t="s">
        <v>6</v>
      </c>
      <c r="P2" s="16" t="s">
        <v>21</v>
      </c>
      <c r="Q2" s="16" t="s">
        <v>4</v>
      </c>
      <c r="R2" s="16" t="s">
        <v>11</v>
      </c>
      <c r="S2" s="16" t="s">
        <v>13</v>
      </c>
      <c r="T2" s="16" t="s">
        <v>15</v>
      </c>
      <c r="U2" s="16" t="s">
        <v>5</v>
      </c>
      <c r="V2" s="16" t="s">
        <v>10</v>
      </c>
      <c r="W2" s="16" t="s">
        <v>0</v>
      </c>
      <c r="X2" s="16" t="s">
        <v>7</v>
      </c>
      <c r="Y2" s="16" t="s">
        <v>24</v>
      </c>
      <c r="Z2" s="16" t="s">
        <v>12</v>
      </c>
      <c r="AA2" s="16" t="s">
        <v>17</v>
      </c>
      <c r="AB2" s="16" t="s">
        <v>1</v>
      </c>
      <c r="AC2" s="16" t="s">
        <v>18</v>
      </c>
      <c r="AD2" s="16" t="s">
        <v>19</v>
      </c>
      <c r="AE2" s="16" t="s">
        <v>3</v>
      </c>
      <c r="AF2" s="16" t="s">
        <v>16</v>
      </c>
      <c r="AG2" s="16" t="s">
        <v>22</v>
      </c>
      <c r="AH2" s="16" t="s">
        <v>8</v>
      </c>
      <c r="AI2"/>
      <c r="AJ2"/>
      <c r="AK2"/>
      <c r="AL2"/>
      <c r="AM2"/>
      <c r="AN2"/>
      <c r="AO2"/>
    </row>
    <row r="3" spans="1:41" s="1" customFormat="1" x14ac:dyDescent="0.25">
      <c r="A3" s="16" t="s">
        <v>40</v>
      </c>
      <c r="B3" s="16" t="s">
        <v>41</v>
      </c>
      <c r="C3" s="16" t="s">
        <v>42</v>
      </c>
      <c r="D3" s="27">
        <v>94.24318464000001</v>
      </c>
      <c r="E3" s="16" t="s">
        <v>43</v>
      </c>
      <c r="F3" s="16" t="s">
        <v>26</v>
      </c>
      <c r="G3" s="20">
        <v>42222.836805555555</v>
      </c>
      <c r="H3" s="32">
        <f>SUM(K3:AH3)</f>
        <v>73343.399999999994</v>
      </c>
      <c r="I3" s="33">
        <f>H3-J3</f>
        <v>513.39999999999418</v>
      </c>
      <c r="J3" s="34">
        <f>Q3+W3+AB3+AE3</f>
        <v>72830</v>
      </c>
      <c r="K3" s="16">
        <v>122</v>
      </c>
      <c r="L3" s="16">
        <v>2.5</v>
      </c>
      <c r="M3" s="16">
        <v>2.5</v>
      </c>
      <c r="N3" s="16">
        <v>43.4</v>
      </c>
      <c r="O3" s="16">
        <v>2</v>
      </c>
      <c r="P3" s="16">
        <v>0.5</v>
      </c>
      <c r="Q3" s="16">
        <v>53100</v>
      </c>
      <c r="R3" s="16">
        <v>5</v>
      </c>
      <c r="S3" s="16">
        <v>0.5</v>
      </c>
      <c r="T3" s="16">
        <v>4.09</v>
      </c>
      <c r="U3" s="16">
        <v>152</v>
      </c>
      <c r="V3" s="16">
        <v>3.26</v>
      </c>
      <c r="W3" s="16">
        <v>7210</v>
      </c>
      <c r="X3" s="16">
        <v>90.1</v>
      </c>
      <c r="Y3" s="16">
        <v>0.05</v>
      </c>
      <c r="Z3" s="16">
        <v>5</v>
      </c>
      <c r="AA3" s="16">
        <v>2.5</v>
      </c>
      <c r="AB3" s="16">
        <v>1920</v>
      </c>
      <c r="AC3" s="16">
        <v>5</v>
      </c>
      <c r="AD3" s="16">
        <v>2.5</v>
      </c>
      <c r="AE3" s="16">
        <v>10600</v>
      </c>
      <c r="AF3" s="16">
        <v>2.5</v>
      </c>
      <c r="AG3" s="16">
        <v>10</v>
      </c>
      <c r="AH3" s="16">
        <v>58</v>
      </c>
      <c r="AI3"/>
      <c r="AJ3"/>
      <c r="AK3"/>
      <c r="AL3"/>
      <c r="AM3"/>
      <c r="AN3"/>
      <c r="AO3"/>
    </row>
    <row r="4" spans="1:41" s="1" customFormat="1" x14ac:dyDescent="0.25">
      <c r="A4" s="16" t="s">
        <v>44</v>
      </c>
      <c r="B4" s="16" t="s">
        <v>41</v>
      </c>
      <c r="C4" s="16" t="s">
        <v>42</v>
      </c>
      <c r="D4" s="27">
        <v>94.24318464000001</v>
      </c>
      <c r="E4" s="16" t="s">
        <v>43</v>
      </c>
      <c r="F4" s="16" t="s">
        <v>26</v>
      </c>
      <c r="G4" s="20">
        <v>42222.880555555559</v>
      </c>
      <c r="H4" s="32">
        <f t="shared" ref="H4:H26" si="0">SUM(K4:AH4)</f>
        <v>73005.23</v>
      </c>
      <c r="I4" s="33">
        <f t="shared" ref="I4:I26" si="1">H4-J4</f>
        <v>525.22999999999593</v>
      </c>
      <c r="J4" s="34">
        <f t="shared" ref="J4:J26" si="2">Q4+W4+AB4+AE4</f>
        <v>72480</v>
      </c>
      <c r="K4" s="16">
        <v>119</v>
      </c>
      <c r="L4" s="16">
        <v>2.5</v>
      </c>
      <c r="M4" s="16">
        <v>2.5</v>
      </c>
      <c r="N4" s="16">
        <v>45.1</v>
      </c>
      <c r="O4" s="16">
        <v>2</v>
      </c>
      <c r="P4" s="16">
        <v>0.5</v>
      </c>
      <c r="Q4" s="16">
        <v>52900</v>
      </c>
      <c r="R4" s="16">
        <v>5</v>
      </c>
      <c r="S4" s="16">
        <v>0.5</v>
      </c>
      <c r="T4" s="16">
        <v>2.57</v>
      </c>
      <c r="U4" s="16">
        <v>163</v>
      </c>
      <c r="V4" s="16">
        <v>1.41</v>
      </c>
      <c r="W4" s="16">
        <v>7170</v>
      </c>
      <c r="X4" s="16">
        <v>92.4</v>
      </c>
      <c r="Y4" s="16">
        <v>0.05</v>
      </c>
      <c r="Z4" s="16">
        <v>5</v>
      </c>
      <c r="AA4" s="16">
        <v>2.5</v>
      </c>
      <c r="AB4" s="16">
        <v>1910</v>
      </c>
      <c r="AC4" s="16">
        <v>5</v>
      </c>
      <c r="AD4" s="16">
        <v>2.5</v>
      </c>
      <c r="AE4" s="16">
        <v>10500</v>
      </c>
      <c r="AF4" s="16">
        <v>2.5</v>
      </c>
      <c r="AG4" s="16">
        <v>10</v>
      </c>
      <c r="AH4" s="16">
        <v>61.2</v>
      </c>
      <c r="AI4"/>
      <c r="AJ4"/>
      <c r="AK4"/>
      <c r="AL4"/>
      <c r="AM4"/>
      <c r="AN4"/>
      <c r="AO4"/>
    </row>
    <row r="5" spans="1:41" s="1" customFormat="1" x14ac:dyDescent="0.25">
      <c r="A5" s="16" t="s">
        <v>45</v>
      </c>
      <c r="B5" s="16" t="s">
        <v>41</v>
      </c>
      <c r="C5" s="16" t="s">
        <v>42</v>
      </c>
      <c r="D5" s="27">
        <v>94.24318464000001</v>
      </c>
      <c r="E5" s="16" t="s">
        <v>43</v>
      </c>
      <c r="F5" s="16" t="s">
        <v>26</v>
      </c>
      <c r="G5" s="20">
        <v>42222.916666666664</v>
      </c>
      <c r="H5" s="32">
        <f t="shared" si="0"/>
        <v>75152.100000000006</v>
      </c>
      <c r="I5" s="33">
        <f t="shared" si="1"/>
        <v>1172.1000000000058</v>
      </c>
      <c r="J5" s="34">
        <f t="shared" si="2"/>
        <v>73980</v>
      </c>
      <c r="K5" s="16">
        <v>227</v>
      </c>
      <c r="L5" s="16">
        <v>2.5</v>
      </c>
      <c r="M5" s="16">
        <v>2.5</v>
      </c>
      <c r="N5" s="16">
        <v>46</v>
      </c>
      <c r="O5" s="16">
        <v>2</v>
      </c>
      <c r="P5" s="16">
        <v>0.5</v>
      </c>
      <c r="Q5" s="16">
        <v>54100</v>
      </c>
      <c r="R5" s="16">
        <v>5</v>
      </c>
      <c r="S5" s="16">
        <v>0.5</v>
      </c>
      <c r="T5" s="16">
        <v>3.65</v>
      </c>
      <c r="U5" s="16">
        <v>670</v>
      </c>
      <c r="V5" s="16">
        <v>10.1</v>
      </c>
      <c r="W5" s="16">
        <v>7310</v>
      </c>
      <c r="X5" s="16">
        <v>108</v>
      </c>
      <c r="Y5" s="16">
        <v>0.05</v>
      </c>
      <c r="Z5" s="16">
        <v>5</v>
      </c>
      <c r="AA5" s="16">
        <v>2.5</v>
      </c>
      <c r="AB5" s="16">
        <v>1970</v>
      </c>
      <c r="AC5" s="16">
        <v>5</v>
      </c>
      <c r="AD5" s="16">
        <v>2.5</v>
      </c>
      <c r="AE5" s="16">
        <v>10600</v>
      </c>
      <c r="AF5" s="16">
        <v>2.5</v>
      </c>
      <c r="AG5" s="16">
        <v>10</v>
      </c>
      <c r="AH5" s="16">
        <v>66.8</v>
      </c>
      <c r="AI5"/>
      <c r="AJ5"/>
      <c r="AK5"/>
      <c r="AL5"/>
      <c r="AM5"/>
      <c r="AN5"/>
      <c r="AO5"/>
    </row>
    <row r="6" spans="1:41" s="1" customFormat="1" x14ac:dyDescent="0.25">
      <c r="A6" s="16" t="s">
        <v>46</v>
      </c>
      <c r="B6" s="16" t="s">
        <v>41</v>
      </c>
      <c r="C6" s="16" t="s">
        <v>42</v>
      </c>
      <c r="D6" s="27">
        <v>94.24318464000001</v>
      </c>
      <c r="E6" s="16" t="s">
        <v>43</v>
      </c>
      <c r="F6" s="16" t="s">
        <v>26</v>
      </c>
      <c r="G6" s="20">
        <v>42222.958333333336</v>
      </c>
      <c r="H6" s="32">
        <f t="shared" si="0"/>
        <v>110306.31100000002</v>
      </c>
      <c r="I6" s="33">
        <f t="shared" si="1"/>
        <v>30006.311000000016</v>
      </c>
      <c r="J6" s="34">
        <f t="shared" si="2"/>
        <v>80300</v>
      </c>
      <c r="K6" s="16">
        <v>5530</v>
      </c>
      <c r="L6" s="16">
        <v>3.07</v>
      </c>
      <c r="M6" s="16">
        <v>14.7</v>
      </c>
      <c r="N6" s="16">
        <v>92.5</v>
      </c>
      <c r="O6" s="16">
        <v>2</v>
      </c>
      <c r="P6" s="16">
        <v>0.60299999999999998</v>
      </c>
      <c r="Q6" s="16">
        <v>57300</v>
      </c>
      <c r="R6" s="16">
        <v>5</v>
      </c>
      <c r="S6" s="16">
        <v>1.05</v>
      </c>
      <c r="T6" s="16">
        <v>69.5</v>
      </c>
      <c r="U6" s="16">
        <v>23200</v>
      </c>
      <c r="V6" s="16">
        <v>470</v>
      </c>
      <c r="W6" s="16">
        <v>8250</v>
      </c>
      <c r="X6" s="16">
        <v>341</v>
      </c>
      <c r="Y6" s="16">
        <v>8.7999999999999995E-2</v>
      </c>
      <c r="Z6" s="16">
        <v>5.14</v>
      </c>
      <c r="AA6" s="16">
        <v>2.5</v>
      </c>
      <c r="AB6" s="16">
        <v>4150</v>
      </c>
      <c r="AC6" s="16">
        <v>5</v>
      </c>
      <c r="AD6" s="16">
        <v>3.06</v>
      </c>
      <c r="AE6" s="16">
        <v>10600</v>
      </c>
      <c r="AF6" s="16">
        <v>2.5</v>
      </c>
      <c r="AG6" s="16">
        <v>14.6</v>
      </c>
      <c r="AH6" s="16">
        <v>244</v>
      </c>
      <c r="AI6"/>
      <c r="AJ6"/>
      <c r="AK6"/>
      <c r="AL6"/>
      <c r="AM6"/>
      <c r="AN6"/>
      <c r="AO6"/>
    </row>
    <row r="7" spans="1:41" s="1" customFormat="1" x14ac:dyDescent="0.25">
      <c r="A7" s="16" t="s">
        <v>47</v>
      </c>
      <c r="B7" s="16" t="s">
        <v>41</v>
      </c>
      <c r="C7" s="16" t="s">
        <v>42</v>
      </c>
      <c r="D7" s="27">
        <v>94.24318464000001</v>
      </c>
      <c r="E7" s="16" t="s">
        <v>43</v>
      </c>
      <c r="F7" s="16" t="s">
        <v>26</v>
      </c>
      <c r="G7" s="20">
        <v>42223</v>
      </c>
      <c r="H7" s="32">
        <f t="shared" si="0"/>
        <v>198489.06900000002</v>
      </c>
      <c r="I7" s="33">
        <f t="shared" si="1"/>
        <v>107149.06900000002</v>
      </c>
      <c r="J7" s="34">
        <f t="shared" si="2"/>
        <v>91340</v>
      </c>
      <c r="K7" s="16">
        <v>9210</v>
      </c>
      <c r="L7" s="16">
        <v>10.9</v>
      </c>
      <c r="M7" s="16">
        <v>72.2</v>
      </c>
      <c r="N7" s="16">
        <v>208</v>
      </c>
      <c r="O7" s="16">
        <v>2</v>
      </c>
      <c r="P7" s="16">
        <v>2.35</v>
      </c>
      <c r="Q7" s="16">
        <v>65300</v>
      </c>
      <c r="R7" s="16">
        <v>6.76</v>
      </c>
      <c r="S7" s="16">
        <v>3.7</v>
      </c>
      <c r="T7" s="16">
        <v>278</v>
      </c>
      <c r="U7" s="16">
        <v>93500</v>
      </c>
      <c r="V7" s="16">
        <v>2000</v>
      </c>
      <c r="W7" s="16">
        <v>10400</v>
      </c>
      <c r="X7" s="16">
        <v>998</v>
      </c>
      <c r="Y7" s="16">
        <v>0.14899999999999999</v>
      </c>
      <c r="Z7" s="16">
        <v>20.2</v>
      </c>
      <c r="AA7" s="16">
        <v>2.5</v>
      </c>
      <c r="AB7" s="16">
        <v>4740</v>
      </c>
      <c r="AC7" s="16">
        <v>6.91</v>
      </c>
      <c r="AD7" s="16">
        <v>13.6</v>
      </c>
      <c r="AE7" s="16">
        <v>10900</v>
      </c>
      <c r="AF7" s="16">
        <v>11.6</v>
      </c>
      <c r="AG7" s="16">
        <v>52.2</v>
      </c>
      <c r="AH7" s="16">
        <v>750</v>
      </c>
      <c r="AI7"/>
      <c r="AJ7"/>
      <c r="AK7"/>
      <c r="AL7"/>
      <c r="AM7"/>
      <c r="AN7"/>
      <c r="AO7"/>
    </row>
    <row r="8" spans="1:41" s="1" customFormat="1" x14ac:dyDescent="0.25">
      <c r="A8" s="16" t="s">
        <v>48</v>
      </c>
      <c r="B8" s="16" t="s">
        <v>41</v>
      </c>
      <c r="C8" s="16" t="s">
        <v>42</v>
      </c>
      <c r="D8" s="27">
        <v>94.24318464000001</v>
      </c>
      <c r="E8" s="16" t="s">
        <v>43</v>
      </c>
      <c r="F8" s="16" t="s">
        <v>26</v>
      </c>
      <c r="G8" s="20">
        <v>42223.020833333336</v>
      </c>
      <c r="H8" s="32">
        <f t="shared" si="0"/>
        <v>232772.44499999998</v>
      </c>
      <c r="I8" s="33">
        <f t="shared" si="1"/>
        <v>139062.44499999998</v>
      </c>
      <c r="J8" s="34">
        <f t="shared" si="2"/>
        <v>93710</v>
      </c>
      <c r="K8" s="16">
        <v>12300</v>
      </c>
      <c r="L8" s="16">
        <v>10.3</v>
      </c>
      <c r="M8" s="16">
        <v>87.5</v>
      </c>
      <c r="N8" s="16">
        <v>207</v>
      </c>
      <c r="O8" s="16">
        <v>2</v>
      </c>
      <c r="P8" s="16">
        <v>2.85</v>
      </c>
      <c r="Q8" s="16">
        <v>66600</v>
      </c>
      <c r="R8" s="16">
        <v>7.85</v>
      </c>
      <c r="S8" s="16">
        <v>5.12</v>
      </c>
      <c r="T8" s="16">
        <v>395</v>
      </c>
      <c r="U8" s="16">
        <v>121000</v>
      </c>
      <c r="V8" s="16">
        <v>2620</v>
      </c>
      <c r="W8" s="16">
        <v>11100</v>
      </c>
      <c r="X8" s="16">
        <v>1330</v>
      </c>
      <c r="Y8" s="16">
        <v>0.255</v>
      </c>
      <c r="Z8" s="16">
        <v>25.8</v>
      </c>
      <c r="AA8" s="16">
        <v>2.5</v>
      </c>
      <c r="AB8" s="16">
        <v>5410</v>
      </c>
      <c r="AC8" s="16">
        <v>6.67</v>
      </c>
      <c r="AD8" s="16">
        <v>16.3</v>
      </c>
      <c r="AE8" s="16">
        <v>10600</v>
      </c>
      <c r="AF8" s="16">
        <v>2.5</v>
      </c>
      <c r="AG8" s="16">
        <v>60.8</v>
      </c>
      <c r="AH8" s="16">
        <v>980</v>
      </c>
      <c r="AI8"/>
      <c r="AJ8"/>
      <c r="AK8"/>
      <c r="AL8"/>
      <c r="AM8"/>
      <c r="AN8"/>
      <c r="AO8"/>
    </row>
    <row r="9" spans="1:41" s="1" customFormat="1" x14ac:dyDescent="0.25">
      <c r="A9" s="16" t="s">
        <v>49</v>
      </c>
      <c r="B9" s="16" t="s">
        <v>41</v>
      </c>
      <c r="C9" s="16" t="s">
        <v>42</v>
      </c>
      <c r="D9" s="27">
        <v>94.24318464000001</v>
      </c>
      <c r="E9" s="16" t="s">
        <v>43</v>
      </c>
      <c r="F9" s="16" t="s">
        <v>26</v>
      </c>
      <c r="G9" s="20">
        <v>42223.416666666664</v>
      </c>
      <c r="H9" s="32">
        <f t="shared" si="0"/>
        <v>92082.338000000003</v>
      </c>
      <c r="I9" s="33">
        <f t="shared" si="1"/>
        <v>18132.338000000003</v>
      </c>
      <c r="J9" s="34">
        <f t="shared" si="2"/>
        <v>73950</v>
      </c>
      <c r="K9" s="16">
        <v>3000</v>
      </c>
      <c r="L9" s="16">
        <v>2.5</v>
      </c>
      <c r="M9" s="16">
        <v>12.6</v>
      </c>
      <c r="N9" s="16">
        <v>60.7</v>
      </c>
      <c r="O9" s="16">
        <v>2</v>
      </c>
      <c r="P9" s="16">
        <v>1.1200000000000001</v>
      </c>
      <c r="Q9" s="16">
        <v>53500</v>
      </c>
      <c r="R9" s="16">
        <v>5</v>
      </c>
      <c r="S9" s="16">
        <v>0.86799999999999999</v>
      </c>
      <c r="T9" s="16">
        <v>57</v>
      </c>
      <c r="U9" s="16">
        <v>14300</v>
      </c>
      <c r="V9" s="16">
        <v>192</v>
      </c>
      <c r="W9" s="16">
        <v>7590</v>
      </c>
      <c r="X9" s="16">
        <v>245</v>
      </c>
      <c r="Y9" s="16">
        <v>0.05</v>
      </c>
      <c r="Z9" s="16">
        <v>5</v>
      </c>
      <c r="AA9" s="16">
        <v>2.5</v>
      </c>
      <c r="AB9" s="16">
        <v>2760</v>
      </c>
      <c r="AC9" s="16">
        <v>5</v>
      </c>
      <c r="AD9" s="16">
        <v>2.5</v>
      </c>
      <c r="AE9" s="16">
        <v>10100</v>
      </c>
      <c r="AF9" s="16">
        <v>2.5</v>
      </c>
      <c r="AG9" s="16">
        <v>10</v>
      </c>
      <c r="AH9" s="16">
        <v>226</v>
      </c>
      <c r="AI9"/>
      <c r="AJ9"/>
      <c r="AK9"/>
      <c r="AL9"/>
      <c r="AM9"/>
      <c r="AN9"/>
      <c r="AO9"/>
    </row>
    <row r="10" spans="1:41" s="1" customFormat="1" x14ac:dyDescent="0.25">
      <c r="A10" s="16" t="s">
        <v>50</v>
      </c>
      <c r="B10" s="16" t="s">
        <v>41</v>
      </c>
      <c r="C10" s="16" t="s">
        <v>23</v>
      </c>
      <c r="D10" s="27">
        <v>96.480172800000005</v>
      </c>
      <c r="E10" s="16" t="s">
        <v>43</v>
      </c>
      <c r="F10" s="16" t="s">
        <v>26</v>
      </c>
      <c r="G10" s="20">
        <v>42224.493055555555</v>
      </c>
      <c r="H10" s="32">
        <f t="shared" si="0"/>
        <v>75980.279999999984</v>
      </c>
      <c r="I10" s="33">
        <f t="shared" si="1"/>
        <v>3720.2799999999843</v>
      </c>
      <c r="J10" s="34">
        <f t="shared" si="2"/>
        <v>72260</v>
      </c>
      <c r="K10" s="2">
        <v>688</v>
      </c>
      <c r="L10" s="2">
        <v>2.5</v>
      </c>
      <c r="M10" s="2">
        <v>2.65</v>
      </c>
      <c r="N10" s="2">
        <v>44.5</v>
      </c>
      <c r="O10" s="2">
        <v>2</v>
      </c>
      <c r="P10" s="2">
        <v>0.5</v>
      </c>
      <c r="Q10" s="2">
        <v>52600</v>
      </c>
      <c r="R10" s="2">
        <v>5</v>
      </c>
      <c r="S10" s="2">
        <v>0.52</v>
      </c>
      <c r="T10" s="2">
        <v>14.4</v>
      </c>
      <c r="U10" s="2">
        <v>2640</v>
      </c>
      <c r="V10" s="2">
        <v>30.7</v>
      </c>
      <c r="W10" s="2">
        <v>7350</v>
      </c>
      <c r="X10" s="2">
        <v>162</v>
      </c>
      <c r="Y10" s="16"/>
      <c r="Z10" s="2">
        <v>5</v>
      </c>
      <c r="AA10" s="2">
        <v>2.5</v>
      </c>
      <c r="AB10" s="2">
        <v>2010</v>
      </c>
      <c r="AC10" s="2">
        <v>5</v>
      </c>
      <c r="AD10" s="2">
        <v>2.5</v>
      </c>
      <c r="AE10" s="2">
        <v>10300</v>
      </c>
      <c r="AF10" s="2">
        <v>3.51</v>
      </c>
      <c r="AG10" s="2">
        <v>10</v>
      </c>
      <c r="AH10" s="2">
        <v>99</v>
      </c>
      <c r="AJ10"/>
      <c r="AK10"/>
      <c r="AL10" s="16"/>
      <c r="AM10" s="16"/>
      <c r="AN10" s="16"/>
    </row>
    <row r="11" spans="1:41" s="1" customFormat="1" x14ac:dyDescent="0.25">
      <c r="A11" s="16" t="s">
        <v>51</v>
      </c>
      <c r="B11" s="16" t="s">
        <v>41</v>
      </c>
      <c r="C11" s="16" t="s">
        <v>23</v>
      </c>
      <c r="D11" s="27">
        <v>96.480172800000005</v>
      </c>
      <c r="E11" s="16" t="s">
        <v>43</v>
      </c>
      <c r="F11" s="16" t="s">
        <v>26</v>
      </c>
      <c r="G11" s="20">
        <v>42225.517361111109</v>
      </c>
      <c r="H11" s="32">
        <f t="shared" si="0"/>
        <v>70847.409</v>
      </c>
      <c r="I11" s="33">
        <f t="shared" si="1"/>
        <v>2397.4089999999997</v>
      </c>
      <c r="J11" s="34">
        <f t="shared" si="2"/>
        <v>68450</v>
      </c>
      <c r="K11" s="16">
        <v>526</v>
      </c>
      <c r="L11" s="16">
        <v>2.5</v>
      </c>
      <c r="M11" s="16">
        <v>2.5</v>
      </c>
      <c r="N11" s="16">
        <v>42.4</v>
      </c>
      <c r="O11" s="16">
        <v>2</v>
      </c>
      <c r="P11" s="16">
        <v>0.5</v>
      </c>
      <c r="Q11" s="16">
        <v>49700</v>
      </c>
      <c r="R11" s="16">
        <v>5</v>
      </c>
      <c r="S11" s="16">
        <v>0.81899999999999995</v>
      </c>
      <c r="T11" s="16">
        <v>9.5399999999999991</v>
      </c>
      <c r="U11" s="16">
        <v>1540</v>
      </c>
      <c r="V11" s="16">
        <v>20.399999999999999</v>
      </c>
      <c r="W11" s="16">
        <v>7150</v>
      </c>
      <c r="X11" s="16">
        <v>140</v>
      </c>
      <c r="Y11" s="16">
        <v>0.05</v>
      </c>
      <c r="Z11" s="16">
        <v>5</v>
      </c>
      <c r="AA11" s="16">
        <v>2.5</v>
      </c>
      <c r="AB11" s="16">
        <v>1900</v>
      </c>
      <c r="AC11" s="16">
        <v>5</v>
      </c>
      <c r="AD11" s="16">
        <v>2.5</v>
      </c>
      <c r="AE11" s="16">
        <v>9700</v>
      </c>
      <c r="AF11" s="16">
        <v>2.5</v>
      </c>
      <c r="AG11" s="16">
        <v>10</v>
      </c>
      <c r="AH11" s="16">
        <v>78.2</v>
      </c>
      <c r="AI11"/>
      <c r="AJ11"/>
      <c r="AK11"/>
      <c r="AL11"/>
      <c r="AM11"/>
      <c r="AN11"/>
      <c r="AO11"/>
    </row>
    <row r="12" spans="1:41" s="1" customFormat="1" ht="12" x14ac:dyDescent="0.2">
      <c r="A12" s="16" t="s">
        <v>61</v>
      </c>
      <c r="B12" s="16" t="s">
        <v>41</v>
      </c>
      <c r="C12" s="16" t="s">
        <v>23</v>
      </c>
      <c r="D12" s="27">
        <v>96.480172800000005</v>
      </c>
      <c r="E12" s="16" t="s">
        <v>43</v>
      </c>
      <c r="F12" s="16" t="s">
        <v>26</v>
      </c>
      <c r="G12" s="20">
        <v>42227.671527777777</v>
      </c>
      <c r="H12" s="32">
        <f t="shared" si="0"/>
        <v>83699.680000000022</v>
      </c>
      <c r="I12" s="33">
        <f t="shared" si="1"/>
        <v>699.68000000002212</v>
      </c>
      <c r="J12" s="34">
        <f t="shared" si="2"/>
        <v>83000</v>
      </c>
      <c r="K12" s="2">
        <v>140</v>
      </c>
      <c r="L12" s="2">
        <v>0.4</v>
      </c>
      <c r="M12" s="2">
        <v>0.37</v>
      </c>
      <c r="N12" s="2">
        <v>45</v>
      </c>
      <c r="O12" s="16">
        <v>0.15</v>
      </c>
      <c r="P12" s="2">
        <v>0.15</v>
      </c>
      <c r="Q12" s="2">
        <v>61000</v>
      </c>
      <c r="R12" s="2">
        <v>1</v>
      </c>
      <c r="S12" s="2">
        <v>0.34</v>
      </c>
      <c r="T12" s="2">
        <v>3.9</v>
      </c>
      <c r="U12" s="2">
        <v>350</v>
      </c>
      <c r="V12" s="2">
        <v>2.8</v>
      </c>
      <c r="W12" s="2">
        <v>7800</v>
      </c>
      <c r="X12" s="2">
        <v>110</v>
      </c>
      <c r="Y12" s="16"/>
      <c r="Z12" s="2">
        <v>0.77</v>
      </c>
      <c r="AA12" s="2">
        <v>1.3</v>
      </c>
      <c r="AB12" s="2">
        <v>2200</v>
      </c>
      <c r="AC12" s="2">
        <v>2</v>
      </c>
      <c r="AD12" s="2">
        <v>0.1</v>
      </c>
      <c r="AE12" s="2">
        <v>12000</v>
      </c>
      <c r="AF12" s="2">
        <v>0.1</v>
      </c>
      <c r="AG12" s="2">
        <v>0.3</v>
      </c>
      <c r="AH12" s="2">
        <v>41</v>
      </c>
      <c r="AJ12" s="16"/>
      <c r="AK12" s="16"/>
      <c r="AL12" s="16"/>
      <c r="AM12" s="16"/>
      <c r="AN12" s="16"/>
    </row>
    <row r="13" spans="1:41" s="1" customFormat="1" ht="12" x14ac:dyDescent="0.2">
      <c r="A13" s="16" t="s">
        <v>68</v>
      </c>
      <c r="B13" s="16" t="s">
        <v>41</v>
      </c>
      <c r="C13" s="16" t="s">
        <v>23</v>
      </c>
      <c r="D13" s="27">
        <v>96.480172800000005</v>
      </c>
      <c r="E13" s="16" t="s">
        <v>43</v>
      </c>
      <c r="F13" s="16" t="s">
        <v>26</v>
      </c>
      <c r="G13" s="20">
        <v>42228.5</v>
      </c>
      <c r="H13" s="32">
        <f t="shared" si="0"/>
        <v>84785.856000000014</v>
      </c>
      <c r="I13" s="33">
        <f t="shared" si="1"/>
        <v>585.85600000001432</v>
      </c>
      <c r="J13" s="34">
        <f t="shared" si="2"/>
        <v>84200</v>
      </c>
      <c r="K13" s="2">
        <v>130</v>
      </c>
      <c r="L13" s="2">
        <v>0.4</v>
      </c>
      <c r="M13" s="2">
        <v>0.37</v>
      </c>
      <c r="N13" s="2">
        <v>47</v>
      </c>
      <c r="O13" s="2">
        <v>0.15</v>
      </c>
      <c r="P13" s="2">
        <v>9.6000000000000002E-2</v>
      </c>
      <c r="Q13" s="2">
        <v>62000</v>
      </c>
      <c r="R13" s="2">
        <v>1</v>
      </c>
      <c r="S13" s="2">
        <v>0.31</v>
      </c>
      <c r="T13" s="2">
        <v>3.5</v>
      </c>
      <c r="U13" s="2">
        <v>260</v>
      </c>
      <c r="V13" s="2">
        <v>2.5</v>
      </c>
      <c r="W13" s="2">
        <v>8000</v>
      </c>
      <c r="X13" s="2">
        <v>100</v>
      </c>
      <c r="Y13" s="16"/>
      <c r="Z13" s="2">
        <v>0.8</v>
      </c>
      <c r="AA13" s="2">
        <v>1.3</v>
      </c>
      <c r="AB13" s="2">
        <v>2200</v>
      </c>
      <c r="AC13" s="2">
        <v>0.93</v>
      </c>
      <c r="AD13" s="2">
        <v>0.1</v>
      </c>
      <c r="AE13" s="2">
        <v>12000</v>
      </c>
      <c r="AF13" s="2">
        <v>0.1</v>
      </c>
      <c r="AG13" s="2">
        <v>0.3</v>
      </c>
      <c r="AH13" s="2">
        <v>37</v>
      </c>
      <c r="AJ13" s="16"/>
      <c r="AK13" s="16"/>
      <c r="AL13" s="16"/>
      <c r="AM13" s="16"/>
      <c r="AN13" s="16"/>
    </row>
    <row r="14" spans="1:41" s="1" customFormat="1" x14ac:dyDescent="0.25">
      <c r="A14" s="16" t="s">
        <v>52</v>
      </c>
      <c r="B14" s="16" t="s">
        <v>41</v>
      </c>
      <c r="C14" s="16" t="s">
        <v>23</v>
      </c>
      <c r="D14" s="27">
        <v>96.480172800000005</v>
      </c>
      <c r="E14" s="16" t="s">
        <v>43</v>
      </c>
      <c r="F14" s="16" t="s">
        <v>26</v>
      </c>
      <c r="G14" s="20">
        <v>42229.489583333336</v>
      </c>
      <c r="H14" s="32">
        <f t="shared" si="0"/>
        <v>85721.470000000016</v>
      </c>
      <c r="I14" s="33">
        <f t="shared" si="1"/>
        <v>621.47000000001572</v>
      </c>
      <c r="J14" s="34">
        <f t="shared" si="2"/>
        <v>85100</v>
      </c>
      <c r="K14" s="16">
        <v>150</v>
      </c>
      <c r="L14" s="16">
        <v>0.4</v>
      </c>
      <c r="M14" s="16">
        <v>0.37</v>
      </c>
      <c r="N14" s="16">
        <v>46</v>
      </c>
      <c r="O14" s="16">
        <v>0.15</v>
      </c>
      <c r="P14" s="16">
        <v>0.12</v>
      </c>
      <c r="Q14" s="16">
        <v>64000</v>
      </c>
      <c r="R14" s="16">
        <v>1</v>
      </c>
      <c r="S14" s="16">
        <v>0.34</v>
      </c>
      <c r="T14" s="16">
        <v>4</v>
      </c>
      <c r="U14" s="16">
        <v>260</v>
      </c>
      <c r="V14" s="16">
        <v>2.9</v>
      </c>
      <c r="W14" s="16">
        <v>8000</v>
      </c>
      <c r="X14" s="16">
        <v>110</v>
      </c>
      <c r="Y14" s="16">
        <v>0.08</v>
      </c>
      <c r="Z14" s="16">
        <v>0.93</v>
      </c>
      <c r="AA14" s="16">
        <v>1.1000000000000001</v>
      </c>
      <c r="AB14" s="16">
        <v>2100</v>
      </c>
      <c r="AC14" s="16">
        <v>0.57999999999999996</v>
      </c>
      <c r="AD14" s="16">
        <v>0.1</v>
      </c>
      <c r="AE14" s="16">
        <v>11000</v>
      </c>
      <c r="AF14" s="16">
        <v>0.1</v>
      </c>
      <c r="AG14" s="16">
        <v>0.3</v>
      </c>
      <c r="AH14" s="16">
        <v>43</v>
      </c>
      <c r="AI14"/>
      <c r="AJ14"/>
      <c r="AK14"/>
      <c r="AL14"/>
      <c r="AM14"/>
      <c r="AN14"/>
      <c r="AO14"/>
    </row>
    <row r="15" spans="1:41" s="1" customFormat="1" x14ac:dyDescent="0.25">
      <c r="A15" s="16" t="s">
        <v>53</v>
      </c>
      <c r="B15" s="16" t="s">
        <v>41</v>
      </c>
      <c r="C15" s="16" t="s">
        <v>23</v>
      </c>
      <c r="D15" s="27">
        <v>96.480172800000005</v>
      </c>
      <c r="E15" s="16" t="s">
        <v>43</v>
      </c>
      <c r="F15" s="16" t="s">
        <v>26</v>
      </c>
      <c r="G15" s="20">
        <v>42232.416666666664</v>
      </c>
      <c r="H15" s="32">
        <f t="shared" si="0"/>
        <v>102634.18000000004</v>
      </c>
      <c r="I15" s="33">
        <f t="shared" si="1"/>
        <v>434.18000000003667</v>
      </c>
      <c r="J15" s="34">
        <f t="shared" si="2"/>
        <v>102200</v>
      </c>
      <c r="K15" s="16">
        <v>74</v>
      </c>
      <c r="L15" s="16">
        <v>0.4</v>
      </c>
      <c r="M15" s="16">
        <v>1.5</v>
      </c>
      <c r="N15" s="16">
        <v>56</v>
      </c>
      <c r="O15" s="16">
        <v>0.15</v>
      </c>
      <c r="P15" s="16">
        <v>0.32</v>
      </c>
      <c r="Q15" s="16">
        <v>75000</v>
      </c>
      <c r="R15" s="16">
        <v>1</v>
      </c>
      <c r="S15" s="16">
        <v>0.55000000000000004</v>
      </c>
      <c r="T15" s="16">
        <v>2.6</v>
      </c>
      <c r="U15" s="16">
        <v>150</v>
      </c>
      <c r="V15" s="16">
        <v>1.6</v>
      </c>
      <c r="W15" s="16">
        <v>9400</v>
      </c>
      <c r="X15" s="16">
        <v>100</v>
      </c>
      <c r="Y15" s="16">
        <v>0.08</v>
      </c>
      <c r="Z15" s="16">
        <v>1.1000000000000001</v>
      </c>
      <c r="AA15" s="16">
        <v>1.8</v>
      </c>
      <c r="AB15" s="16">
        <v>2800</v>
      </c>
      <c r="AC15" s="16">
        <v>0.57999999999999996</v>
      </c>
      <c r="AD15" s="16">
        <v>0.1</v>
      </c>
      <c r="AE15" s="16">
        <v>15000</v>
      </c>
      <c r="AF15" s="16">
        <v>0.1</v>
      </c>
      <c r="AG15" s="16">
        <v>0.3</v>
      </c>
      <c r="AH15" s="16">
        <v>42</v>
      </c>
      <c r="AI15"/>
      <c r="AJ15"/>
      <c r="AK15"/>
      <c r="AL15"/>
      <c r="AM15"/>
      <c r="AN15"/>
      <c r="AO15"/>
    </row>
    <row r="16" spans="1:41" s="1" customFormat="1" x14ac:dyDescent="0.25">
      <c r="A16" s="16" t="s">
        <v>54</v>
      </c>
      <c r="B16" s="16" t="s">
        <v>41</v>
      </c>
      <c r="C16" s="16" t="s">
        <v>23</v>
      </c>
      <c r="D16" s="27">
        <v>96.480172800000005</v>
      </c>
      <c r="E16" s="16" t="s">
        <v>43</v>
      </c>
      <c r="F16" s="16" t="s">
        <v>26</v>
      </c>
      <c r="G16" s="20">
        <v>42236.444444444445</v>
      </c>
      <c r="H16" s="32">
        <f t="shared" si="0"/>
        <v>113937.72000000002</v>
      </c>
      <c r="I16" s="33">
        <f t="shared" si="1"/>
        <v>437.72000000001572</v>
      </c>
      <c r="J16" s="34">
        <f t="shared" si="2"/>
        <v>113500</v>
      </c>
      <c r="K16" s="16">
        <v>56</v>
      </c>
      <c r="L16" s="16">
        <v>0.4</v>
      </c>
      <c r="M16" s="16">
        <v>0.59</v>
      </c>
      <c r="N16" s="16">
        <v>62</v>
      </c>
      <c r="O16" s="16">
        <v>0.15</v>
      </c>
      <c r="P16" s="16">
        <v>0.5</v>
      </c>
      <c r="Q16" s="16">
        <v>79000</v>
      </c>
      <c r="R16" s="16">
        <v>1</v>
      </c>
      <c r="S16" s="16">
        <v>1</v>
      </c>
      <c r="T16" s="16">
        <v>3.1</v>
      </c>
      <c r="U16" s="16">
        <v>180</v>
      </c>
      <c r="V16" s="16">
        <v>1.9</v>
      </c>
      <c r="W16" s="16">
        <v>11000</v>
      </c>
      <c r="X16" s="16">
        <v>86</v>
      </c>
      <c r="Y16" s="16">
        <v>0.08</v>
      </c>
      <c r="Z16" s="16">
        <v>1.1000000000000001</v>
      </c>
      <c r="AA16" s="16">
        <v>1.4</v>
      </c>
      <c r="AB16" s="16">
        <v>3500</v>
      </c>
      <c r="AC16" s="16">
        <v>3</v>
      </c>
      <c r="AD16" s="16">
        <v>0.1</v>
      </c>
      <c r="AE16" s="16">
        <v>20000</v>
      </c>
      <c r="AF16" s="16">
        <v>0.1</v>
      </c>
      <c r="AG16" s="16">
        <v>0.3</v>
      </c>
      <c r="AH16" s="16">
        <v>39</v>
      </c>
      <c r="AI16"/>
      <c r="AJ16"/>
      <c r="AK16"/>
      <c r="AL16"/>
      <c r="AM16"/>
      <c r="AN16"/>
      <c r="AO16"/>
    </row>
    <row r="17" spans="1:41" s="1" customFormat="1" x14ac:dyDescent="0.25">
      <c r="A17" s="16" t="s">
        <v>55</v>
      </c>
      <c r="B17" s="16" t="s">
        <v>41</v>
      </c>
      <c r="C17" s="16" t="s">
        <v>23</v>
      </c>
      <c r="D17" s="27">
        <v>96.480172800000005</v>
      </c>
      <c r="E17" s="16" t="s">
        <v>43</v>
      </c>
      <c r="F17" s="16" t="s">
        <v>26</v>
      </c>
      <c r="G17" s="20">
        <v>42237.430555555555</v>
      </c>
      <c r="H17" s="32">
        <f t="shared" si="0"/>
        <v>113921.8</v>
      </c>
      <c r="I17" s="33">
        <f t="shared" si="1"/>
        <v>421.80000000000291</v>
      </c>
      <c r="J17" s="34">
        <f t="shared" si="2"/>
        <v>113500</v>
      </c>
      <c r="K17" s="16">
        <v>50</v>
      </c>
      <c r="L17" s="16">
        <v>0.4</v>
      </c>
      <c r="M17" s="16">
        <v>0.37</v>
      </c>
      <c r="N17" s="16">
        <v>60</v>
      </c>
      <c r="O17" s="16">
        <v>0.15</v>
      </c>
      <c r="P17" s="16">
        <v>0.5</v>
      </c>
      <c r="Q17" s="16">
        <v>78000</v>
      </c>
      <c r="R17" s="16">
        <v>1</v>
      </c>
      <c r="S17" s="16">
        <v>2.2999999999999998</v>
      </c>
      <c r="T17" s="16">
        <v>2.2000000000000002</v>
      </c>
      <c r="U17" s="16">
        <v>170</v>
      </c>
      <c r="V17" s="16">
        <v>1.9</v>
      </c>
      <c r="W17" s="16">
        <v>11000</v>
      </c>
      <c r="X17" s="16">
        <v>82</v>
      </c>
      <c r="Y17" s="16">
        <v>0.08</v>
      </c>
      <c r="Z17" s="16">
        <v>1.2</v>
      </c>
      <c r="AA17" s="16">
        <v>2.9</v>
      </c>
      <c r="AB17" s="16">
        <v>3500</v>
      </c>
      <c r="AC17" s="16">
        <v>3.3</v>
      </c>
      <c r="AD17" s="16">
        <v>0.1</v>
      </c>
      <c r="AE17" s="16">
        <v>21000</v>
      </c>
      <c r="AF17" s="16">
        <v>0.1</v>
      </c>
      <c r="AG17" s="16">
        <v>0.3</v>
      </c>
      <c r="AH17" s="16">
        <v>43</v>
      </c>
      <c r="AI17"/>
      <c r="AJ17"/>
      <c r="AK17"/>
      <c r="AL17"/>
      <c r="AM17"/>
      <c r="AN17"/>
      <c r="AO17"/>
    </row>
    <row r="18" spans="1:41" s="1" customFormat="1" x14ac:dyDescent="0.25">
      <c r="A18" s="16" t="s">
        <v>56</v>
      </c>
      <c r="B18" s="16" t="s">
        <v>41</v>
      </c>
      <c r="C18" s="16" t="s">
        <v>23</v>
      </c>
      <c r="D18" s="27">
        <v>96.480172800000005</v>
      </c>
      <c r="E18" s="16" t="s">
        <v>43</v>
      </c>
      <c r="F18" s="16" t="s">
        <v>26</v>
      </c>
      <c r="G18" s="20">
        <v>42240.423611111109</v>
      </c>
      <c r="H18" s="32">
        <f t="shared" si="0"/>
        <v>120294.88000000002</v>
      </c>
      <c r="I18" s="33">
        <f t="shared" si="1"/>
        <v>494.88000000001921</v>
      </c>
      <c r="J18" s="34">
        <f t="shared" si="2"/>
        <v>119800</v>
      </c>
      <c r="K18" s="16">
        <v>71</v>
      </c>
      <c r="L18" s="16">
        <v>0.4</v>
      </c>
      <c r="M18" s="16">
        <v>0.57999999999999996</v>
      </c>
      <c r="N18" s="16">
        <v>61</v>
      </c>
      <c r="O18" s="16">
        <v>0.15</v>
      </c>
      <c r="P18" s="16">
        <v>0.17</v>
      </c>
      <c r="Q18" s="16">
        <v>82000</v>
      </c>
      <c r="R18" s="16">
        <v>1</v>
      </c>
      <c r="S18" s="16">
        <v>0.48</v>
      </c>
      <c r="T18" s="16">
        <v>2.8</v>
      </c>
      <c r="U18" s="16">
        <v>230</v>
      </c>
      <c r="V18" s="16">
        <v>2.2999999999999998</v>
      </c>
      <c r="W18" s="16">
        <v>11000</v>
      </c>
      <c r="X18" s="16">
        <v>77</v>
      </c>
      <c r="Y18" s="16">
        <v>0.08</v>
      </c>
      <c r="Z18" s="16">
        <v>1.2</v>
      </c>
      <c r="AA18" s="16">
        <v>4.5999999999999996</v>
      </c>
      <c r="AB18" s="16">
        <v>3800</v>
      </c>
      <c r="AC18" s="16">
        <v>0.57999999999999996</v>
      </c>
      <c r="AD18" s="16">
        <v>0.1</v>
      </c>
      <c r="AE18" s="16">
        <v>23000</v>
      </c>
      <c r="AF18" s="16">
        <v>0.1</v>
      </c>
      <c r="AG18" s="16">
        <v>0.34</v>
      </c>
      <c r="AH18" s="16">
        <v>41</v>
      </c>
      <c r="AI18"/>
      <c r="AJ18"/>
      <c r="AK18"/>
      <c r="AL18"/>
      <c r="AM18"/>
      <c r="AN18"/>
      <c r="AO18"/>
    </row>
    <row r="19" spans="1:41" s="4" customFormat="1" ht="12" x14ac:dyDescent="0.2">
      <c r="A19" s="16" t="s">
        <v>62</v>
      </c>
      <c r="B19" s="16" t="s">
        <v>41</v>
      </c>
      <c r="C19" s="16" t="s">
        <v>23</v>
      </c>
      <c r="D19" s="27">
        <v>96.480172800000005</v>
      </c>
      <c r="E19" s="16" t="s">
        <v>43</v>
      </c>
      <c r="F19" s="16" t="s">
        <v>26</v>
      </c>
      <c r="G19" s="20">
        <v>42241.40625</v>
      </c>
      <c r="H19" s="32">
        <f t="shared" si="0"/>
        <v>135489.01999999999</v>
      </c>
      <c r="I19" s="33">
        <f t="shared" si="1"/>
        <v>489.01999999998952</v>
      </c>
      <c r="J19" s="34">
        <f t="shared" si="2"/>
        <v>135000</v>
      </c>
      <c r="K19" s="5">
        <v>61</v>
      </c>
      <c r="L19" s="5">
        <v>0.4</v>
      </c>
      <c r="M19" s="5">
        <v>1.1000000000000001</v>
      </c>
      <c r="N19" s="5">
        <v>63</v>
      </c>
      <c r="O19" s="5">
        <v>0.15</v>
      </c>
      <c r="P19" s="5">
        <v>0.19</v>
      </c>
      <c r="Q19" s="5">
        <v>94000</v>
      </c>
      <c r="R19" s="5">
        <v>1</v>
      </c>
      <c r="S19" s="5">
        <v>0.4</v>
      </c>
      <c r="T19" s="5">
        <v>1.7</v>
      </c>
      <c r="U19" s="5">
        <v>230</v>
      </c>
      <c r="V19" s="5">
        <v>2.1</v>
      </c>
      <c r="W19" s="5">
        <v>13000</v>
      </c>
      <c r="X19" s="5">
        <v>77</v>
      </c>
      <c r="Y19" s="19"/>
      <c r="Z19" s="5">
        <v>1.2</v>
      </c>
      <c r="AA19" s="5">
        <v>3.5</v>
      </c>
      <c r="AB19" s="5">
        <v>4000</v>
      </c>
      <c r="AC19" s="5">
        <v>0.57999999999999996</v>
      </c>
      <c r="AD19" s="5">
        <v>0.1</v>
      </c>
      <c r="AE19" s="5">
        <v>24000</v>
      </c>
      <c r="AF19" s="5">
        <v>0.1</v>
      </c>
      <c r="AG19" s="5">
        <v>1.5</v>
      </c>
      <c r="AH19" s="5">
        <v>44</v>
      </c>
      <c r="AJ19" s="19"/>
      <c r="AK19" s="19"/>
      <c r="AL19" s="19"/>
      <c r="AM19" s="19"/>
      <c r="AN19" s="19"/>
    </row>
    <row r="20" spans="1:41" s="4" customFormat="1" ht="12" x14ac:dyDescent="0.2">
      <c r="A20" s="16" t="s">
        <v>63</v>
      </c>
      <c r="B20" s="16" t="s">
        <v>41</v>
      </c>
      <c r="C20" s="16" t="s">
        <v>23</v>
      </c>
      <c r="D20" s="27">
        <v>96.480172800000005</v>
      </c>
      <c r="E20" s="16" t="s">
        <v>43</v>
      </c>
      <c r="F20" s="16" t="s">
        <v>26</v>
      </c>
      <c r="G20" s="20">
        <v>42242.388888888891</v>
      </c>
      <c r="H20" s="32">
        <f t="shared" si="0"/>
        <v>131203.92000000001</v>
      </c>
      <c r="I20" s="33">
        <f t="shared" si="1"/>
        <v>503.92000000001281</v>
      </c>
      <c r="J20" s="34">
        <f t="shared" si="2"/>
        <v>130700</v>
      </c>
      <c r="K20" s="5">
        <v>79</v>
      </c>
      <c r="L20" s="5">
        <v>0.4</v>
      </c>
      <c r="M20" s="5">
        <v>1.1000000000000001</v>
      </c>
      <c r="N20" s="5">
        <v>60</v>
      </c>
      <c r="O20" s="5">
        <v>0.15</v>
      </c>
      <c r="P20" s="5">
        <v>0.15</v>
      </c>
      <c r="Q20" s="5">
        <v>88000</v>
      </c>
      <c r="R20" s="5">
        <v>1</v>
      </c>
      <c r="S20" s="5">
        <v>0.24</v>
      </c>
      <c r="T20" s="5">
        <v>1.8</v>
      </c>
      <c r="U20" s="5">
        <v>240</v>
      </c>
      <c r="V20" s="5">
        <v>2.2999999999999998</v>
      </c>
      <c r="W20" s="5">
        <v>13000</v>
      </c>
      <c r="X20" s="5">
        <v>75</v>
      </c>
      <c r="Y20" s="19"/>
      <c r="Z20" s="5">
        <v>1.2</v>
      </c>
      <c r="AA20" s="5">
        <v>1.8</v>
      </c>
      <c r="AB20" s="5">
        <v>3700</v>
      </c>
      <c r="AC20" s="5">
        <v>0.57999999999999996</v>
      </c>
      <c r="AD20" s="5">
        <v>0.1</v>
      </c>
      <c r="AE20" s="5">
        <v>26000</v>
      </c>
      <c r="AF20" s="5">
        <v>0.1</v>
      </c>
      <c r="AG20" s="5">
        <v>1</v>
      </c>
      <c r="AH20" s="5">
        <v>38</v>
      </c>
      <c r="AJ20" s="19"/>
      <c r="AK20" s="19"/>
      <c r="AL20" s="19"/>
      <c r="AM20" s="19"/>
      <c r="AN20" s="19"/>
    </row>
    <row r="21" spans="1:41" s="4" customFormat="1" ht="12" x14ac:dyDescent="0.2">
      <c r="A21" s="16" t="s">
        <v>64</v>
      </c>
      <c r="B21" s="16" t="s">
        <v>41</v>
      </c>
      <c r="C21" s="16" t="s">
        <v>23</v>
      </c>
      <c r="D21" s="27">
        <v>96.480172800000005</v>
      </c>
      <c r="E21" s="16" t="s">
        <v>43</v>
      </c>
      <c r="F21" s="16" t="s">
        <v>26</v>
      </c>
      <c r="G21" s="8">
        <v>42247.368055555555</v>
      </c>
      <c r="H21" s="32">
        <f t="shared" si="0"/>
        <v>118181.11000000003</v>
      </c>
      <c r="I21" s="33">
        <f t="shared" si="1"/>
        <v>381.11000000002969</v>
      </c>
      <c r="J21" s="34">
        <f t="shared" si="2"/>
        <v>117800</v>
      </c>
      <c r="K21" s="5">
        <v>57</v>
      </c>
      <c r="L21" s="5">
        <v>0.4</v>
      </c>
      <c r="M21" s="5">
        <v>0.37</v>
      </c>
      <c r="N21" s="5">
        <v>64</v>
      </c>
      <c r="O21" s="5">
        <v>0.15</v>
      </c>
      <c r="P21" s="5">
        <v>0.5</v>
      </c>
      <c r="Q21" s="5">
        <v>82000</v>
      </c>
      <c r="R21" s="5">
        <v>1</v>
      </c>
      <c r="S21" s="5">
        <v>0.19</v>
      </c>
      <c r="T21" s="5">
        <v>2.6</v>
      </c>
      <c r="U21" s="5">
        <v>150</v>
      </c>
      <c r="V21" s="5">
        <v>1.6</v>
      </c>
      <c r="W21" s="5">
        <v>11000</v>
      </c>
      <c r="X21" s="5">
        <v>58</v>
      </c>
      <c r="Y21" s="19"/>
      <c r="Z21" s="5">
        <v>1.1000000000000001</v>
      </c>
      <c r="AA21" s="5">
        <v>1.3</v>
      </c>
      <c r="AB21" s="5">
        <v>3800</v>
      </c>
      <c r="AC21" s="5">
        <v>4.4000000000000004</v>
      </c>
      <c r="AD21" s="5">
        <v>0.1</v>
      </c>
      <c r="AE21" s="5">
        <v>21000</v>
      </c>
      <c r="AF21" s="5">
        <v>0.1</v>
      </c>
      <c r="AG21" s="5">
        <v>0.3</v>
      </c>
      <c r="AH21" s="5">
        <v>38</v>
      </c>
      <c r="AJ21" s="19"/>
      <c r="AK21" s="19"/>
      <c r="AL21" s="19"/>
      <c r="AM21" s="19"/>
      <c r="AN21" s="19"/>
    </row>
    <row r="22" spans="1:41" s="4" customFormat="1" ht="12" x14ac:dyDescent="0.2">
      <c r="A22" s="16" t="s">
        <v>65</v>
      </c>
      <c r="B22" s="16" t="s">
        <v>41</v>
      </c>
      <c r="C22" s="16" t="s">
        <v>23</v>
      </c>
      <c r="D22" s="27">
        <v>96.480172800000005</v>
      </c>
      <c r="E22" s="16" t="s">
        <v>43</v>
      </c>
      <c r="F22" s="16" t="s">
        <v>26</v>
      </c>
      <c r="G22" s="8">
        <v>42249.385416666664</v>
      </c>
      <c r="H22" s="32">
        <f t="shared" si="0"/>
        <v>129042.39000000003</v>
      </c>
      <c r="I22" s="33">
        <f t="shared" si="1"/>
        <v>442.39000000002852</v>
      </c>
      <c r="J22" s="34">
        <f t="shared" si="2"/>
        <v>128600</v>
      </c>
      <c r="K22" s="5">
        <v>60</v>
      </c>
      <c r="L22" s="5">
        <v>0.4</v>
      </c>
      <c r="M22" s="5">
        <v>0.49</v>
      </c>
      <c r="N22" s="5">
        <v>64</v>
      </c>
      <c r="O22" s="5">
        <v>0.15</v>
      </c>
      <c r="P22" s="5">
        <v>0.15</v>
      </c>
      <c r="Q22" s="5">
        <v>85000</v>
      </c>
      <c r="R22" s="5">
        <v>1</v>
      </c>
      <c r="S22" s="5">
        <v>0.2</v>
      </c>
      <c r="T22" s="5">
        <v>3.1</v>
      </c>
      <c r="U22" s="5">
        <v>200</v>
      </c>
      <c r="V22" s="5">
        <v>1.8</v>
      </c>
      <c r="W22" s="5">
        <v>12000</v>
      </c>
      <c r="X22" s="5">
        <v>63</v>
      </c>
      <c r="Y22" s="19"/>
      <c r="Z22" s="5">
        <v>1.3</v>
      </c>
      <c r="AA22" s="5">
        <v>1</v>
      </c>
      <c r="AB22" s="5">
        <v>4600</v>
      </c>
      <c r="AC22" s="5">
        <v>6.3</v>
      </c>
      <c r="AD22" s="5">
        <v>0.1</v>
      </c>
      <c r="AE22" s="5">
        <v>27000</v>
      </c>
      <c r="AF22" s="5">
        <v>0.1</v>
      </c>
      <c r="AG22" s="5">
        <v>0.3</v>
      </c>
      <c r="AH22" s="5">
        <v>39</v>
      </c>
      <c r="AJ22" s="19"/>
      <c r="AK22" s="19"/>
      <c r="AL22" s="19"/>
      <c r="AM22" s="19"/>
      <c r="AN22" s="19"/>
    </row>
    <row r="23" spans="1:41" s="4" customFormat="1" ht="12" x14ac:dyDescent="0.2">
      <c r="A23" s="16" t="s">
        <v>66</v>
      </c>
      <c r="B23" s="16" t="s">
        <v>41</v>
      </c>
      <c r="C23" s="16" t="s">
        <v>23</v>
      </c>
      <c r="D23" s="27">
        <v>96.480172800000005</v>
      </c>
      <c r="E23" s="16" t="s">
        <v>43</v>
      </c>
      <c r="F23" s="16" t="s">
        <v>26</v>
      </c>
      <c r="G23" s="8">
        <v>42250.388888888891</v>
      </c>
      <c r="H23" s="32">
        <f t="shared" si="0"/>
        <v>125707.93300000002</v>
      </c>
      <c r="I23" s="33">
        <f t="shared" si="1"/>
        <v>407.93300000001909</v>
      </c>
      <c r="J23" s="34">
        <f t="shared" si="2"/>
        <v>125300</v>
      </c>
      <c r="K23" s="5">
        <v>24</v>
      </c>
      <c r="L23" s="5">
        <v>0.4</v>
      </c>
      <c r="M23" s="5">
        <v>0.37</v>
      </c>
      <c r="N23" s="5">
        <v>66</v>
      </c>
      <c r="O23" s="5">
        <v>0.15</v>
      </c>
      <c r="P23" s="5">
        <v>4.2999999999999997E-2</v>
      </c>
      <c r="Q23" s="5">
        <v>84000</v>
      </c>
      <c r="R23" s="5">
        <v>1</v>
      </c>
      <c r="S23" s="5">
        <v>0.47</v>
      </c>
      <c r="T23" s="5">
        <v>2.2000000000000002</v>
      </c>
      <c r="U23" s="5">
        <v>200</v>
      </c>
      <c r="V23" s="5">
        <v>2</v>
      </c>
      <c r="W23" s="5">
        <v>12000</v>
      </c>
      <c r="X23" s="5">
        <v>63</v>
      </c>
      <c r="Y23" s="19"/>
      <c r="Z23" s="5">
        <v>1.3</v>
      </c>
      <c r="AA23" s="5">
        <v>3.3</v>
      </c>
      <c r="AB23" s="5">
        <v>4300</v>
      </c>
      <c r="AC23" s="5">
        <v>5.2</v>
      </c>
      <c r="AD23" s="5">
        <v>0.1</v>
      </c>
      <c r="AE23" s="5">
        <v>25000</v>
      </c>
      <c r="AF23" s="5">
        <v>0.1</v>
      </c>
      <c r="AG23" s="5">
        <v>0.3</v>
      </c>
      <c r="AH23" s="5">
        <v>38</v>
      </c>
      <c r="AJ23" s="19"/>
      <c r="AK23" s="19"/>
      <c r="AL23" s="19"/>
      <c r="AM23" s="19"/>
      <c r="AN23" s="19"/>
    </row>
    <row r="24" spans="1:41" s="1" customFormat="1" ht="12" x14ac:dyDescent="0.2">
      <c r="A24" s="16" t="s">
        <v>57</v>
      </c>
      <c r="B24" s="16" t="s">
        <v>41</v>
      </c>
      <c r="C24" s="16" t="s">
        <v>23</v>
      </c>
      <c r="D24" s="27">
        <v>96.480172800000005</v>
      </c>
      <c r="E24" s="16" t="s">
        <v>43</v>
      </c>
      <c r="F24" s="16" t="s">
        <v>26</v>
      </c>
      <c r="G24" s="20">
        <v>42251.416666666664</v>
      </c>
      <c r="H24" s="32">
        <f t="shared" si="0"/>
        <v>133512.96000000005</v>
      </c>
      <c r="I24" s="33">
        <f t="shared" si="1"/>
        <v>412.96000000005006</v>
      </c>
      <c r="J24" s="34">
        <f t="shared" si="2"/>
        <v>133100</v>
      </c>
      <c r="K24" s="16">
        <v>56</v>
      </c>
      <c r="L24" s="16">
        <v>0.4</v>
      </c>
      <c r="M24" s="16">
        <v>1.1000000000000001</v>
      </c>
      <c r="N24" s="16">
        <v>65</v>
      </c>
      <c r="O24" s="16">
        <v>0.15</v>
      </c>
      <c r="P24" s="16">
        <v>0.15</v>
      </c>
      <c r="Q24" s="16">
        <v>90000</v>
      </c>
      <c r="R24" s="16">
        <v>1.1000000000000001</v>
      </c>
      <c r="S24" s="16">
        <v>0.38</v>
      </c>
      <c r="T24" s="16">
        <v>1.8</v>
      </c>
      <c r="U24" s="16">
        <v>180</v>
      </c>
      <c r="V24" s="16">
        <v>1.7</v>
      </c>
      <c r="W24" s="16">
        <v>12000</v>
      </c>
      <c r="X24" s="16">
        <v>60</v>
      </c>
      <c r="Y24" s="16">
        <v>0.08</v>
      </c>
      <c r="Z24" s="16">
        <v>1.3</v>
      </c>
      <c r="AA24" s="16">
        <v>4.5999999999999996</v>
      </c>
      <c r="AB24" s="16">
        <v>6100</v>
      </c>
      <c r="AC24" s="16">
        <v>2</v>
      </c>
      <c r="AD24" s="16">
        <v>0.1</v>
      </c>
      <c r="AE24" s="16">
        <v>25000</v>
      </c>
      <c r="AF24" s="16">
        <v>0.1</v>
      </c>
      <c r="AG24" s="16">
        <v>1</v>
      </c>
      <c r="AH24" s="16">
        <v>36</v>
      </c>
      <c r="AJ24" s="16"/>
      <c r="AK24" s="16"/>
      <c r="AL24" s="16"/>
      <c r="AM24" s="16"/>
      <c r="AN24" s="16"/>
    </row>
    <row r="25" spans="1:41" s="1" customFormat="1" x14ac:dyDescent="0.25">
      <c r="A25" s="16" t="s">
        <v>58</v>
      </c>
      <c r="B25" s="16" t="s">
        <v>41</v>
      </c>
      <c r="C25" s="16" t="s">
        <v>23</v>
      </c>
      <c r="D25" s="27">
        <v>96.480172800000005</v>
      </c>
      <c r="E25" s="16" t="s">
        <v>43</v>
      </c>
      <c r="F25" s="16" t="s">
        <v>26</v>
      </c>
      <c r="G25" s="20">
        <v>42261.361111111109</v>
      </c>
      <c r="H25" s="32">
        <f t="shared" si="0"/>
        <v>123309.42000000003</v>
      </c>
      <c r="I25" s="33">
        <f t="shared" si="1"/>
        <v>409.42000000002736</v>
      </c>
      <c r="J25" s="34">
        <f t="shared" si="2"/>
        <v>122900</v>
      </c>
      <c r="K25" s="16">
        <v>56</v>
      </c>
      <c r="L25" s="16">
        <v>0.4</v>
      </c>
      <c r="M25" s="16">
        <v>0.51</v>
      </c>
      <c r="N25" s="16">
        <v>59</v>
      </c>
      <c r="O25" s="16">
        <v>0.15</v>
      </c>
      <c r="P25" s="16">
        <v>0.19</v>
      </c>
      <c r="Q25" s="16">
        <v>82000</v>
      </c>
      <c r="R25" s="16">
        <v>1</v>
      </c>
      <c r="S25" s="16">
        <v>0.19</v>
      </c>
      <c r="T25" s="16">
        <v>2.4</v>
      </c>
      <c r="U25" s="16">
        <v>170</v>
      </c>
      <c r="V25" s="16">
        <v>1.1000000000000001</v>
      </c>
      <c r="W25" s="16">
        <v>12000</v>
      </c>
      <c r="X25" s="16">
        <v>71</v>
      </c>
      <c r="Y25" s="16">
        <v>0.08</v>
      </c>
      <c r="Z25" s="16">
        <v>1.2</v>
      </c>
      <c r="AA25" s="16">
        <v>1.1000000000000001</v>
      </c>
      <c r="AB25" s="16">
        <v>3900</v>
      </c>
      <c r="AC25" s="16">
        <v>4.5999999999999996</v>
      </c>
      <c r="AD25" s="16">
        <v>0.1</v>
      </c>
      <c r="AE25" s="16">
        <v>25000</v>
      </c>
      <c r="AF25" s="16">
        <v>0.1</v>
      </c>
      <c r="AG25" s="16">
        <v>0.3</v>
      </c>
      <c r="AH25" s="16">
        <v>40</v>
      </c>
      <c r="AI25"/>
      <c r="AJ25"/>
      <c r="AK25"/>
      <c r="AL25"/>
      <c r="AM25"/>
      <c r="AN25"/>
      <c r="AO25"/>
    </row>
    <row r="26" spans="1:41" s="1" customFormat="1" ht="15.75" thickBot="1" x14ac:dyDescent="0.3">
      <c r="A26" s="16" t="s">
        <v>60</v>
      </c>
      <c r="B26" s="16" t="s">
        <v>41</v>
      </c>
      <c r="C26" s="16" t="s">
        <v>23</v>
      </c>
      <c r="D26" s="27">
        <v>96.480172800000005</v>
      </c>
      <c r="E26" s="16" t="s">
        <v>43</v>
      </c>
      <c r="F26" s="16" t="s">
        <v>26</v>
      </c>
      <c r="G26" s="20">
        <v>42265.368055555555</v>
      </c>
      <c r="H26" s="35">
        <f t="shared" si="0"/>
        <v>112061.24900000003</v>
      </c>
      <c r="I26" s="36">
        <f t="shared" si="1"/>
        <v>361.24900000002526</v>
      </c>
      <c r="J26" s="37">
        <f t="shared" si="2"/>
        <v>111700</v>
      </c>
      <c r="K26" s="16">
        <v>58</v>
      </c>
      <c r="L26" s="16">
        <v>0.4</v>
      </c>
      <c r="M26" s="16">
        <v>0.62</v>
      </c>
      <c r="N26" s="16">
        <v>59</v>
      </c>
      <c r="O26" s="16">
        <v>0.15</v>
      </c>
      <c r="P26" s="16">
        <v>6.9000000000000006E-2</v>
      </c>
      <c r="Q26" s="16">
        <v>77000</v>
      </c>
      <c r="R26" s="16">
        <v>1</v>
      </c>
      <c r="S26" s="16">
        <v>0.23</v>
      </c>
      <c r="T26" s="16">
        <v>2.1</v>
      </c>
      <c r="U26" s="16">
        <v>120</v>
      </c>
      <c r="V26" s="16">
        <v>1.2</v>
      </c>
      <c r="W26" s="16">
        <v>11000</v>
      </c>
      <c r="X26" s="16">
        <v>63</v>
      </c>
      <c r="Y26" s="16">
        <v>0.08</v>
      </c>
      <c r="Z26" s="16">
        <v>1.3</v>
      </c>
      <c r="AA26" s="16">
        <v>1.1000000000000001</v>
      </c>
      <c r="AB26" s="16">
        <v>3700</v>
      </c>
      <c r="AC26" s="16">
        <v>7.5</v>
      </c>
      <c r="AD26" s="16">
        <v>0.1</v>
      </c>
      <c r="AE26" s="16">
        <v>20000</v>
      </c>
      <c r="AF26" s="16">
        <v>0.1</v>
      </c>
      <c r="AG26" s="16">
        <v>0.3</v>
      </c>
      <c r="AH26" s="16">
        <v>45</v>
      </c>
      <c r="AI26"/>
      <c r="AJ26"/>
      <c r="AK26"/>
      <c r="AL26"/>
      <c r="AM26"/>
      <c r="AN26"/>
      <c r="AO26"/>
    </row>
    <row r="27" spans="1:41" s="1" customFormat="1" ht="15.75" thickBot="1" x14ac:dyDescent="0.3">
      <c r="A27" s="16"/>
      <c r="B27" s="16"/>
      <c r="C27" s="16"/>
      <c r="D27" s="27"/>
      <c r="E27" s="16"/>
      <c r="F27" s="16"/>
      <c r="G27" s="17"/>
      <c r="H27" s="17"/>
      <c r="I27" s="17"/>
      <c r="J27" s="17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/>
      <c r="AJ27"/>
      <c r="AK27"/>
      <c r="AL27"/>
      <c r="AM27"/>
      <c r="AN27"/>
      <c r="AO27"/>
    </row>
    <row r="28" spans="1:41" ht="15.75" x14ac:dyDescent="0.25">
      <c r="A28" s="23" t="s">
        <v>70</v>
      </c>
      <c r="B28" s="21"/>
      <c r="C28" s="21"/>
      <c r="D28" s="28"/>
      <c r="E28" s="21"/>
      <c r="F28" s="21"/>
      <c r="G28" s="21"/>
      <c r="H28" s="56" t="s">
        <v>73</v>
      </c>
      <c r="I28" s="57"/>
      <c r="J28" s="58"/>
      <c r="K28" s="54" t="s">
        <v>72</v>
      </c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</row>
    <row r="29" spans="1:41" s="1" customFormat="1" ht="36" x14ac:dyDescent="0.25">
      <c r="A29" s="16" t="s">
        <v>32</v>
      </c>
      <c r="B29" s="16" t="s">
        <v>33</v>
      </c>
      <c r="C29" s="16" t="s">
        <v>34</v>
      </c>
      <c r="D29" s="27" t="s">
        <v>35</v>
      </c>
      <c r="E29" s="16" t="s">
        <v>36</v>
      </c>
      <c r="F29" s="16" t="s">
        <v>67</v>
      </c>
      <c r="G29" s="17" t="s">
        <v>37</v>
      </c>
      <c r="H29" s="29" t="s">
        <v>75</v>
      </c>
      <c r="I29" s="30" t="s">
        <v>76</v>
      </c>
      <c r="J29" s="31" t="s">
        <v>74</v>
      </c>
      <c r="K29" s="16" t="s">
        <v>2</v>
      </c>
      <c r="L29" s="16" t="s">
        <v>9</v>
      </c>
      <c r="M29" s="16" t="s">
        <v>20</v>
      </c>
      <c r="N29" s="16" t="s">
        <v>14</v>
      </c>
      <c r="O29" s="16" t="s">
        <v>6</v>
      </c>
      <c r="P29" s="16" t="s">
        <v>21</v>
      </c>
      <c r="Q29" s="16" t="s">
        <v>4</v>
      </c>
      <c r="R29" s="16" t="s">
        <v>11</v>
      </c>
      <c r="S29" s="16" t="s">
        <v>13</v>
      </c>
      <c r="T29" s="16" t="s">
        <v>15</v>
      </c>
      <c r="U29" s="16" t="s">
        <v>5</v>
      </c>
      <c r="V29" s="16" t="s">
        <v>10</v>
      </c>
      <c r="W29" s="16" t="s">
        <v>0</v>
      </c>
      <c r="X29" s="16" t="s">
        <v>7</v>
      </c>
      <c r="Y29" s="16" t="s">
        <v>24</v>
      </c>
      <c r="Z29" s="16" t="s">
        <v>12</v>
      </c>
      <c r="AA29" s="16" t="s">
        <v>17</v>
      </c>
      <c r="AB29" s="16" t="s">
        <v>1</v>
      </c>
      <c r="AC29" s="16" t="s">
        <v>18</v>
      </c>
      <c r="AD29" s="16" t="s">
        <v>19</v>
      </c>
      <c r="AE29" s="16" t="s">
        <v>3</v>
      </c>
      <c r="AF29" s="16" t="s">
        <v>16</v>
      </c>
      <c r="AG29" s="16" t="s">
        <v>22</v>
      </c>
      <c r="AH29" s="16" t="s">
        <v>8</v>
      </c>
      <c r="AI29"/>
      <c r="AJ29"/>
      <c r="AK29"/>
      <c r="AL29"/>
      <c r="AM29"/>
      <c r="AN29"/>
      <c r="AO29"/>
    </row>
    <row r="30" spans="1:41" s="16" customFormat="1" ht="12" x14ac:dyDescent="0.25">
      <c r="A30" s="16" t="s">
        <v>40</v>
      </c>
      <c r="B30" s="16" t="s">
        <v>41</v>
      </c>
      <c r="C30" s="16" t="s">
        <v>42</v>
      </c>
      <c r="D30" s="27">
        <v>94.24318464000001</v>
      </c>
      <c r="E30" s="16" t="s">
        <v>43</v>
      </c>
      <c r="F30" s="16" t="s">
        <v>25</v>
      </c>
      <c r="G30" s="17">
        <v>42222.836805555555</v>
      </c>
      <c r="H30" s="32">
        <f>SUM(K30:AH30)</f>
        <v>70607.483000000007</v>
      </c>
      <c r="I30" s="33">
        <f>H30-J30</f>
        <v>357.48300000000745</v>
      </c>
      <c r="J30" s="34">
        <f>Q30+W30+AB30+AE30</f>
        <v>70250</v>
      </c>
      <c r="K30" s="16">
        <v>59.4</v>
      </c>
      <c r="L30" s="16">
        <v>0.5</v>
      </c>
      <c r="M30" s="16">
        <v>0.64300000000000002</v>
      </c>
      <c r="N30" s="16">
        <v>50.6</v>
      </c>
      <c r="O30" s="16">
        <v>2</v>
      </c>
      <c r="P30" s="16">
        <v>0.13900000000000001</v>
      </c>
      <c r="Q30" s="16">
        <v>51200</v>
      </c>
      <c r="R30" s="16">
        <v>2.12</v>
      </c>
      <c r="S30" s="16">
        <v>0.26100000000000001</v>
      </c>
      <c r="T30" s="16">
        <v>2.5299999999999998</v>
      </c>
      <c r="U30" s="16">
        <v>100</v>
      </c>
      <c r="V30" s="16">
        <v>1.49</v>
      </c>
      <c r="W30" s="16">
        <v>7020</v>
      </c>
      <c r="X30" s="16">
        <v>75.3</v>
      </c>
      <c r="Z30" s="16">
        <v>1</v>
      </c>
      <c r="AA30" s="16">
        <v>0.5</v>
      </c>
      <c r="AB30" s="16">
        <v>1830</v>
      </c>
      <c r="AC30" s="16">
        <v>1</v>
      </c>
      <c r="AD30" s="16">
        <v>0.5</v>
      </c>
      <c r="AE30" s="16">
        <v>10200</v>
      </c>
      <c r="AF30" s="16">
        <v>0.5</v>
      </c>
      <c r="AG30" s="16">
        <v>2</v>
      </c>
      <c r="AH30" s="16">
        <v>57</v>
      </c>
    </row>
    <row r="31" spans="1:41" s="16" customFormat="1" ht="12" x14ac:dyDescent="0.25">
      <c r="A31" s="16" t="s">
        <v>44</v>
      </c>
      <c r="B31" s="16" t="s">
        <v>41</v>
      </c>
      <c r="C31" s="16" t="s">
        <v>42</v>
      </c>
      <c r="D31" s="27">
        <v>94.24318464000001</v>
      </c>
      <c r="E31" s="16" t="s">
        <v>43</v>
      </c>
      <c r="F31" s="16" t="s">
        <v>25</v>
      </c>
      <c r="G31" s="17">
        <v>42222.880555555559</v>
      </c>
      <c r="H31" s="32">
        <f t="shared" ref="H31:H53" si="3">SUM(K31:AH31)</f>
        <v>71331.366999999998</v>
      </c>
      <c r="I31" s="33">
        <f t="shared" ref="I31:I53" si="4">H31-J31</f>
        <v>361.36699999999837</v>
      </c>
      <c r="J31" s="34">
        <f t="shared" ref="J31:J53" si="5">Q31+W31+AB31+AE31</f>
        <v>70970</v>
      </c>
      <c r="K31" s="16">
        <v>61.1</v>
      </c>
      <c r="L31" s="16">
        <v>0.5</v>
      </c>
      <c r="M31" s="16">
        <v>0.5</v>
      </c>
      <c r="N31" s="16">
        <v>47.6</v>
      </c>
      <c r="O31" s="16">
        <v>2</v>
      </c>
      <c r="P31" s="16">
        <v>0.13400000000000001</v>
      </c>
      <c r="Q31" s="16">
        <v>51700</v>
      </c>
      <c r="R31" s="16">
        <v>2.31</v>
      </c>
      <c r="S31" s="16">
        <v>0.36399999999999999</v>
      </c>
      <c r="T31" s="16">
        <v>2.5499999999999998</v>
      </c>
      <c r="U31" s="16">
        <v>100</v>
      </c>
      <c r="V31" s="16">
        <v>0.20899999999999999</v>
      </c>
      <c r="W31" s="16">
        <v>7090</v>
      </c>
      <c r="X31" s="16">
        <v>77.2</v>
      </c>
      <c r="Z31" s="16">
        <v>1</v>
      </c>
      <c r="AA31" s="16">
        <v>0.5</v>
      </c>
      <c r="AB31" s="16">
        <v>1880</v>
      </c>
      <c r="AC31" s="16">
        <v>1</v>
      </c>
      <c r="AD31" s="16">
        <v>0.5</v>
      </c>
      <c r="AE31" s="16">
        <v>10300</v>
      </c>
      <c r="AF31" s="16">
        <v>0.5</v>
      </c>
      <c r="AG31" s="16">
        <v>2</v>
      </c>
      <c r="AH31" s="16">
        <v>61.4</v>
      </c>
    </row>
    <row r="32" spans="1:41" s="16" customFormat="1" ht="12" x14ac:dyDescent="0.25">
      <c r="A32" s="16" t="s">
        <v>45</v>
      </c>
      <c r="B32" s="16" t="s">
        <v>41</v>
      </c>
      <c r="C32" s="16" t="s">
        <v>42</v>
      </c>
      <c r="D32" s="27">
        <v>94.24318464000001</v>
      </c>
      <c r="E32" s="16" t="s">
        <v>43</v>
      </c>
      <c r="F32" s="16" t="s">
        <v>25</v>
      </c>
      <c r="G32" s="17">
        <v>42222.916666666664</v>
      </c>
      <c r="H32" s="32">
        <f t="shared" si="3"/>
        <v>71977.736000000004</v>
      </c>
      <c r="I32" s="33">
        <f t="shared" si="4"/>
        <v>337.73600000000442</v>
      </c>
      <c r="J32" s="34">
        <f t="shared" si="5"/>
        <v>71640</v>
      </c>
      <c r="K32" s="16">
        <v>47.5</v>
      </c>
      <c r="L32" s="16">
        <v>0.5</v>
      </c>
      <c r="M32" s="16">
        <v>0.5</v>
      </c>
      <c r="N32" s="16">
        <v>47.7</v>
      </c>
      <c r="O32" s="16">
        <v>2</v>
      </c>
      <c r="P32" s="16">
        <v>0.1</v>
      </c>
      <c r="Q32" s="16">
        <v>52200</v>
      </c>
      <c r="R32" s="16">
        <v>1.98</v>
      </c>
      <c r="S32" s="16">
        <v>0.29499999999999998</v>
      </c>
      <c r="T32" s="16">
        <v>3.5</v>
      </c>
      <c r="U32" s="16">
        <v>100</v>
      </c>
      <c r="V32" s="16">
        <v>0.161</v>
      </c>
      <c r="W32" s="16">
        <v>7140</v>
      </c>
      <c r="X32" s="16">
        <v>81</v>
      </c>
      <c r="Z32" s="16">
        <v>1</v>
      </c>
      <c r="AA32" s="16">
        <v>0.5</v>
      </c>
      <c r="AB32" s="16">
        <v>1900</v>
      </c>
      <c r="AC32" s="16">
        <v>1</v>
      </c>
      <c r="AD32" s="16">
        <v>0.5</v>
      </c>
      <c r="AE32" s="16">
        <v>10400</v>
      </c>
      <c r="AF32" s="16">
        <v>0.5</v>
      </c>
      <c r="AG32" s="16">
        <v>2</v>
      </c>
      <c r="AH32" s="16">
        <v>47</v>
      </c>
    </row>
    <row r="33" spans="1:34" s="16" customFormat="1" ht="12" x14ac:dyDescent="0.25">
      <c r="A33" s="16" t="s">
        <v>46</v>
      </c>
      <c r="B33" s="16" t="s">
        <v>41</v>
      </c>
      <c r="C33" s="16" t="s">
        <v>42</v>
      </c>
      <c r="D33" s="27">
        <v>94.24318464000001</v>
      </c>
      <c r="E33" s="16" t="s">
        <v>43</v>
      </c>
      <c r="F33" s="16" t="s">
        <v>25</v>
      </c>
      <c r="G33" s="17">
        <v>42222.958333333336</v>
      </c>
      <c r="H33" s="32">
        <f t="shared" si="3"/>
        <v>74838.5</v>
      </c>
      <c r="I33" s="33">
        <f t="shared" si="4"/>
        <v>348.5</v>
      </c>
      <c r="J33" s="34">
        <f t="shared" si="5"/>
        <v>74490</v>
      </c>
      <c r="K33" s="16">
        <v>20</v>
      </c>
      <c r="L33" s="16">
        <v>0.5</v>
      </c>
      <c r="M33" s="16">
        <v>0.5</v>
      </c>
      <c r="N33" s="16">
        <v>34.200000000000003</v>
      </c>
      <c r="O33" s="16">
        <v>2</v>
      </c>
      <c r="P33" s="16">
        <v>0.105</v>
      </c>
      <c r="Q33" s="16">
        <v>54800</v>
      </c>
      <c r="R33" s="16">
        <v>1.93</v>
      </c>
      <c r="S33" s="16">
        <v>0.36599999999999999</v>
      </c>
      <c r="T33" s="16">
        <v>3.68</v>
      </c>
      <c r="U33" s="16">
        <v>100</v>
      </c>
      <c r="V33" s="16">
        <v>0.11899999999999999</v>
      </c>
      <c r="W33" s="16">
        <v>7390</v>
      </c>
      <c r="X33" s="16">
        <v>158</v>
      </c>
      <c r="Z33" s="16">
        <v>1</v>
      </c>
      <c r="AA33" s="16">
        <v>0.5</v>
      </c>
      <c r="AB33" s="16">
        <v>1900</v>
      </c>
      <c r="AC33" s="16">
        <v>1</v>
      </c>
      <c r="AD33" s="16">
        <v>0.5</v>
      </c>
      <c r="AE33" s="16">
        <v>10400</v>
      </c>
      <c r="AF33" s="16">
        <v>0.5</v>
      </c>
      <c r="AG33" s="16">
        <v>2</v>
      </c>
      <c r="AH33" s="16">
        <v>21.6</v>
      </c>
    </row>
    <row r="34" spans="1:34" s="16" customFormat="1" ht="12" x14ac:dyDescent="0.25">
      <c r="A34" s="16" t="s">
        <v>47</v>
      </c>
      <c r="B34" s="16" t="s">
        <v>41</v>
      </c>
      <c r="C34" s="16" t="s">
        <v>42</v>
      </c>
      <c r="D34" s="27">
        <v>94.24318464000001</v>
      </c>
      <c r="E34" s="16" t="s">
        <v>43</v>
      </c>
      <c r="F34" s="16" t="s">
        <v>25</v>
      </c>
      <c r="G34" s="17">
        <v>42223</v>
      </c>
      <c r="H34" s="32">
        <f t="shared" si="3"/>
        <v>81785.312999999995</v>
      </c>
      <c r="I34" s="33">
        <f t="shared" si="4"/>
        <v>675.31299999999464</v>
      </c>
      <c r="J34" s="34">
        <f t="shared" si="5"/>
        <v>81110</v>
      </c>
      <c r="K34" s="16">
        <v>20</v>
      </c>
      <c r="L34" s="16">
        <v>0.5</v>
      </c>
      <c r="M34" s="16">
        <v>0.5</v>
      </c>
      <c r="N34" s="16">
        <v>22.1</v>
      </c>
      <c r="O34" s="16">
        <v>2</v>
      </c>
      <c r="P34" s="16">
        <v>0.49</v>
      </c>
      <c r="Q34" s="16">
        <v>61100</v>
      </c>
      <c r="R34" s="16">
        <v>1.27</v>
      </c>
      <c r="S34" s="16">
        <v>0.99399999999999999</v>
      </c>
      <c r="T34" s="16">
        <v>3.87</v>
      </c>
      <c r="U34" s="16">
        <v>100</v>
      </c>
      <c r="V34" s="16">
        <v>0.28899999999999998</v>
      </c>
      <c r="W34" s="16">
        <v>7820</v>
      </c>
      <c r="X34" s="16">
        <v>464</v>
      </c>
      <c r="Z34" s="16">
        <v>1</v>
      </c>
      <c r="AA34" s="16">
        <v>0.5</v>
      </c>
      <c r="AB34" s="16">
        <v>1990</v>
      </c>
      <c r="AC34" s="16">
        <v>1</v>
      </c>
      <c r="AD34" s="16">
        <v>0.5</v>
      </c>
      <c r="AE34" s="16">
        <v>10200</v>
      </c>
      <c r="AF34" s="16">
        <v>0.5</v>
      </c>
      <c r="AG34" s="16">
        <v>2</v>
      </c>
      <c r="AH34" s="16">
        <v>53.8</v>
      </c>
    </row>
    <row r="35" spans="1:34" s="16" customFormat="1" ht="12" x14ac:dyDescent="0.25">
      <c r="A35" s="16" t="s">
        <v>48</v>
      </c>
      <c r="B35" s="16" t="s">
        <v>41</v>
      </c>
      <c r="C35" s="16" t="s">
        <v>42</v>
      </c>
      <c r="D35" s="27">
        <v>94.24318464000001</v>
      </c>
      <c r="E35" s="16" t="s">
        <v>43</v>
      </c>
      <c r="F35" s="16" t="s">
        <v>25</v>
      </c>
      <c r="G35" s="17">
        <v>42223.020833333336</v>
      </c>
      <c r="H35" s="32">
        <f t="shared" si="3"/>
        <v>83672.309000000008</v>
      </c>
      <c r="I35" s="33">
        <f t="shared" si="4"/>
        <v>922.30900000000838</v>
      </c>
      <c r="J35" s="34">
        <f t="shared" si="5"/>
        <v>82750</v>
      </c>
      <c r="K35" s="16">
        <v>20</v>
      </c>
      <c r="L35" s="16">
        <v>0.5</v>
      </c>
      <c r="M35" s="16">
        <v>0.5</v>
      </c>
      <c r="N35" s="16">
        <v>25.1</v>
      </c>
      <c r="O35" s="16">
        <v>2</v>
      </c>
      <c r="P35" s="16">
        <v>0.69899999999999995</v>
      </c>
      <c r="Q35" s="16">
        <v>62700</v>
      </c>
      <c r="R35" s="16">
        <v>1</v>
      </c>
      <c r="S35" s="16">
        <v>1.66</v>
      </c>
      <c r="T35" s="16">
        <v>4.32</v>
      </c>
      <c r="U35" s="16">
        <v>100</v>
      </c>
      <c r="V35" s="16">
        <v>0.23</v>
      </c>
      <c r="W35" s="16">
        <v>7930</v>
      </c>
      <c r="X35" s="16">
        <v>676</v>
      </c>
      <c r="Z35" s="16">
        <v>1</v>
      </c>
      <c r="AA35" s="16">
        <v>0.5</v>
      </c>
      <c r="AB35" s="16">
        <v>2020</v>
      </c>
      <c r="AC35" s="16">
        <v>1</v>
      </c>
      <c r="AD35" s="16">
        <v>0.5</v>
      </c>
      <c r="AE35" s="16">
        <v>10100</v>
      </c>
      <c r="AF35" s="16">
        <v>0.5</v>
      </c>
      <c r="AG35" s="16">
        <v>2</v>
      </c>
      <c r="AH35" s="16">
        <v>84.8</v>
      </c>
    </row>
    <row r="36" spans="1:34" s="16" customFormat="1" ht="12" x14ac:dyDescent="0.25">
      <c r="A36" s="16" t="s">
        <v>49</v>
      </c>
      <c r="B36" s="16" t="s">
        <v>41</v>
      </c>
      <c r="C36" s="16" t="s">
        <v>42</v>
      </c>
      <c r="D36" s="27">
        <v>94.24318464000001</v>
      </c>
      <c r="E36" s="16" t="s">
        <v>43</v>
      </c>
      <c r="F36" s="16" t="s">
        <v>25</v>
      </c>
      <c r="G36" s="17">
        <v>42223.416666666664</v>
      </c>
      <c r="H36" s="32">
        <f t="shared" si="3"/>
        <v>71326.739999999991</v>
      </c>
      <c r="I36" s="33">
        <f t="shared" si="4"/>
        <v>336.73999999999069</v>
      </c>
      <c r="J36" s="34">
        <f t="shared" si="5"/>
        <v>70990</v>
      </c>
      <c r="K36" s="16">
        <v>20.6</v>
      </c>
      <c r="L36" s="16">
        <v>0.5</v>
      </c>
      <c r="M36" s="16">
        <v>0.5</v>
      </c>
      <c r="N36" s="16">
        <v>46</v>
      </c>
      <c r="O36" s="16">
        <v>2</v>
      </c>
      <c r="P36" s="16">
        <v>0.19</v>
      </c>
      <c r="Q36" s="16">
        <v>52100</v>
      </c>
      <c r="R36" s="16">
        <v>1.77</v>
      </c>
      <c r="S36" s="16">
        <v>0.27600000000000002</v>
      </c>
      <c r="T36" s="16">
        <v>3.58</v>
      </c>
      <c r="U36" s="16">
        <v>100</v>
      </c>
      <c r="V36" s="16">
        <v>0.82399999999999995</v>
      </c>
      <c r="W36" s="16">
        <v>7140</v>
      </c>
      <c r="X36" s="16">
        <v>131</v>
      </c>
      <c r="Z36" s="16">
        <v>1</v>
      </c>
      <c r="AA36" s="16">
        <v>0.5</v>
      </c>
      <c r="AB36" s="16">
        <v>1830</v>
      </c>
      <c r="AC36" s="16">
        <v>1</v>
      </c>
      <c r="AD36" s="16">
        <v>0.5</v>
      </c>
      <c r="AE36" s="16">
        <v>9920</v>
      </c>
      <c r="AF36" s="16">
        <v>0.5</v>
      </c>
      <c r="AG36" s="16">
        <v>2</v>
      </c>
      <c r="AH36" s="16">
        <v>24</v>
      </c>
    </row>
    <row r="37" spans="1:34" s="16" customFormat="1" ht="12" x14ac:dyDescent="0.25">
      <c r="A37" s="16" t="s">
        <v>50</v>
      </c>
      <c r="B37" s="16" t="s">
        <v>41</v>
      </c>
      <c r="C37" s="16" t="s">
        <v>23</v>
      </c>
      <c r="D37" s="27">
        <v>96.480172800000005</v>
      </c>
      <c r="E37" s="16" t="s">
        <v>43</v>
      </c>
      <c r="F37" s="16" t="s">
        <v>25</v>
      </c>
      <c r="G37" s="17">
        <v>42224.493055555555</v>
      </c>
      <c r="H37" s="32">
        <f t="shared" si="3"/>
        <v>71812.623999999996</v>
      </c>
      <c r="I37" s="33">
        <f t="shared" si="4"/>
        <v>352.62399999999616</v>
      </c>
      <c r="J37" s="34">
        <f t="shared" si="5"/>
        <v>71460</v>
      </c>
      <c r="K37" s="16">
        <v>30.7</v>
      </c>
      <c r="L37" s="16">
        <v>0.5</v>
      </c>
      <c r="M37" s="16">
        <v>0.5</v>
      </c>
      <c r="N37" s="16">
        <v>41.4</v>
      </c>
      <c r="O37" s="16">
        <v>2</v>
      </c>
      <c r="P37" s="16">
        <v>0.153</v>
      </c>
      <c r="Q37" s="16">
        <v>52300</v>
      </c>
      <c r="R37" s="16">
        <v>1.68</v>
      </c>
      <c r="S37" s="16">
        <v>0.58099999999999996</v>
      </c>
      <c r="T37" s="16">
        <v>1.81</v>
      </c>
      <c r="U37" s="16">
        <v>100</v>
      </c>
      <c r="V37" s="16">
        <v>0.1</v>
      </c>
      <c r="W37" s="16">
        <v>7220</v>
      </c>
      <c r="X37" s="16">
        <v>128</v>
      </c>
      <c r="Z37" s="16">
        <v>1</v>
      </c>
      <c r="AA37" s="16">
        <v>0.5</v>
      </c>
      <c r="AB37" s="16">
        <v>1840</v>
      </c>
      <c r="AC37" s="16">
        <v>1</v>
      </c>
      <c r="AD37" s="16">
        <v>0.5</v>
      </c>
      <c r="AE37" s="16">
        <v>10100</v>
      </c>
      <c r="AF37" s="16">
        <v>0.5</v>
      </c>
      <c r="AG37" s="16">
        <v>2</v>
      </c>
      <c r="AH37" s="16">
        <v>39.700000000000003</v>
      </c>
    </row>
    <row r="38" spans="1:34" s="16" customFormat="1" ht="12" x14ac:dyDescent="0.25">
      <c r="A38" s="16" t="s">
        <v>51</v>
      </c>
      <c r="B38" s="16" t="s">
        <v>41</v>
      </c>
      <c r="C38" s="16" t="s">
        <v>23</v>
      </c>
      <c r="D38" s="27">
        <v>96.480172800000005</v>
      </c>
      <c r="E38" s="16" t="s">
        <v>43</v>
      </c>
      <c r="F38" s="16" t="s">
        <v>25</v>
      </c>
      <c r="G38" s="20">
        <v>42225.517361111109</v>
      </c>
      <c r="H38" s="32">
        <f t="shared" si="3"/>
        <v>68429.876000000018</v>
      </c>
      <c r="I38" s="33">
        <f t="shared" si="4"/>
        <v>339.87600000001839</v>
      </c>
      <c r="J38" s="34">
        <f t="shared" si="5"/>
        <v>68090</v>
      </c>
      <c r="K38" s="16">
        <v>41.6</v>
      </c>
      <c r="L38" s="16">
        <v>0.5</v>
      </c>
      <c r="M38" s="16">
        <v>0.5</v>
      </c>
      <c r="N38" s="16">
        <v>39.799999999999997</v>
      </c>
      <c r="O38" s="16">
        <v>2</v>
      </c>
      <c r="P38" s="16">
        <v>0.11600000000000001</v>
      </c>
      <c r="Q38" s="16">
        <v>50000</v>
      </c>
      <c r="R38" s="16">
        <v>2.69</v>
      </c>
      <c r="S38" s="16">
        <v>0.5</v>
      </c>
      <c r="T38" s="16">
        <v>1.97</v>
      </c>
      <c r="U38" s="16">
        <v>100</v>
      </c>
      <c r="V38" s="16">
        <v>0.1</v>
      </c>
      <c r="W38" s="16">
        <v>6940</v>
      </c>
      <c r="X38" s="16">
        <v>119</v>
      </c>
      <c r="Z38" s="16">
        <v>1</v>
      </c>
      <c r="AA38" s="16">
        <v>0.5</v>
      </c>
      <c r="AB38" s="16">
        <v>1710</v>
      </c>
      <c r="AC38" s="16">
        <v>1</v>
      </c>
      <c r="AD38" s="16">
        <v>0.5</v>
      </c>
      <c r="AE38" s="16">
        <v>9440</v>
      </c>
      <c r="AF38" s="16">
        <v>0.5</v>
      </c>
      <c r="AG38" s="16">
        <v>2</v>
      </c>
      <c r="AH38" s="16">
        <v>25.6</v>
      </c>
    </row>
    <row r="39" spans="1:34" x14ac:dyDescent="0.25">
      <c r="A39" s="16" t="s">
        <v>61</v>
      </c>
      <c r="B39" s="16" t="s">
        <v>41</v>
      </c>
      <c r="C39" s="16" t="s">
        <v>23</v>
      </c>
      <c r="D39" s="27">
        <v>96.480172800000005</v>
      </c>
      <c r="E39" s="16" t="s">
        <v>43</v>
      </c>
      <c r="F39" s="16" t="s">
        <v>25</v>
      </c>
      <c r="G39" s="20">
        <v>42227.671527777777</v>
      </c>
      <c r="H39" s="32">
        <f t="shared" si="3"/>
        <v>83335.201000000001</v>
      </c>
      <c r="I39" s="33">
        <f t="shared" si="4"/>
        <v>235.20100000000093</v>
      </c>
      <c r="J39" s="34">
        <f t="shared" si="5"/>
        <v>83100</v>
      </c>
      <c r="K39" s="2">
        <v>45</v>
      </c>
      <c r="L39" s="2">
        <v>0.4</v>
      </c>
      <c r="M39" s="2">
        <v>0.37</v>
      </c>
      <c r="N39" s="2">
        <v>44</v>
      </c>
      <c r="O39" s="2">
        <v>0.15</v>
      </c>
      <c r="P39" s="2">
        <v>6.0999999999999999E-2</v>
      </c>
      <c r="Q39" s="2">
        <v>61000</v>
      </c>
      <c r="R39" s="2">
        <v>1</v>
      </c>
      <c r="S39" s="2">
        <v>0.56999999999999995</v>
      </c>
      <c r="T39" s="2">
        <v>1.2</v>
      </c>
      <c r="U39" s="2">
        <v>17</v>
      </c>
      <c r="V39" s="2">
        <v>0.06</v>
      </c>
      <c r="W39" s="2">
        <v>7900</v>
      </c>
      <c r="X39" s="2">
        <v>100</v>
      </c>
      <c r="Z39" s="2">
        <v>0.79</v>
      </c>
      <c r="AA39" s="2">
        <v>1.1000000000000001</v>
      </c>
      <c r="AB39" s="2">
        <v>2200</v>
      </c>
      <c r="AC39" s="2">
        <v>2</v>
      </c>
      <c r="AD39" s="2">
        <v>0.1</v>
      </c>
      <c r="AE39" s="2">
        <v>12000</v>
      </c>
      <c r="AF39" s="2">
        <v>0.1</v>
      </c>
      <c r="AG39" s="2">
        <v>0.3</v>
      </c>
      <c r="AH39" s="2">
        <v>21</v>
      </c>
    </row>
    <row r="40" spans="1:34" x14ac:dyDescent="0.25">
      <c r="A40" s="16" t="s">
        <v>68</v>
      </c>
      <c r="B40" s="16" t="s">
        <v>41</v>
      </c>
      <c r="C40" s="16" t="s">
        <v>23</v>
      </c>
      <c r="D40" s="27">
        <v>96.480172800000005</v>
      </c>
      <c r="E40" s="16" t="s">
        <v>43</v>
      </c>
      <c r="F40" s="16" t="s">
        <v>25</v>
      </c>
      <c r="G40" s="20">
        <v>42228.5</v>
      </c>
      <c r="H40" s="32">
        <f t="shared" si="3"/>
        <v>85441.030000000013</v>
      </c>
      <c r="I40" s="33">
        <f t="shared" si="4"/>
        <v>241.03000000001339</v>
      </c>
      <c r="J40" s="34">
        <f t="shared" si="5"/>
        <v>85200</v>
      </c>
      <c r="K40" s="2">
        <v>47</v>
      </c>
      <c r="L40" s="2">
        <v>0.4</v>
      </c>
      <c r="M40" s="2">
        <v>0.37</v>
      </c>
      <c r="N40" s="2">
        <v>46</v>
      </c>
      <c r="O40" s="2">
        <v>0.15</v>
      </c>
      <c r="P40" s="2">
        <v>0.1</v>
      </c>
      <c r="Q40" s="2">
        <v>63000</v>
      </c>
      <c r="R40" s="2">
        <v>1</v>
      </c>
      <c r="S40" s="2">
        <v>0.93</v>
      </c>
      <c r="T40" s="2">
        <v>1.4</v>
      </c>
      <c r="U40" s="2">
        <v>17</v>
      </c>
      <c r="V40" s="2">
        <v>0.06</v>
      </c>
      <c r="W40" s="2">
        <v>8000</v>
      </c>
      <c r="X40" s="2">
        <v>100</v>
      </c>
      <c r="Z40" s="2">
        <v>0.82</v>
      </c>
      <c r="AA40" s="2">
        <v>1.4</v>
      </c>
      <c r="AB40" s="2">
        <v>2200</v>
      </c>
      <c r="AC40" s="2">
        <v>0.9</v>
      </c>
      <c r="AD40" s="2">
        <v>0.1</v>
      </c>
      <c r="AE40" s="2">
        <v>12000</v>
      </c>
      <c r="AF40" s="2">
        <v>0.1</v>
      </c>
      <c r="AG40" s="2">
        <v>0.3</v>
      </c>
      <c r="AH40" s="2">
        <v>23</v>
      </c>
    </row>
    <row r="41" spans="1:34" s="16" customFormat="1" ht="12" x14ac:dyDescent="0.25">
      <c r="A41" s="16" t="s">
        <v>52</v>
      </c>
      <c r="B41" s="16" t="s">
        <v>41</v>
      </c>
      <c r="C41" s="16" t="s">
        <v>23</v>
      </c>
      <c r="D41" s="27">
        <v>96.480172800000005</v>
      </c>
      <c r="E41" s="16" t="s">
        <v>43</v>
      </c>
      <c r="F41" s="16" t="s">
        <v>25</v>
      </c>
      <c r="G41" s="20">
        <v>42229.489583333336</v>
      </c>
      <c r="H41" s="32">
        <f t="shared" si="3"/>
        <v>79740.15300000002</v>
      </c>
      <c r="I41" s="33">
        <f t="shared" si="4"/>
        <v>240.15300000002026</v>
      </c>
      <c r="J41" s="34">
        <f t="shared" si="5"/>
        <v>79500</v>
      </c>
      <c r="K41" s="16">
        <v>46</v>
      </c>
      <c r="L41" s="16">
        <v>0.4</v>
      </c>
      <c r="M41" s="16">
        <v>0.37</v>
      </c>
      <c r="N41" s="16">
        <v>42</v>
      </c>
      <c r="O41" s="16">
        <v>0.15</v>
      </c>
      <c r="P41" s="16">
        <v>0.11</v>
      </c>
      <c r="Q41" s="16">
        <v>60000</v>
      </c>
      <c r="R41" s="16">
        <v>1</v>
      </c>
      <c r="S41" s="16">
        <v>0.37</v>
      </c>
      <c r="T41" s="16">
        <v>1.4</v>
      </c>
      <c r="U41" s="16">
        <v>17</v>
      </c>
      <c r="V41" s="16">
        <v>8.3000000000000004E-2</v>
      </c>
      <c r="W41" s="16">
        <v>7500</v>
      </c>
      <c r="X41" s="16">
        <v>97</v>
      </c>
      <c r="Y41" s="16">
        <v>0.08</v>
      </c>
      <c r="Z41" s="16">
        <v>0.81</v>
      </c>
      <c r="AA41" s="16">
        <v>1.3</v>
      </c>
      <c r="AB41" s="16">
        <v>2000</v>
      </c>
      <c r="AC41" s="16">
        <v>0.57999999999999996</v>
      </c>
      <c r="AD41" s="16">
        <v>0.1</v>
      </c>
      <c r="AE41" s="16">
        <v>10000</v>
      </c>
      <c r="AF41" s="16">
        <v>0.1</v>
      </c>
      <c r="AG41" s="16">
        <v>0.3</v>
      </c>
      <c r="AH41" s="16">
        <v>31</v>
      </c>
    </row>
    <row r="42" spans="1:34" s="16" customFormat="1" ht="12" x14ac:dyDescent="0.25">
      <c r="A42" s="16" t="s">
        <v>53</v>
      </c>
      <c r="B42" s="16" t="s">
        <v>41</v>
      </c>
      <c r="C42" s="16" t="s">
        <v>23</v>
      </c>
      <c r="D42" s="27">
        <v>96.480172800000005</v>
      </c>
      <c r="E42" s="16" t="s">
        <v>43</v>
      </c>
      <c r="F42" s="16" t="s">
        <v>25</v>
      </c>
      <c r="G42" s="17">
        <v>42232.416666666664</v>
      </c>
      <c r="H42" s="32">
        <f t="shared" si="3"/>
        <v>98236.82</v>
      </c>
      <c r="I42" s="33">
        <f t="shared" si="4"/>
        <v>236.82000000000698</v>
      </c>
      <c r="J42" s="34">
        <f t="shared" si="5"/>
        <v>98000</v>
      </c>
      <c r="K42" s="16">
        <v>28</v>
      </c>
      <c r="L42" s="16">
        <v>0.4</v>
      </c>
      <c r="M42" s="16">
        <v>0.37</v>
      </c>
      <c r="N42" s="16">
        <v>56</v>
      </c>
      <c r="O42" s="16">
        <v>0.15</v>
      </c>
      <c r="P42" s="16">
        <v>0.17</v>
      </c>
      <c r="Q42" s="16">
        <v>70000</v>
      </c>
      <c r="R42" s="16">
        <v>1</v>
      </c>
      <c r="S42" s="16">
        <v>0.25</v>
      </c>
      <c r="T42" s="16">
        <v>1.2</v>
      </c>
      <c r="U42" s="16">
        <v>17</v>
      </c>
      <c r="V42" s="16">
        <v>0.06</v>
      </c>
      <c r="W42" s="16">
        <v>9200</v>
      </c>
      <c r="X42" s="16">
        <v>100</v>
      </c>
      <c r="Y42" s="16">
        <v>0.08</v>
      </c>
      <c r="Z42" s="16">
        <v>0.95</v>
      </c>
      <c r="AA42" s="16">
        <v>1</v>
      </c>
      <c r="AB42" s="16">
        <v>2800</v>
      </c>
      <c r="AC42" s="16">
        <v>0.6</v>
      </c>
      <c r="AD42" s="16">
        <v>0.1</v>
      </c>
      <c r="AE42" s="16">
        <v>16000</v>
      </c>
      <c r="AF42" s="16">
        <v>0.1</v>
      </c>
      <c r="AG42" s="16">
        <v>0.39</v>
      </c>
      <c r="AH42" s="16">
        <v>29</v>
      </c>
    </row>
    <row r="43" spans="1:34" s="16" customFormat="1" ht="12" x14ac:dyDescent="0.25">
      <c r="A43" s="16" t="s">
        <v>54</v>
      </c>
      <c r="B43" s="16" t="s">
        <v>41</v>
      </c>
      <c r="C43" s="16" t="s">
        <v>23</v>
      </c>
      <c r="D43" s="27">
        <v>96.480172800000005</v>
      </c>
      <c r="E43" s="16" t="s">
        <v>43</v>
      </c>
      <c r="F43" s="16" t="s">
        <v>25</v>
      </c>
      <c r="G43" s="17">
        <v>42236.444444444445</v>
      </c>
      <c r="H43" s="32">
        <f t="shared" si="3"/>
        <v>112623.71</v>
      </c>
      <c r="I43" s="33">
        <f t="shared" si="4"/>
        <v>223.7100000000064</v>
      </c>
      <c r="J43" s="34">
        <f t="shared" si="5"/>
        <v>112400</v>
      </c>
      <c r="K43" s="16">
        <v>24</v>
      </c>
      <c r="L43" s="16">
        <v>0.53</v>
      </c>
      <c r="M43" s="16">
        <v>0.37</v>
      </c>
      <c r="N43" s="16">
        <v>62</v>
      </c>
      <c r="O43" s="16">
        <v>0.15</v>
      </c>
      <c r="P43" s="16">
        <v>0.47</v>
      </c>
      <c r="Q43" s="16">
        <v>78000</v>
      </c>
      <c r="R43" s="16">
        <v>1</v>
      </c>
      <c r="S43" s="16">
        <v>0.25</v>
      </c>
      <c r="T43" s="16">
        <v>2.2000000000000002</v>
      </c>
      <c r="U43" s="16">
        <v>17</v>
      </c>
      <c r="V43" s="16">
        <v>0.06</v>
      </c>
      <c r="W43" s="16">
        <v>11000</v>
      </c>
      <c r="X43" s="16">
        <v>79</v>
      </c>
      <c r="Y43" s="16">
        <v>0.08</v>
      </c>
      <c r="Z43" s="16">
        <v>1.2</v>
      </c>
      <c r="AA43" s="16">
        <v>1.9</v>
      </c>
      <c r="AB43" s="16">
        <v>3400</v>
      </c>
      <c r="AC43" s="16">
        <v>2</v>
      </c>
      <c r="AD43" s="16">
        <v>0.1</v>
      </c>
      <c r="AE43" s="16">
        <v>20000</v>
      </c>
      <c r="AF43" s="16">
        <v>0.1</v>
      </c>
      <c r="AG43" s="16">
        <v>0.3</v>
      </c>
      <c r="AH43" s="16">
        <v>31</v>
      </c>
    </row>
    <row r="44" spans="1:34" s="16" customFormat="1" ht="12" x14ac:dyDescent="0.25">
      <c r="A44" s="16" t="s">
        <v>55</v>
      </c>
      <c r="B44" s="16" t="s">
        <v>41</v>
      </c>
      <c r="C44" s="16" t="s">
        <v>23</v>
      </c>
      <c r="D44" s="27">
        <v>96.480172800000005</v>
      </c>
      <c r="E44" s="16" t="s">
        <v>43</v>
      </c>
      <c r="F44" s="16" t="s">
        <v>25</v>
      </c>
      <c r="G44" s="17">
        <v>42237.430555555555</v>
      </c>
      <c r="H44" s="32">
        <f t="shared" si="3"/>
        <v>113824.23</v>
      </c>
      <c r="I44" s="33">
        <f t="shared" si="4"/>
        <v>224.22999999999593</v>
      </c>
      <c r="J44" s="34">
        <f t="shared" si="5"/>
        <v>113600</v>
      </c>
      <c r="K44" s="16">
        <v>24</v>
      </c>
      <c r="L44" s="16">
        <v>0.4</v>
      </c>
      <c r="M44" s="16">
        <v>0.37</v>
      </c>
      <c r="N44" s="16">
        <v>63</v>
      </c>
      <c r="O44" s="16">
        <v>0.15</v>
      </c>
      <c r="P44" s="16">
        <v>0.42</v>
      </c>
      <c r="Q44" s="16">
        <v>79000</v>
      </c>
      <c r="R44" s="16">
        <v>1</v>
      </c>
      <c r="S44" s="16">
        <v>0.25</v>
      </c>
      <c r="T44" s="16">
        <v>1.9</v>
      </c>
      <c r="U44" s="16">
        <v>17</v>
      </c>
      <c r="V44" s="16">
        <v>0.06</v>
      </c>
      <c r="W44" s="16">
        <v>10000</v>
      </c>
      <c r="X44" s="16">
        <v>78</v>
      </c>
      <c r="Y44" s="16">
        <v>0.08</v>
      </c>
      <c r="Z44" s="16">
        <v>1.2</v>
      </c>
      <c r="AA44" s="16">
        <v>1.9</v>
      </c>
      <c r="AB44" s="16">
        <v>3600</v>
      </c>
      <c r="AC44" s="16">
        <v>2</v>
      </c>
      <c r="AD44" s="16">
        <v>0.1</v>
      </c>
      <c r="AE44" s="16">
        <v>21000</v>
      </c>
      <c r="AF44" s="16">
        <v>0.1</v>
      </c>
      <c r="AG44" s="16">
        <v>0.3</v>
      </c>
      <c r="AH44" s="16">
        <v>32</v>
      </c>
    </row>
    <row r="45" spans="1:34" s="16" customFormat="1" ht="12" x14ac:dyDescent="0.25">
      <c r="A45" s="16" t="s">
        <v>56</v>
      </c>
      <c r="B45" s="16" t="s">
        <v>41</v>
      </c>
      <c r="C45" s="16" t="s">
        <v>23</v>
      </c>
      <c r="D45" s="27">
        <v>96.480172800000005</v>
      </c>
      <c r="E45" s="16" t="s">
        <v>43</v>
      </c>
      <c r="F45" s="16" t="s">
        <v>25</v>
      </c>
      <c r="G45" s="17">
        <v>42240.423611111109</v>
      </c>
      <c r="H45" s="32">
        <f t="shared" si="3"/>
        <v>120107.41000000002</v>
      </c>
      <c r="I45" s="33">
        <f t="shared" si="4"/>
        <v>207.41000000001804</v>
      </c>
      <c r="J45" s="34">
        <f t="shared" si="5"/>
        <v>119900</v>
      </c>
      <c r="K45" s="16">
        <v>24</v>
      </c>
      <c r="L45" s="16">
        <v>0.4</v>
      </c>
      <c r="M45" s="16">
        <v>0.55000000000000004</v>
      </c>
      <c r="N45" s="16">
        <v>62</v>
      </c>
      <c r="O45" s="16">
        <v>0.15</v>
      </c>
      <c r="P45" s="16">
        <v>0.15</v>
      </c>
      <c r="Q45" s="16">
        <v>82000</v>
      </c>
      <c r="R45" s="16">
        <v>1</v>
      </c>
      <c r="S45" s="16">
        <v>0.49</v>
      </c>
      <c r="T45" s="16">
        <v>2.7</v>
      </c>
      <c r="U45" s="16">
        <v>17</v>
      </c>
      <c r="V45" s="16">
        <v>0.11</v>
      </c>
      <c r="W45" s="16">
        <v>11000</v>
      </c>
      <c r="X45" s="16">
        <v>63</v>
      </c>
      <c r="Y45" s="16">
        <v>0.08</v>
      </c>
      <c r="Z45" s="16">
        <v>1.3</v>
      </c>
      <c r="AA45" s="16">
        <v>5.4</v>
      </c>
      <c r="AB45" s="16">
        <v>3900</v>
      </c>
      <c r="AC45" s="16">
        <v>0.57999999999999996</v>
      </c>
      <c r="AD45" s="16">
        <v>0.1</v>
      </c>
      <c r="AE45" s="16">
        <v>23000</v>
      </c>
      <c r="AF45" s="16">
        <v>0.1</v>
      </c>
      <c r="AG45" s="16">
        <v>0.3</v>
      </c>
      <c r="AH45" s="16">
        <v>28</v>
      </c>
    </row>
    <row r="46" spans="1:34" x14ac:dyDescent="0.25">
      <c r="A46" s="16" t="s">
        <v>62</v>
      </c>
      <c r="B46" s="16" t="s">
        <v>41</v>
      </c>
      <c r="C46" s="16" t="s">
        <v>23</v>
      </c>
      <c r="D46" s="27">
        <v>96.480172800000005</v>
      </c>
      <c r="E46" s="16" t="s">
        <v>43</v>
      </c>
      <c r="F46" s="16" t="s">
        <v>25</v>
      </c>
      <c r="G46" s="20">
        <v>42241.40625</v>
      </c>
      <c r="H46" s="32">
        <f t="shared" si="3"/>
        <v>126207.83000000002</v>
      </c>
      <c r="I46" s="33">
        <f t="shared" si="4"/>
        <v>207.8300000000163</v>
      </c>
      <c r="J46" s="34">
        <f t="shared" si="5"/>
        <v>126000</v>
      </c>
      <c r="K46" s="2">
        <v>24</v>
      </c>
      <c r="L46" s="2">
        <v>0.4</v>
      </c>
      <c r="M46" s="2">
        <v>1.4</v>
      </c>
      <c r="N46" s="2">
        <v>62</v>
      </c>
      <c r="O46" s="2">
        <v>0.15</v>
      </c>
      <c r="P46" s="2">
        <v>0.14000000000000001</v>
      </c>
      <c r="Q46" s="2">
        <v>86000</v>
      </c>
      <c r="R46" s="2">
        <v>2</v>
      </c>
      <c r="S46" s="2">
        <v>1.3</v>
      </c>
      <c r="T46" s="2">
        <v>1</v>
      </c>
      <c r="U46" s="2">
        <v>17</v>
      </c>
      <c r="V46" s="2">
        <v>0.06</v>
      </c>
      <c r="W46" s="2">
        <v>12000</v>
      </c>
      <c r="X46" s="2">
        <v>60</v>
      </c>
      <c r="Z46" s="2">
        <v>1.2</v>
      </c>
      <c r="AA46" s="2">
        <v>5.0999999999999996</v>
      </c>
      <c r="AB46" s="2">
        <v>4000</v>
      </c>
      <c r="AC46" s="2">
        <v>0.57999999999999996</v>
      </c>
      <c r="AD46" s="2">
        <v>0.1</v>
      </c>
      <c r="AE46" s="2">
        <v>24000</v>
      </c>
      <c r="AF46" s="2">
        <v>0.1</v>
      </c>
      <c r="AG46" s="2">
        <v>0.3</v>
      </c>
      <c r="AH46" s="2">
        <v>31</v>
      </c>
    </row>
    <row r="47" spans="1:34" x14ac:dyDescent="0.25">
      <c r="A47" s="16" t="s">
        <v>63</v>
      </c>
      <c r="B47" s="16" t="s">
        <v>41</v>
      </c>
      <c r="C47" s="16" t="s">
        <v>23</v>
      </c>
      <c r="D47" s="27">
        <v>96.480172800000005</v>
      </c>
      <c r="E47" s="16" t="s">
        <v>43</v>
      </c>
      <c r="F47" s="16" t="s">
        <v>25</v>
      </c>
      <c r="G47" s="20">
        <v>42242.388888888891</v>
      </c>
      <c r="H47" s="32">
        <f t="shared" si="3"/>
        <v>134894.40000000002</v>
      </c>
      <c r="I47" s="33">
        <f t="shared" si="4"/>
        <v>194.40000000002328</v>
      </c>
      <c r="J47" s="34">
        <f t="shared" si="5"/>
        <v>134700</v>
      </c>
      <c r="K47" s="2">
        <v>24</v>
      </c>
      <c r="L47" s="2">
        <v>0.4</v>
      </c>
      <c r="M47" s="2">
        <v>1</v>
      </c>
      <c r="N47" s="2">
        <v>61</v>
      </c>
      <c r="O47" s="2">
        <v>0.15</v>
      </c>
      <c r="P47" s="2">
        <v>0.12</v>
      </c>
      <c r="Q47" s="2">
        <v>92000</v>
      </c>
      <c r="R47" s="2">
        <v>1</v>
      </c>
      <c r="S47" s="2">
        <v>0.99</v>
      </c>
      <c r="T47" s="2">
        <v>0.5</v>
      </c>
      <c r="U47" s="2">
        <v>17</v>
      </c>
      <c r="V47" s="2">
        <v>0.06</v>
      </c>
      <c r="W47" s="2">
        <v>13000</v>
      </c>
      <c r="X47" s="2">
        <v>57</v>
      </c>
      <c r="Z47" s="2">
        <v>1.2</v>
      </c>
      <c r="AA47" s="2">
        <v>2.1</v>
      </c>
      <c r="AB47" s="2">
        <v>3700</v>
      </c>
      <c r="AC47" s="2">
        <v>0.57999999999999996</v>
      </c>
      <c r="AD47" s="2">
        <v>0.1</v>
      </c>
      <c r="AE47" s="2">
        <v>26000</v>
      </c>
      <c r="AF47" s="2">
        <v>0.1</v>
      </c>
      <c r="AG47" s="2">
        <v>1.1000000000000001</v>
      </c>
      <c r="AH47" s="2">
        <v>26</v>
      </c>
    </row>
    <row r="48" spans="1:34" x14ac:dyDescent="0.25">
      <c r="A48" s="16" t="s">
        <v>64</v>
      </c>
      <c r="B48" s="16" t="s">
        <v>41</v>
      </c>
      <c r="C48" s="16" t="s">
        <v>23</v>
      </c>
      <c r="D48" s="27">
        <v>96.480172800000005</v>
      </c>
      <c r="E48" s="16" t="s">
        <v>43</v>
      </c>
      <c r="F48" s="16" t="s">
        <v>25</v>
      </c>
      <c r="G48" s="8">
        <v>42247.368055555555</v>
      </c>
      <c r="H48" s="32">
        <f t="shared" si="3"/>
        <v>118991.71</v>
      </c>
      <c r="I48" s="33">
        <f t="shared" si="4"/>
        <v>191.7100000000064</v>
      </c>
      <c r="J48" s="34">
        <f t="shared" si="5"/>
        <v>118800</v>
      </c>
      <c r="K48" s="2">
        <v>24</v>
      </c>
      <c r="L48" s="2">
        <v>0.4</v>
      </c>
      <c r="M48" s="2">
        <v>0.37</v>
      </c>
      <c r="N48" s="2">
        <v>63</v>
      </c>
      <c r="O48" s="2">
        <v>0.15</v>
      </c>
      <c r="P48" s="2">
        <v>0.5</v>
      </c>
      <c r="Q48" s="2">
        <v>82000</v>
      </c>
      <c r="R48" s="2">
        <v>1</v>
      </c>
      <c r="S48" s="2">
        <v>0.83</v>
      </c>
      <c r="T48" s="2">
        <v>1.7</v>
      </c>
      <c r="U48" s="2">
        <v>17</v>
      </c>
      <c r="V48" s="2">
        <v>0.16</v>
      </c>
      <c r="W48" s="2">
        <v>12000</v>
      </c>
      <c r="X48" s="2">
        <v>47</v>
      </c>
      <c r="Z48" s="2">
        <v>1.2</v>
      </c>
      <c r="AA48" s="2">
        <v>1.5</v>
      </c>
      <c r="AB48" s="2">
        <v>3800</v>
      </c>
      <c r="AC48" s="2">
        <v>4.4000000000000004</v>
      </c>
      <c r="AD48" s="2">
        <v>0.1</v>
      </c>
      <c r="AE48" s="2">
        <v>21000</v>
      </c>
      <c r="AF48" s="2">
        <v>0.1</v>
      </c>
      <c r="AG48" s="2">
        <v>0.3</v>
      </c>
      <c r="AH48" s="2">
        <v>28</v>
      </c>
    </row>
    <row r="49" spans="1:41" x14ac:dyDescent="0.25">
      <c r="A49" s="16" t="s">
        <v>65</v>
      </c>
      <c r="B49" s="16" t="s">
        <v>41</v>
      </c>
      <c r="C49" s="16" t="s">
        <v>23</v>
      </c>
      <c r="D49" s="27">
        <v>96.480172800000005</v>
      </c>
      <c r="E49" s="16" t="s">
        <v>43</v>
      </c>
      <c r="F49" s="16" t="s">
        <v>25</v>
      </c>
      <c r="G49" s="8">
        <v>42249.385416666664</v>
      </c>
      <c r="H49" s="32">
        <f t="shared" si="3"/>
        <v>125299.46</v>
      </c>
      <c r="I49" s="33">
        <f t="shared" si="4"/>
        <v>199.4600000000064</v>
      </c>
      <c r="J49" s="34">
        <f t="shared" si="5"/>
        <v>125100</v>
      </c>
      <c r="K49" s="2">
        <v>24</v>
      </c>
      <c r="L49" s="2">
        <v>0.4</v>
      </c>
      <c r="M49" s="2">
        <v>0.37</v>
      </c>
      <c r="N49" s="2">
        <v>63</v>
      </c>
      <c r="O49" s="2">
        <v>0.15</v>
      </c>
      <c r="P49" s="2">
        <v>0.14000000000000001</v>
      </c>
      <c r="Q49" s="2">
        <v>84000</v>
      </c>
      <c r="R49" s="2">
        <v>1</v>
      </c>
      <c r="S49" s="2">
        <v>0.64</v>
      </c>
      <c r="T49" s="2">
        <v>1.7</v>
      </c>
      <c r="U49" s="2">
        <v>17</v>
      </c>
      <c r="V49" s="2">
        <v>0.06</v>
      </c>
      <c r="W49" s="2">
        <v>12000</v>
      </c>
      <c r="X49" s="2">
        <v>50</v>
      </c>
      <c r="Z49" s="2">
        <v>1.3</v>
      </c>
      <c r="AA49" s="2">
        <v>1</v>
      </c>
      <c r="AB49" s="2">
        <v>4100</v>
      </c>
      <c r="AC49" s="2">
        <v>8.1999999999999993</v>
      </c>
      <c r="AD49" s="2">
        <v>0.1</v>
      </c>
      <c r="AE49" s="2">
        <v>25000</v>
      </c>
      <c r="AF49" s="2">
        <v>0.1</v>
      </c>
      <c r="AG49" s="2">
        <v>0.3</v>
      </c>
      <c r="AH49" s="2">
        <v>30</v>
      </c>
    </row>
    <row r="50" spans="1:41" x14ac:dyDescent="0.25">
      <c r="A50" s="16" t="s">
        <v>66</v>
      </c>
      <c r="B50" s="16" t="s">
        <v>41</v>
      </c>
      <c r="C50" s="16" t="s">
        <v>23</v>
      </c>
      <c r="D50" s="27">
        <v>96.480172800000005</v>
      </c>
      <c r="E50" s="16" t="s">
        <v>43</v>
      </c>
      <c r="F50" s="16" t="s">
        <v>25</v>
      </c>
      <c r="G50" s="8">
        <v>42250.388888888891</v>
      </c>
      <c r="H50" s="32">
        <f t="shared" si="3"/>
        <v>130792.48300000001</v>
      </c>
      <c r="I50" s="33">
        <f t="shared" si="4"/>
        <v>192.48300000000745</v>
      </c>
      <c r="J50" s="34">
        <f t="shared" si="5"/>
        <v>130600</v>
      </c>
      <c r="K50" s="2">
        <v>24</v>
      </c>
      <c r="L50" s="2">
        <v>0.4</v>
      </c>
      <c r="M50" s="2">
        <v>1</v>
      </c>
      <c r="N50" s="2">
        <v>64</v>
      </c>
      <c r="O50" s="2">
        <v>0.15</v>
      </c>
      <c r="P50" s="2">
        <v>4.2999999999999997E-2</v>
      </c>
      <c r="Q50" s="2">
        <v>88000</v>
      </c>
      <c r="R50" s="2">
        <v>1</v>
      </c>
      <c r="S50" s="2">
        <v>0.53</v>
      </c>
      <c r="T50" s="2">
        <v>1.4</v>
      </c>
      <c r="U50" s="2">
        <v>17</v>
      </c>
      <c r="V50" s="2">
        <v>0.06</v>
      </c>
      <c r="W50" s="2">
        <v>12000</v>
      </c>
      <c r="X50" s="2">
        <v>46</v>
      </c>
      <c r="Z50" s="2">
        <v>1.3</v>
      </c>
      <c r="AA50" s="2">
        <v>3.5</v>
      </c>
      <c r="AB50" s="2">
        <v>4600</v>
      </c>
      <c r="AC50" s="2">
        <v>3.6</v>
      </c>
      <c r="AD50" s="2">
        <v>0.1</v>
      </c>
      <c r="AE50" s="2">
        <v>26000</v>
      </c>
      <c r="AF50" s="2">
        <v>0.1</v>
      </c>
      <c r="AG50" s="2">
        <v>0.3</v>
      </c>
      <c r="AH50" s="2">
        <v>28</v>
      </c>
    </row>
    <row r="51" spans="1:41" s="16" customFormat="1" ht="12" x14ac:dyDescent="0.25">
      <c r="A51" s="16" t="s">
        <v>57</v>
      </c>
      <c r="B51" s="16" t="s">
        <v>41</v>
      </c>
      <c r="C51" s="16" t="s">
        <v>23</v>
      </c>
      <c r="D51" s="27">
        <v>96.480172800000005</v>
      </c>
      <c r="E51" s="16" t="s">
        <v>43</v>
      </c>
      <c r="F51" s="16" t="s">
        <v>25</v>
      </c>
      <c r="G51" s="17">
        <v>42251.416666666664</v>
      </c>
      <c r="H51" s="32">
        <f t="shared" si="3"/>
        <v>133279.459</v>
      </c>
      <c r="I51" s="33">
        <f t="shared" si="4"/>
        <v>179.45900000000256</v>
      </c>
      <c r="J51" s="34">
        <f t="shared" si="5"/>
        <v>133100</v>
      </c>
      <c r="K51" s="16">
        <v>24</v>
      </c>
      <c r="L51" s="16">
        <v>0.4</v>
      </c>
      <c r="M51" s="16">
        <v>1.1000000000000001</v>
      </c>
      <c r="N51" s="16">
        <v>60</v>
      </c>
      <c r="O51" s="16">
        <v>0.15</v>
      </c>
      <c r="P51" s="16">
        <v>9.9000000000000005E-2</v>
      </c>
      <c r="Q51" s="16">
        <v>90000</v>
      </c>
      <c r="R51" s="16">
        <v>1</v>
      </c>
      <c r="S51" s="16">
        <v>0.3</v>
      </c>
      <c r="T51" s="16">
        <v>1.5</v>
      </c>
      <c r="U51" s="16">
        <v>17</v>
      </c>
      <c r="V51" s="16">
        <v>0.13</v>
      </c>
      <c r="W51" s="16">
        <v>12000</v>
      </c>
      <c r="X51" s="16">
        <v>42</v>
      </c>
      <c r="Z51" s="16">
        <v>1.2</v>
      </c>
      <c r="AA51" s="16">
        <v>4.8</v>
      </c>
      <c r="AB51" s="16">
        <v>6100</v>
      </c>
      <c r="AC51" s="16">
        <v>0.57999999999999996</v>
      </c>
      <c r="AD51" s="16">
        <v>0.1</v>
      </c>
      <c r="AE51" s="16">
        <v>25000</v>
      </c>
      <c r="AF51" s="16">
        <v>0.1</v>
      </c>
      <c r="AG51" s="16">
        <v>1</v>
      </c>
      <c r="AH51" s="16">
        <v>24</v>
      </c>
    </row>
    <row r="52" spans="1:41" s="16" customFormat="1" ht="12" x14ac:dyDescent="0.25">
      <c r="A52" s="16" t="s">
        <v>59</v>
      </c>
      <c r="B52" s="16" t="s">
        <v>41</v>
      </c>
      <c r="C52" s="16" t="s">
        <v>23</v>
      </c>
      <c r="D52" s="27">
        <v>96.480172800000005</v>
      </c>
      <c r="E52" s="16" t="s">
        <v>43</v>
      </c>
      <c r="F52" s="16" t="s">
        <v>25</v>
      </c>
      <c r="G52" s="17">
        <v>42261.361111111109</v>
      </c>
      <c r="H52" s="32">
        <f t="shared" si="3"/>
        <v>117993.74</v>
      </c>
      <c r="I52" s="33">
        <f t="shared" si="4"/>
        <v>193.74000000000524</v>
      </c>
      <c r="J52" s="34">
        <f t="shared" si="5"/>
        <v>117800</v>
      </c>
      <c r="K52" s="16">
        <v>24</v>
      </c>
      <c r="L52" s="16">
        <v>0.4</v>
      </c>
      <c r="M52" s="16">
        <v>0.45</v>
      </c>
      <c r="N52" s="16">
        <v>58</v>
      </c>
      <c r="O52" s="16">
        <v>0.15</v>
      </c>
      <c r="P52" s="16">
        <v>0.26</v>
      </c>
      <c r="Q52" s="16">
        <v>81000</v>
      </c>
      <c r="R52" s="16">
        <v>1</v>
      </c>
      <c r="S52" s="16">
        <v>0.2</v>
      </c>
      <c r="T52" s="16">
        <v>1.8</v>
      </c>
      <c r="U52" s="16">
        <v>17</v>
      </c>
      <c r="V52" s="16">
        <v>0.1</v>
      </c>
      <c r="W52" s="16">
        <v>12000</v>
      </c>
      <c r="X52" s="16">
        <v>56</v>
      </c>
      <c r="Y52" s="16">
        <v>0.08</v>
      </c>
      <c r="Z52" s="16">
        <v>1.2</v>
      </c>
      <c r="AA52" s="16">
        <v>1.2</v>
      </c>
      <c r="AB52" s="16">
        <v>3800</v>
      </c>
      <c r="AC52" s="16">
        <v>2.4</v>
      </c>
      <c r="AD52" s="16">
        <v>0.1</v>
      </c>
      <c r="AE52" s="16">
        <v>21000</v>
      </c>
      <c r="AF52" s="16">
        <v>0.1</v>
      </c>
      <c r="AG52" s="16">
        <v>0.3</v>
      </c>
      <c r="AH52" s="16">
        <v>29</v>
      </c>
    </row>
    <row r="53" spans="1:41" s="16" customFormat="1" ht="12.75" thickBot="1" x14ac:dyDescent="0.3">
      <c r="A53" s="16" t="s">
        <v>60</v>
      </c>
      <c r="B53" s="16" t="s">
        <v>41</v>
      </c>
      <c r="C53" s="16" t="s">
        <v>23</v>
      </c>
      <c r="D53" s="27">
        <v>96.480172800000005</v>
      </c>
      <c r="E53" s="16" t="s">
        <v>43</v>
      </c>
      <c r="F53" s="16" t="s">
        <v>25</v>
      </c>
      <c r="G53" s="17">
        <v>42265.368055555555</v>
      </c>
      <c r="H53" s="35">
        <f t="shared" si="3"/>
        <v>112904.93100000003</v>
      </c>
      <c r="I53" s="36">
        <f t="shared" si="4"/>
        <v>204.93100000002596</v>
      </c>
      <c r="J53" s="37">
        <f t="shared" si="5"/>
        <v>112700</v>
      </c>
      <c r="K53" s="16">
        <v>24</v>
      </c>
      <c r="L53" s="16">
        <v>0.4</v>
      </c>
      <c r="M53" s="16">
        <v>0.78</v>
      </c>
      <c r="N53" s="16">
        <v>59</v>
      </c>
      <c r="O53" s="16">
        <v>0.15</v>
      </c>
      <c r="P53" s="16">
        <v>7.0999999999999994E-2</v>
      </c>
      <c r="Q53" s="16">
        <v>78000</v>
      </c>
      <c r="R53" s="16">
        <v>1</v>
      </c>
      <c r="S53" s="16">
        <v>0.23</v>
      </c>
      <c r="T53" s="16">
        <v>2.1</v>
      </c>
      <c r="U53" s="16">
        <v>17</v>
      </c>
      <c r="V53" s="16">
        <v>0.22</v>
      </c>
      <c r="W53" s="16">
        <v>11000</v>
      </c>
      <c r="X53" s="16">
        <v>50</v>
      </c>
      <c r="Y53" s="16">
        <v>0.08</v>
      </c>
      <c r="Z53" s="16">
        <v>1.3</v>
      </c>
      <c r="AA53" s="16">
        <v>1.6</v>
      </c>
      <c r="AB53" s="16">
        <v>3700</v>
      </c>
      <c r="AC53" s="16">
        <v>8.5</v>
      </c>
      <c r="AD53" s="16">
        <v>0.1</v>
      </c>
      <c r="AE53" s="16">
        <v>20000</v>
      </c>
      <c r="AF53" s="16">
        <v>0.1</v>
      </c>
      <c r="AG53" s="16">
        <v>0.3</v>
      </c>
      <c r="AH53" s="16">
        <v>38</v>
      </c>
    </row>
    <row r="54" spans="1:41" s="16" customFormat="1" ht="12.75" thickBot="1" x14ac:dyDescent="0.3">
      <c r="D54" s="27"/>
      <c r="G54" s="17"/>
      <c r="H54" s="17"/>
      <c r="I54" s="17"/>
      <c r="J54" s="17"/>
    </row>
    <row r="55" spans="1:41" s="16" customFormat="1" ht="16.5" thickBot="1" x14ac:dyDescent="0.3">
      <c r="A55" s="24" t="s">
        <v>71</v>
      </c>
      <c r="B55" s="25"/>
      <c r="C55" s="25"/>
      <c r="D55" s="38"/>
      <c r="E55" s="25"/>
      <c r="F55" s="25"/>
      <c r="G55" s="18"/>
      <c r="H55" s="59" t="s">
        <v>73</v>
      </c>
      <c r="I55" s="60"/>
      <c r="J55" s="61"/>
      <c r="K55" s="55" t="s">
        <v>72</v>
      </c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</row>
    <row r="56" spans="1:41" s="1" customFormat="1" ht="36" x14ac:dyDescent="0.25">
      <c r="A56" s="16" t="s">
        <v>32</v>
      </c>
      <c r="B56" s="16" t="s">
        <v>33</v>
      </c>
      <c r="C56" s="16" t="s">
        <v>34</v>
      </c>
      <c r="D56" s="27" t="s">
        <v>35</v>
      </c>
      <c r="E56" s="16" t="s">
        <v>36</v>
      </c>
      <c r="F56" s="16" t="s">
        <v>67</v>
      </c>
      <c r="G56" s="17" t="s">
        <v>37</v>
      </c>
      <c r="H56" s="39" t="s">
        <v>75</v>
      </c>
      <c r="I56" s="40" t="s">
        <v>76</v>
      </c>
      <c r="J56" s="41" t="s">
        <v>74</v>
      </c>
      <c r="K56" s="16" t="s">
        <v>2</v>
      </c>
      <c r="L56" s="16" t="s">
        <v>9</v>
      </c>
      <c r="M56" s="16" t="s">
        <v>20</v>
      </c>
      <c r="N56" s="16" t="s">
        <v>14</v>
      </c>
      <c r="O56" s="16" t="s">
        <v>6</v>
      </c>
      <c r="P56" s="16" t="s">
        <v>21</v>
      </c>
      <c r="Q56" s="16" t="s">
        <v>4</v>
      </c>
      <c r="R56" s="16" t="s">
        <v>11</v>
      </c>
      <c r="S56" s="16" t="s">
        <v>13</v>
      </c>
      <c r="T56" s="16" t="s">
        <v>15</v>
      </c>
      <c r="U56" s="16" t="s">
        <v>5</v>
      </c>
      <c r="V56" s="16" t="s">
        <v>10</v>
      </c>
      <c r="W56" s="16" t="s">
        <v>0</v>
      </c>
      <c r="X56" s="16" t="s">
        <v>7</v>
      </c>
      <c r="Y56" s="16" t="s">
        <v>24</v>
      </c>
      <c r="Z56" s="16" t="s">
        <v>12</v>
      </c>
      <c r="AA56" s="16" t="s">
        <v>17</v>
      </c>
      <c r="AB56" s="16" t="s">
        <v>1</v>
      </c>
      <c r="AC56" s="16" t="s">
        <v>18</v>
      </c>
      <c r="AD56" s="16" t="s">
        <v>19</v>
      </c>
      <c r="AE56" s="16" t="s">
        <v>3</v>
      </c>
      <c r="AF56" s="16" t="s">
        <v>16</v>
      </c>
      <c r="AG56" s="16" t="s">
        <v>22</v>
      </c>
      <c r="AH56" s="16" t="s">
        <v>8</v>
      </c>
      <c r="AI56"/>
      <c r="AJ56"/>
      <c r="AK56"/>
      <c r="AL56"/>
      <c r="AM56"/>
      <c r="AN56"/>
      <c r="AO56"/>
    </row>
    <row r="57" spans="1:41" x14ac:dyDescent="0.25">
      <c r="A57" s="16" t="s">
        <v>40</v>
      </c>
      <c r="B57" s="16" t="s">
        <v>41</v>
      </c>
      <c r="C57" s="16" t="s">
        <v>42</v>
      </c>
      <c r="D57" s="27">
        <v>94.24318464000001</v>
      </c>
      <c r="E57" s="16" t="s">
        <v>43</v>
      </c>
      <c r="F57" s="16" t="s">
        <v>87</v>
      </c>
      <c r="G57" s="17">
        <v>42222.836805555555</v>
      </c>
      <c r="H57" s="32">
        <f>SUM(K57:AH57)</f>
        <v>2735.9170000000004</v>
      </c>
      <c r="I57" s="33">
        <f>H57-J57</f>
        <v>155.91700000000037</v>
      </c>
      <c r="J57" s="34">
        <f>Q57+W57+AB57+AE57</f>
        <v>2580</v>
      </c>
      <c r="K57" s="2">
        <f>K3-K30</f>
        <v>62.6</v>
      </c>
      <c r="L57" s="2">
        <f t="shared" ref="L57:AH68" si="6">L3-L30</f>
        <v>2</v>
      </c>
      <c r="M57" s="2">
        <f t="shared" si="6"/>
        <v>1.857</v>
      </c>
      <c r="N57" s="2">
        <f t="shared" si="6"/>
        <v>-7.2000000000000028</v>
      </c>
      <c r="O57" s="2">
        <f t="shared" si="6"/>
        <v>0</v>
      </c>
      <c r="P57" s="2">
        <f t="shared" si="6"/>
        <v>0.36099999999999999</v>
      </c>
      <c r="Q57" s="2">
        <f t="shared" si="6"/>
        <v>1900</v>
      </c>
      <c r="R57" s="2">
        <f t="shared" si="6"/>
        <v>2.88</v>
      </c>
      <c r="S57" s="2">
        <f t="shared" si="6"/>
        <v>0.23899999999999999</v>
      </c>
      <c r="T57" s="2">
        <f t="shared" si="6"/>
        <v>1.56</v>
      </c>
      <c r="U57" s="2">
        <f t="shared" si="6"/>
        <v>52</v>
      </c>
      <c r="V57" s="2">
        <f t="shared" si="6"/>
        <v>1.7699999999999998</v>
      </c>
      <c r="W57" s="2">
        <f t="shared" si="6"/>
        <v>190</v>
      </c>
      <c r="X57" s="2">
        <f t="shared" si="6"/>
        <v>14.799999999999997</v>
      </c>
      <c r="Y57" s="2">
        <f t="shared" si="6"/>
        <v>0.05</v>
      </c>
      <c r="Z57" s="2">
        <f t="shared" si="6"/>
        <v>4</v>
      </c>
      <c r="AA57" s="2">
        <f t="shared" si="6"/>
        <v>2</v>
      </c>
      <c r="AB57" s="2">
        <f t="shared" si="6"/>
        <v>90</v>
      </c>
      <c r="AC57" s="2">
        <f t="shared" si="6"/>
        <v>4</v>
      </c>
      <c r="AD57" s="2">
        <f t="shared" si="6"/>
        <v>2</v>
      </c>
      <c r="AE57" s="2">
        <f t="shared" si="6"/>
        <v>400</v>
      </c>
      <c r="AF57" s="2">
        <f t="shared" si="6"/>
        <v>2</v>
      </c>
      <c r="AG57" s="2">
        <f t="shared" si="6"/>
        <v>8</v>
      </c>
      <c r="AH57" s="2">
        <f t="shared" si="6"/>
        <v>1</v>
      </c>
    </row>
    <row r="58" spans="1:41" x14ac:dyDescent="0.25">
      <c r="A58" s="16" t="s">
        <v>44</v>
      </c>
      <c r="B58" s="16" t="s">
        <v>41</v>
      </c>
      <c r="C58" s="16" t="s">
        <v>42</v>
      </c>
      <c r="D58" s="27">
        <v>94.24318464000001</v>
      </c>
      <c r="E58" s="16" t="s">
        <v>43</v>
      </c>
      <c r="F58" s="16" t="s">
        <v>87</v>
      </c>
      <c r="G58" s="17">
        <v>42222.880555555559</v>
      </c>
      <c r="H58" s="32">
        <f t="shared" ref="H58:H79" si="7">SUM(K58:AH58)</f>
        <v>1673.8630000000001</v>
      </c>
      <c r="I58" s="33">
        <f t="shared" ref="I58:I80" si="8">H58-J58</f>
        <v>163.86300000000006</v>
      </c>
      <c r="J58" s="34">
        <f t="shared" ref="J58:J79" si="9">Q58+W58+AB58+AE58</f>
        <v>1510</v>
      </c>
      <c r="K58" s="2">
        <f t="shared" ref="K58:Z80" si="10">K4-K31</f>
        <v>57.9</v>
      </c>
      <c r="L58" s="2">
        <f t="shared" si="10"/>
        <v>2</v>
      </c>
      <c r="M58" s="2">
        <f t="shared" si="10"/>
        <v>2</v>
      </c>
      <c r="N58" s="2">
        <f t="shared" si="10"/>
        <v>-2.5</v>
      </c>
      <c r="O58" s="2">
        <f t="shared" si="10"/>
        <v>0</v>
      </c>
      <c r="P58" s="2">
        <f t="shared" si="10"/>
        <v>0.36599999999999999</v>
      </c>
      <c r="Q58" s="2">
        <f t="shared" si="10"/>
        <v>1200</v>
      </c>
      <c r="R58" s="2">
        <f t="shared" si="10"/>
        <v>2.69</v>
      </c>
      <c r="S58" s="2">
        <f t="shared" si="10"/>
        <v>0.13600000000000001</v>
      </c>
      <c r="T58" s="2">
        <f t="shared" si="10"/>
        <v>2.0000000000000018E-2</v>
      </c>
      <c r="U58" s="2">
        <f t="shared" si="10"/>
        <v>63</v>
      </c>
      <c r="V58" s="2">
        <f t="shared" si="10"/>
        <v>1.2009999999999998</v>
      </c>
      <c r="W58" s="2">
        <f t="shared" si="10"/>
        <v>80</v>
      </c>
      <c r="X58" s="2">
        <f t="shared" si="10"/>
        <v>15.200000000000003</v>
      </c>
      <c r="Y58" s="2">
        <f t="shared" si="10"/>
        <v>0.05</v>
      </c>
      <c r="Z58" s="2">
        <f t="shared" si="10"/>
        <v>4</v>
      </c>
      <c r="AA58" s="2">
        <f t="shared" si="6"/>
        <v>2</v>
      </c>
      <c r="AB58" s="2">
        <f t="shared" si="6"/>
        <v>30</v>
      </c>
      <c r="AC58" s="2">
        <f t="shared" si="6"/>
        <v>4</v>
      </c>
      <c r="AD58" s="2">
        <f t="shared" si="6"/>
        <v>2</v>
      </c>
      <c r="AE58" s="2">
        <f t="shared" si="6"/>
        <v>200</v>
      </c>
      <c r="AF58" s="2">
        <f t="shared" si="6"/>
        <v>2</v>
      </c>
      <c r="AG58" s="2">
        <f t="shared" si="6"/>
        <v>8</v>
      </c>
      <c r="AH58" s="2">
        <f t="shared" si="6"/>
        <v>-0.19999999999999574</v>
      </c>
    </row>
    <row r="59" spans="1:41" x14ac:dyDescent="0.25">
      <c r="A59" s="16" t="s">
        <v>45</v>
      </c>
      <c r="B59" s="16" t="s">
        <v>41</v>
      </c>
      <c r="C59" s="16" t="s">
        <v>42</v>
      </c>
      <c r="D59" s="27">
        <v>94.24318464000001</v>
      </c>
      <c r="E59" s="16" t="s">
        <v>43</v>
      </c>
      <c r="F59" s="16" t="s">
        <v>87</v>
      </c>
      <c r="G59" s="17">
        <v>42222.916666666664</v>
      </c>
      <c r="H59" s="32">
        <f t="shared" si="7"/>
        <v>3174.364</v>
      </c>
      <c r="I59" s="33">
        <f t="shared" si="8"/>
        <v>834.36400000000003</v>
      </c>
      <c r="J59" s="34">
        <f t="shared" si="9"/>
        <v>2340</v>
      </c>
      <c r="K59" s="2">
        <f t="shared" si="10"/>
        <v>179.5</v>
      </c>
      <c r="L59" s="2">
        <f t="shared" si="6"/>
        <v>2</v>
      </c>
      <c r="M59" s="2">
        <f t="shared" si="6"/>
        <v>2</v>
      </c>
      <c r="N59" s="2">
        <f t="shared" si="6"/>
        <v>-1.7000000000000028</v>
      </c>
      <c r="O59" s="2">
        <f t="shared" si="6"/>
        <v>0</v>
      </c>
      <c r="P59" s="2">
        <f t="shared" si="6"/>
        <v>0.4</v>
      </c>
      <c r="Q59" s="2">
        <f t="shared" si="6"/>
        <v>1900</v>
      </c>
      <c r="R59" s="2">
        <f t="shared" si="6"/>
        <v>3.02</v>
      </c>
      <c r="S59" s="2">
        <f t="shared" si="6"/>
        <v>0.20500000000000002</v>
      </c>
      <c r="T59" s="2">
        <f t="shared" si="6"/>
        <v>0.14999999999999991</v>
      </c>
      <c r="U59" s="2">
        <f t="shared" si="6"/>
        <v>570</v>
      </c>
      <c r="V59" s="2">
        <f t="shared" si="6"/>
        <v>9.9390000000000001</v>
      </c>
      <c r="W59" s="2">
        <f t="shared" si="6"/>
        <v>170</v>
      </c>
      <c r="X59" s="2">
        <f t="shared" si="6"/>
        <v>27</v>
      </c>
      <c r="Y59" s="2">
        <f t="shared" si="6"/>
        <v>0.05</v>
      </c>
      <c r="Z59" s="2">
        <f t="shared" si="6"/>
        <v>4</v>
      </c>
      <c r="AA59" s="2">
        <f t="shared" si="6"/>
        <v>2</v>
      </c>
      <c r="AB59" s="2">
        <f t="shared" si="6"/>
        <v>70</v>
      </c>
      <c r="AC59" s="2">
        <f t="shared" si="6"/>
        <v>4</v>
      </c>
      <c r="AD59" s="2">
        <f t="shared" si="6"/>
        <v>2</v>
      </c>
      <c r="AE59" s="2">
        <f t="shared" si="6"/>
        <v>200</v>
      </c>
      <c r="AF59" s="2">
        <f t="shared" si="6"/>
        <v>2</v>
      </c>
      <c r="AG59" s="2">
        <f t="shared" si="6"/>
        <v>8</v>
      </c>
      <c r="AH59" s="2">
        <f t="shared" si="6"/>
        <v>19.799999999999997</v>
      </c>
    </row>
    <row r="60" spans="1:41" x14ac:dyDescent="0.25">
      <c r="A60" s="16" t="s">
        <v>46</v>
      </c>
      <c r="B60" s="16" t="s">
        <v>41</v>
      </c>
      <c r="C60" s="16" t="s">
        <v>42</v>
      </c>
      <c r="D60" s="27">
        <v>94.24318464000001</v>
      </c>
      <c r="E60" s="16" t="s">
        <v>43</v>
      </c>
      <c r="F60" s="16" t="s">
        <v>87</v>
      </c>
      <c r="G60" s="17">
        <v>42222.958333333336</v>
      </c>
      <c r="H60" s="32">
        <f t="shared" si="7"/>
        <v>35467.811000000002</v>
      </c>
      <c r="I60" s="33">
        <f t="shared" si="8"/>
        <v>29657.811000000002</v>
      </c>
      <c r="J60" s="34">
        <f t="shared" si="9"/>
        <v>5810</v>
      </c>
      <c r="K60" s="2">
        <f t="shared" si="10"/>
        <v>5510</v>
      </c>
      <c r="L60" s="2">
        <f t="shared" si="6"/>
        <v>2.57</v>
      </c>
      <c r="M60" s="2">
        <f t="shared" si="6"/>
        <v>14.2</v>
      </c>
      <c r="N60" s="2">
        <f t="shared" si="6"/>
        <v>58.3</v>
      </c>
      <c r="O60" s="2">
        <f t="shared" si="6"/>
        <v>0</v>
      </c>
      <c r="P60" s="2">
        <f t="shared" si="6"/>
        <v>0.498</v>
      </c>
      <c r="Q60" s="2">
        <f t="shared" si="6"/>
        <v>2500</v>
      </c>
      <c r="R60" s="2">
        <f t="shared" si="6"/>
        <v>3.0700000000000003</v>
      </c>
      <c r="S60" s="2">
        <f t="shared" si="6"/>
        <v>0.68400000000000005</v>
      </c>
      <c r="T60" s="2">
        <f t="shared" si="6"/>
        <v>65.819999999999993</v>
      </c>
      <c r="U60" s="2">
        <f t="shared" si="6"/>
        <v>23100</v>
      </c>
      <c r="V60" s="2">
        <f t="shared" si="6"/>
        <v>469.88099999999997</v>
      </c>
      <c r="W60" s="2">
        <f t="shared" si="6"/>
        <v>860</v>
      </c>
      <c r="X60" s="2">
        <f t="shared" si="6"/>
        <v>183</v>
      </c>
      <c r="Y60" s="2">
        <f t="shared" si="6"/>
        <v>8.7999999999999995E-2</v>
      </c>
      <c r="Z60" s="2">
        <f t="shared" si="6"/>
        <v>4.1399999999999997</v>
      </c>
      <c r="AA60" s="2">
        <f t="shared" si="6"/>
        <v>2</v>
      </c>
      <c r="AB60" s="2">
        <f t="shared" si="6"/>
        <v>2250</v>
      </c>
      <c r="AC60" s="2">
        <f t="shared" si="6"/>
        <v>4</v>
      </c>
      <c r="AD60" s="2">
        <f t="shared" si="6"/>
        <v>2.56</v>
      </c>
      <c r="AE60" s="2">
        <f t="shared" si="6"/>
        <v>200</v>
      </c>
      <c r="AF60" s="2">
        <f t="shared" si="6"/>
        <v>2</v>
      </c>
      <c r="AG60" s="2">
        <f t="shared" si="6"/>
        <v>12.6</v>
      </c>
      <c r="AH60" s="2">
        <f t="shared" si="6"/>
        <v>222.4</v>
      </c>
    </row>
    <row r="61" spans="1:41" x14ac:dyDescent="0.25">
      <c r="A61" s="16" t="s">
        <v>47</v>
      </c>
      <c r="B61" s="16" t="s">
        <v>41</v>
      </c>
      <c r="C61" s="16" t="s">
        <v>42</v>
      </c>
      <c r="D61" s="27">
        <v>94.24318464000001</v>
      </c>
      <c r="E61" s="16" t="s">
        <v>43</v>
      </c>
      <c r="F61" s="16" t="s">
        <v>87</v>
      </c>
      <c r="G61" s="17">
        <v>42223</v>
      </c>
      <c r="H61" s="32">
        <f t="shared" si="7"/>
        <v>116703.75600000001</v>
      </c>
      <c r="I61" s="33">
        <f t="shared" si="8"/>
        <v>106473.75600000001</v>
      </c>
      <c r="J61" s="34">
        <f t="shared" si="9"/>
        <v>10230</v>
      </c>
      <c r="K61" s="2">
        <f t="shared" si="10"/>
        <v>9190</v>
      </c>
      <c r="L61" s="2">
        <f t="shared" si="6"/>
        <v>10.4</v>
      </c>
      <c r="M61" s="2">
        <f t="shared" si="6"/>
        <v>71.7</v>
      </c>
      <c r="N61" s="2">
        <f t="shared" si="6"/>
        <v>185.9</v>
      </c>
      <c r="O61" s="2">
        <f t="shared" si="6"/>
        <v>0</v>
      </c>
      <c r="P61" s="2">
        <f t="shared" si="6"/>
        <v>1.86</v>
      </c>
      <c r="Q61" s="2">
        <f t="shared" si="6"/>
        <v>4200</v>
      </c>
      <c r="R61" s="2">
        <f t="shared" si="6"/>
        <v>5.49</v>
      </c>
      <c r="S61" s="2">
        <f t="shared" si="6"/>
        <v>2.7060000000000004</v>
      </c>
      <c r="T61" s="2">
        <f t="shared" si="6"/>
        <v>274.13</v>
      </c>
      <c r="U61" s="2">
        <f t="shared" si="6"/>
        <v>93400</v>
      </c>
      <c r="V61" s="2">
        <f t="shared" si="6"/>
        <v>1999.711</v>
      </c>
      <c r="W61" s="2">
        <f t="shared" si="6"/>
        <v>2580</v>
      </c>
      <c r="X61" s="2">
        <f t="shared" si="6"/>
        <v>534</v>
      </c>
      <c r="Y61" s="2">
        <f t="shared" si="6"/>
        <v>0.14899999999999999</v>
      </c>
      <c r="Z61" s="2">
        <f t="shared" si="6"/>
        <v>19.2</v>
      </c>
      <c r="AA61" s="2">
        <f t="shared" si="6"/>
        <v>2</v>
      </c>
      <c r="AB61" s="2">
        <f t="shared" si="6"/>
        <v>2750</v>
      </c>
      <c r="AC61" s="2">
        <f t="shared" si="6"/>
        <v>5.91</v>
      </c>
      <c r="AD61" s="2">
        <f t="shared" si="6"/>
        <v>13.1</v>
      </c>
      <c r="AE61" s="2">
        <f t="shared" si="6"/>
        <v>700</v>
      </c>
      <c r="AF61" s="2">
        <f t="shared" si="6"/>
        <v>11.1</v>
      </c>
      <c r="AG61" s="2">
        <f t="shared" si="6"/>
        <v>50.2</v>
      </c>
      <c r="AH61" s="2">
        <f t="shared" si="6"/>
        <v>696.2</v>
      </c>
    </row>
    <row r="62" spans="1:41" x14ac:dyDescent="0.25">
      <c r="A62" s="16" t="s">
        <v>48</v>
      </c>
      <c r="B62" s="16" t="s">
        <v>41</v>
      </c>
      <c r="C62" s="16" t="s">
        <v>42</v>
      </c>
      <c r="D62" s="27">
        <v>94.24318464000001</v>
      </c>
      <c r="E62" s="16" t="s">
        <v>43</v>
      </c>
      <c r="F62" s="16" t="s">
        <v>87</v>
      </c>
      <c r="G62" s="17">
        <v>42223.020833333336</v>
      </c>
      <c r="H62" s="32">
        <f t="shared" si="7"/>
        <v>149100.13599999997</v>
      </c>
      <c r="I62" s="33">
        <f t="shared" si="8"/>
        <v>138140.13599999997</v>
      </c>
      <c r="J62" s="34">
        <f t="shared" si="9"/>
        <v>10960</v>
      </c>
      <c r="K62" s="2">
        <f t="shared" si="10"/>
        <v>12280</v>
      </c>
      <c r="L62" s="2">
        <f t="shared" si="6"/>
        <v>9.8000000000000007</v>
      </c>
      <c r="M62" s="2">
        <f t="shared" si="6"/>
        <v>87</v>
      </c>
      <c r="N62" s="2">
        <f t="shared" si="6"/>
        <v>181.9</v>
      </c>
      <c r="O62" s="2">
        <f t="shared" si="6"/>
        <v>0</v>
      </c>
      <c r="P62" s="2">
        <f t="shared" si="6"/>
        <v>2.1510000000000002</v>
      </c>
      <c r="Q62" s="2">
        <f t="shared" si="6"/>
        <v>3900</v>
      </c>
      <c r="R62" s="2">
        <f t="shared" si="6"/>
        <v>6.85</v>
      </c>
      <c r="S62" s="2">
        <f t="shared" si="6"/>
        <v>3.46</v>
      </c>
      <c r="T62" s="2">
        <f t="shared" si="6"/>
        <v>390.68</v>
      </c>
      <c r="U62" s="2">
        <f t="shared" si="6"/>
        <v>120900</v>
      </c>
      <c r="V62" s="2">
        <f t="shared" si="6"/>
        <v>2619.77</v>
      </c>
      <c r="W62" s="2">
        <f t="shared" si="6"/>
        <v>3170</v>
      </c>
      <c r="X62" s="2">
        <f t="shared" si="6"/>
        <v>654</v>
      </c>
      <c r="Y62" s="2">
        <f t="shared" si="6"/>
        <v>0.255</v>
      </c>
      <c r="Z62" s="2">
        <f t="shared" si="6"/>
        <v>24.8</v>
      </c>
      <c r="AA62" s="2">
        <f t="shared" si="6"/>
        <v>2</v>
      </c>
      <c r="AB62" s="2">
        <f t="shared" si="6"/>
        <v>3390</v>
      </c>
      <c r="AC62" s="2">
        <f t="shared" si="6"/>
        <v>5.67</v>
      </c>
      <c r="AD62" s="2">
        <f t="shared" si="6"/>
        <v>15.8</v>
      </c>
      <c r="AE62" s="2">
        <f t="shared" si="6"/>
        <v>500</v>
      </c>
      <c r="AF62" s="2">
        <f t="shared" si="6"/>
        <v>2</v>
      </c>
      <c r="AG62" s="2">
        <f t="shared" si="6"/>
        <v>58.8</v>
      </c>
      <c r="AH62" s="2">
        <f t="shared" si="6"/>
        <v>895.2</v>
      </c>
    </row>
    <row r="63" spans="1:41" x14ac:dyDescent="0.25">
      <c r="A63" s="16" t="s">
        <v>49</v>
      </c>
      <c r="B63" s="16" t="s">
        <v>41</v>
      </c>
      <c r="C63" s="16" t="s">
        <v>42</v>
      </c>
      <c r="D63" s="27">
        <v>94.24318464000001</v>
      </c>
      <c r="E63" s="16" t="s">
        <v>43</v>
      </c>
      <c r="F63" s="16" t="s">
        <v>87</v>
      </c>
      <c r="G63" s="17">
        <v>42223.416666666664</v>
      </c>
      <c r="H63" s="32">
        <f t="shared" si="7"/>
        <v>20755.597999999998</v>
      </c>
      <c r="I63" s="33">
        <f t="shared" si="8"/>
        <v>17795.597999999998</v>
      </c>
      <c r="J63" s="34">
        <f t="shared" si="9"/>
        <v>2960</v>
      </c>
      <c r="K63" s="2">
        <f t="shared" si="10"/>
        <v>2979.4</v>
      </c>
      <c r="L63" s="2">
        <f t="shared" si="6"/>
        <v>2</v>
      </c>
      <c r="M63" s="2">
        <f t="shared" si="6"/>
        <v>12.1</v>
      </c>
      <c r="N63" s="2">
        <f t="shared" si="6"/>
        <v>14.700000000000003</v>
      </c>
      <c r="O63" s="2">
        <f t="shared" si="6"/>
        <v>0</v>
      </c>
      <c r="P63" s="2">
        <f t="shared" si="6"/>
        <v>0.93000000000000016</v>
      </c>
      <c r="Q63" s="2">
        <f t="shared" si="6"/>
        <v>1400</v>
      </c>
      <c r="R63" s="2">
        <f t="shared" si="6"/>
        <v>3.23</v>
      </c>
      <c r="S63" s="2">
        <f t="shared" si="6"/>
        <v>0.59199999999999997</v>
      </c>
      <c r="T63" s="2">
        <f t="shared" si="6"/>
        <v>53.42</v>
      </c>
      <c r="U63" s="2">
        <f t="shared" si="6"/>
        <v>14200</v>
      </c>
      <c r="V63" s="2">
        <f t="shared" si="6"/>
        <v>191.17599999999999</v>
      </c>
      <c r="W63" s="2">
        <f t="shared" si="6"/>
        <v>450</v>
      </c>
      <c r="X63" s="2">
        <f t="shared" si="6"/>
        <v>114</v>
      </c>
      <c r="Y63" s="2">
        <f t="shared" si="6"/>
        <v>0.05</v>
      </c>
      <c r="Z63" s="2">
        <f t="shared" si="6"/>
        <v>4</v>
      </c>
      <c r="AA63" s="2">
        <f t="shared" si="6"/>
        <v>2</v>
      </c>
      <c r="AB63" s="2">
        <f t="shared" si="6"/>
        <v>930</v>
      </c>
      <c r="AC63" s="2">
        <f t="shared" si="6"/>
        <v>4</v>
      </c>
      <c r="AD63" s="2">
        <f t="shared" si="6"/>
        <v>2</v>
      </c>
      <c r="AE63" s="2">
        <f t="shared" si="6"/>
        <v>180</v>
      </c>
      <c r="AF63" s="2">
        <f t="shared" si="6"/>
        <v>2</v>
      </c>
      <c r="AG63" s="2">
        <f t="shared" si="6"/>
        <v>8</v>
      </c>
      <c r="AH63" s="2">
        <f t="shared" si="6"/>
        <v>202</v>
      </c>
    </row>
    <row r="64" spans="1:41" x14ac:dyDescent="0.25">
      <c r="A64" s="16" t="s">
        <v>50</v>
      </c>
      <c r="B64" s="16" t="s">
        <v>41</v>
      </c>
      <c r="C64" s="16" t="s">
        <v>23</v>
      </c>
      <c r="D64" s="27">
        <v>96.480172800000005</v>
      </c>
      <c r="E64" s="16" t="s">
        <v>43</v>
      </c>
      <c r="F64" s="16" t="s">
        <v>87</v>
      </c>
      <c r="G64" s="17">
        <v>42224.493055555555</v>
      </c>
      <c r="H64" s="32">
        <f t="shared" si="7"/>
        <v>4167.6559999999999</v>
      </c>
      <c r="I64" s="33">
        <f t="shared" si="8"/>
        <v>3367.6559999999999</v>
      </c>
      <c r="J64" s="34">
        <f t="shared" si="9"/>
        <v>800</v>
      </c>
      <c r="K64" s="2">
        <f t="shared" si="10"/>
        <v>657.3</v>
      </c>
      <c r="L64" s="2">
        <f t="shared" si="6"/>
        <v>2</v>
      </c>
      <c r="M64" s="2">
        <f t="shared" si="6"/>
        <v>2.15</v>
      </c>
      <c r="N64" s="2">
        <f t="shared" si="6"/>
        <v>3.1000000000000014</v>
      </c>
      <c r="O64" s="2">
        <f t="shared" si="6"/>
        <v>0</v>
      </c>
      <c r="P64" s="2">
        <f t="shared" si="6"/>
        <v>0.34699999999999998</v>
      </c>
      <c r="Q64" s="2">
        <f t="shared" si="6"/>
        <v>300</v>
      </c>
      <c r="R64" s="2">
        <f t="shared" si="6"/>
        <v>3.3200000000000003</v>
      </c>
      <c r="S64" s="2">
        <f t="shared" si="6"/>
        <v>-6.0999999999999943E-2</v>
      </c>
      <c r="T64" s="2">
        <f t="shared" si="6"/>
        <v>12.59</v>
      </c>
      <c r="U64" s="2">
        <f t="shared" si="6"/>
        <v>2540</v>
      </c>
      <c r="V64" s="2">
        <f t="shared" si="6"/>
        <v>30.599999999999998</v>
      </c>
      <c r="W64" s="2">
        <f t="shared" si="6"/>
        <v>130</v>
      </c>
      <c r="X64" s="2">
        <f t="shared" si="6"/>
        <v>34</v>
      </c>
      <c r="Y64" s="2">
        <f t="shared" si="6"/>
        <v>0</v>
      </c>
      <c r="Z64" s="2">
        <f t="shared" si="6"/>
        <v>4</v>
      </c>
      <c r="AA64" s="2">
        <f t="shared" si="6"/>
        <v>2</v>
      </c>
      <c r="AB64" s="2">
        <f t="shared" si="6"/>
        <v>170</v>
      </c>
      <c r="AC64" s="2">
        <f t="shared" si="6"/>
        <v>4</v>
      </c>
      <c r="AD64" s="2">
        <f t="shared" si="6"/>
        <v>2</v>
      </c>
      <c r="AE64" s="2">
        <f t="shared" si="6"/>
        <v>200</v>
      </c>
      <c r="AF64" s="2">
        <f t="shared" si="6"/>
        <v>3.01</v>
      </c>
      <c r="AG64" s="2">
        <f t="shared" si="6"/>
        <v>8</v>
      </c>
      <c r="AH64" s="2">
        <f t="shared" si="6"/>
        <v>59.3</v>
      </c>
    </row>
    <row r="65" spans="1:34" x14ac:dyDescent="0.25">
      <c r="A65" s="16" t="s">
        <v>51</v>
      </c>
      <c r="B65" s="16" t="s">
        <v>41</v>
      </c>
      <c r="C65" s="16" t="s">
        <v>23</v>
      </c>
      <c r="D65" s="27">
        <v>96.480172800000005</v>
      </c>
      <c r="E65" s="16" t="s">
        <v>43</v>
      </c>
      <c r="F65" s="16" t="s">
        <v>87</v>
      </c>
      <c r="G65" s="20">
        <v>42225.517361111109</v>
      </c>
      <c r="H65" s="32">
        <f t="shared" si="7"/>
        <v>2417.5329999999999</v>
      </c>
      <c r="I65" s="33">
        <f t="shared" si="8"/>
        <v>2057.5329999999999</v>
      </c>
      <c r="J65" s="34">
        <f t="shared" si="9"/>
        <v>360</v>
      </c>
      <c r="K65" s="2">
        <f t="shared" si="10"/>
        <v>484.4</v>
      </c>
      <c r="L65" s="2">
        <f t="shared" si="6"/>
        <v>2</v>
      </c>
      <c r="M65" s="2">
        <f t="shared" si="6"/>
        <v>2</v>
      </c>
      <c r="N65" s="2">
        <f t="shared" si="6"/>
        <v>2.6000000000000014</v>
      </c>
      <c r="O65" s="2">
        <f t="shared" si="6"/>
        <v>0</v>
      </c>
      <c r="P65" s="2">
        <f t="shared" si="6"/>
        <v>0.38400000000000001</v>
      </c>
      <c r="Q65" s="2">
        <f t="shared" si="6"/>
        <v>-300</v>
      </c>
      <c r="R65" s="2">
        <f t="shared" si="6"/>
        <v>2.31</v>
      </c>
      <c r="S65" s="2">
        <f t="shared" si="6"/>
        <v>0.31899999999999995</v>
      </c>
      <c r="T65" s="2">
        <f t="shared" si="6"/>
        <v>7.5699999999999994</v>
      </c>
      <c r="U65" s="2">
        <f t="shared" si="6"/>
        <v>1440</v>
      </c>
      <c r="V65" s="2">
        <f t="shared" si="6"/>
        <v>20.299999999999997</v>
      </c>
      <c r="W65" s="2">
        <f t="shared" si="6"/>
        <v>210</v>
      </c>
      <c r="X65" s="2">
        <f t="shared" si="6"/>
        <v>21</v>
      </c>
      <c r="Y65" s="2">
        <f t="shared" si="6"/>
        <v>0.05</v>
      </c>
      <c r="Z65" s="2">
        <f t="shared" si="6"/>
        <v>4</v>
      </c>
      <c r="AA65" s="2">
        <f t="shared" si="6"/>
        <v>2</v>
      </c>
      <c r="AB65" s="2">
        <f t="shared" si="6"/>
        <v>190</v>
      </c>
      <c r="AC65" s="2">
        <f t="shared" si="6"/>
        <v>4</v>
      </c>
      <c r="AD65" s="2">
        <f t="shared" si="6"/>
        <v>2</v>
      </c>
      <c r="AE65" s="2">
        <f t="shared" si="6"/>
        <v>260</v>
      </c>
      <c r="AF65" s="2">
        <f t="shared" si="6"/>
        <v>2</v>
      </c>
      <c r="AG65" s="2">
        <f t="shared" si="6"/>
        <v>8</v>
      </c>
      <c r="AH65" s="2">
        <f t="shared" si="6"/>
        <v>52.6</v>
      </c>
    </row>
    <row r="66" spans="1:34" x14ac:dyDescent="0.25">
      <c r="A66" s="16" t="s">
        <v>61</v>
      </c>
      <c r="B66" s="16" t="s">
        <v>41</v>
      </c>
      <c r="C66" s="16" t="s">
        <v>23</v>
      </c>
      <c r="D66" s="27">
        <v>96.480172800000005</v>
      </c>
      <c r="E66" s="16" t="s">
        <v>43</v>
      </c>
      <c r="F66" s="16" t="s">
        <v>87</v>
      </c>
      <c r="G66" s="20">
        <v>42227.671527777777</v>
      </c>
      <c r="H66" s="32">
        <f t="shared" si="7"/>
        <v>364.47899999999998</v>
      </c>
      <c r="I66" s="33">
        <f t="shared" si="8"/>
        <v>464.47899999999998</v>
      </c>
      <c r="J66" s="34">
        <f t="shared" si="9"/>
        <v>-100</v>
      </c>
      <c r="K66" s="2">
        <f t="shared" si="10"/>
        <v>95</v>
      </c>
      <c r="L66" s="2">
        <f t="shared" si="6"/>
        <v>0</v>
      </c>
      <c r="M66" s="2">
        <f t="shared" si="6"/>
        <v>0</v>
      </c>
      <c r="N66" s="2">
        <f t="shared" si="6"/>
        <v>1</v>
      </c>
      <c r="O66" s="2">
        <f t="shared" si="6"/>
        <v>0</v>
      </c>
      <c r="P66" s="2">
        <f t="shared" si="6"/>
        <v>8.8999999999999996E-2</v>
      </c>
      <c r="Q66" s="2">
        <f t="shared" si="6"/>
        <v>0</v>
      </c>
      <c r="R66" s="2">
        <f t="shared" si="6"/>
        <v>0</v>
      </c>
      <c r="S66" s="2">
        <f t="shared" si="6"/>
        <v>-0.22999999999999993</v>
      </c>
      <c r="T66" s="2">
        <f t="shared" si="6"/>
        <v>2.7</v>
      </c>
      <c r="U66" s="2">
        <f t="shared" si="6"/>
        <v>333</v>
      </c>
      <c r="V66" s="2">
        <f t="shared" si="6"/>
        <v>2.7399999999999998</v>
      </c>
      <c r="W66" s="2">
        <f t="shared" si="6"/>
        <v>-100</v>
      </c>
      <c r="X66" s="2">
        <f t="shared" si="6"/>
        <v>10</v>
      </c>
      <c r="Y66" s="2">
        <f t="shared" si="6"/>
        <v>0</v>
      </c>
      <c r="Z66" s="2">
        <f t="shared" si="6"/>
        <v>-2.0000000000000018E-2</v>
      </c>
      <c r="AA66" s="2">
        <f t="shared" si="6"/>
        <v>0.19999999999999996</v>
      </c>
      <c r="AB66" s="2">
        <f t="shared" si="6"/>
        <v>0</v>
      </c>
      <c r="AC66" s="2">
        <f t="shared" si="6"/>
        <v>0</v>
      </c>
      <c r="AD66" s="2">
        <f t="shared" si="6"/>
        <v>0</v>
      </c>
      <c r="AE66" s="2">
        <f t="shared" si="6"/>
        <v>0</v>
      </c>
      <c r="AF66" s="2">
        <f t="shared" si="6"/>
        <v>0</v>
      </c>
      <c r="AG66" s="2">
        <f t="shared" si="6"/>
        <v>0</v>
      </c>
      <c r="AH66" s="2">
        <f t="shared" si="6"/>
        <v>20</v>
      </c>
    </row>
    <row r="67" spans="1:34" x14ac:dyDescent="0.25">
      <c r="A67" s="16" t="s">
        <v>68</v>
      </c>
      <c r="B67" s="16" t="s">
        <v>41</v>
      </c>
      <c r="C67" s="16" t="s">
        <v>23</v>
      </c>
      <c r="D67" s="27">
        <v>96.480172800000005</v>
      </c>
      <c r="E67" s="16" t="s">
        <v>43</v>
      </c>
      <c r="F67" s="16" t="s">
        <v>87</v>
      </c>
      <c r="G67" s="20">
        <v>42228.5</v>
      </c>
      <c r="H67" s="32">
        <f t="shared" si="7"/>
        <v>-655.17399999999998</v>
      </c>
      <c r="I67" s="33">
        <f t="shared" si="8"/>
        <v>344.82600000000002</v>
      </c>
      <c r="J67" s="34">
        <f t="shared" si="9"/>
        <v>-1000</v>
      </c>
      <c r="K67" s="2">
        <f t="shared" si="10"/>
        <v>83</v>
      </c>
      <c r="L67" s="2">
        <f t="shared" si="6"/>
        <v>0</v>
      </c>
      <c r="M67" s="2">
        <f t="shared" si="6"/>
        <v>0</v>
      </c>
      <c r="N67" s="2">
        <f t="shared" si="6"/>
        <v>1</v>
      </c>
      <c r="O67" s="2">
        <f t="shared" si="6"/>
        <v>0</v>
      </c>
      <c r="P67" s="2">
        <f t="shared" si="6"/>
        <v>-4.0000000000000036E-3</v>
      </c>
      <c r="Q67" s="2">
        <f t="shared" si="6"/>
        <v>-1000</v>
      </c>
      <c r="R67" s="2">
        <f t="shared" si="6"/>
        <v>0</v>
      </c>
      <c r="S67" s="2">
        <f t="shared" si="6"/>
        <v>-0.62000000000000011</v>
      </c>
      <c r="T67" s="2">
        <f t="shared" si="6"/>
        <v>2.1</v>
      </c>
      <c r="U67" s="2">
        <f t="shared" si="6"/>
        <v>243</v>
      </c>
      <c r="V67" s="2">
        <f t="shared" si="6"/>
        <v>2.44</v>
      </c>
      <c r="W67" s="2">
        <f t="shared" si="6"/>
        <v>0</v>
      </c>
      <c r="X67" s="2">
        <f t="shared" si="6"/>
        <v>0</v>
      </c>
      <c r="Y67" s="2">
        <f t="shared" si="6"/>
        <v>0</v>
      </c>
      <c r="Z67" s="2">
        <f t="shared" si="6"/>
        <v>-1.9999999999999907E-2</v>
      </c>
      <c r="AA67" s="2">
        <f t="shared" si="6"/>
        <v>-9.9999999999999867E-2</v>
      </c>
      <c r="AB67" s="2">
        <f t="shared" si="6"/>
        <v>0</v>
      </c>
      <c r="AC67" s="2">
        <f t="shared" si="6"/>
        <v>3.0000000000000027E-2</v>
      </c>
      <c r="AD67" s="2">
        <f t="shared" si="6"/>
        <v>0</v>
      </c>
      <c r="AE67" s="2">
        <f t="shared" si="6"/>
        <v>0</v>
      </c>
      <c r="AF67" s="2">
        <f t="shared" si="6"/>
        <v>0</v>
      </c>
      <c r="AG67" s="2">
        <f t="shared" si="6"/>
        <v>0</v>
      </c>
      <c r="AH67" s="2">
        <f t="shared" si="6"/>
        <v>14</v>
      </c>
    </row>
    <row r="68" spans="1:34" x14ac:dyDescent="0.25">
      <c r="A68" s="16" t="s">
        <v>52</v>
      </c>
      <c r="B68" s="16" t="s">
        <v>41</v>
      </c>
      <c r="C68" s="16" t="s">
        <v>23</v>
      </c>
      <c r="D68" s="27">
        <v>96.480172800000005</v>
      </c>
      <c r="E68" s="16" t="s">
        <v>43</v>
      </c>
      <c r="F68" s="16" t="s">
        <v>87</v>
      </c>
      <c r="G68" s="20">
        <v>42229.489583333336</v>
      </c>
      <c r="H68" s="32">
        <f t="shared" si="7"/>
        <v>5981.3170000000009</v>
      </c>
      <c r="I68" s="33">
        <f t="shared" si="8"/>
        <v>381.31700000000092</v>
      </c>
      <c r="J68" s="34">
        <f t="shared" si="9"/>
        <v>5600</v>
      </c>
      <c r="K68" s="2">
        <f t="shared" si="10"/>
        <v>104</v>
      </c>
      <c r="L68" s="2">
        <f t="shared" si="6"/>
        <v>0</v>
      </c>
      <c r="M68" s="2">
        <f t="shared" si="6"/>
        <v>0</v>
      </c>
      <c r="N68" s="2">
        <f t="shared" si="6"/>
        <v>4</v>
      </c>
      <c r="O68" s="2">
        <f t="shared" si="6"/>
        <v>0</v>
      </c>
      <c r="P68" s="2">
        <f t="shared" si="6"/>
        <v>9.999999999999995E-3</v>
      </c>
      <c r="Q68" s="2">
        <f t="shared" si="6"/>
        <v>4000</v>
      </c>
      <c r="R68" s="2">
        <f t="shared" si="6"/>
        <v>0</v>
      </c>
      <c r="S68" s="2">
        <f t="shared" si="6"/>
        <v>-2.9999999999999971E-2</v>
      </c>
      <c r="T68" s="2">
        <f t="shared" si="6"/>
        <v>2.6</v>
      </c>
      <c r="U68" s="2">
        <f t="shared" si="6"/>
        <v>243</v>
      </c>
      <c r="V68" s="2">
        <f t="shared" si="6"/>
        <v>2.8169999999999997</v>
      </c>
      <c r="W68" s="2">
        <f t="shared" si="6"/>
        <v>500</v>
      </c>
      <c r="X68" s="2">
        <f t="shared" si="6"/>
        <v>13</v>
      </c>
      <c r="Y68" s="2">
        <f t="shared" si="6"/>
        <v>0</v>
      </c>
      <c r="Z68" s="2">
        <f t="shared" si="6"/>
        <v>0.12</v>
      </c>
      <c r="AA68" s="2">
        <f t="shared" si="6"/>
        <v>-0.19999999999999996</v>
      </c>
      <c r="AB68" s="2">
        <f t="shared" si="6"/>
        <v>100</v>
      </c>
      <c r="AC68" s="2">
        <f t="shared" ref="L68:AH79" si="11">AC14-AC41</f>
        <v>0</v>
      </c>
      <c r="AD68" s="2">
        <f t="shared" si="11"/>
        <v>0</v>
      </c>
      <c r="AE68" s="2">
        <f t="shared" si="11"/>
        <v>1000</v>
      </c>
      <c r="AF68" s="2">
        <f t="shared" si="11"/>
        <v>0</v>
      </c>
      <c r="AG68" s="2">
        <f t="shared" si="11"/>
        <v>0</v>
      </c>
      <c r="AH68" s="2">
        <f t="shared" si="11"/>
        <v>12</v>
      </c>
    </row>
    <row r="69" spans="1:34" x14ac:dyDescent="0.25">
      <c r="A69" s="16" t="s">
        <v>53</v>
      </c>
      <c r="B69" s="16" t="s">
        <v>41</v>
      </c>
      <c r="C69" s="16" t="s">
        <v>23</v>
      </c>
      <c r="D69" s="27">
        <v>96.480172800000005</v>
      </c>
      <c r="E69" s="16" t="s">
        <v>43</v>
      </c>
      <c r="F69" s="16" t="s">
        <v>87</v>
      </c>
      <c r="G69" s="17">
        <v>42232.416666666664</v>
      </c>
      <c r="H69" s="32">
        <f t="shared" si="7"/>
        <v>4397.3599999999988</v>
      </c>
      <c r="I69" s="33">
        <f t="shared" si="8"/>
        <v>197.35999999999876</v>
      </c>
      <c r="J69" s="34">
        <f t="shared" si="9"/>
        <v>4200</v>
      </c>
      <c r="K69" s="2">
        <f t="shared" si="10"/>
        <v>46</v>
      </c>
      <c r="L69" s="2">
        <f t="shared" si="11"/>
        <v>0</v>
      </c>
      <c r="M69" s="2">
        <f t="shared" si="11"/>
        <v>1.1299999999999999</v>
      </c>
      <c r="N69" s="2">
        <f t="shared" si="11"/>
        <v>0</v>
      </c>
      <c r="O69" s="2">
        <f t="shared" si="11"/>
        <v>0</v>
      </c>
      <c r="P69" s="2">
        <f t="shared" si="11"/>
        <v>0.15</v>
      </c>
      <c r="Q69" s="2">
        <f t="shared" si="11"/>
        <v>5000</v>
      </c>
      <c r="R69" s="2">
        <f t="shared" si="11"/>
        <v>0</v>
      </c>
      <c r="S69" s="2">
        <f t="shared" si="11"/>
        <v>0.30000000000000004</v>
      </c>
      <c r="T69" s="2">
        <f t="shared" si="11"/>
        <v>1.4000000000000001</v>
      </c>
      <c r="U69" s="2">
        <f t="shared" si="11"/>
        <v>133</v>
      </c>
      <c r="V69" s="2">
        <f t="shared" si="11"/>
        <v>1.54</v>
      </c>
      <c r="W69" s="2">
        <f t="shared" si="11"/>
        <v>200</v>
      </c>
      <c r="X69" s="2">
        <f t="shared" si="11"/>
        <v>0</v>
      </c>
      <c r="Y69" s="2">
        <f t="shared" si="11"/>
        <v>0</v>
      </c>
      <c r="Z69" s="2">
        <f t="shared" si="11"/>
        <v>0.15000000000000013</v>
      </c>
      <c r="AA69" s="2">
        <f t="shared" si="11"/>
        <v>0.8</v>
      </c>
      <c r="AB69" s="2">
        <f t="shared" si="11"/>
        <v>0</v>
      </c>
      <c r="AC69" s="2">
        <f t="shared" si="11"/>
        <v>-2.0000000000000018E-2</v>
      </c>
      <c r="AD69" s="2">
        <f t="shared" si="11"/>
        <v>0</v>
      </c>
      <c r="AE69" s="2">
        <f t="shared" si="11"/>
        <v>-1000</v>
      </c>
      <c r="AF69" s="2">
        <f t="shared" si="11"/>
        <v>0</v>
      </c>
      <c r="AG69" s="2">
        <f t="shared" si="11"/>
        <v>-9.0000000000000024E-2</v>
      </c>
      <c r="AH69" s="2">
        <f t="shared" si="11"/>
        <v>13</v>
      </c>
    </row>
    <row r="70" spans="1:34" x14ac:dyDescent="0.25">
      <c r="A70" s="16" t="s">
        <v>54</v>
      </c>
      <c r="B70" s="16" t="s">
        <v>41</v>
      </c>
      <c r="C70" s="16" t="s">
        <v>23</v>
      </c>
      <c r="D70" s="27">
        <v>96.480172800000005</v>
      </c>
      <c r="E70" s="16" t="s">
        <v>43</v>
      </c>
      <c r="F70" s="16" t="s">
        <v>87</v>
      </c>
      <c r="G70" s="17">
        <v>42236.444444444445</v>
      </c>
      <c r="H70" s="32">
        <f t="shared" si="7"/>
        <v>1314.01</v>
      </c>
      <c r="I70" s="33">
        <f t="shared" si="8"/>
        <v>214.01</v>
      </c>
      <c r="J70" s="34">
        <f t="shared" si="9"/>
        <v>1100</v>
      </c>
      <c r="K70" s="2">
        <f t="shared" si="10"/>
        <v>32</v>
      </c>
      <c r="L70" s="2">
        <f t="shared" si="11"/>
        <v>-0.13</v>
      </c>
      <c r="M70" s="2">
        <f t="shared" si="11"/>
        <v>0.21999999999999997</v>
      </c>
      <c r="N70" s="2">
        <f t="shared" si="11"/>
        <v>0</v>
      </c>
      <c r="O70" s="2">
        <f t="shared" si="11"/>
        <v>0</v>
      </c>
      <c r="P70" s="2">
        <f t="shared" si="11"/>
        <v>3.0000000000000027E-2</v>
      </c>
      <c r="Q70" s="2">
        <f t="shared" si="11"/>
        <v>1000</v>
      </c>
      <c r="R70" s="2">
        <f t="shared" si="11"/>
        <v>0</v>
      </c>
      <c r="S70" s="2">
        <f t="shared" si="11"/>
        <v>0.75</v>
      </c>
      <c r="T70" s="2">
        <f t="shared" si="11"/>
        <v>0.89999999999999991</v>
      </c>
      <c r="U70" s="2">
        <f t="shared" si="11"/>
        <v>163</v>
      </c>
      <c r="V70" s="2">
        <f t="shared" si="11"/>
        <v>1.8399999999999999</v>
      </c>
      <c r="W70" s="2">
        <f t="shared" si="11"/>
        <v>0</v>
      </c>
      <c r="X70" s="2">
        <f t="shared" si="11"/>
        <v>7</v>
      </c>
      <c r="Y70" s="2">
        <f t="shared" si="11"/>
        <v>0</v>
      </c>
      <c r="Z70" s="2">
        <f t="shared" si="11"/>
        <v>-9.9999999999999867E-2</v>
      </c>
      <c r="AA70" s="2">
        <f t="shared" si="11"/>
        <v>-0.5</v>
      </c>
      <c r="AB70" s="2">
        <f t="shared" si="11"/>
        <v>100</v>
      </c>
      <c r="AC70" s="2">
        <f t="shared" si="11"/>
        <v>1</v>
      </c>
      <c r="AD70" s="2">
        <f t="shared" si="11"/>
        <v>0</v>
      </c>
      <c r="AE70" s="2">
        <f t="shared" si="11"/>
        <v>0</v>
      </c>
      <c r="AF70" s="2">
        <f t="shared" si="11"/>
        <v>0</v>
      </c>
      <c r="AG70" s="2">
        <f t="shared" si="11"/>
        <v>0</v>
      </c>
      <c r="AH70" s="2">
        <f t="shared" si="11"/>
        <v>8</v>
      </c>
    </row>
    <row r="71" spans="1:34" x14ac:dyDescent="0.25">
      <c r="A71" s="16" t="s">
        <v>55</v>
      </c>
      <c r="B71" s="16" t="s">
        <v>41</v>
      </c>
      <c r="C71" s="16" t="s">
        <v>23</v>
      </c>
      <c r="D71" s="27">
        <v>96.480172800000005</v>
      </c>
      <c r="E71" s="16" t="s">
        <v>43</v>
      </c>
      <c r="F71" s="16" t="s">
        <v>87</v>
      </c>
      <c r="G71" s="17">
        <v>42237.430555555555</v>
      </c>
      <c r="H71" s="32">
        <f t="shared" si="7"/>
        <v>97.569999999999979</v>
      </c>
      <c r="I71" s="33">
        <f t="shared" si="8"/>
        <v>197.57</v>
      </c>
      <c r="J71" s="34">
        <f t="shared" si="9"/>
        <v>-100</v>
      </c>
      <c r="K71" s="2">
        <f t="shared" si="10"/>
        <v>26</v>
      </c>
      <c r="L71" s="2">
        <f t="shared" si="11"/>
        <v>0</v>
      </c>
      <c r="M71" s="2">
        <f t="shared" si="11"/>
        <v>0</v>
      </c>
      <c r="N71" s="2">
        <f t="shared" si="11"/>
        <v>-3</v>
      </c>
      <c r="O71" s="2">
        <f t="shared" si="11"/>
        <v>0</v>
      </c>
      <c r="P71" s="2">
        <f t="shared" si="11"/>
        <v>8.0000000000000016E-2</v>
      </c>
      <c r="Q71" s="2">
        <f t="shared" si="11"/>
        <v>-1000</v>
      </c>
      <c r="R71" s="2">
        <f t="shared" si="11"/>
        <v>0</v>
      </c>
      <c r="S71" s="2">
        <f t="shared" si="11"/>
        <v>2.0499999999999998</v>
      </c>
      <c r="T71" s="2">
        <f t="shared" si="11"/>
        <v>0.30000000000000027</v>
      </c>
      <c r="U71" s="2">
        <f t="shared" si="11"/>
        <v>153</v>
      </c>
      <c r="V71" s="2">
        <f t="shared" si="11"/>
        <v>1.8399999999999999</v>
      </c>
      <c r="W71" s="2">
        <f t="shared" si="11"/>
        <v>1000</v>
      </c>
      <c r="X71" s="2">
        <f t="shared" si="11"/>
        <v>4</v>
      </c>
      <c r="Y71" s="2">
        <f t="shared" si="11"/>
        <v>0</v>
      </c>
      <c r="Z71" s="2">
        <f t="shared" si="11"/>
        <v>0</v>
      </c>
      <c r="AA71" s="2">
        <f t="shared" si="11"/>
        <v>1</v>
      </c>
      <c r="AB71" s="2">
        <f t="shared" si="11"/>
        <v>-100</v>
      </c>
      <c r="AC71" s="2">
        <f t="shared" si="11"/>
        <v>1.2999999999999998</v>
      </c>
      <c r="AD71" s="2">
        <f t="shared" si="11"/>
        <v>0</v>
      </c>
      <c r="AE71" s="2">
        <f t="shared" si="11"/>
        <v>0</v>
      </c>
      <c r="AF71" s="2">
        <f t="shared" si="11"/>
        <v>0</v>
      </c>
      <c r="AG71" s="2">
        <f t="shared" si="11"/>
        <v>0</v>
      </c>
      <c r="AH71" s="2">
        <f t="shared" si="11"/>
        <v>11</v>
      </c>
    </row>
    <row r="72" spans="1:34" x14ac:dyDescent="0.25">
      <c r="A72" s="16" t="s">
        <v>56</v>
      </c>
      <c r="B72" s="16" t="s">
        <v>41</v>
      </c>
      <c r="C72" s="16" t="s">
        <v>23</v>
      </c>
      <c r="D72" s="27">
        <v>96.480172800000005</v>
      </c>
      <c r="E72" s="16" t="s">
        <v>43</v>
      </c>
      <c r="F72" s="16" t="s">
        <v>87</v>
      </c>
      <c r="G72" s="17">
        <v>42240.423611111109</v>
      </c>
      <c r="H72" s="32">
        <f t="shared" si="7"/>
        <v>187.46999999999994</v>
      </c>
      <c r="I72" s="33">
        <f t="shared" si="8"/>
        <v>287.46999999999991</v>
      </c>
      <c r="J72" s="34">
        <f t="shared" si="9"/>
        <v>-100</v>
      </c>
      <c r="K72" s="2">
        <f t="shared" si="10"/>
        <v>47</v>
      </c>
      <c r="L72" s="2">
        <f t="shared" si="11"/>
        <v>0</v>
      </c>
      <c r="M72" s="2">
        <f t="shared" si="11"/>
        <v>2.9999999999999916E-2</v>
      </c>
      <c r="N72" s="2">
        <f t="shared" si="11"/>
        <v>-1</v>
      </c>
      <c r="O72" s="2">
        <f t="shared" si="11"/>
        <v>0</v>
      </c>
      <c r="P72" s="2">
        <f t="shared" si="11"/>
        <v>2.0000000000000018E-2</v>
      </c>
      <c r="Q72" s="2">
        <f t="shared" si="11"/>
        <v>0</v>
      </c>
      <c r="R72" s="2">
        <f t="shared" si="11"/>
        <v>0</v>
      </c>
      <c r="S72" s="2">
        <f t="shared" si="11"/>
        <v>-1.0000000000000009E-2</v>
      </c>
      <c r="T72" s="2">
        <f t="shared" si="11"/>
        <v>9.9999999999999645E-2</v>
      </c>
      <c r="U72" s="2">
        <f t="shared" si="11"/>
        <v>213</v>
      </c>
      <c r="V72" s="2">
        <f t="shared" si="11"/>
        <v>2.19</v>
      </c>
      <c r="W72" s="2">
        <f t="shared" si="11"/>
        <v>0</v>
      </c>
      <c r="X72" s="2">
        <f t="shared" si="11"/>
        <v>14</v>
      </c>
      <c r="Y72" s="2">
        <f t="shared" si="11"/>
        <v>0</v>
      </c>
      <c r="Z72" s="2">
        <f t="shared" si="11"/>
        <v>-0.10000000000000009</v>
      </c>
      <c r="AA72" s="2">
        <f t="shared" si="11"/>
        <v>-0.80000000000000071</v>
      </c>
      <c r="AB72" s="2">
        <f t="shared" si="11"/>
        <v>-100</v>
      </c>
      <c r="AC72" s="2">
        <f t="shared" si="11"/>
        <v>0</v>
      </c>
      <c r="AD72" s="2">
        <f t="shared" si="11"/>
        <v>0</v>
      </c>
      <c r="AE72" s="2">
        <f t="shared" si="11"/>
        <v>0</v>
      </c>
      <c r="AF72" s="2">
        <f t="shared" si="11"/>
        <v>0</v>
      </c>
      <c r="AG72" s="2">
        <f t="shared" si="11"/>
        <v>4.0000000000000036E-2</v>
      </c>
      <c r="AH72" s="2">
        <f t="shared" si="11"/>
        <v>13</v>
      </c>
    </row>
    <row r="73" spans="1:34" x14ac:dyDescent="0.25">
      <c r="A73" s="16" t="s">
        <v>62</v>
      </c>
      <c r="B73" s="16" t="s">
        <v>41</v>
      </c>
      <c r="C73" s="16" t="s">
        <v>23</v>
      </c>
      <c r="D73" s="27">
        <v>96.480172800000005</v>
      </c>
      <c r="E73" s="16" t="s">
        <v>43</v>
      </c>
      <c r="F73" s="16" t="s">
        <v>87</v>
      </c>
      <c r="G73" s="20">
        <v>42241.40625</v>
      </c>
      <c r="H73" s="32">
        <f t="shared" si="7"/>
        <v>9281.19</v>
      </c>
      <c r="I73" s="33">
        <f t="shared" si="8"/>
        <v>281.19000000000051</v>
      </c>
      <c r="J73" s="34">
        <f t="shared" si="9"/>
        <v>9000</v>
      </c>
      <c r="K73" s="2">
        <f t="shared" si="10"/>
        <v>37</v>
      </c>
      <c r="L73" s="2">
        <f t="shared" si="11"/>
        <v>0</v>
      </c>
      <c r="M73" s="2">
        <f t="shared" si="11"/>
        <v>-0.29999999999999982</v>
      </c>
      <c r="N73" s="2">
        <f t="shared" si="11"/>
        <v>1</v>
      </c>
      <c r="O73" s="2">
        <f t="shared" si="11"/>
        <v>0</v>
      </c>
      <c r="P73" s="2">
        <f t="shared" si="11"/>
        <v>4.9999999999999989E-2</v>
      </c>
      <c r="Q73" s="2">
        <f t="shared" si="11"/>
        <v>8000</v>
      </c>
      <c r="R73" s="2">
        <f t="shared" si="11"/>
        <v>-1</v>
      </c>
      <c r="S73" s="2">
        <f t="shared" si="11"/>
        <v>-0.9</v>
      </c>
      <c r="T73" s="2">
        <f t="shared" si="11"/>
        <v>0.7</v>
      </c>
      <c r="U73" s="2">
        <f t="shared" si="11"/>
        <v>213</v>
      </c>
      <c r="V73" s="2">
        <f t="shared" si="11"/>
        <v>2.04</v>
      </c>
      <c r="W73" s="2">
        <f t="shared" si="11"/>
        <v>1000</v>
      </c>
      <c r="X73" s="2">
        <f t="shared" si="11"/>
        <v>17</v>
      </c>
      <c r="Y73" s="2">
        <f t="shared" si="11"/>
        <v>0</v>
      </c>
      <c r="Z73" s="2">
        <f t="shared" si="11"/>
        <v>0</v>
      </c>
      <c r="AA73" s="2">
        <f t="shared" si="11"/>
        <v>-1.5999999999999996</v>
      </c>
      <c r="AB73" s="2">
        <f t="shared" si="11"/>
        <v>0</v>
      </c>
      <c r="AC73" s="2">
        <f t="shared" si="11"/>
        <v>0</v>
      </c>
      <c r="AD73" s="2">
        <f t="shared" si="11"/>
        <v>0</v>
      </c>
      <c r="AE73" s="2">
        <f t="shared" si="11"/>
        <v>0</v>
      </c>
      <c r="AF73" s="2">
        <f t="shared" si="11"/>
        <v>0</v>
      </c>
      <c r="AG73" s="2">
        <f t="shared" si="11"/>
        <v>1.2</v>
      </c>
      <c r="AH73" s="2">
        <f t="shared" si="11"/>
        <v>13</v>
      </c>
    </row>
    <row r="74" spans="1:34" x14ac:dyDescent="0.25">
      <c r="A74" s="16" t="s">
        <v>63</v>
      </c>
      <c r="B74" s="16" t="s">
        <v>41</v>
      </c>
      <c r="C74" s="16" t="s">
        <v>23</v>
      </c>
      <c r="D74" s="27">
        <v>96.480172800000005</v>
      </c>
      <c r="E74" s="16" t="s">
        <v>43</v>
      </c>
      <c r="F74" s="16" t="s">
        <v>87</v>
      </c>
      <c r="G74" s="20">
        <v>42242.388888888891</v>
      </c>
      <c r="H74" s="32">
        <f t="shared" si="7"/>
        <v>-3690.48</v>
      </c>
      <c r="I74" s="33">
        <f t="shared" si="8"/>
        <v>309.52</v>
      </c>
      <c r="J74" s="34">
        <f t="shared" si="9"/>
        <v>-4000</v>
      </c>
      <c r="K74" s="2">
        <f t="shared" si="10"/>
        <v>55</v>
      </c>
      <c r="L74" s="2">
        <f t="shared" si="11"/>
        <v>0</v>
      </c>
      <c r="M74" s="2">
        <f t="shared" si="11"/>
        <v>0.10000000000000009</v>
      </c>
      <c r="N74" s="2">
        <f t="shared" si="11"/>
        <v>-1</v>
      </c>
      <c r="O74" s="2">
        <f t="shared" si="11"/>
        <v>0</v>
      </c>
      <c r="P74" s="2">
        <f t="shared" si="11"/>
        <v>0.03</v>
      </c>
      <c r="Q74" s="2">
        <f t="shared" si="11"/>
        <v>-4000</v>
      </c>
      <c r="R74" s="2">
        <f t="shared" si="11"/>
        <v>0</v>
      </c>
      <c r="S74" s="2">
        <f t="shared" si="11"/>
        <v>-0.75</v>
      </c>
      <c r="T74" s="2">
        <f t="shared" si="11"/>
        <v>1.3</v>
      </c>
      <c r="U74" s="2">
        <f t="shared" si="11"/>
        <v>223</v>
      </c>
      <c r="V74" s="2">
        <f t="shared" si="11"/>
        <v>2.2399999999999998</v>
      </c>
      <c r="W74" s="2">
        <f t="shared" si="11"/>
        <v>0</v>
      </c>
      <c r="X74" s="2">
        <f t="shared" si="11"/>
        <v>18</v>
      </c>
      <c r="Y74" s="2">
        <f t="shared" si="11"/>
        <v>0</v>
      </c>
      <c r="Z74" s="2">
        <f t="shared" si="11"/>
        <v>0</v>
      </c>
      <c r="AA74" s="2">
        <f t="shared" si="11"/>
        <v>-0.30000000000000004</v>
      </c>
      <c r="AB74" s="2">
        <f t="shared" si="11"/>
        <v>0</v>
      </c>
      <c r="AC74" s="2">
        <f t="shared" si="11"/>
        <v>0</v>
      </c>
      <c r="AD74" s="2">
        <f t="shared" si="11"/>
        <v>0</v>
      </c>
      <c r="AE74" s="2">
        <f t="shared" si="11"/>
        <v>0</v>
      </c>
      <c r="AF74" s="2">
        <f t="shared" si="11"/>
        <v>0</v>
      </c>
      <c r="AG74" s="2">
        <f t="shared" si="11"/>
        <v>-0.10000000000000009</v>
      </c>
      <c r="AH74" s="2">
        <f t="shared" si="11"/>
        <v>12</v>
      </c>
    </row>
    <row r="75" spans="1:34" x14ac:dyDescent="0.25">
      <c r="A75" s="16" t="s">
        <v>64</v>
      </c>
      <c r="B75" s="16" t="s">
        <v>41</v>
      </c>
      <c r="C75" s="16" t="s">
        <v>23</v>
      </c>
      <c r="D75" s="27">
        <v>96.480172800000005</v>
      </c>
      <c r="E75" s="16" t="s">
        <v>43</v>
      </c>
      <c r="F75" s="16" t="s">
        <v>87</v>
      </c>
      <c r="G75" s="8">
        <v>42247.368055555555</v>
      </c>
      <c r="H75" s="32">
        <f t="shared" si="7"/>
        <v>-810.6</v>
      </c>
      <c r="I75" s="33">
        <f t="shared" si="8"/>
        <v>189.39999999999998</v>
      </c>
      <c r="J75" s="34">
        <f t="shared" si="9"/>
        <v>-1000</v>
      </c>
      <c r="K75" s="2">
        <f t="shared" si="10"/>
        <v>33</v>
      </c>
      <c r="L75" s="2">
        <f t="shared" si="11"/>
        <v>0</v>
      </c>
      <c r="M75" s="2">
        <f t="shared" si="11"/>
        <v>0</v>
      </c>
      <c r="N75" s="2">
        <f t="shared" si="11"/>
        <v>1</v>
      </c>
      <c r="O75" s="2">
        <f t="shared" si="11"/>
        <v>0</v>
      </c>
      <c r="P75" s="2">
        <f t="shared" si="11"/>
        <v>0</v>
      </c>
      <c r="Q75" s="2">
        <f t="shared" si="11"/>
        <v>0</v>
      </c>
      <c r="R75" s="2">
        <f t="shared" si="11"/>
        <v>0</v>
      </c>
      <c r="S75" s="2">
        <f t="shared" si="11"/>
        <v>-0.6399999999999999</v>
      </c>
      <c r="T75" s="2">
        <f t="shared" si="11"/>
        <v>0.90000000000000013</v>
      </c>
      <c r="U75" s="2">
        <f t="shared" si="11"/>
        <v>133</v>
      </c>
      <c r="V75" s="2">
        <f t="shared" si="11"/>
        <v>1.4400000000000002</v>
      </c>
      <c r="W75" s="2">
        <f t="shared" si="11"/>
        <v>-1000</v>
      </c>
      <c r="X75" s="2">
        <f t="shared" si="11"/>
        <v>11</v>
      </c>
      <c r="Y75" s="2">
        <f t="shared" si="11"/>
        <v>0</v>
      </c>
      <c r="Z75" s="2">
        <f t="shared" si="11"/>
        <v>-9.9999999999999867E-2</v>
      </c>
      <c r="AA75" s="2">
        <f t="shared" si="11"/>
        <v>-0.19999999999999996</v>
      </c>
      <c r="AB75" s="2">
        <f t="shared" si="11"/>
        <v>0</v>
      </c>
      <c r="AC75" s="2">
        <f t="shared" si="11"/>
        <v>0</v>
      </c>
      <c r="AD75" s="2">
        <f t="shared" si="11"/>
        <v>0</v>
      </c>
      <c r="AE75" s="2">
        <f t="shared" si="11"/>
        <v>0</v>
      </c>
      <c r="AF75" s="2">
        <f t="shared" si="11"/>
        <v>0</v>
      </c>
      <c r="AG75" s="2">
        <f t="shared" si="11"/>
        <v>0</v>
      </c>
      <c r="AH75" s="2">
        <f t="shared" si="11"/>
        <v>10</v>
      </c>
    </row>
    <row r="76" spans="1:34" x14ac:dyDescent="0.25">
      <c r="A76" s="16" t="s">
        <v>65</v>
      </c>
      <c r="B76" s="16" t="s">
        <v>41</v>
      </c>
      <c r="C76" s="16" t="s">
        <v>23</v>
      </c>
      <c r="D76" s="27">
        <v>96.480172800000005</v>
      </c>
      <c r="E76" s="16" t="s">
        <v>43</v>
      </c>
      <c r="F76" s="16" t="s">
        <v>87</v>
      </c>
      <c r="G76" s="8">
        <v>42249.385416666664</v>
      </c>
      <c r="H76" s="32">
        <f t="shared" si="7"/>
        <v>3742.9300000000003</v>
      </c>
      <c r="I76" s="33">
        <f t="shared" si="8"/>
        <v>242.93000000000029</v>
      </c>
      <c r="J76" s="34">
        <f t="shared" si="9"/>
        <v>3500</v>
      </c>
      <c r="K76" s="2">
        <f t="shared" si="10"/>
        <v>36</v>
      </c>
      <c r="L76" s="2">
        <f t="shared" si="11"/>
        <v>0</v>
      </c>
      <c r="M76" s="2">
        <f t="shared" si="11"/>
        <v>0.12</v>
      </c>
      <c r="N76" s="2">
        <f t="shared" si="11"/>
        <v>1</v>
      </c>
      <c r="O76" s="2">
        <f t="shared" si="11"/>
        <v>0</v>
      </c>
      <c r="P76" s="2">
        <f t="shared" si="11"/>
        <v>9.9999999999999811E-3</v>
      </c>
      <c r="Q76" s="2">
        <f t="shared" si="11"/>
        <v>1000</v>
      </c>
      <c r="R76" s="2">
        <f t="shared" si="11"/>
        <v>0</v>
      </c>
      <c r="S76" s="2">
        <f t="shared" si="11"/>
        <v>-0.44</v>
      </c>
      <c r="T76" s="2">
        <f t="shared" si="11"/>
        <v>1.4000000000000001</v>
      </c>
      <c r="U76" s="2">
        <f t="shared" si="11"/>
        <v>183</v>
      </c>
      <c r="V76" s="2">
        <f t="shared" si="11"/>
        <v>1.74</v>
      </c>
      <c r="W76" s="2">
        <f t="shared" si="11"/>
        <v>0</v>
      </c>
      <c r="X76" s="2">
        <f t="shared" si="11"/>
        <v>13</v>
      </c>
      <c r="Y76" s="2">
        <f t="shared" si="11"/>
        <v>0</v>
      </c>
      <c r="Z76" s="2">
        <f t="shared" si="11"/>
        <v>0</v>
      </c>
      <c r="AA76" s="2">
        <f t="shared" si="11"/>
        <v>0</v>
      </c>
      <c r="AB76" s="2">
        <f t="shared" si="11"/>
        <v>500</v>
      </c>
      <c r="AC76" s="2">
        <f t="shared" si="11"/>
        <v>-1.8999999999999995</v>
      </c>
      <c r="AD76" s="2">
        <f t="shared" si="11"/>
        <v>0</v>
      </c>
      <c r="AE76" s="2">
        <f t="shared" si="11"/>
        <v>2000</v>
      </c>
      <c r="AF76" s="2">
        <f t="shared" si="11"/>
        <v>0</v>
      </c>
      <c r="AG76" s="2">
        <f t="shared" si="11"/>
        <v>0</v>
      </c>
      <c r="AH76" s="2">
        <f t="shared" si="11"/>
        <v>9</v>
      </c>
    </row>
    <row r="77" spans="1:34" x14ac:dyDescent="0.25">
      <c r="A77" s="16" t="s">
        <v>66</v>
      </c>
      <c r="B77" s="16" t="s">
        <v>41</v>
      </c>
      <c r="C77" s="16" t="s">
        <v>23</v>
      </c>
      <c r="D77" s="27">
        <v>96.480172800000005</v>
      </c>
      <c r="E77" s="16" t="s">
        <v>43</v>
      </c>
      <c r="F77" s="16" t="s">
        <v>87</v>
      </c>
      <c r="G77" s="8">
        <v>42250.388888888891</v>
      </c>
      <c r="H77" s="32">
        <f t="shared" si="7"/>
        <v>-5084.5499999999993</v>
      </c>
      <c r="I77" s="33">
        <f t="shared" si="8"/>
        <v>215.45000000000073</v>
      </c>
      <c r="J77" s="34">
        <f t="shared" si="9"/>
        <v>-5300</v>
      </c>
      <c r="K77" s="2">
        <f t="shared" si="10"/>
        <v>0</v>
      </c>
      <c r="L77" s="2">
        <f t="shared" si="11"/>
        <v>0</v>
      </c>
      <c r="M77" s="2">
        <f t="shared" si="11"/>
        <v>-0.63</v>
      </c>
      <c r="N77" s="2">
        <f t="shared" si="11"/>
        <v>2</v>
      </c>
      <c r="O77" s="2">
        <f t="shared" si="11"/>
        <v>0</v>
      </c>
      <c r="P77" s="2">
        <f t="shared" si="11"/>
        <v>0</v>
      </c>
      <c r="Q77" s="2">
        <f t="shared" si="11"/>
        <v>-4000</v>
      </c>
      <c r="R77" s="2">
        <f t="shared" si="11"/>
        <v>0</v>
      </c>
      <c r="S77" s="2">
        <f t="shared" si="11"/>
        <v>-6.0000000000000053E-2</v>
      </c>
      <c r="T77" s="2">
        <f t="shared" si="11"/>
        <v>0.80000000000000027</v>
      </c>
      <c r="U77" s="2">
        <f t="shared" si="11"/>
        <v>183</v>
      </c>
      <c r="V77" s="2">
        <f t="shared" si="11"/>
        <v>1.94</v>
      </c>
      <c r="W77" s="2">
        <f t="shared" si="11"/>
        <v>0</v>
      </c>
      <c r="X77" s="2">
        <f t="shared" si="11"/>
        <v>17</v>
      </c>
      <c r="Y77" s="2">
        <f t="shared" si="11"/>
        <v>0</v>
      </c>
      <c r="Z77" s="2">
        <f t="shared" si="11"/>
        <v>0</v>
      </c>
      <c r="AA77" s="2">
        <f t="shared" si="11"/>
        <v>-0.20000000000000018</v>
      </c>
      <c r="AB77" s="2">
        <f t="shared" si="11"/>
        <v>-300</v>
      </c>
      <c r="AC77" s="2">
        <f t="shared" si="11"/>
        <v>1.6</v>
      </c>
      <c r="AD77" s="2">
        <f t="shared" si="11"/>
        <v>0</v>
      </c>
      <c r="AE77" s="2">
        <f t="shared" si="11"/>
        <v>-1000</v>
      </c>
      <c r="AF77" s="2">
        <f t="shared" si="11"/>
        <v>0</v>
      </c>
      <c r="AG77" s="2">
        <f t="shared" si="11"/>
        <v>0</v>
      </c>
      <c r="AH77" s="2">
        <f t="shared" si="11"/>
        <v>10</v>
      </c>
    </row>
    <row r="78" spans="1:34" x14ac:dyDescent="0.25">
      <c r="A78" s="16" t="s">
        <v>57</v>
      </c>
      <c r="B78" s="16" t="s">
        <v>41</v>
      </c>
      <c r="C78" s="16" t="s">
        <v>23</v>
      </c>
      <c r="D78" s="27">
        <v>96.480172800000005</v>
      </c>
      <c r="E78" s="16" t="s">
        <v>43</v>
      </c>
      <c r="F78" s="16" t="s">
        <v>87</v>
      </c>
      <c r="G78" s="17">
        <v>42251.416666666664</v>
      </c>
      <c r="H78" s="32">
        <f t="shared" si="7"/>
        <v>233.501</v>
      </c>
      <c r="I78" s="33">
        <f t="shared" si="8"/>
        <v>233.501</v>
      </c>
      <c r="J78" s="34">
        <f t="shared" si="9"/>
        <v>0</v>
      </c>
      <c r="K78" s="2">
        <f t="shared" si="10"/>
        <v>32</v>
      </c>
      <c r="L78" s="2">
        <f t="shared" si="11"/>
        <v>0</v>
      </c>
      <c r="M78" s="2">
        <f t="shared" si="11"/>
        <v>0</v>
      </c>
      <c r="N78" s="2">
        <f t="shared" si="11"/>
        <v>5</v>
      </c>
      <c r="O78" s="2">
        <f t="shared" si="11"/>
        <v>0</v>
      </c>
      <c r="P78" s="2">
        <f t="shared" si="11"/>
        <v>5.099999999999999E-2</v>
      </c>
      <c r="Q78" s="2">
        <f t="shared" si="11"/>
        <v>0</v>
      </c>
      <c r="R78" s="2">
        <f t="shared" si="11"/>
        <v>0.10000000000000009</v>
      </c>
      <c r="S78" s="2">
        <f t="shared" si="11"/>
        <v>8.0000000000000016E-2</v>
      </c>
      <c r="T78" s="2">
        <f t="shared" si="11"/>
        <v>0.30000000000000004</v>
      </c>
      <c r="U78" s="2">
        <f t="shared" si="11"/>
        <v>163</v>
      </c>
      <c r="V78" s="2">
        <f t="shared" si="11"/>
        <v>1.5699999999999998</v>
      </c>
      <c r="W78" s="2">
        <f t="shared" si="11"/>
        <v>0</v>
      </c>
      <c r="X78" s="2">
        <f t="shared" si="11"/>
        <v>18</v>
      </c>
      <c r="Y78" s="2">
        <f t="shared" si="11"/>
        <v>0.08</v>
      </c>
      <c r="Z78" s="2">
        <f t="shared" si="11"/>
        <v>0.10000000000000009</v>
      </c>
      <c r="AA78" s="2">
        <f t="shared" si="11"/>
        <v>-0.20000000000000018</v>
      </c>
      <c r="AB78" s="2">
        <f t="shared" si="11"/>
        <v>0</v>
      </c>
      <c r="AC78" s="2">
        <f t="shared" si="11"/>
        <v>1.42</v>
      </c>
      <c r="AD78" s="2">
        <f t="shared" si="11"/>
        <v>0</v>
      </c>
      <c r="AE78" s="2">
        <f t="shared" si="11"/>
        <v>0</v>
      </c>
      <c r="AF78" s="2">
        <f t="shared" si="11"/>
        <v>0</v>
      </c>
      <c r="AG78" s="2">
        <f t="shared" si="11"/>
        <v>0</v>
      </c>
      <c r="AH78" s="2">
        <f t="shared" si="11"/>
        <v>12</v>
      </c>
    </row>
    <row r="79" spans="1:34" x14ac:dyDescent="0.25">
      <c r="A79" s="16" t="s">
        <v>59</v>
      </c>
      <c r="B79" s="16" t="s">
        <v>41</v>
      </c>
      <c r="C79" s="16" t="s">
        <v>23</v>
      </c>
      <c r="D79" s="27">
        <v>96.480172800000005</v>
      </c>
      <c r="E79" s="16" t="s">
        <v>43</v>
      </c>
      <c r="F79" s="16" t="s">
        <v>87</v>
      </c>
      <c r="G79" s="17">
        <v>42261.361111111109</v>
      </c>
      <c r="H79" s="32">
        <f t="shared" si="7"/>
        <v>5315.68</v>
      </c>
      <c r="I79" s="33">
        <f t="shared" si="8"/>
        <v>215.68000000000029</v>
      </c>
      <c r="J79" s="34">
        <f t="shared" si="9"/>
        <v>5100</v>
      </c>
      <c r="K79" s="2">
        <f t="shared" si="10"/>
        <v>32</v>
      </c>
      <c r="L79" s="2">
        <f t="shared" si="11"/>
        <v>0</v>
      </c>
      <c r="M79" s="2">
        <f t="shared" si="11"/>
        <v>0.06</v>
      </c>
      <c r="N79" s="2">
        <f t="shared" si="11"/>
        <v>1</v>
      </c>
      <c r="O79" s="2">
        <f t="shared" si="11"/>
        <v>0</v>
      </c>
      <c r="P79" s="2">
        <f t="shared" si="11"/>
        <v>-7.0000000000000007E-2</v>
      </c>
      <c r="Q79" s="2">
        <f t="shared" si="11"/>
        <v>1000</v>
      </c>
      <c r="R79" s="2">
        <f t="shared" si="11"/>
        <v>0</v>
      </c>
      <c r="S79" s="2">
        <f t="shared" si="11"/>
        <v>-1.0000000000000009E-2</v>
      </c>
      <c r="T79" s="2">
        <f t="shared" si="11"/>
        <v>0.59999999999999987</v>
      </c>
      <c r="U79" s="2">
        <f t="shared" si="11"/>
        <v>153</v>
      </c>
      <c r="V79" s="2">
        <f t="shared" si="11"/>
        <v>1</v>
      </c>
      <c r="W79" s="2">
        <f t="shared" si="11"/>
        <v>0</v>
      </c>
      <c r="X79" s="2">
        <f t="shared" si="11"/>
        <v>15</v>
      </c>
      <c r="Y79" s="2">
        <f t="shared" si="11"/>
        <v>0</v>
      </c>
      <c r="Z79" s="2">
        <f t="shared" si="11"/>
        <v>0</v>
      </c>
      <c r="AA79" s="2">
        <f t="shared" si="11"/>
        <v>-9.9999999999999867E-2</v>
      </c>
      <c r="AB79" s="2">
        <f t="shared" si="11"/>
        <v>100</v>
      </c>
      <c r="AC79" s="2">
        <f t="shared" si="11"/>
        <v>2.1999999999999997</v>
      </c>
      <c r="AD79" s="2">
        <f t="shared" si="11"/>
        <v>0</v>
      </c>
      <c r="AE79" s="2">
        <f t="shared" ref="L79:AH80" si="12">AE25-AE52</f>
        <v>4000</v>
      </c>
      <c r="AF79" s="2">
        <f t="shared" si="12"/>
        <v>0</v>
      </c>
      <c r="AG79" s="2">
        <f t="shared" si="12"/>
        <v>0</v>
      </c>
      <c r="AH79" s="2">
        <f t="shared" si="12"/>
        <v>11</v>
      </c>
    </row>
    <row r="80" spans="1:34" ht="15.75" thickBot="1" x14ac:dyDescent="0.3">
      <c r="A80" s="16" t="s">
        <v>60</v>
      </c>
      <c r="B80" s="16" t="s">
        <v>41</v>
      </c>
      <c r="C80" s="16" t="s">
        <v>23</v>
      </c>
      <c r="D80" s="27">
        <v>96.480172800000005</v>
      </c>
      <c r="E80" s="16" t="s">
        <v>43</v>
      </c>
      <c r="F80" s="16" t="s">
        <v>87</v>
      </c>
      <c r="G80" s="17">
        <v>42265.368055555555</v>
      </c>
      <c r="H80" s="35">
        <f t="shared" ref="H80" si="13">SUM(K80:AH80)</f>
        <v>-843.68200000000002</v>
      </c>
      <c r="I80" s="36">
        <f t="shared" si="8"/>
        <v>156.31799999999998</v>
      </c>
      <c r="J80" s="37">
        <f t="shared" ref="J80" si="14">Q80+W80+AB80+AE80</f>
        <v>-1000</v>
      </c>
      <c r="K80" s="2">
        <f t="shared" si="10"/>
        <v>34</v>
      </c>
      <c r="L80" s="2">
        <f t="shared" si="12"/>
        <v>0</v>
      </c>
      <c r="M80" s="2">
        <f t="shared" si="12"/>
        <v>-0.16000000000000003</v>
      </c>
      <c r="N80" s="2">
        <f t="shared" si="12"/>
        <v>0</v>
      </c>
      <c r="O80" s="2">
        <f t="shared" si="12"/>
        <v>0</v>
      </c>
      <c r="P80" s="2">
        <f t="shared" si="12"/>
        <v>-1.9999999999999879E-3</v>
      </c>
      <c r="Q80" s="2">
        <f t="shared" si="12"/>
        <v>-1000</v>
      </c>
      <c r="R80" s="2">
        <f t="shared" si="12"/>
        <v>0</v>
      </c>
      <c r="S80" s="2">
        <f t="shared" si="12"/>
        <v>0</v>
      </c>
      <c r="T80" s="2">
        <f t="shared" si="12"/>
        <v>0</v>
      </c>
      <c r="U80" s="2">
        <f t="shared" si="12"/>
        <v>103</v>
      </c>
      <c r="V80" s="2">
        <f t="shared" si="12"/>
        <v>0.98</v>
      </c>
      <c r="W80" s="2">
        <f t="shared" si="12"/>
        <v>0</v>
      </c>
      <c r="X80" s="2">
        <f t="shared" si="12"/>
        <v>13</v>
      </c>
      <c r="Y80" s="2">
        <f t="shared" si="12"/>
        <v>0</v>
      </c>
      <c r="Z80" s="2">
        <f t="shared" si="12"/>
        <v>0</v>
      </c>
      <c r="AA80" s="2">
        <f t="shared" si="12"/>
        <v>-0.5</v>
      </c>
      <c r="AB80" s="2">
        <f t="shared" si="12"/>
        <v>0</v>
      </c>
      <c r="AC80" s="2">
        <f t="shared" si="12"/>
        <v>-1</v>
      </c>
      <c r="AD80" s="2">
        <f t="shared" si="12"/>
        <v>0</v>
      </c>
      <c r="AE80" s="2">
        <f t="shared" si="12"/>
        <v>0</v>
      </c>
      <c r="AF80" s="2">
        <f t="shared" si="12"/>
        <v>0</v>
      </c>
      <c r="AG80" s="2">
        <f t="shared" si="12"/>
        <v>0</v>
      </c>
      <c r="AH80" s="2">
        <f t="shared" si="12"/>
        <v>7</v>
      </c>
    </row>
    <row r="84" spans="4:4" x14ac:dyDescent="0.25">
      <c r="D84"/>
    </row>
    <row r="85" spans="4:4" x14ac:dyDescent="0.25">
      <c r="D85"/>
    </row>
    <row r="86" spans="4:4" x14ac:dyDescent="0.25">
      <c r="D86"/>
    </row>
    <row r="87" spans="4:4" x14ac:dyDescent="0.25">
      <c r="D87"/>
    </row>
    <row r="88" spans="4:4" x14ac:dyDescent="0.25">
      <c r="D88"/>
    </row>
    <row r="89" spans="4:4" x14ac:dyDescent="0.25">
      <c r="D89"/>
    </row>
    <row r="90" spans="4:4" x14ac:dyDescent="0.25">
      <c r="D90"/>
    </row>
    <row r="91" spans="4:4" x14ac:dyDescent="0.25">
      <c r="D91"/>
    </row>
    <row r="92" spans="4:4" x14ac:dyDescent="0.25">
      <c r="D92"/>
    </row>
    <row r="93" spans="4:4" x14ac:dyDescent="0.25">
      <c r="D93"/>
    </row>
    <row r="94" spans="4:4" x14ac:dyDescent="0.25">
      <c r="D94"/>
    </row>
    <row r="95" spans="4:4" x14ac:dyDescent="0.25">
      <c r="D95"/>
    </row>
    <row r="96" spans="4:4" x14ac:dyDescent="0.25">
      <c r="D96"/>
    </row>
    <row r="97" spans="4:4" x14ac:dyDescent="0.25">
      <c r="D97"/>
    </row>
    <row r="98" spans="4:4" x14ac:dyDescent="0.25">
      <c r="D98"/>
    </row>
    <row r="99" spans="4:4" x14ac:dyDescent="0.25">
      <c r="D99"/>
    </row>
    <row r="100" spans="4:4" x14ac:dyDescent="0.25">
      <c r="D100"/>
    </row>
    <row r="101" spans="4:4" x14ac:dyDescent="0.25">
      <c r="D101"/>
    </row>
    <row r="102" spans="4:4" x14ac:dyDescent="0.25">
      <c r="D102"/>
    </row>
    <row r="103" spans="4:4" x14ac:dyDescent="0.25">
      <c r="D103"/>
    </row>
    <row r="104" spans="4:4" x14ac:dyDescent="0.25">
      <c r="D104"/>
    </row>
    <row r="105" spans="4:4" x14ac:dyDescent="0.25">
      <c r="D105"/>
    </row>
    <row r="106" spans="4:4" x14ac:dyDescent="0.25">
      <c r="D106"/>
    </row>
    <row r="107" spans="4:4" x14ac:dyDescent="0.25">
      <c r="D107"/>
    </row>
    <row r="108" spans="4:4" x14ac:dyDescent="0.25">
      <c r="D108"/>
    </row>
    <row r="109" spans="4:4" x14ac:dyDescent="0.25">
      <c r="D109"/>
    </row>
    <row r="110" spans="4:4" x14ac:dyDescent="0.25">
      <c r="D110"/>
    </row>
    <row r="111" spans="4:4" x14ac:dyDescent="0.25">
      <c r="D111"/>
    </row>
    <row r="112" spans="4:4" x14ac:dyDescent="0.25">
      <c r="D112"/>
    </row>
    <row r="113" spans="4:4" x14ac:dyDescent="0.25">
      <c r="D113"/>
    </row>
    <row r="114" spans="4:4" x14ac:dyDescent="0.25">
      <c r="D114"/>
    </row>
  </sheetData>
  <sheetProtection algorithmName="SHA-512" hashValue="oR3V96XwzLeSScnICwpeL/qD3A4L2ZyClcrZeojpiyv7o5t3oEBR+OHfDtjU9TCLTZqf+HeIHyD2H717FE8L7A==" saltValue="JBwHg5JEza8gZgVk0mgGZg==" spinCount="100000" sheet="1" scenarios="1"/>
  <mergeCells count="6">
    <mergeCell ref="K1:AH1"/>
    <mergeCell ref="H1:J1"/>
    <mergeCell ref="K28:AH28"/>
    <mergeCell ref="K55:AH55"/>
    <mergeCell ref="H28:J28"/>
    <mergeCell ref="H55:J55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README</vt:lpstr>
      <vt:lpstr>Animas at Durango RK 96</vt:lpstr>
      <vt:lpstr>Data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EPA/ORD GKM Release Study</dc:title>
  <dc:creator>Windows User</dc:creator>
  <cp:keywords>Plume Analysis</cp:keywords>
  <cp:lastModifiedBy>K Sullivan</cp:lastModifiedBy>
  <cp:lastPrinted>2016-02-18T20:29:16Z</cp:lastPrinted>
  <dcterms:created xsi:type="dcterms:W3CDTF">2015-08-12T14:53:14Z</dcterms:created>
  <dcterms:modified xsi:type="dcterms:W3CDTF">2017-06-30T17:56:40Z</dcterms:modified>
  <cp:category>Metal concentrations</cp:category>
</cp:coreProperties>
</file>