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TCD\SMTPC\Conformity Team\PM Hot-spot\Training\2018 course\Course Files\AERMOD files\AERMOD mini-run\"/>
    </mc:Choice>
  </mc:AlternateContent>
  <bookViews>
    <workbookView xWindow="2004" yWindow="1392" windowWidth="11256" windowHeight="3492" activeTab="1"/>
  </bookViews>
  <sheets>
    <sheet name="MOVES Output" sheetId="1" r:id="rId1"/>
    <sheet name="Source Information" sheetId="2" r:id="rId2"/>
  </sheets>
  <calcPr calcId="171027" concurrentCalc="0"/>
</workbook>
</file>

<file path=xl/calcChain.xml><?xml version="1.0" encoding="utf-8"?>
<calcChain xmlns="http://schemas.openxmlformats.org/spreadsheetml/2006/main">
  <c r="K3" i="2" l="1"/>
  <c r="K2" i="2"/>
  <c r="L3" i="2"/>
  <c r="M3" i="2"/>
  <c r="N3" i="2"/>
  <c r="L2" i="2"/>
  <c r="M2" i="2"/>
  <c r="N2" i="2"/>
</calcChain>
</file>

<file path=xl/sharedStrings.xml><?xml version="1.0" encoding="utf-8"?>
<sst xmlns="http://schemas.openxmlformats.org/spreadsheetml/2006/main" count="27" uniqueCount="24">
  <si>
    <t>movesRunId</t>
  </si>
  <si>
    <t>yearId</t>
  </si>
  <si>
    <t>monthId</t>
  </si>
  <si>
    <t>hourId</t>
  </si>
  <si>
    <t>linkId</t>
  </si>
  <si>
    <t>pollutantId</t>
  </si>
  <si>
    <t>GramsPerHour</t>
  </si>
  <si>
    <t>Initial Vert. Dispersion Coefficient</t>
  </si>
  <si>
    <t>Link</t>
  </si>
  <si>
    <t>Description</t>
  </si>
  <si>
    <t>NB Highway</t>
  </si>
  <si>
    <t>SB Highway</t>
  </si>
  <si>
    <t>Emission Rate (grams/sec)</t>
  </si>
  <si>
    <t>Emission Rate (grams/sec/m-2)</t>
  </si>
  <si>
    <t>Link Length (m)</t>
  </si>
  <si>
    <t>Link Width (m)</t>
  </si>
  <si>
    <t>Area (m-2)</t>
  </si>
  <si>
    <t>Release Height (m)</t>
  </si>
  <si>
    <t>Total PM10</t>
  </si>
  <si>
    <t>X1</t>
  </si>
  <si>
    <t>Y1</t>
  </si>
  <si>
    <t>X2</t>
  </si>
  <si>
    <t>Y2</t>
  </si>
  <si>
    <t>Emission Rate (g/hr)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</si>
</sst>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2" fontId="0" fillId="0" borderId="0" xfId="0" applyNumberFormat="1" applyAlignment="1">
      <alignment wrapText="1"/>
    </xf>
    <xf numFmtId="0" fontId="16" fillId="0" borderId="0" xfId="0" applyFont="1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zoomScale="110" zoomScaleNormal="110" workbookViewId="0">
      <selection activeCell="G2" sqref="G2"/>
    </sheetView>
  </sheetViews>
  <sheetFormatPr defaultRowHeight="14.4" x14ac:dyDescent="0.3"/>
  <cols>
    <col min="6" max="6" width="21" customWidth="1"/>
  </cols>
  <sheetData>
    <row r="1" spans="1:7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3">
      <c r="A2">
        <v>1</v>
      </c>
      <c r="B2">
        <v>2016</v>
      </c>
      <c r="C2">
        <v>7</v>
      </c>
      <c r="D2">
        <v>1</v>
      </c>
      <c r="E2">
        <v>1</v>
      </c>
      <c r="F2" t="s">
        <v>18</v>
      </c>
      <c r="G2">
        <v>14.143580242991399</v>
      </c>
    </row>
    <row r="3" spans="1:7" x14ac:dyDescent="0.3">
      <c r="A3">
        <v>1</v>
      </c>
      <c r="B3">
        <v>2016</v>
      </c>
      <c r="C3">
        <v>7</v>
      </c>
      <c r="D3">
        <v>1</v>
      </c>
      <c r="E3">
        <v>2</v>
      </c>
      <c r="F3" t="s">
        <v>18</v>
      </c>
      <c r="G3">
        <v>12.7569580478593</v>
      </c>
    </row>
    <row r="4" spans="1:7" x14ac:dyDescent="0.3">
      <c r="A4" s="2">
        <v>2</v>
      </c>
      <c r="B4" s="2">
        <v>2016</v>
      </c>
      <c r="C4" s="2">
        <v>7</v>
      </c>
      <c r="D4" s="2">
        <v>1</v>
      </c>
      <c r="E4" s="2">
        <v>1</v>
      </c>
      <c r="F4" s="2" t="s">
        <v>18</v>
      </c>
      <c r="G4" s="2">
        <v>9.8760649692267108</v>
      </c>
    </row>
    <row r="5" spans="1:7" x14ac:dyDescent="0.3">
      <c r="A5" s="2">
        <v>2</v>
      </c>
      <c r="B5" s="2">
        <v>2016</v>
      </c>
      <c r="C5" s="2">
        <v>7</v>
      </c>
      <c r="D5" s="2">
        <v>1</v>
      </c>
      <c r="E5" s="2">
        <v>2</v>
      </c>
      <c r="F5" s="2" t="s">
        <v>18</v>
      </c>
      <c r="G5" s="2">
        <v>9.0890020743313702</v>
      </c>
    </row>
  </sheetData>
  <pageMargins left="0.75" right="0.75" top="1" bottom="1" header="0.5" footer="0.5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"/>
  <sheetViews>
    <sheetView tabSelected="1" zoomScale="110" zoomScaleNormal="110" workbookViewId="0">
      <selection activeCell="H8" sqref="H8"/>
    </sheetView>
  </sheetViews>
  <sheetFormatPr defaultRowHeight="14.4" x14ac:dyDescent="0.3"/>
  <cols>
    <col min="1" max="1" width="7.44140625" customWidth="1"/>
    <col min="2" max="2" width="11.109375" customWidth="1"/>
    <col min="3" max="9" width="7.5546875" customWidth="1"/>
    <col min="10" max="10" width="8" customWidth="1"/>
    <col min="11" max="11" width="7" customWidth="1"/>
    <col min="12" max="12" width="12.33203125" customWidth="1"/>
    <col min="13" max="13" width="12" customWidth="1"/>
    <col min="14" max="14" width="12" bestFit="1" customWidth="1"/>
  </cols>
  <sheetData>
    <row r="1" spans="1:14" ht="46.5" customHeight="1" x14ac:dyDescent="0.3">
      <c r="A1" s="3" t="s">
        <v>8</v>
      </c>
      <c r="B1" s="3" t="s">
        <v>9</v>
      </c>
      <c r="C1" s="3" t="s">
        <v>19</v>
      </c>
      <c r="D1" s="3" t="s">
        <v>20</v>
      </c>
      <c r="E1" s="3" t="s">
        <v>21</v>
      </c>
      <c r="F1" s="3" t="s">
        <v>22</v>
      </c>
      <c r="G1" s="3" t="s">
        <v>17</v>
      </c>
      <c r="H1" s="1" t="s">
        <v>7</v>
      </c>
      <c r="I1" s="3" t="s">
        <v>14</v>
      </c>
      <c r="J1" s="3" t="s">
        <v>15</v>
      </c>
      <c r="K1" s="3" t="s">
        <v>16</v>
      </c>
      <c r="L1" s="3" t="s">
        <v>23</v>
      </c>
      <c r="M1" s="3" t="s">
        <v>12</v>
      </c>
      <c r="N1" s="3" t="s">
        <v>13</v>
      </c>
    </row>
    <row r="2" spans="1:14" x14ac:dyDescent="0.3">
      <c r="A2" s="2">
        <v>1</v>
      </c>
      <c r="B2" s="2" t="s">
        <v>10</v>
      </c>
      <c r="C2" s="2">
        <v>-833</v>
      </c>
      <c r="D2" s="2">
        <v>-284.8</v>
      </c>
      <c r="E2" s="2">
        <v>600.79999999999995</v>
      </c>
      <c r="F2" s="2">
        <v>1097</v>
      </c>
      <c r="G2" s="2">
        <v>1.3</v>
      </c>
      <c r="H2" s="2">
        <v>1.2</v>
      </c>
      <c r="I2" s="2">
        <v>2000</v>
      </c>
      <c r="J2" s="2">
        <v>3</v>
      </c>
      <c r="K2">
        <f>I2*J2</f>
        <v>6000</v>
      </c>
      <c r="L2">
        <f>'MOVES Output'!G4</f>
        <v>9.8760649692267108</v>
      </c>
      <c r="M2">
        <f>L2/3600</f>
        <v>2.743351380340753E-3</v>
      </c>
      <c r="N2" s="2">
        <f>M2/K2</f>
        <v>4.5722523005679216E-7</v>
      </c>
    </row>
    <row r="3" spans="1:14" x14ac:dyDescent="0.3">
      <c r="A3" s="2">
        <v>2</v>
      </c>
      <c r="B3" s="2" t="s">
        <v>11</v>
      </c>
      <c r="C3" s="2">
        <v>-836.7</v>
      </c>
      <c r="D3" s="2">
        <v>-288</v>
      </c>
      <c r="E3" s="2">
        <v>597.1</v>
      </c>
      <c r="F3" s="2">
        <v>1106.4000000000001</v>
      </c>
      <c r="G3" s="2">
        <v>1.3</v>
      </c>
      <c r="H3" s="2">
        <v>1.2</v>
      </c>
      <c r="I3" s="2">
        <v>2000</v>
      </c>
      <c r="J3" s="2">
        <v>3</v>
      </c>
      <c r="K3">
        <f>I3*J3</f>
        <v>6000</v>
      </c>
      <c r="L3">
        <f>'MOVES Output'!G5</f>
        <v>9.0890020743313702</v>
      </c>
      <c r="M3">
        <f>L3/3600</f>
        <v>2.5247227984253806E-3</v>
      </c>
      <c r="N3" s="2">
        <f>M3/K3</f>
        <v>4.2078713307089674E-7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MOVES Output</vt:lpstr>
      <vt:lpstr>Source Information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VanGessel, Benjamin</cp:lastModifiedBy>
  <dcterms:created xsi:type="dcterms:W3CDTF">2011-03-28T21:03:30Z</dcterms:created>
  <dcterms:modified xsi:type="dcterms:W3CDTF">2018-05-14T21:16:03Z</dcterms:modified>
</cp:coreProperties>
</file>