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RANCH\Desktop\"/>
    </mc:Choice>
  </mc:AlternateContent>
  <xr:revisionPtr revIDLastSave="0" documentId="10_ncr:100000_{317D0232-B37C-43ED-AEFB-55F8358C660D}" xr6:coauthVersionLast="31" xr6:coauthVersionMax="31" xr10:uidLastSave="{00000000-0000-0000-0000-000000000000}"/>
  <bookViews>
    <workbookView xWindow="120" yWindow="105" windowWidth="19035" windowHeight="12270" activeTab="4" xr2:uid="{00000000-000D-0000-FFFF-FFFF00000000}"/>
  </bookViews>
  <sheets>
    <sheet name="SO2 Group 1" sheetId="3" r:id="rId1"/>
    <sheet name="SO2 Group 2" sheetId="4" r:id="rId2"/>
    <sheet name="NOx Annual" sheetId="2" r:id="rId3"/>
    <sheet name="NOx OS Group 1" sheetId="6" r:id="rId4"/>
    <sheet name="NOx OS Group 2" sheetId="5" r:id="rId5"/>
  </sheets>
  <definedNames>
    <definedName name="_xlnm._FilterDatabase" localSheetId="3" hidden="1">'NOx OS Group 1'!$A$2:$A$4</definedName>
    <definedName name="_xlnm._FilterDatabase" localSheetId="4" hidden="1">'NOx OS Group 2'!$A$2:$A$25</definedName>
    <definedName name="_ftn1" localSheetId="0">'SO2 Group 1'!#REF!</definedName>
    <definedName name="_ftn1" localSheetId="1">'SO2 Group 2'!#REF!</definedName>
    <definedName name="_ftn2" localSheetId="0">'SO2 Group 1'!#REF!</definedName>
    <definedName name="_ftn2" localSheetId="1">'SO2 Group 2'!#REF!</definedName>
    <definedName name="_ftnref1" localSheetId="0">'SO2 Group 1'!#REF!</definedName>
    <definedName name="_ftnref1" localSheetId="1">'SO2 Group 2'!#REF!</definedName>
    <definedName name="_ftnref2" localSheetId="0">'SO2 Group 1'!#REF!</definedName>
    <definedName name="_ftnref2" localSheetId="1">'SO2 Group 2'!#REF!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</workbook>
</file>

<file path=xl/calcChain.xml><?xml version="1.0" encoding="utf-8"?>
<calcChain xmlns="http://schemas.openxmlformats.org/spreadsheetml/2006/main">
  <c r="D25" i="5" l="1"/>
  <c r="B9" i="4"/>
  <c r="B4" i="6"/>
  <c r="D4" i="6"/>
  <c r="C3" i="6"/>
  <c r="D25" i="2"/>
  <c r="D9" i="4"/>
  <c r="D19" i="3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3" i="5"/>
  <c r="B25" i="5"/>
  <c r="C8" i="4"/>
  <c r="C7" i="4"/>
  <c r="C6" i="4"/>
  <c r="C5" i="4"/>
  <c r="C4" i="4"/>
  <c r="C3" i="4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B25" i="2"/>
  <c r="B19" i="3"/>
</calcChain>
</file>

<file path=xl/sharedStrings.xml><?xml version="1.0" encoding="utf-8"?>
<sst xmlns="http://schemas.openxmlformats.org/spreadsheetml/2006/main" count="179" uniqueCount="42">
  <si>
    <t>State</t>
  </si>
  <si>
    <t>Alabama</t>
  </si>
  <si>
    <t>Arkansas</t>
  </si>
  <si>
    <t>Georgia</t>
  </si>
  <si>
    <t>Illinois</t>
  </si>
  <si>
    <t>Indiana</t>
  </si>
  <si>
    <t>Iowa</t>
  </si>
  <si>
    <t>Kansas</t>
  </si>
  <si>
    <t>Kentucky</t>
  </si>
  <si>
    <t>Louisiana</t>
  </si>
  <si>
    <t>Maryland</t>
  </si>
  <si>
    <t>Michigan</t>
  </si>
  <si>
    <t>Mississippi</t>
  </si>
  <si>
    <t>Missouri</t>
  </si>
  <si>
    <t>New Jersey</t>
  </si>
  <si>
    <t>New York</t>
  </si>
  <si>
    <t>North Carolina</t>
  </si>
  <si>
    <t>Ohio</t>
  </si>
  <si>
    <t>Oklahoma</t>
  </si>
  <si>
    <t>Pennsylvania</t>
  </si>
  <si>
    <t>South Carolina</t>
  </si>
  <si>
    <t>Tennessee</t>
  </si>
  <si>
    <t>Texas</t>
  </si>
  <si>
    <t>Virginia</t>
  </si>
  <si>
    <t>West Virginia</t>
  </si>
  <si>
    <t>Wisconsin</t>
  </si>
  <si>
    <t>Total</t>
  </si>
  <si>
    <t>Minnesota</t>
  </si>
  <si>
    <t>Nebraska</t>
  </si>
  <si>
    <t>2017 Emissions for Compliance</t>
  </si>
  <si>
    <t>All emissions for compliance are as of October 1, 2018.</t>
  </si>
  <si>
    <t>No</t>
  </si>
  <si>
    <r>
      <t>CSAPR SO</t>
    </r>
    <r>
      <rPr>
        <b/>
        <u/>
        <vertAlign val="subscript"/>
        <sz val="10"/>
        <color indexed="8"/>
        <rFont val="Arial"/>
        <family val="2"/>
      </rPr>
      <t>2</t>
    </r>
    <r>
      <rPr>
        <b/>
        <u/>
        <sz val="10"/>
        <color indexed="8"/>
        <rFont val="Arial"/>
        <family val="2"/>
      </rPr>
      <t xml:space="preserve"> Group 1</t>
    </r>
  </si>
  <si>
    <t>2017 Emissions for Compliance (tons)</t>
  </si>
  <si>
    <t>CSAPR Budget (tons)</t>
  </si>
  <si>
    <r>
      <rPr>
        <b/>
        <sz val="8"/>
        <color indexed="8"/>
        <rFont val="Arial"/>
        <family val="2"/>
      </rPr>
      <t>Notes:</t>
    </r>
    <r>
      <rPr>
        <sz val="8"/>
        <color indexed="8"/>
        <rFont val="Arial"/>
        <family val="2"/>
      </rPr>
      <t xml:space="preserve"> Green shading indicates no exceedance.</t>
    </r>
  </si>
  <si>
    <t>CSAPR Assurance Level (tons)</t>
  </si>
  <si>
    <r>
      <t>CSAPR SO</t>
    </r>
    <r>
      <rPr>
        <b/>
        <u/>
        <vertAlign val="subscript"/>
        <sz val="10"/>
        <color indexed="8"/>
        <rFont val="Arial"/>
        <family val="2"/>
      </rPr>
      <t>2</t>
    </r>
    <r>
      <rPr>
        <b/>
        <u/>
        <sz val="10"/>
        <color indexed="8"/>
        <rFont val="Arial"/>
        <family val="2"/>
      </rPr>
      <t xml:space="preserve"> Group 2</t>
    </r>
  </si>
  <si>
    <t xml:space="preserve">CSAPR NOx Annual </t>
  </si>
  <si>
    <t>2017 Assurance Level Exceeded?</t>
  </si>
  <si>
    <r>
      <t>CSAPR NOx Ozone Season</t>
    </r>
    <r>
      <rPr>
        <b/>
        <u/>
        <sz val="10"/>
        <rFont val="Arial"/>
        <family val="2"/>
      </rPr>
      <t xml:space="preserve"> Group 1</t>
    </r>
  </si>
  <si>
    <r>
      <t>CSAPR NOx Ozone Season</t>
    </r>
    <r>
      <rPr>
        <b/>
        <u/>
        <sz val="10"/>
        <rFont val="Arial"/>
        <family val="2"/>
      </rPr>
      <t xml:space="preserve"> Group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</si>
</sst>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vertAlign val="sub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5" fillId="0" borderId="0"/>
    <xf numFmtId="0" fontId="1" fillId="0" borderId="0"/>
  </cellStyleXfs>
  <cellXfs count="20">
    <xf numFmtId="0" fontId="0" fillId="0" borderId="0" xfId="0"/>
    <xf numFmtId="0" fontId="2" fillId="0" borderId="0" xfId="3" applyFont="1"/>
    <xf numFmtId="0" fontId="1" fillId="0" borderId="0" xfId="3"/>
    <xf numFmtId="0" fontId="4" fillId="0" borderId="1" xfId="3" applyFont="1" applyFill="1" applyBorder="1" applyAlignment="1">
      <alignment wrapText="1"/>
    </xf>
    <xf numFmtId="3" fontId="1" fillId="0" borderId="1" xfId="3" applyNumberFormat="1" applyFont="1" applyBorder="1"/>
    <xf numFmtId="3" fontId="4" fillId="0" borderId="1" xfId="3" applyNumberFormat="1" applyFont="1" applyBorder="1"/>
    <xf numFmtId="3" fontId="4" fillId="0" borderId="1" xfId="3" applyNumberFormat="1" applyFont="1" applyBorder="1" applyAlignment="1">
      <alignment horizontal="right"/>
    </xf>
    <xf numFmtId="0" fontId="1" fillId="0" borderId="0" xfId="3" applyFont="1"/>
    <xf numFmtId="0" fontId="10" fillId="0" borderId="0" xfId="0" applyFont="1"/>
    <xf numFmtId="0" fontId="11" fillId="0" borderId="0" xfId="0" applyFont="1"/>
    <xf numFmtId="164" fontId="11" fillId="0" borderId="0" xfId="1" applyNumberFormat="1" applyFont="1"/>
    <xf numFmtId="164" fontId="10" fillId="0" borderId="0" xfId="1" applyNumberFormat="1" applyFont="1"/>
    <xf numFmtId="0" fontId="12" fillId="0" borderId="0" xfId="0" applyFont="1"/>
    <xf numFmtId="3" fontId="6" fillId="0" borderId="0" xfId="3" applyNumberFormat="1" applyFont="1" applyFill="1" applyBorder="1" applyAlignment="1"/>
    <xf numFmtId="0" fontId="8" fillId="0" borderId="0" xfId="3" applyFont="1"/>
    <xf numFmtId="0" fontId="6" fillId="0" borderId="2" xfId="0" applyFont="1" applyBorder="1" applyAlignment="1"/>
    <xf numFmtId="0" fontId="13" fillId="0" borderId="2" xfId="0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13" fillId="0" borderId="0" xfId="0" applyFont="1" applyBorder="1" applyAlignme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workbookViewId="0">
      <pane ySplit="2" topLeftCell="A3" activePane="bottomLeft" state="frozen"/>
      <selection pane="bottomLeft" activeCell="H19" sqref="H19"/>
    </sheetView>
  </sheetViews>
  <sheetFormatPr defaultRowHeight="14.25" x14ac:dyDescent="0.2"/>
  <cols>
    <col min="1" max="1" width="13.28515625" style="9" customWidth="1"/>
    <col min="2" max="2" width="9.140625" style="9" customWidth="1"/>
    <col min="3" max="3" width="13.7109375" style="9" bestFit="1" customWidth="1"/>
    <col min="4" max="4" width="13.7109375" style="9" customWidth="1"/>
    <col min="5" max="5" width="12.85546875" style="10" customWidth="1"/>
    <col min="6" max="16384" width="9.140625" style="9"/>
  </cols>
  <sheetData>
    <row r="1" spans="1:5" s="8" customFormat="1" x14ac:dyDescent="0.25">
      <c r="A1" s="1" t="s">
        <v>32</v>
      </c>
      <c r="B1" s="7"/>
      <c r="C1" s="7"/>
      <c r="D1" s="7"/>
      <c r="E1" s="11"/>
    </row>
    <row r="2" spans="1:5" s="8" customFormat="1" ht="51" customHeight="1" x14ac:dyDescent="0.2">
      <c r="A2" s="3" t="s">
        <v>0</v>
      </c>
      <c r="B2" s="3" t="s">
        <v>34</v>
      </c>
      <c r="C2" s="3" t="s">
        <v>36</v>
      </c>
      <c r="D2" s="3" t="s">
        <v>33</v>
      </c>
      <c r="E2" s="18" t="s">
        <v>39</v>
      </c>
    </row>
    <row r="3" spans="1:5" s="8" customFormat="1" ht="12.75" x14ac:dyDescent="0.2">
      <c r="A3" s="4" t="s">
        <v>4</v>
      </c>
      <c r="B3" s="4">
        <v>124123</v>
      </c>
      <c r="C3" s="4">
        <f t="shared" ref="C3:C18" si="0">B3*1.18</f>
        <v>146465.13999999998</v>
      </c>
      <c r="D3" s="4">
        <v>54508</v>
      </c>
      <c r="E3" s="17" t="s">
        <v>31</v>
      </c>
    </row>
    <row r="4" spans="1:5" s="8" customFormat="1" ht="12.75" x14ac:dyDescent="0.2">
      <c r="A4" s="4" t="s">
        <v>5</v>
      </c>
      <c r="B4" s="4">
        <v>166449</v>
      </c>
      <c r="C4" s="4">
        <f t="shared" si="0"/>
        <v>196409.81999999998</v>
      </c>
      <c r="D4" s="4">
        <v>62929</v>
      </c>
      <c r="E4" s="17" t="s">
        <v>31</v>
      </c>
    </row>
    <row r="5" spans="1:5" s="8" customFormat="1" ht="12.75" x14ac:dyDescent="0.2">
      <c r="A5" s="4" t="s">
        <v>6</v>
      </c>
      <c r="B5" s="4">
        <v>75184</v>
      </c>
      <c r="C5" s="4">
        <f t="shared" si="0"/>
        <v>88717.119999999995</v>
      </c>
      <c r="D5" s="4">
        <v>30391</v>
      </c>
      <c r="E5" s="17" t="s">
        <v>31</v>
      </c>
    </row>
    <row r="6" spans="1:5" s="8" customFormat="1" ht="12.75" x14ac:dyDescent="0.2">
      <c r="A6" s="4" t="s">
        <v>8</v>
      </c>
      <c r="B6" s="4">
        <v>106284</v>
      </c>
      <c r="C6" s="4">
        <f t="shared" si="0"/>
        <v>125415.12</v>
      </c>
      <c r="D6" s="4">
        <v>57117</v>
      </c>
      <c r="E6" s="17" t="s">
        <v>31</v>
      </c>
    </row>
    <row r="7" spans="1:5" s="8" customFormat="1" ht="12.75" x14ac:dyDescent="0.2">
      <c r="A7" s="4" t="s">
        <v>10</v>
      </c>
      <c r="B7" s="4">
        <v>28203</v>
      </c>
      <c r="C7" s="4">
        <f t="shared" si="0"/>
        <v>33279.54</v>
      </c>
      <c r="D7" s="4">
        <v>8091</v>
      </c>
      <c r="E7" s="17" t="s">
        <v>31</v>
      </c>
    </row>
    <row r="8" spans="1:5" s="8" customFormat="1" ht="12.75" x14ac:dyDescent="0.2">
      <c r="A8" s="4" t="s">
        <v>11</v>
      </c>
      <c r="B8" s="4">
        <v>143995</v>
      </c>
      <c r="C8" s="4">
        <f t="shared" si="0"/>
        <v>169914.09999999998</v>
      </c>
      <c r="D8" s="4">
        <v>65374</v>
      </c>
      <c r="E8" s="17" t="s">
        <v>31</v>
      </c>
    </row>
    <row r="9" spans="1:5" s="8" customFormat="1" ht="12.75" x14ac:dyDescent="0.2">
      <c r="A9" s="4" t="s">
        <v>13</v>
      </c>
      <c r="B9" s="4">
        <v>165941</v>
      </c>
      <c r="C9" s="4">
        <f t="shared" si="0"/>
        <v>195810.37999999998</v>
      </c>
      <c r="D9" s="4">
        <v>105992</v>
      </c>
      <c r="E9" s="17" t="s">
        <v>31</v>
      </c>
    </row>
    <row r="10" spans="1:5" s="8" customFormat="1" ht="12.75" x14ac:dyDescent="0.2">
      <c r="A10" s="4" t="s">
        <v>14</v>
      </c>
      <c r="B10" s="4">
        <v>5574</v>
      </c>
      <c r="C10" s="4">
        <f t="shared" si="0"/>
        <v>6577.32</v>
      </c>
      <c r="D10" s="4">
        <v>1719</v>
      </c>
      <c r="E10" s="17" t="s">
        <v>31</v>
      </c>
    </row>
    <row r="11" spans="1:5" s="8" customFormat="1" ht="12.75" x14ac:dyDescent="0.2">
      <c r="A11" s="4" t="s">
        <v>15</v>
      </c>
      <c r="B11" s="4">
        <v>27556</v>
      </c>
      <c r="C11" s="4">
        <f t="shared" si="0"/>
        <v>32516.079999999998</v>
      </c>
      <c r="D11" s="4">
        <v>2536</v>
      </c>
      <c r="E11" s="17" t="s">
        <v>31</v>
      </c>
    </row>
    <row r="12" spans="1:5" s="8" customFormat="1" ht="12.75" x14ac:dyDescent="0.2">
      <c r="A12" s="4" t="s">
        <v>16</v>
      </c>
      <c r="B12" s="4">
        <v>57620</v>
      </c>
      <c r="C12" s="4">
        <f t="shared" si="0"/>
        <v>67991.599999999991</v>
      </c>
      <c r="D12" s="4">
        <v>22264</v>
      </c>
      <c r="E12" s="17" t="s">
        <v>31</v>
      </c>
    </row>
    <row r="13" spans="1:5" s="8" customFormat="1" ht="12.75" x14ac:dyDescent="0.2">
      <c r="A13" s="4" t="s">
        <v>17</v>
      </c>
      <c r="B13" s="4">
        <v>142240</v>
      </c>
      <c r="C13" s="4">
        <f t="shared" si="0"/>
        <v>167843.19999999998</v>
      </c>
      <c r="D13" s="4">
        <v>90745</v>
      </c>
      <c r="E13" s="17" t="s">
        <v>31</v>
      </c>
    </row>
    <row r="14" spans="1:5" s="8" customFormat="1" ht="12.75" x14ac:dyDescent="0.2">
      <c r="A14" s="4" t="s">
        <v>19</v>
      </c>
      <c r="B14" s="4">
        <v>112021</v>
      </c>
      <c r="C14" s="4">
        <f t="shared" si="0"/>
        <v>132184.78</v>
      </c>
      <c r="D14" s="4">
        <v>69796</v>
      </c>
      <c r="E14" s="17" t="s">
        <v>31</v>
      </c>
    </row>
    <row r="15" spans="1:5" s="8" customFormat="1" ht="12.75" x14ac:dyDescent="0.2">
      <c r="A15" s="4" t="s">
        <v>21</v>
      </c>
      <c r="B15" s="4">
        <v>58833</v>
      </c>
      <c r="C15" s="4">
        <f t="shared" si="0"/>
        <v>69422.94</v>
      </c>
      <c r="D15" s="4">
        <v>24309</v>
      </c>
      <c r="E15" s="17" t="s">
        <v>31</v>
      </c>
    </row>
    <row r="16" spans="1:5" s="8" customFormat="1" ht="12.75" x14ac:dyDescent="0.2">
      <c r="A16" s="4" t="s">
        <v>23</v>
      </c>
      <c r="B16" s="4">
        <v>35057</v>
      </c>
      <c r="C16" s="4">
        <f t="shared" si="0"/>
        <v>41367.259999999995</v>
      </c>
      <c r="D16" s="4">
        <v>5797</v>
      </c>
      <c r="E16" s="17" t="s">
        <v>31</v>
      </c>
    </row>
    <row r="17" spans="1:5" s="8" customFormat="1" ht="12.75" x14ac:dyDescent="0.2">
      <c r="A17" s="4" t="s">
        <v>24</v>
      </c>
      <c r="B17" s="4">
        <v>75668</v>
      </c>
      <c r="C17" s="4">
        <f t="shared" si="0"/>
        <v>89288.239999999991</v>
      </c>
      <c r="D17" s="4">
        <v>40545</v>
      </c>
      <c r="E17" s="17" t="s">
        <v>31</v>
      </c>
    </row>
    <row r="18" spans="1:5" s="8" customFormat="1" ht="12.75" x14ac:dyDescent="0.2">
      <c r="A18" s="4" t="s">
        <v>25</v>
      </c>
      <c r="B18" s="4">
        <v>47883</v>
      </c>
      <c r="C18" s="4">
        <f t="shared" si="0"/>
        <v>56501.939999999995</v>
      </c>
      <c r="D18" s="4">
        <v>11543</v>
      </c>
      <c r="E18" s="17" t="s">
        <v>31</v>
      </c>
    </row>
    <row r="19" spans="1:5" s="8" customFormat="1" ht="12.75" x14ac:dyDescent="0.2">
      <c r="A19" s="5" t="s">
        <v>26</v>
      </c>
      <c r="B19" s="5">
        <f>SUM(B3:B18)</f>
        <v>1372631</v>
      </c>
      <c r="C19" s="6"/>
      <c r="D19" s="5">
        <f>SUM(D3:D18)</f>
        <v>653656</v>
      </c>
      <c r="E19" s="6"/>
    </row>
    <row r="20" spans="1:5" ht="15" customHeight="1" x14ac:dyDescent="0.2">
      <c r="A20" s="15" t="s">
        <v>35</v>
      </c>
      <c r="B20" s="16"/>
      <c r="C20" s="16"/>
      <c r="D20" s="16"/>
      <c r="E20" s="16"/>
    </row>
    <row r="21" spans="1:5" ht="14.25" customHeight="1" x14ac:dyDescent="0.2">
      <c r="A21" s="13" t="s">
        <v>30</v>
      </c>
      <c r="B21" s="10"/>
      <c r="E21" s="9"/>
    </row>
  </sheetData>
  <printOptions horizontalCentered="1"/>
  <pageMargins left="0" right="0" top="1" bottom="0.75" header="0.3" footer="0.3"/>
  <pageSetup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"/>
  <sheetViews>
    <sheetView zoomScaleNormal="100" workbookViewId="0">
      <pane ySplit="2" topLeftCell="A3" activePane="bottomLeft" state="frozen"/>
      <selection pane="bottomLeft" activeCell="E3" sqref="E3"/>
    </sheetView>
  </sheetViews>
  <sheetFormatPr defaultColWidth="12" defaultRowHeight="15" x14ac:dyDescent="0.25"/>
  <sheetData>
    <row r="1" spans="1:5" s="8" customFormat="1" ht="14.25" x14ac:dyDescent="0.25">
      <c r="A1" s="1" t="s">
        <v>37</v>
      </c>
      <c r="B1" s="7"/>
      <c r="C1" s="7"/>
      <c r="D1" s="7"/>
      <c r="E1" s="11"/>
    </row>
    <row r="2" spans="1:5" s="8" customFormat="1" ht="51" customHeight="1" x14ac:dyDescent="0.2">
      <c r="A2" s="3" t="s">
        <v>0</v>
      </c>
      <c r="B2" s="3" t="s">
        <v>34</v>
      </c>
      <c r="C2" s="3" t="s">
        <v>36</v>
      </c>
      <c r="D2" s="3" t="s">
        <v>29</v>
      </c>
      <c r="E2" s="18" t="s">
        <v>39</v>
      </c>
    </row>
    <row r="3" spans="1:5" s="8" customFormat="1" ht="12.75" x14ac:dyDescent="0.2">
      <c r="A3" s="4" t="s">
        <v>1</v>
      </c>
      <c r="B3" s="4">
        <v>213258</v>
      </c>
      <c r="C3" s="4">
        <f t="shared" ref="C3:C8" si="0">B3*1.18</f>
        <v>251644.43999999997</v>
      </c>
      <c r="D3" s="4">
        <v>10479</v>
      </c>
      <c r="E3" s="17" t="s">
        <v>31</v>
      </c>
    </row>
    <row r="4" spans="1:5" s="8" customFormat="1" ht="12.75" x14ac:dyDescent="0.2">
      <c r="A4" s="4" t="s">
        <v>3</v>
      </c>
      <c r="B4" s="4">
        <v>135565</v>
      </c>
      <c r="C4" s="4">
        <f t="shared" si="0"/>
        <v>159966.69999999998</v>
      </c>
      <c r="D4" s="4">
        <v>13847</v>
      </c>
      <c r="E4" s="17" t="s">
        <v>31</v>
      </c>
    </row>
    <row r="5" spans="1:5" s="8" customFormat="1" ht="12.75" x14ac:dyDescent="0.2">
      <c r="A5" s="4" t="s">
        <v>7</v>
      </c>
      <c r="B5" s="4">
        <v>41980</v>
      </c>
      <c r="C5" s="4">
        <f t="shared" si="0"/>
        <v>49536.399999999994</v>
      </c>
      <c r="D5" s="4">
        <v>5555</v>
      </c>
      <c r="E5" s="17" t="s">
        <v>31</v>
      </c>
    </row>
    <row r="6" spans="1:5" s="8" customFormat="1" ht="12.75" x14ac:dyDescent="0.2">
      <c r="A6" s="4" t="s">
        <v>27</v>
      </c>
      <c r="B6" s="4">
        <v>41981</v>
      </c>
      <c r="C6" s="4">
        <f t="shared" si="0"/>
        <v>49537.579999999994</v>
      </c>
      <c r="D6" s="4">
        <v>13463</v>
      </c>
      <c r="E6" s="17" t="s">
        <v>31</v>
      </c>
    </row>
    <row r="7" spans="1:5" s="8" customFormat="1" ht="12.75" x14ac:dyDescent="0.2">
      <c r="A7" s="4" t="s">
        <v>28</v>
      </c>
      <c r="B7" s="4">
        <v>68162</v>
      </c>
      <c r="C7" s="4">
        <f t="shared" si="0"/>
        <v>80431.159999999989</v>
      </c>
      <c r="D7" s="4">
        <v>50275</v>
      </c>
      <c r="E7" s="17" t="s">
        <v>31</v>
      </c>
    </row>
    <row r="8" spans="1:5" s="8" customFormat="1" ht="12.75" x14ac:dyDescent="0.2">
      <c r="A8" s="4" t="s">
        <v>20</v>
      </c>
      <c r="B8" s="4">
        <v>96633</v>
      </c>
      <c r="C8" s="4">
        <f t="shared" si="0"/>
        <v>114026.93999999999</v>
      </c>
      <c r="D8" s="4">
        <v>6105</v>
      </c>
      <c r="E8" s="17" t="s">
        <v>31</v>
      </c>
    </row>
    <row r="9" spans="1:5" s="8" customFormat="1" ht="12.75" x14ac:dyDescent="0.2">
      <c r="A9" s="5" t="s">
        <v>26</v>
      </c>
      <c r="B9" s="5">
        <f>SUM(B3:B8)</f>
        <v>597579</v>
      </c>
      <c r="C9" s="6"/>
      <c r="D9" s="5">
        <f>SUM(D3:D8)</f>
        <v>99724</v>
      </c>
      <c r="E9" s="6"/>
    </row>
    <row r="10" spans="1:5" ht="15" customHeight="1" x14ac:dyDescent="0.25">
      <c r="A10" s="15" t="s">
        <v>35</v>
      </c>
      <c r="B10" s="16"/>
      <c r="C10" s="16"/>
      <c r="D10" s="19"/>
    </row>
    <row r="11" spans="1:5" ht="15" customHeight="1" x14ac:dyDescent="0.25">
      <c r="A11" s="13" t="s">
        <v>30</v>
      </c>
      <c r="B11" s="9"/>
      <c r="C11" s="9"/>
      <c r="D11" s="9"/>
    </row>
  </sheetData>
  <printOptions horizontalCentered="1"/>
  <pageMargins left="0" right="0" top="1" bottom="0.75" header="0.3" footer="0.3"/>
  <pageSetup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9"/>
  <sheetViews>
    <sheetView workbookViewId="0">
      <pane ySplit="2" topLeftCell="A3" activePane="bottomLeft" state="frozen"/>
      <selection pane="bottomLeft" activeCell="I19" sqref="I19"/>
    </sheetView>
  </sheetViews>
  <sheetFormatPr defaultRowHeight="15" x14ac:dyDescent="0.25"/>
  <cols>
    <col min="1" max="1" width="13.28515625" customWidth="1"/>
    <col min="2" max="2" width="9.140625" bestFit="1" customWidth="1"/>
    <col min="3" max="3" width="13.7109375" bestFit="1" customWidth="1"/>
    <col min="4" max="4" width="13.7109375" customWidth="1"/>
    <col min="5" max="5" width="14.5703125" customWidth="1"/>
  </cols>
  <sheetData>
    <row r="1" spans="1:5" x14ac:dyDescent="0.25">
      <c r="A1" s="1" t="s">
        <v>38</v>
      </c>
      <c r="B1" s="2"/>
      <c r="C1" s="2"/>
      <c r="D1" s="2"/>
      <c r="E1" s="11"/>
    </row>
    <row r="2" spans="1:5" s="8" customFormat="1" ht="51" customHeight="1" x14ac:dyDescent="0.2">
      <c r="A2" s="3" t="s">
        <v>0</v>
      </c>
      <c r="B2" s="3" t="s">
        <v>34</v>
      </c>
      <c r="C2" s="3" t="s">
        <v>36</v>
      </c>
      <c r="D2" s="3" t="s">
        <v>29</v>
      </c>
      <c r="E2" s="18" t="s">
        <v>39</v>
      </c>
    </row>
    <row r="3" spans="1:5" s="8" customFormat="1" ht="12.75" x14ac:dyDescent="0.2">
      <c r="A3" s="4" t="s">
        <v>1</v>
      </c>
      <c r="B3" s="4">
        <v>71962</v>
      </c>
      <c r="C3" s="4">
        <f>B3*1.18</f>
        <v>84915.159999999989</v>
      </c>
      <c r="D3" s="4">
        <v>21330</v>
      </c>
      <c r="E3" s="17" t="s">
        <v>31</v>
      </c>
    </row>
    <row r="4" spans="1:5" s="8" customFormat="1" ht="12.75" x14ac:dyDescent="0.2">
      <c r="A4" s="4" t="s">
        <v>3</v>
      </c>
      <c r="B4" s="4">
        <v>53738</v>
      </c>
      <c r="C4" s="4">
        <f t="shared" ref="C4:C24" si="0">B4*1.18</f>
        <v>63410.84</v>
      </c>
      <c r="D4" s="4">
        <v>24512</v>
      </c>
      <c r="E4" s="17" t="s">
        <v>31</v>
      </c>
    </row>
    <row r="5" spans="1:5" s="8" customFormat="1" ht="12.75" x14ac:dyDescent="0.2">
      <c r="A5" s="4" t="s">
        <v>4</v>
      </c>
      <c r="B5" s="4">
        <v>47872</v>
      </c>
      <c r="C5" s="4">
        <f t="shared" si="0"/>
        <v>56488.959999999999</v>
      </c>
      <c r="D5" s="4">
        <v>29696</v>
      </c>
      <c r="E5" s="17" t="s">
        <v>31</v>
      </c>
    </row>
    <row r="6" spans="1:5" s="8" customFormat="1" ht="12.75" x14ac:dyDescent="0.2">
      <c r="A6" s="4" t="s">
        <v>5</v>
      </c>
      <c r="B6" s="4">
        <v>108424</v>
      </c>
      <c r="C6" s="4">
        <f t="shared" si="0"/>
        <v>127940.31999999999</v>
      </c>
      <c r="D6" s="4">
        <v>59721</v>
      </c>
      <c r="E6" s="17" t="s">
        <v>31</v>
      </c>
    </row>
    <row r="7" spans="1:5" s="8" customFormat="1" ht="12.75" x14ac:dyDescent="0.2">
      <c r="A7" s="4" t="s">
        <v>6</v>
      </c>
      <c r="B7" s="4">
        <v>37498</v>
      </c>
      <c r="C7" s="4">
        <f t="shared" si="0"/>
        <v>44247.64</v>
      </c>
      <c r="D7" s="4">
        <v>22554</v>
      </c>
      <c r="E7" s="17" t="s">
        <v>31</v>
      </c>
    </row>
    <row r="8" spans="1:5" s="8" customFormat="1" ht="12.75" x14ac:dyDescent="0.2">
      <c r="A8" s="4" t="s">
        <v>7</v>
      </c>
      <c r="B8" s="4">
        <v>31354</v>
      </c>
      <c r="C8" s="4">
        <f t="shared" si="0"/>
        <v>36997.72</v>
      </c>
      <c r="D8" s="4">
        <v>13038</v>
      </c>
      <c r="E8" s="17" t="s">
        <v>31</v>
      </c>
    </row>
    <row r="9" spans="1:5" s="8" customFormat="1" ht="12.75" x14ac:dyDescent="0.2">
      <c r="A9" s="4" t="s">
        <v>8</v>
      </c>
      <c r="B9" s="4">
        <v>77238</v>
      </c>
      <c r="C9" s="4">
        <f t="shared" si="0"/>
        <v>91140.84</v>
      </c>
      <c r="D9" s="4">
        <v>46235</v>
      </c>
      <c r="E9" s="17" t="s">
        <v>31</v>
      </c>
    </row>
    <row r="10" spans="1:5" s="8" customFormat="1" ht="12.75" x14ac:dyDescent="0.2">
      <c r="A10" s="4" t="s">
        <v>10</v>
      </c>
      <c r="B10" s="4">
        <v>16574</v>
      </c>
      <c r="C10" s="4">
        <f t="shared" si="0"/>
        <v>19557.32</v>
      </c>
      <c r="D10" s="4">
        <v>4772</v>
      </c>
      <c r="E10" s="17" t="s">
        <v>31</v>
      </c>
    </row>
    <row r="11" spans="1:5" s="8" customFormat="1" ht="12.75" x14ac:dyDescent="0.2">
      <c r="A11" s="4" t="s">
        <v>11</v>
      </c>
      <c r="B11" s="4">
        <v>63040</v>
      </c>
      <c r="C11" s="4">
        <f t="shared" si="0"/>
        <v>74387.199999999997</v>
      </c>
      <c r="D11" s="4">
        <v>37539</v>
      </c>
      <c r="E11" s="17" t="s">
        <v>31</v>
      </c>
    </row>
    <row r="12" spans="1:5" s="8" customFormat="1" ht="12.75" x14ac:dyDescent="0.2">
      <c r="A12" s="4" t="s">
        <v>27</v>
      </c>
      <c r="B12" s="4">
        <v>29572</v>
      </c>
      <c r="C12" s="4">
        <f t="shared" si="0"/>
        <v>34894.959999999999</v>
      </c>
      <c r="D12" s="4">
        <v>17371</v>
      </c>
      <c r="E12" s="17" t="s">
        <v>31</v>
      </c>
    </row>
    <row r="13" spans="1:5" s="8" customFormat="1" ht="12.75" x14ac:dyDescent="0.2">
      <c r="A13" s="4" t="s">
        <v>13</v>
      </c>
      <c r="B13" s="4">
        <v>48743</v>
      </c>
      <c r="C13" s="4">
        <f t="shared" si="0"/>
        <v>57516.74</v>
      </c>
      <c r="D13" s="4">
        <v>49699</v>
      </c>
      <c r="E13" s="17" t="s">
        <v>31</v>
      </c>
    </row>
    <row r="14" spans="1:5" s="8" customFormat="1" ht="12.75" x14ac:dyDescent="0.2">
      <c r="A14" s="4" t="s">
        <v>28</v>
      </c>
      <c r="B14" s="4">
        <v>30039</v>
      </c>
      <c r="C14" s="4">
        <f t="shared" si="0"/>
        <v>35446.019999999997</v>
      </c>
      <c r="D14" s="4">
        <v>19862</v>
      </c>
      <c r="E14" s="17" t="s">
        <v>31</v>
      </c>
    </row>
    <row r="15" spans="1:5" s="8" customFormat="1" ht="12.75" x14ac:dyDescent="0.2">
      <c r="A15" s="4" t="s">
        <v>14</v>
      </c>
      <c r="B15" s="4">
        <v>7945</v>
      </c>
      <c r="C15" s="4">
        <f t="shared" si="0"/>
        <v>9375.1</v>
      </c>
      <c r="D15" s="4">
        <v>3353</v>
      </c>
      <c r="E15" s="17" t="s">
        <v>31</v>
      </c>
    </row>
    <row r="16" spans="1:5" s="8" customFormat="1" ht="12.75" x14ac:dyDescent="0.2">
      <c r="A16" s="4" t="s">
        <v>15</v>
      </c>
      <c r="B16" s="4">
        <v>21722</v>
      </c>
      <c r="C16" s="4">
        <f t="shared" si="0"/>
        <v>25631.96</v>
      </c>
      <c r="D16" s="4">
        <v>8296</v>
      </c>
      <c r="E16" s="17" t="s">
        <v>31</v>
      </c>
    </row>
    <row r="17" spans="1:5" s="8" customFormat="1" ht="12.75" x14ac:dyDescent="0.2">
      <c r="A17" s="4" t="s">
        <v>16</v>
      </c>
      <c r="B17" s="4">
        <v>41553</v>
      </c>
      <c r="C17" s="4">
        <f t="shared" si="0"/>
        <v>49032.54</v>
      </c>
      <c r="D17" s="4">
        <v>33601</v>
      </c>
      <c r="E17" s="17" t="s">
        <v>31</v>
      </c>
    </row>
    <row r="18" spans="1:5" s="8" customFormat="1" ht="12.75" x14ac:dyDescent="0.2">
      <c r="A18" s="4" t="s">
        <v>17</v>
      </c>
      <c r="B18" s="4">
        <v>90258</v>
      </c>
      <c r="C18" s="4">
        <f t="shared" si="0"/>
        <v>106504.43999999999</v>
      </c>
      <c r="D18" s="4">
        <v>55854</v>
      </c>
      <c r="E18" s="17" t="s">
        <v>31</v>
      </c>
    </row>
    <row r="19" spans="1:5" s="8" customFormat="1" ht="12.75" x14ac:dyDescent="0.2">
      <c r="A19" s="4" t="s">
        <v>19</v>
      </c>
      <c r="B19" s="4">
        <v>119194</v>
      </c>
      <c r="C19" s="4">
        <f t="shared" si="0"/>
        <v>140648.91999999998</v>
      </c>
      <c r="D19" s="4">
        <v>35665</v>
      </c>
      <c r="E19" s="17" t="s">
        <v>31</v>
      </c>
    </row>
    <row r="20" spans="1:5" s="8" customFormat="1" ht="12.75" x14ac:dyDescent="0.2">
      <c r="A20" s="4" t="s">
        <v>20</v>
      </c>
      <c r="B20" s="4">
        <v>32498</v>
      </c>
      <c r="C20" s="4">
        <f t="shared" si="0"/>
        <v>38347.64</v>
      </c>
      <c r="D20" s="4">
        <v>10345</v>
      </c>
      <c r="E20" s="17" t="s">
        <v>31</v>
      </c>
    </row>
    <row r="21" spans="1:5" s="8" customFormat="1" ht="12.75" x14ac:dyDescent="0.2">
      <c r="A21" s="4" t="s">
        <v>21</v>
      </c>
      <c r="B21" s="4">
        <v>19337</v>
      </c>
      <c r="C21" s="4">
        <f t="shared" si="0"/>
        <v>22817.66</v>
      </c>
      <c r="D21" s="4">
        <v>15728</v>
      </c>
      <c r="E21" s="17" t="s">
        <v>31</v>
      </c>
    </row>
    <row r="22" spans="1:5" s="8" customFormat="1" ht="12.75" x14ac:dyDescent="0.2">
      <c r="A22" s="4" t="s">
        <v>23</v>
      </c>
      <c r="B22" s="4">
        <v>33242</v>
      </c>
      <c r="C22" s="4">
        <f t="shared" si="0"/>
        <v>39225.56</v>
      </c>
      <c r="D22" s="4">
        <v>15284</v>
      </c>
      <c r="E22" s="17" t="s">
        <v>31</v>
      </c>
    </row>
    <row r="23" spans="1:5" s="8" customFormat="1" ht="12.75" x14ac:dyDescent="0.2">
      <c r="A23" s="4" t="s">
        <v>24</v>
      </c>
      <c r="B23" s="4">
        <v>54582</v>
      </c>
      <c r="C23" s="4">
        <f t="shared" si="0"/>
        <v>64406.759999999995</v>
      </c>
      <c r="D23" s="4">
        <v>43621</v>
      </c>
      <c r="E23" s="17" t="s">
        <v>31</v>
      </c>
    </row>
    <row r="24" spans="1:5" s="8" customFormat="1" ht="12.75" x14ac:dyDescent="0.2">
      <c r="A24" s="4" t="s">
        <v>25</v>
      </c>
      <c r="B24" s="4">
        <v>32871</v>
      </c>
      <c r="C24" s="4">
        <f t="shared" si="0"/>
        <v>38787.78</v>
      </c>
      <c r="D24" s="4">
        <v>17853</v>
      </c>
      <c r="E24" s="17" t="s">
        <v>31</v>
      </c>
    </row>
    <row r="25" spans="1:5" s="8" customFormat="1" ht="12.75" x14ac:dyDescent="0.2">
      <c r="A25" s="5" t="s">
        <v>26</v>
      </c>
      <c r="B25" s="5">
        <f>SUM(B3:B24)</f>
        <v>1069256</v>
      </c>
      <c r="C25" s="6"/>
      <c r="D25" s="5">
        <f>SUM(D3:D24)</f>
        <v>585929</v>
      </c>
      <c r="E25" s="6"/>
    </row>
    <row r="26" spans="1:5" ht="15" customHeight="1" x14ac:dyDescent="0.25">
      <c r="A26" s="15" t="s">
        <v>35</v>
      </c>
      <c r="B26" s="16"/>
      <c r="C26" s="16"/>
      <c r="D26" s="19"/>
    </row>
    <row r="27" spans="1:5" ht="15" customHeight="1" x14ac:dyDescent="0.25">
      <c r="A27" s="13" t="s">
        <v>30</v>
      </c>
      <c r="B27" s="9"/>
      <c r="C27" s="9"/>
      <c r="D27" s="9"/>
    </row>
    <row r="28" spans="1:5" ht="15" customHeight="1" x14ac:dyDescent="0.25">
      <c r="A28" s="13"/>
      <c r="B28" s="13"/>
      <c r="C28" s="13"/>
      <c r="D28" s="13"/>
    </row>
    <row r="29" spans="1:5" ht="15" customHeight="1" x14ac:dyDescent="0.25"/>
  </sheetData>
  <printOptions horizontalCentered="1"/>
  <pageMargins left="0" right="0" top="1" bottom="0.75" header="0.3" footer="0.3"/>
  <pageSetup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"/>
  <sheetViews>
    <sheetView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3.28515625" style="2" bestFit="1" customWidth="1"/>
    <col min="2" max="2" width="8.140625" style="2" bestFit="1" customWidth="1"/>
    <col min="3" max="3" width="13.7109375" style="2" bestFit="1" customWidth="1"/>
    <col min="4" max="4" width="12.7109375" style="2" customWidth="1"/>
    <col min="5" max="5" width="13.140625" style="2" customWidth="1"/>
    <col min="6" max="16384" width="9.140625" style="2"/>
  </cols>
  <sheetData>
    <row r="1" spans="1:5" s="7" customFormat="1" x14ac:dyDescent="0.2">
      <c r="A1" s="14" t="s">
        <v>40</v>
      </c>
      <c r="E1" s="11"/>
    </row>
    <row r="2" spans="1:5" s="7" customFormat="1" ht="51" customHeight="1" x14ac:dyDescent="0.2">
      <c r="A2" s="3" t="s">
        <v>0</v>
      </c>
      <c r="B2" s="3" t="s">
        <v>34</v>
      </c>
      <c r="C2" s="3" t="s">
        <v>36</v>
      </c>
      <c r="D2" s="3" t="s">
        <v>29</v>
      </c>
      <c r="E2" s="18" t="s">
        <v>39</v>
      </c>
    </row>
    <row r="3" spans="1:5" s="8" customFormat="1" x14ac:dyDescent="0.2">
      <c r="A3" s="4" t="s">
        <v>3</v>
      </c>
      <c r="B3" s="4">
        <v>24041</v>
      </c>
      <c r="C3" s="4">
        <f>B3*1.21</f>
        <v>29089.61</v>
      </c>
      <c r="D3" s="4">
        <v>9611.2610000000004</v>
      </c>
      <c r="E3" s="17" t="s">
        <v>31</v>
      </c>
    </row>
    <row r="4" spans="1:5" s="8" customFormat="1" x14ac:dyDescent="0.2">
      <c r="A4" s="5" t="s">
        <v>26</v>
      </c>
      <c r="B4" s="5">
        <f>SUM(B3:B3)</f>
        <v>24041</v>
      </c>
      <c r="C4" s="5"/>
      <c r="D4" s="5">
        <f>SUM(D3:D3)</f>
        <v>9611.2610000000004</v>
      </c>
      <c r="E4" s="5"/>
    </row>
    <row r="5" spans="1:5" s="12" customFormat="1" ht="12.75" customHeight="1" x14ac:dyDescent="0.2">
      <c r="A5" s="15" t="s">
        <v>35</v>
      </c>
      <c r="B5" s="16"/>
      <c r="C5" s="16"/>
    </row>
    <row r="6" spans="1:5" ht="12.75" customHeight="1" x14ac:dyDescent="0.2">
      <c r="A6" s="13" t="s">
        <v>30</v>
      </c>
      <c r="B6" s="9"/>
      <c r="C6" s="9"/>
    </row>
    <row r="7" spans="1:5" customFormat="1" ht="15" customHeight="1" x14ac:dyDescent="0.25">
      <c r="A7" s="13"/>
      <c r="B7" s="13"/>
      <c r="C7" s="13"/>
    </row>
    <row r="8" spans="1:5" customFormat="1" ht="15" x14ac:dyDescent="0.25">
      <c r="A8" s="2"/>
      <c r="B8" s="2"/>
      <c r="C8" s="2"/>
    </row>
  </sheetData>
  <printOptions horizontalCentered="1"/>
  <pageMargins left="0" right="0" top="1" bottom="0.75" header="0.5" footer="0.5"/>
  <pageSetup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3.28515625" style="2" bestFit="1" customWidth="1"/>
    <col min="2" max="2" width="12" style="2" customWidth="1"/>
    <col min="3" max="4" width="14.85546875" style="2" customWidth="1"/>
    <col min="5" max="5" width="11.7109375" style="2" customWidth="1"/>
    <col min="6" max="16384" width="9.140625" style="2"/>
  </cols>
  <sheetData>
    <row r="1" spans="1:5" s="7" customFormat="1" x14ac:dyDescent="0.2">
      <c r="A1" s="14" t="s">
        <v>41</v>
      </c>
      <c r="E1" s="11"/>
    </row>
    <row r="2" spans="1:5" s="7" customFormat="1" ht="51" customHeight="1" x14ac:dyDescent="0.2">
      <c r="A2" s="3" t="s">
        <v>0</v>
      </c>
      <c r="B2" s="3" t="s">
        <v>34</v>
      </c>
      <c r="C2" s="3" t="s">
        <v>36</v>
      </c>
      <c r="D2" s="3" t="s">
        <v>29</v>
      </c>
      <c r="E2" s="18" t="s">
        <v>39</v>
      </c>
    </row>
    <row r="3" spans="1:5" s="8" customFormat="1" x14ac:dyDescent="0.2">
      <c r="A3" s="4" t="s">
        <v>1</v>
      </c>
      <c r="B3" s="4">
        <v>13211</v>
      </c>
      <c r="C3" s="4">
        <f>B3*1.21</f>
        <v>15985.31</v>
      </c>
      <c r="D3" s="4">
        <v>9618</v>
      </c>
      <c r="E3" s="17" t="s">
        <v>31</v>
      </c>
    </row>
    <row r="4" spans="1:5" s="8" customFormat="1" x14ac:dyDescent="0.2">
      <c r="A4" s="4" t="s">
        <v>2</v>
      </c>
      <c r="B4" s="4">
        <v>12048</v>
      </c>
      <c r="C4" s="4">
        <f t="shared" ref="C4:C24" si="0">B4*1.21</f>
        <v>14578.08</v>
      </c>
      <c r="D4" s="4">
        <v>12814</v>
      </c>
      <c r="E4" s="17" t="s">
        <v>31</v>
      </c>
    </row>
    <row r="5" spans="1:5" s="8" customFormat="1" x14ac:dyDescent="0.2">
      <c r="A5" s="4" t="s">
        <v>4</v>
      </c>
      <c r="B5" s="4">
        <v>14601</v>
      </c>
      <c r="C5" s="4">
        <f t="shared" si="0"/>
        <v>17667.21</v>
      </c>
      <c r="D5" s="4">
        <v>13053</v>
      </c>
      <c r="E5" s="17" t="s">
        <v>31</v>
      </c>
    </row>
    <row r="6" spans="1:5" s="8" customFormat="1" x14ac:dyDescent="0.2">
      <c r="A6" s="4" t="s">
        <v>5</v>
      </c>
      <c r="B6" s="4">
        <v>23303</v>
      </c>
      <c r="C6" s="4">
        <f t="shared" si="0"/>
        <v>28196.629999999997</v>
      </c>
      <c r="D6" s="4">
        <v>20404</v>
      </c>
      <c r="E6" s="17" t="s">
        <v>31</v>
      </c>
    </row>
    <row r="7" spans="1:5" s="8" customFormat="1" x14ac:dyDescent="0.2">
      <c r="A7" s="4" t="s">
        <v>6</v>
      </c>
      <c r="B7" s="4">
        <v>11272</v>
      </c>
      <c r="C7" s="4">
        <f t="shared" si="0"/>
        <v>13639.119999999999</v>
      </c>
      <c r="D7" s="4">
        <v>10714</v>
      </c>
      <c r="E7" s="17" t="s">
        <v>31</v>
      </c>
    </row>
    <row r="8" spans="1:5" s="8" customFormat="1" x14ac:dyDescent="0.2">
      <c r="A8" s="4" t="s">
        <v>7</v>
      </c>
      <c r="B8" s="4">
        <v>8027</v>
      </c>
      <c r="C8" s="4">
        <f t="shared" si="0"/>
        <v>9712.67</v>
      </c>
      <c r="D8" s="4">
        <v>6399</v>
      </c>
      <c r="E8" s="17" t="s">
        <v>31</v>
      </c>
    </row>
    <row r="9" spans="1:5" s="8" customFormat="1" x14ac:dyDescent="0.2">
      <c r="A9" s="4" t="s">
        <v>8</v>
      </c>
      <c r="B9" s="4">
        <v>21115</v>
      </c>
      <c r="C9" s="4">
        <f t="shared" si="0"/>
        <v>25549.149999999998</v>
      </c>
      <c r="D9" s="4">
        <v>19982</v>
      </c>
      <c r="E9" s="17" t="s">
        <v>31</v>
      </c>
    </row>
    <row r="10" spans="1:5" s="8" customFormat="1" x14ac:dyDescent="0.2">
      <c r="A10" s="4" t="s">
        <v>9</v>
      </c>
      <c r="B10" s="4">
        <v>18639</v>
      </c>
      <c r="C10" s="4">
        <f t="shared" si="0"/>
        <v>22553.19</v>
      </c>
      <c r="D10" s="4">
        <v>14608</v>
      </c>
      <c r="E10" s="17" t="s">
        <v>31</v>
      </c>
    </row>
    <row r="11" spans="1:5" s="8" customFormat="1" x14ac:dyDescent="0.2">
      <c r="A11" s="4" t="s">
        <v>10</v>
      </c>
      <c r="B11" s="4">
        <v>3828</v>
      </c>
      <c r="C11" s="4">
        <f t="shared" si="0"/>
        <v>4631.88</v>
      </c>
      <c r="D11" s="4">
        <v>2422</v>
      </c>
      <c r="E11" s="17" t="s">
        <v>31</v>
      </c>
    </row>
    <row r="12" spans="1:5" s="8" customFormat="1" x14ac:dyDescent="0.2">
      <c r="A12" s="4" t="s">
        <v>11</v>
      </c>
      <c r="B12" s="4">
        <v>17023</v>
      </c>
      <c r="C12" s="4">
        <f t="shared" si="0"/>
        <v>20597.829999999998</v>
      </c>
      <c r="D12" s="4">
        <v>16757</v>
      </c>
      <c r="E12" s="17" t="s">
        <v>31</v>
      </c>
    </row>
    <row r="13" spans="1:5" s="8" customFormat="1" ht="12.75" customHeight="1" x14ac:dyDescent="0.2">
      <c r="A13" s="4" t="s">
        <v>12</v>
      </c>
      <c r="B13" s="4">
        <v>6315</v>
      </c>
      <c r="C13" s="4">
        <f t="shared" si="0"/>
        <v>7641.15</v>
      </c>
      <c r="D13" s="4">
        <v>6055</v>
      </c>
      <c r="E13" s="17" t="s">
        <v>31</v>
      </c>
    </row>
    <row r="14" spans="1:5" s="8" customFormat="1" ht="13.5" customHeight="1" x14ac:dyDescent="0.2">
      <c r="A14" s="4" t="s">
        <v>13</v>
      </c>
      <c r="B14" s="4">
        <v>15780</v>
      </c>
      <c r="C14" s="4">
        <f t="shared" si="0"/>
        <v>19093.8</v>
      </c>
      <c r="D14" s="4">
        <v>15413</v>
      </c>
      <c r="E14" s="17" t="s">
        <v>31</v>
      </c>
    </row>
    <row r="15" spans="1:5" s="8" customFormat="1" x14ac:dyDescent="0.2">
      <c r="A15" s="4" t="s">
        <v>14</v>
      </c>
      <c r="B15" s="4">
        <v>2062</v>
      </c>
      <c r="C15" s="4">
        <f t="shared" si="0"/>
        <v>2495.02</v>
      </c>
      <c r="D15" s="4">
        <v>1658</v>
      </c>
      <c r="E15" s="17" t="s">
        <v>31</v>
      </c>
    </row>
    <row r="16" spans="1:5" s="8" customFormat="1" x14ac:dyDescent="0.2">
      <c r="A16" s="4" t="s">
        <v>15</v>
      </c>
      <c r="B16" s="4">
        <v>5135</v>
      </c>
      <c r="C16" s="4">
        <f t="shared" si="0"/>
        <v>6213.3499999999995</v>
      </c>
      <c r="D16" s="4">
        <v>4066</v>
      </c>
      <c r="E16" s="17" t="s">
        <v>31</v>
      </c>
    </row>
    <row r="17" spans="1:5" s="8" customFormat="1" x14ac:dyDescent="0.2">
      <c r="A17" s="4" t="s">
        <v>17</v>
      </c>
      <c r="B17" s="4">
        <v>19522</v>
      </c>
      <c r="C17" s="4">
        <f t="shared" si="0"/>
        <v>23621.62</v>
      </c>
      <c r="D17" s="4">
        <v>19994</v>
      </c>
      <c r="E17" s="17" t="s">
        <v>31</v>
      </c>
    </row>
    <row r="18" spans="1:5" s="8" customFormat="1" ht="12.75" customHeight="1" x14ac:dyDescent="0.2">
      <c r="A18" s="4" t="s">
        <v>18</v>
      </c>
      <c r="B18" s="4">
        <v>11641</v>
      </c>
      <c r="C18" s="4">
        <f t="shared" si="0"/>
        <v>14085.609999999999</v>
      </c>
      <c r="D18" s="4">
        <v>10986</v>
      </c>
      <c r="E18" s="17" t="s">
        <v>31</v>
      </c>
    </row>
    <row r="19" spans="1:5" s="8" customFormat="1" ht="12.75" customHeight="1" x14ac:dyDescent="0.2">
      <c r="A19" s="4" t="s">
        <v>19</v>
      </c>
      <c r="B19" s="4">
        <v>17952</v>
      </c>
      <c r="C19" s="4">
        <f t="shared" si="0"/>
        <v>21721.919999999998</v>
      </c>
      <c r="D19" s="4">
        <v>13619</v>
      </c>
      <c r="E19" s="17" t="s">
        <v>31</v>
      </c>
    </row>
    <row r="20" spans="1:5" s="8" customFormat="1" ht="12.75" customHeight="1" x14ac:dyDescent="0.2">
      <c r="A20" s="4" t="s">
        <v>21</v>
      </c>
      <c r="B20" s="4">
        <v>7736</v>
      </c>
      <c r="C20" s="4">
        <f t="shared" si="0"/>
        <v>9360.56</v>
      </c>
      <c r="D20" s="4">
        <v>7788</v>
      </c>
      <c r="E20" s="17" t="s">
        <v>31</v>
      </c>
    </row>
    <row r="21" spans="1:5" s="8" customFormat="1" ht="12.75" customHeight="1" x14ac:dyDescent="0.2">
      <c r="A21" s="4" t="s">
        <v>22</v>
      </c>
      <c r="B21" s="4">
        <v>52301</v>
      </c>
      <c r="C21" s="4">
        <f t="shared" si="0"/>
        <v>63284.21</v>
      </c>
      <c r="D21" s="4">
        <v>54353</v>
      </c>
      <c r="E21" s="17" t="s">
        <v>31</v>
      </c>
    </row>
    <row r="22" spans="1:5" s="8" customFormat="1" ht="12.75" customHeight="1" x14ac:dyDescent="0.2">
      <c r="A22" s="4" t="s">
        <v>23</v>
      </c>
      <c r="B22" s="4">
        <v>9223</v>
      </c>
      <c r="C22" s="4">
        <f t="shared" si="0"/>
        <v>11159.83</v>
      </c>
      <c r="D22" s="4">
        <v>7438</v>
      </c>
      <c r="E22" s="17" t="s">
        <v>31</v>
      </c>
    </row>
    <row r="23" spans="1:5" s="8" customFormat="1" x14ac:dyDescent="0.2">
      <c r="A23" s="4" t="s">
        <v>24</v>
      </c>
      <c r="B23" s="4">
        <v>17815</v>
      </c>
      <c r="C23" s="4">
        <f t="shared" si="0"/>
        <v>21556.149999999998</v>
      </c>
      <c r="D23" s="4">
        <v>18247</v>
      </c>
      <c r="E23" s="17" t="s">
        <v>31</v>
      </c>
    </row>
    <row r="24" spans="1:5" s="8" customFormat="1" ht="12.75" customHeight="1" x14ac:dyDescent="0.2">
      <c r="A24" s="4" t="s">
        <v>25</v>
      </c>
      <c r="B24" s="4">
        <v>7915</v>
      </c>
      <c r="C24" s="4">
        <f t="shared" si="0"/>
        <v>9577.15</v>
      </c>
      <c r="D24" s="4">
        <v>8106</v>
      </c>
      <c r="E24" s="17" t="s">
        <v>31</v>
      </c>
    </row>
    <row r="25" spans="1:5" s="8" customFormat="1" x14ac:dyDescent="0.2">
      <c r="A25" s="5" t="s">
        <v>26</v>
      </c>
      <c r="B25" s="5">
        <f>SUM(B3:B24)</f>
        <v>316464</v>
      </c>
      <c r="C25" s="5"/>
      <c r="D25" s="5">
        <f>SUM(D3:D24)</f>
        <v>294494</v>
      </c>
      <c r="E25" s="6"/>
    </row>
    <row r="26" spans="1:5" s="12" customFormat="1" ht="12.75" customHeight="1" x14ac:dyDescent="0.2">
      <c r="A26" s="15" t="s">
        <v>35</v>
      </c>
      <c r="B26" s="16"/>
      <c r="C26" s="19"/>
      <c r="D26" s="19"/>
      <c r="E26" s="8"/>
    </row>
    <row r="27" spans="1:5" ht="12.75" customHeight="1" x14ac:dyDescent="0.2">
      <c r="A27" s="13" t="s">
        <v>30</v>
      </c>
      <c r="B27" s="9"/>
      <c r="C27" s="9"/>
      <c r="D27" s="9"/>
      <c r="E27" s="8"/>
    </row>
    <row r="28" spans="1:5" customFormat="1" ht="15" customHeight="1" x14ac:dyDescent="0.25">
      <c r="A28" s="13"/>
      <c r="B28" s="13"/>
      <c r="C28" s="13"/>
      <c r="D28" s="13"/>
      <c r="E28" s="8"/>
    </row>
    <row r="29" spans="1:5" customFormat="1" ht="15" x14ac:dyDescent="0.25">
      <c r="A29" s="2"/>
      <c r="B29" s="2"/>
      <c r="C29" s="2"/>
      <c r="D29" s="2"/>
    </row>
  </sheetData>
  <printOptions horizontalCentered="1"/>
  <pageMargins left="0" right="0" top="1" bottom="0.75" header="0.5" footer="0.5"/>
  <pageSetup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SO2 Group 1</vt:lpstr>
      <vt:lpstr>SO2 Group 2</vt:lpstr>
      <vt:lpstr>NOx Annual</vt:lpstr>
      <vt:lpstr>NOx OS Group 1</vt:lpstr>
      <vt:lpstr>NOx OS Group 2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EPA</cp:lastModifiedBy>
  <cp:lastPrinted>2018-11-06T18:41:20Z</cp:lastPrinted>
  <dcterms:created xsi:type="dcterms:W3CDTF">2011-11-01T17:54:32Z</dcterms:created>
  <dcterms:modified xsi:type="dcterms:W3CDTF">2018-11-14T16:13:23Z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{2EF4F1B2-E217-4D8B-BBCF-13361E8C818C}</vt:lpwstr>
  </property>
</Properties>
</file>