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etric\Desktop\HOLLY\"/>
    </mc:Choice>
  </mc:AlternateContent>
  <xr:revisionPtr revIDLastSave="0" documentId="13_ncr:1_{99F983E8-F8E8-48CB-8304-854EAC8659C2}" xr6:coauthVersionLast="36" xr6:coauthVersionMax="36" xr10:uidLastSave="{00000000-0000-0000-0000-000000000000}"/>
  <bookViews>
    <workbookView xWindow="240" yWindow="90" windowWidth="19320" windowHeight="122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Sheet1!$A$1:$J$52</definedName>
    <definedName name="Z_EC2CCFD4_DEE7_42C1_BDA0_CCB45DD498FF_.wvu.Cols" localSheetId="0" hidden="1">Sheet1!$M:$V</definedName>
    <definedName name="Z_EC2CCFD4_DEE7_42C1_BDA0_CCB45DD498FF_.wvu.PrintArea" localSheetId="0" hidden="1">Sheet1!$A$1:$J$52</definedName>
    <definedName name="Z_EC2CCFD4_DEE7_42C1_BDA0_CCB45DD498FF_.wvu.Rows" localSheetId="0" hidden="1">Sheet1!$33:$35,Sheet1!#REF!,Sheet1!#REF!,Sheet1!#REF!,Sheet1!#REF!,Sheet1!#REF!,Sheet1!#REF!</definedName>
  </definedNames>
  <calcPr calcId="191029"/>
  <customWorkbookViews>
    <customWorkbookView name="Giuliano, Julia - Personal View" guid="{EC2CCFD4-DEE7-42C1-BDA0-CCB45DD498FF}" mergeInterval="0" personalView="1" maximized="1" xWindow="1" yWindow="1" windowWidth="1276" windowHeight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2" i="1" l="1"/>
  <c r="U13" i="1"/>
  <c r="U14" i="1"/>
  <c r="U15" i="1" l="1"/>
  <c r="M25" i="1"/>
  <c r="M24" i="1"/>
  <c r="F32" i="1"/>
  <c r="U17" i="1" l="1"/>
  <c r="D27" i="1" s="1"/>
  <c r="M26" i="1"/>
  <c r="D24" i="1" s="1"/>
</calcChain>
</file>

<file path=xl/sharedStrings.xml><?xml version="1.0" encoding="utf-8"?>
<sst xmlns="http://schemas.openxmlformats.org/spreadsheetml/2006/main" count="114" uniqueCount="103">
  <si>
    <t>Office of Transportation and Air Quality</t>
  </si>
  <si>
    <t>Engine Model</t>
  </si>
  <si>
    <t>Manufacturer Code</t>
  </si>
  <si>
    <t>Engine Serial Number</t>
  </si>
  <si>
    <t>Engine Manufacturer</t>
  </si>
  <si>
    <t>Engine Emission Control System</t>
  </si>
  <si>
    <t>Accumulated Engine Hours (to nearest 10th)</t>
  </si>
  <si>
    <t>hours</t>
  </si>
  <si>
    <t>Idle Speed</t>
  </si>
  <si>
    <t>rpm</t>
  </si>
  <si>
    <t>Engine Over-Speed Alarm Point</t>
  </si>
  <si>
    <t>Number of Cylinders</t>
  </si>
  <si>
    <t>cc</t>
  </si>
  <si>
    <t>Engine Shaft Orientation</t>
  </si>
  <si>
    <t xml:space="preserve">hrs  </t>
  </si>
  <si>
    <t>Min</t>
  </si>
  <si>
    <t>Max</t>
  </si>
  <si>
    <t>Fuel Supply Pressure                    Set Point</t>
  </si>
  <si>
    <t>kPa</t>
  </si>
  <si>
    <t>Quarts</t>
  </si>
  <si>
    <t>Fuel System Type</t>
  </si>
  <si>
    <t>Oil Capacity</t>
  </si>
  <si>
    <t>API Oil Specification</t>
  </si>
  <si>
    <t>SAE Oil Grade</t>
  </si>
  <si>
    <t>Please list any equipment, special settings and/or requirements not outlined in this document:</t>
  </si>
  <si>
    <t>Manufacturer Test Results</t>
  </si>
  <si>
    <t>Test</t>
  </si>
  <si>
    <t>HC-FID</t>
  </si>
  <si>
    <t>NMHC</t>
  </si>
  <si>
    <t>CH4</t>
  </si>
  <si>
    <t>NOx</t>
  </si>
  <si>
    <t>CO</t>
  </si>
  <si>
    <t>CO2</t>
  </si>
  <si>
    <t>Please provide the most recent results from the</t>
  </si>
  <si>
    <t>Date</t>
  </si>
  <si>
    <t>g/kW-hr</t>
  </si>
  <si>
    <t>actual test engine sent for confirmatory testing.</t>
  </si>
  <si>
    <t>Contact Information:</t>
  </si>
  <si>
    <t>Name</t>
  </si>
  <si>
    <t>Title</t>
  </si>
  <si>
    <t>E-Mail</t>
  </si>
  <si>
    <t>Phone</t>
  </si>
  <si>
    <t>Company Name</t>
  </si>
  <si>
    <t>CFR 1065 Non-Road SI Confirmatory Test Engine Information</t>
  </si>
  <si>
    <t>EPA Engine Family</t>
  </si>
  <si>
    <t>pull</t>
  </si>
  <si>
    <t>electric</t>
  </si>
  <si>
    <t>Starter Type</t>
  </si>
  <si>
    <t>fixed throttle</t>
  </si>
  <si>
    <t>governor</t>
  </si>
  <si>
    <t>Engine Operation</t>
  </si>
  <si>
    <t xml:space="preserve">Governor Type </t>
  </si>
  <si>
    <t>mechanical</t>
  </si>
  <si>
    <t>none</t>
  </si>
  <si>
    <t xml:space="preserve">Displacement  </t>
  </si>
  <si>
    <t xml:space="preserve">Engine Class  </t>
  </si>
  <si>
    <t xml:space="preserve">Useful Life  </t>
  </si>
  <si>
    <t>Yes</t>
  </si>
  <si>
    <t>No</t>
  </si>
  <si>
    <t>I</t>
  </si>
  <si>
    <t>II</t>
  </si>
  <si>
    <t>III</t>
  </si>
  <si>
    <t>IV</t>
  </si>
  <si>
    <t>V</t>
  </si>
  <si>
    <t>A-Cycle - Nonhandheld Intermediate Speed (6 discrete mode test)</t>
  </si>
  <si>
    <t>B-Cycle - Nonhandheld Rated Speed (6 discrete mode test)</t>
  </si>
  <si>
    <t>Special Test Procedure</t>
  </si>
  <si>
    <t>horizontal</t>
  </si>
  <si>
    <t>vertical</t>
  </si>
  <si>
    <t>Engine Torque at Idle</t>
  </si>
  <si>
    <t>Direct Drive or Clutched Engine</t>
  </si>
  <si>
    <t>direct drive</t>
  </si>
  <si>
    <t>clutched</t>
  </si>
  <si>
    <t>N-m</t>
  </si>
  <si>
    <t>carburetor</t>
  </si>
  <si>
    <t>fuel injection</t>
  </si>
  <si>
    <t>Gasoline as specified in 1065.710</t>
  </si>
  <si>
    <t>Manufacturer recommended oil type</t>
  </si>
  <si>
    <t>Attachment B</t>
  </si>
  <si>
    <t>Parameter Set Points:</t>
  </si>
  <si>
    <t>Fuel/Oil Ratio</t>
  </si>
  <si>
    <t>multi-positional</t>
  </si>
  <si>
    <t>C-Cycle (2 discrete mode test)</t>
  </si>
  <si>
    <t>Engine Cycle</t>
  </si>
  <si>
    <t>2-stroke</t>
  </si>
  <si>
    <t>4-stroke</t>
  </si>
  <si>
    <t>CARB LEV3 E10 Regular Gasoline</t>
  </si>
  <si>
    <t>Test Fuel</t>
  </si>
  <si>
    <t>Engine Operating Parameters:</t>
  </si>
  <si>
    <t>Auxilliary fan work input</t>
  </si>
  <si>
    <t>Mode 1 Engine Speed (rpm)</t>
  </si>
  <si>
    <t>Mode 1 Engine Torque (N-m)</t>
  </si>
  <si>
    <t>Mode 1 Engine Power (kW)</t>
  </si>
  <si>
    <t>Control Target</t>
  </si>
  <si>
    <t>Mode</t>
  </si>
  <si>
    <t>Speed</t>
  </si>
  <si>
    <t>Torque</t>
  </si>
  <si>
    <t>Special Test Procedure Test Points</t>
  </si>
  <si>
    <t>Weight Factor</t>
  </si>
  <si>
    <t xml:space="preserve">Test Cycle* </t>
  </si>
  <si>
    <t xml:space="preserve">   *If Special Test Procedure is selected, define engine speed/load points and Weight Factor in table below</t>
  </si>
  <si>
    <t>March 2019</t>
  </si>
  <si>
    <t>ungoverned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</si>
</sst>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8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i/>
      <sz val="8"/>
      <name val="Times New Roman"/>
      <family val="1"/>
    </font>
    <font>
      <sz val="8"/>
      <name val="Times New Roman"/>
      <family val="1"/>
    </font>
    <font>
      <sz val="10"/>
      <color indexed="40"/>
      <name val="Times New Roman"/>
      <family val="1"/>
    </font>
    <font>
      <sz val="8"/>
      <color indexed="4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1"/>
      <color indexed="8"/>
      <name val="宋体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color rgb="FF99CC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Alignment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/>
    <xf numFmtId="164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9" fillId="2" borderId="0" xfId="0" applyFont="1" applyFill="1" applyProtection="1"/>
    <xf numFmtId="0" fontId="3" fillId="0" borderId="1" xfId="0" applyFont="1" applyBorder="1" applyAlignment="1" applyProtection="1">
      <protection locked="0"/>
    </xf>
    <xf numFmtId="0" fontId="10" fillId="2" borderId="0" xfId="0" applyFont="1" applyFill="1" applyProtection="1"/>
    <xf numFmtId="0" fontId="11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protection locked="0"/>
    </xf>
    <xf numFmtId="14" fontId="3" fillId="0" borderId="1" xfId="0" applyNumberFormat="1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0" borderId="1" xfId="0" applyFont="1" applyFill="1" applyBorder="1" applyAlignment="1" applyProtection="1">
      <alignment wrapText="1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14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2" fillId="4" borderId="11" xfId="0" applyFont="1" applyFill="1" applyBorder="1"/>
    <xf numFmtId="0" fontId="13" fillId="4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2" borderId="0" xfId="0" applyFont="1" applyFill="1" applyProtection="1"/>
    <xf numFmtId="0" fontId="16" fillId="2" borderId="0" xfId="0" applyFont="1" applyFill="1" applyProtection="1"/>
    <xf numFmtId="0" fontId="17" fillId="2" borderId="0" xfId="0" applyFont="1" applyFill="1" applyProtection="1"/>
    <xf numFmtId="0" fontId="0" fillId="0" borderId="0" xfId="0" applyAlignment="1">
      <alignment horizontal="center"/>
    </xf>
    <xf numFmtId="0" fontId="17" fillId="2" borderId="0" xfId="0" applyNumberFormat="1" applyFont="1" applyFill="1" applyProtection="1"/>
    <xf numFmtId="49" fontId="0" fillId="2" borderId="0" xfId="0" quotePrefix="1" applyNumberFormat="1" applyFill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Protection="1">
      <protection locked="0"/>
    </xf>
    <xf numFmtId="49" fontId="0" fillId="0" borderId="0" xfId="0" applyNumberFormat="1"/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0" fontId="0" fillId="2" borderId="0" xfId="0" applyFill="1" applyAlignment="1" applyProtection="1"/>
    <xf numFmtId="0" fontId="0" fillId="0" borderId="0" xfId="0" applyAlignment="1"/>
    <xf numFmtId="0" fontId="0" fillId="0" borderId="18" xfId="0" applyBorder="1" applyAlignment="1"/>
    <xf numFmtId="0" fontId="3" fillId="2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371475</xdr:colOff>
      <xdr:row>4</xdr:row>
      <xdr:rowOff>13748</xdr:rowOff>
    </xdr:to>
    <xdr:pic>
      <xdr:nvPicPr>
        <xdr:cNvPr id="2" name="Picture 1" descr="United States Environmental Protection Agenc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895350" cy="87099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workbookViewId="0">
      <selection activeCell="C5" sqref="C5"/>
    </sheetView>
  </sheetViews>
  <sheetFormatPr defaultRowHeight="15"/>
  <cols>
    <col min="1" max="1" width="7.85546875" customWidth="1"/>
    <col min="2" max="2" width="41.7109375" customWidth="1"/>
    <col min="3" max="3" width="18.28515625" customWidth="1"/>
    <col min="4" max="4" width="10.5703125" customWidth="1"/>
    <col min="5" max="5" width="10.140625" customWidth="1"/>
    <col min="6" max="6" width="8.85546875" customWidth="1"/>
    <col min="7" max="7" width="10.140625" customWidth="1"/>
    <col min="8" max="8" width="14.28515625" customWidth="1"/>
    <col min="9" max="9" width="10.5703125" customWidth="1"/>
    <col min="10" max="10" width="2.85546875" customWidth="1"/>
    <col min="12" max="13" width="9.140625" hidden="1" customWidth="1"/>
    <col min="14" max="14" width="30.140625" hidden="1" customWidth="1"/>
    <col min="15" max="15" width="9.140625" hidden="1" customWidth="1"/>
    <col min="16" max="16" width="15.42578125" hidden="1" customWidth="1"/>
    <col min="17" max="17" width="11.42578125" hidden="1" customWidth="1"/>
    <col min="18" max="20" width="9.140625" hidden="1" customWidth="1"/>
    <col min="21" max="21" width="61.140625" hidden="1" customWidth="1"/>
    <col min="22" max="22" width="10" hidden="1" customWidth="1"/>
    <col min="23" max="23" width="9.140625" hidden="1" customWidth="1"/>
    <col min="24" max="42" width="9.140625" customWidth="1"/>
  </cols>
  <sheetData>
    <row r="1" spans="1:22">
      <c r="A1" s="1"/>
      <c r="B1" s="1"/>
      <c r="C1" s="1"/>
      <c r="D1" s="1"/>
      <c r="E1" s="1"/>
      <c r="F1" s="1"/>
      <c r="G1" s="1"/>
      <c r="H1" s="1" t="s">
        <v>78</v>
      </c>
      <c r="I1" s="1"/>
      <c r="J1" s="1"/>
    </row>
    <row r="2" spans="1:22">
      <c r="A2" s="1"/>
      <c r="B2" s="1"/>
      <c r="C2" s="1"/>
      <c r="D2" s="1"/>
      <c r="E2" s="1"/>
      <c r="F2" s="1"/>
      <c r="G2" s="1"/>
      <c r="H2" s="2" t="s">
        <v>0</v>
      </c>
      <c r="I2" s="1"/>
      <c r="J2" s="1"/>
    </row>
    <row r="3" spans="1:22">
      <c r="A3" s="1"/>
      <c r="B3" s="1"/>
      <c r="C3" s="1"/>
      <c r="D3" s="1"/>
      <c r="E3" s="1"/>
      <c r="F3" s="1"/>
      <c r="G3" s="1"/>
      <c r="H3" s="57" t="s">
        <v>101</v>
      </c>
      <c r="I3" s="1"/>
      <c r="J3" s="1"/>
      <c r="N3" s="60" t="s">
        <v>101</v>
      </c>
    </row>
    <row r="4" spans="1:22" ht="22.5">
      <c r="A4" s="3"/>
      <c r="B4" s="64" t="s">
        <v>43</v>
      </c>
      <c r="C4" s="64"/>
      <c r="D4" s="64"/>
      <c r="E4" s="64"/>
      <c r="F4" s="64"/>
      <c r="G4" s="64"/>
      <c r="H4" s="64"/>
      <c r="I4" s="64"/>
      <c r="J4" s="4"/>
    </row>
    <row r="5" spans="1:22" ht="15.75">
      <c r="A5" s="1"/>
      <c r="B5" s="5" t="s">
        <v>44</v>
      </c>
      <c r="C5" s="6"/>
      <c r="D5" s="5"/>
      <c r="E5" s="5" t="s">
        <v>1</v>
      </c>
      <c r="F5" s="5"/>
      <c r="G5" s="5"/>
      <c r="H5" s="33"/>
      <c r="I5" s="4"/>
      <c r="J5" s="4"/>
      <c r="N5" t="s">
        <v>71</v>
      </c>
      <c r="O5" t="s">
        <v>45</v>
      </c>
      <c r="P5" t="s">
        <v>48</v>
      </c>
      <c r="Q5" t="s">
        <v>46</v>
      </c>
      <c r="R5" t="s">
        <v>57</v>
      </c>
      <c r="S5" t="s">
        <v>59</v>
      </c>
      <c r="T5">
        <v>50</v>
      </c>
      <c r="U5" t="s">
        <v>64</v>
      </c>
      <c r="V5" t="s">
        <v>67</v>
      </c>
    </row>
    <row r="6" spans="1:22" ht="15.75">
      <c r="A6" s="1"/>
      <c r="B6" s="5" t="s">
        <v>2</v>
      </c>
      <c r="C6" s="7"/>
      <c r="D6" s="5"/>
      <c r="E6" s="5" t="s">
        <v>3</v>
      </c>
      <c r="F6" s="1"/>
      <c r="G6" s="1"/>
      <c r="H6" s="33"/>
      <c r="I6" s="4"/>
      <c r="J6" s="4"/>
      <c r="N6" t="s">
        <v>72</v>
      </c>
      <c r="O6" t="s">
        <v>46</v>
      </c>
      <c r="P6" t="s">
        <v>49</v>
      </c>
      <c r="Q6" t="s">
        <v>52</v>
      </c>
      <c r="R6" t="s">
        <v>58</v>
      </c>
      <c r="S6" t="s">
        <v>60</v>
      </c>
      <c r="T6">
        <v>125</v>
      </c>
      <c r="U6" t="s">
        <v>65</v>
      </c>
      <c r="V6" t="s">
        <v>68</v>
      </c>
    </row>
    <row r="7" spans="1:22" ht="15.75">
      <c r="A7" s="3"/>
      <c r="B7" s="5" t="s">
        <v>4</v>
      </c>
      <c r="C7" s="36"/>
      <c r="D7" s="5"/>
      <c r="E7" s="5" t="s">
        <v>5</v>
      </c>
      <c r="F7" s="5"/>
      <c r="G7" s="5"/>
      <c r="H7" s="34"/>
      <c r="I7" s="4"/>
      <c r="J7" s="4"/>
      <c r="P7" t="s">
        <v>102</v>
      </c>
      <c r="Q7" t="s">
        <v>53</v>
      </c>
      <c r="S7" t="s">
        <v>61</v>
      </c>
      <c r="T7">
        <v>250</v>
      </c>
      <c r="U7" t="s">
        <v>82</v>
      </c>
      <c r="V7" t="s">
        <v>81</v>
      </c>
    </row>
    <row r="8" spans="1:22">
      <c r="A8" s="8"/>
      <c r="B8" s="8"/>
      <c r="C8" s="8"/>
      <c r="D8" s="8"/>
      <c r="E8" s="8"/>
      <c r="F8" s="8"/>
      <c r="G8" s="8"/>
      <c r="H8" s="8"/>
      <c r="I8" s="8"/>
      <c r="J8" s="8"/>
      <c r="S8" t="s">
        <v>62</v>
      </c>
      <c r="T8">
        <v>300</v>
      </c>
      <c r="U8" t="s">
        <v>66</v>
      </c>
    </row>
    <row r="9" spans="1:22" ht="15.75">
      <c r="A9" s="1"/>
      <c r="B9" s="5" t="s">
        <v>6</v>
      </c>
      <c r="C9" s="9"/>
      <c r="D9" s="5" t="s">
        <v>7</v>
      </c>
      <c r="E9" s="5" t="s">
        <v>83</v>
      </c>
      <c r="F9" s="5"/>
      <c r="G9" s="5"/>
      <c r="H9" s="10"/>
      <c r="I9" s="5"/>
      <c r="J9" s="4"/>
      <c r="N9" t="s">
        <v>84</v>
      </c>
      <c r="S9" t="s">
        <v>63</v>
      </c>
      <c r="T9">
        <v>500</v>
      </c>
    </row>
    <row r="10" spans="1:22" ht="15.75">
      <c r="A10" s="1"/>
      <c r="B10" s="35" t="s">
        <v>47</v>
      </c>
      <c r="C10" s="10"/>
      <c r="D10" s="5"/>
      <c r="E10" s="5" t="s">
        <v>13</v>
      </c>
      <c r="F10" s="5"/>
      <c r="G10" s="5"/>
      <c r="H10" s="18"/>
      <c r="I10" s="5"/>
      <c r="J10" s="4"/>
      <c r="N10" t="s">
        <v>85</v>
      </c>
      <c r="T10">
        <v>1000</v>
      </c>
    </row>
    <row r="11" spans="1:22" ht="15.75">
      <c r="A11" s="1"/>
      <c r="B11" s="5" t="s">
        <v>50</v>
      </c>
      <c r="C11" s="6"/>
      <c r="D11" s="5"/>
      <c r="E11" s="5" t="s">
        <v>11</v>
      </c>
      <c r="F11" s="4"/>
      <c r="G11" s="5"/>
      <c r="H11" s="10"/>
      <c r="I11" s="5"/>
      <c r="J11" s="4"/>
    </row>
    <row r="12" spans="1:22" ht="15.75">
      <c r="A12" s="1"/>
      <c r="B12" s="35" t="s">
        <v>51</v>
      </c>
      <c r="C12" s="6"/>
      <c r="D12" s="5"/>
      <c r="E12" s="5" t="s">
        <v>70</v>
      </c>
      <c r="F12" s="5"/>
      <c r="G12" s="5"/>
      <c r="H12" s="10"/>
      <c r="I12" s="5"/>
      <c r="J12" s="4"/>
      <c r="U12" t="str">
        <f>IF((C27="A-Cycle - Nonhandheld Intermediate Speed (6 discrete mode test)"),"A","")</f>
        <v/>
      </c>
    </row>
    <row r="13" spans="1:22" ht="15.75">
      <c r="A13" s="1"/>
      <c r="B13" s="5" t="s">
        <v>54</v>
      </c>
      <c r="C13" s="6"/>
      <c r="D13" s="5" t="s">
        <v>12</v>
      </c>
      <c r="E13" s="35" t="s">
        <v>56</v>
      </c>
      <c r="F13" s="5"/>
      <c r="G13" s="5"/>
      <c r="H13" s="10"/>
      <c r="I13" s="21" t="s">
        <v>14</v>
      </c>
      <c r="J13" s="4"/>
      <c r="U13" t="str">
        <f>IF((C27="B-Cycle - Nonhandheld Rated Speed (6 discrete mode test)"),"B","")</f>
        <v/>
      </c>
    </row>
    <row r="14" spans="1:22" ht="15.75">
      <c r="A14" s="1"/>
      <c r="B14" s="35" t="s">
        <v>55</v>
      </c>
      <c r="C14" s="38"/>
      <c r="D14" s="5"/>
      <c r="E14" s="5" t="s">
        <v>10</v>
      </c>
      <c r="F14" s="5"/>
      <c r="G14" s="5"/>
      <c r="H14" s="10"/>
      <c r="I14" s="5" t="s">
        <v>9</v>
      </c>
      <c r="J14" s="4"/>
      <c r="N14" t="s">
        <v>74</v>
      </c>
      <c r="U14" t="str">
        <f>IF((C27="C-Cycle (2 discrete mode test)"),"C","")</f>
        <v/>
      </c>
    </row>
    <row r="15" spans="1:22" ht="15.75">
      <c r="A15" s="1"/>
      <c r="B15" s="42"/>
      <c r="C15" s="5"/>
      <c r="D15" s="5"/>
      <c r="E15" s="5"/>
      <c r="F15" s="5"/>
      <c r="G15" s="5"/>
      <c r="H15" s="5"/>
      <c r="I15" s="5"/>
      <c r="J15" s="4"/>
      <c r="N15" t="s">
        <v>75</v>
      </c>
      <c r="U15" t="str">
        <f>IF((C27="Special Test Procedure"),"NM","")</f>
        <v/>
      </c>
    </row>
    <row r="16" spans="1:22" ht="20.25">
      <c r="A16" s="1"/>
      <c r="B16" s="17" t="s">
        <v>79</v>
      </c>
      <c r="C16" s="5"/>
      <c r="D16" s="5"/>
      <c r="E16" s="5"/>
      <c r="F16" s="5"/>
      <c r="G16" s="5"/>
      <c r="H16" s="5"/>
      <c r="I16" s="5"/>
      <c r="J16" s="4"/>
    </row>
    <row r="17" spans="1:21" ht="15.75">
      <c r="A17" s="1"/>
      <c r="B17" s="5" t="s">
        <v>17</v>
      </c>
      <c r="C17" s="6"/>
      <c r="D17" s="5" t="s">
        <v>18</v>
      </c>
      <c r="E17" s="14" t="s">
        <v>15</v>
      </c>
      <c r="F17" s="6"/>
      <c r="G17" s="14" t="s">
        <v>16</v>
      </c>
      <c r="H17" s="6"/>
      <c r="I17" s="5" t="s">
        <v>18</v>
      </c>
      <c r="J17" s="4"/>
      <c r="U17" s="55" t="str">
        <f>IF(U12="A","A",IF(U13="B","B",IF(U14="C","C",IF(U15="NM","NM",""))))</f>
        <v/>
      </c>
    </row>
    <row r="18" spans="1:21" ht="15.75">
      <c r="A18" s="1"/>
      <c r="B18" s="5" t="s">
        <v>21</v>
      </c>
      <c r="C18" s="6"/>
      <c r="D18" s="5" t="s">
        <v>19</v>
      </c>
      <c r="E18" s="74" t="s">
        <v>22</v>
      </c>
      <c r="F18" s="72"/>
      <c r="G18" s="73"/>
      <c r="H18" s="6"/>
      <c r="I18" s="5"/>
      <c r="J18" s="4"/>
    </row>
    <row r="19" spans="1:21" ht="15.75">
      <c r="A19" s="1"/>
      <c r="B19" s="5" t="s">
        <v>77</v>
      </c>
      <c r="C19" s="6"/>
      <c r="D19" s="1"/>
      <c r="E19" s="71" t="s">
        <v>23</v>
      </c>
      <c r="F19" s="72"/>
      <c r="G19" s="73"/>
      <c r="H19" s="6"/>
      <c r="I19" s="5"/>
      <c r="J19" s="4"/>
    </row>
    <row r="20" spans="1:21" ht="15.75">
      <c r="A20" s="1"/>
      <c r="B20" s="5" t="s">
        <v>20</v>
      </c>
      <c r="C20" s="10"/>
      <c r="D20" s="5"/>
      <c r="E20" s="65" t="s">
        <v>80</v>
      </c>
      <c r="F20" s="66"/>
      <c r="G20" s="66"/>
      <c r="H20" s="58"/>
      <c r="I20" s="5"/>
      <c r="J20" s="4"/>
    </row>
    <row r="21" spans="1:21" ht="15.75">
      <c r="A21" s="1"/>
      <c r="B21" s="42" t="s">
        <v>87</v>
      </c>
      <c r="C21" s="6"/>
      <c r="D21" s="5"/>
      <c r="E21" s="5"/>
      <c r="F21" s="5"/>
      <c r="G21" s="5"/>
      <c r="H21" s="5"/>
      <c r="I21" s="5"/>
      <c r="J21" s="4"/>
    </row>
    <row r="22" spans="1:21" ht="15.75">
      <c r="A22" s="1"/>
      <c r="B22" s="42"/>
      <c r="C22" s="5"/>
      <c r="D22" s="5"/>
      <c r="E22" s="5"/>
      <c r="F22" s="5"/>
      <c r="G22" s="5"/>
      <c r="H22" s="5"/>
      <c r="I22" s="5"/>
      <c r="J22" s="4"/>
    </row>
    <row r="23" spans="1:21" ht="20.25">
      <c r="A23" s="1"/>
      <c r="B23" s="17" t="s">
        <v>88</v>
      </c>
      <c r="C23" s="5"/>
      <c r="D23" s="5"/>
      <c r="E23" s="5"/>
      <c r="F23" s="5"/>
      <c r="G23" s="5"/>
      <c r="H23" s="5"/>
      <c r="I23" s="5"/>
      <c r="J23" s="4"/>
    </row>
    <row r="24" spans="1:21" ht="15.75">
      <c r="A24" s="1"/>
      <c r="B24" s="5" t="s">
        <v>90</v>
      </c>
      <c r="C24" s="6"/>
      <c r="D24" s="54">
        <f>M26</f>
        <v>0</v>
      </c>
      <c r="E24" s="5" t="s">
        <v>8</v>
      </c>
      <c r="F24" s="5"/>
      <c r="G24" s="5"/>
      <c r="H24" s="10"/>
      <c r="I24" s="5" t="s">
        <v>9</v>
      </c>
      <c r="J24" s="4"/>
      <c r="M24">
        <f>IF(AND((C24&lt;3620),(C24&gt;3580)),3600,0)</f>
        <v>0</v>
      </c>
    </row>
    <row r="25" spans="1:21" ht="15.75">
      <c r="A25" s="1"/>
      <c r="B25" s="5" t="s">
        <v>91</v>
      </c>
      <c r="C25" s="59"/>
      <c r="D25" s="5"/>
      <c r="E25" s="5" t="s">
        <v>69</v>
      </c>
      <c r="F25" s="5"/>
      <c r="G25" s="5"/>
      <c r="H25" s="10"/>
      <c r="I25" s="5" t="s">
        <v>73</v>
      </c>
      <c r="J25" s="4"/>
      <c r="M25">
        <f>IF(AND((C24&lt;3080),(C24&gt;3040)),3060,0)</f>
        <v>0</v>
      </c>
    </row>
    <row r="26" spans="1:21" ht="15.75">
      <c r="A26" s="1"/>
      <c r="B26" s="5" t="s">
        <v>92</v>
      </c>
      <c r="C26" s="59"/>
      <c r="D26" s="5"/>
      <c r="E26" s="5" t="s">
        <v>89</v>
      </c>
      <c r="F26" s="5"/>
      <c r="G26" s="5"/>
      <c r="H26" s="10"/>
      <c r="I26" s="5" t="s">
        <v>73</v>
      </c>
      <c r="J26" s="4"/>
      <c r="M26">
        <f>IF((M24+M25=0),C24,(M24+M25))</f>
        <v>0</v>
      </c>
    </row>
    <row r="27" spans="1:21" ht="15.75">
      <c r="A27" s="11"/>
      <c r="B27" s="35" t="s">
        <v>99</v>
      </c>
      <c r="C27" s="10"/>
      <c r="D27" s="56" t="str">
        <f>U17</f>
        <v/>
      </c>
      <c r="E27" s="12"/>
      <c r="F27" s="1"/>
      <c r="G27" s="1"/>
      <c r="H27" s="1"/>
      <c r="I27" s="13"/>
      <c r="J27" s="13"/>
    </row>
    <row r="28" spans="1:21" ht="16.5" thickBot="1">
      <c r="A28" s="1"/>
      <c r="B28" s="52" t="s">
        <v>100</v>
      </c>
      <c r="C28" s="5"/>
      <c r="D28" s="5"/>
      <c r="E28" s="5"/>
      <c r="F28" s="1"/>
      <c r="G28" s="1"/>
      <c r="H28" s="1"/>
      <c r="I28" s="5"/>
      <c r="J28" s="4"/>
    </row>
    <row r="29" spans="1:21" ht="16.5" thickTop="1">
      <c r="A29" s="1"/>
      <c r="B29" s="61" t="s">
        <v>97</v>
      </c>
      <c r="C29" s="62"/>
      <c r="D29" s="62"/>
      <c r="E29" s="63"/>
      <c r="F29" s="1"/>
      <c r="G29" s="1"/>
      <c r="H29" s="1"/>
      <c r="I29" s="5"/>
      <c r="J29" s="4"/>
    </row>
    <row r="30" spans="1:21" ht="15.75" customHeight="1">
      <c r="A30" s="1"/>
      <c r="B30" s="45"/>
      <c r="C30" s="67" t="s">
        <v>93</v>
      </c>
      <c r="D30" s="68"/>
      <c r="E30" s="69" t="s">
        <v>98</v>
      </c>
      <c r="F30" s="1"/>
      <c r="G30" s="1"/>
      <c r="H30" s="1"/>
      <c r="I30" s="5"/>
      <c r="J30" s="4"/>
    </row>
    <row r="31" spans="1:21" ht="15.75">
      <c r="A31" s="1"/>
      <c r="B31" s="46" t="s">
        <v>94</v>
      </c>
      <c r="C31" s="44" t="s">
        <v>95</v>
      </c>
      <c r="D31" s="44" t="s">
        <v>96</v>
      </c>
      <c r="E31" s="70"/>
      <c r="F31" s="1"/>
      <c r="G31" s="1"/>
      <c r="H31" s="1"/>
      <c r="I31" s="5"/>
      <c r="J31" s="4"/>
    </row>
    <row r="32" spans="1:21" ht="15.75">
      <c r="A32" s="1"/>
      <c r="B32" s="47">
        <v>1</v>
      </c>
      <c r="C32" s="43"/>
      <c r="D32" s="43"/>
      <c r="E32" s="48"/>
      <c r="F32" s="53" t="str">
        <f>IF(AND((SUM(E32:E37)&lt;&gt;1),OR((E32&lt;&gt;""),(E33&lt;&gt;""),(E34&lt;&gt;""),(E35&lt;&gt;""),(E36&lt;&gt;""),(E37&lt;&gt;""))),"Weight Factor Sum Must Equal 1.0","")</f>
        <v/>
      </c>
      <c r="G32" s="1"/>
      <c r="H32" s="1"/>
      <c r="I32" s="5"/>
      <c r="J32" s="4"/>
      <c r="N32" t="s">
        <v>76</v>
      </c>
    </row>
    <row r="33" spans="1:14" ht="15.75">
      <c r="A33" s="1"/>
      <c r="B33" s="47">
        <v>2</v>
      </c>
      <c r="C33" s="43"/>
      <c r="D33" s="43"/>
      <c r="E33" s="48"/>
      <c r="F33" s="1"/>
      <c r="G33" s="1"/>
      <c r="H33" s="1"/>
      <c r="I33" s="5"/>
      <c r="J33" s="4"/>
      <c r="N33" t="s">
        <v>86</v>
      </c>
    </row>
    <row r="34" spans="1:14" ht="15.75">
      <c r="A34" s="1"/>
      <c r="B34" s="47">
        <v>3</v>
      </c>
      <c r="C34" s="43"/>
      <c r="D34" s="43"/>
      <c r="E34" s="48"/>
      <c r="F34" s="1"/>
      <c r="G34" s="1"/>
      <c r="H34" s="1"/>
      <c r="I34" s="1"/>
      <c r="J34" s="4"/>
    </row>
    <row r="35" spans="1:14" ht="15.75">
      <c r="A35" s="1"/>
      <c r="B35" s="47">
        <v>4</v>
      </c>
      <c r="C35" s="43"/>
      <c r="D35" s="43"/>
      <c r="E35" s="48"/>
      <c r="F35" s="1"/>
      <c r="G35" s="1"/>
      <c r="H35" s="1"/>
      <c r="I35" s="1"/>
      <c r="J35" s="4"/>
    </row>
    <row r="36" spans="1:14" ht="15.75">
      <c r="A36" s="1"/>
      <c r="B36" s="47">
        <v>5</v>
      </c>
      <c r="C36" s="43"/>
      <c r="D36" s="43"/>
      <c r="E36" s="48"/>
      <c r="F36" s="16"/>
      <c r="G36" s="16"/>
      <c r="H36" s="16"/>
      <c r="I36" s="16"/>
      <c r="J36" s="4"/>
    </row>
    <row r="37" spans="1:14" ht="16.5" thickBot="1">
      <c r="A37" s="1"/>
      <c r="B37" s="49">
        <v>6</v>
      </c>
      <c r="C37" s="50"/>
      <c r="D37" s="50"/>
      <c r="E37" s="51"/>
      <c r="F37" s="15"/>
      <c r="G37" s="4"/>
      <c r="H37" s="15"/>
      <c r="I37" s="15"/>
      <c r="J37" s="4"/>
    </row>
    <row r="38" spans="1:14" ht="15.75" thickTop="1">
      <c r="A38" s="11"/>
      <c r="B38" s="13"/>
      <c r="C38" s="11"/>
      <c r="D38" s="13"/>
      <c r="E38" s="13"/>
      <c r="F38" s="13"/>
      <c r="G38" s="13"/>
      <c r="H38" s="13"/>
      <c r="I38" s="13"/>
      <c r="J38" s="13"/>
    </row>
    <row r="39" spans="1:14">
      <c r="A39" s="11"/>
      <c r="B39" s="13"/>
      <c r="C39" s="11"/>
      <c r="D39" s="13"/>
      <c r="E39" s="13"/>
      <c r="F39" s="13"/>
      <c r="G39" s="13"/>
      <c r="H39" s="13"/>
      <c r="I39" s="13"/>
      <c r="J39" s="13"/>
    </row>
    <row r="40" spans="1:14" ht="15.75">
      <c r="A40" s="1"/>
      <c r="B40" s="19" t="s">
        <v>24</v>
      </c>
      <c r="C40" s="5"/>
      <c r="D40" s="5"/>
      <c r="E40" s="5"/>
      <c r="F40" s="5"/>
      <c r="G40" s="5"/>
      <c r="H40" s="5"/>
      <c r="I40" s="5"/>
      <c r="J40" s="4"/>
    </row>
    <row r="41" spans="1:14" ht="15.75">
      <c r="A41" s="1"/>
      <c r="B41" s="41"/>
      <c r="C41" s="31"/>
      <c r="D41" s="31"/>
      <c r="E41" s="31"/>
      <c r="F41" s="31"/>
      <c r="G41" s="31"/>
      <c r="H41" s="31"/>
      <c r="I41" s="31"/>
      <c r="J41" s="4"/>
    </row>
    <row r="42" spans="1:14" ht="15.75">
      <c r="A42" s="1"/>
      <c r="B42" s="41"/>
      <c r="C42" s="31"/>
      <c r="D42" s="31"/>
      <c r="E42" s="31"/>
      <c r="F42" s="31"/>
      <c r="G42" s="31"/>
      <c r="H42" s="31"/>
      <c r="I42" s="31"/>
      <c r="J42" s="4"/>
    </row>
    <row r="43" spans="1:14">
      <c r="A43" s="1"/>
      <c r="B43" s="4"/>
      <c r="C43" s="4"/>
      <c r="D43" s="4"/>
      <c r="E43" s="4"/>
      <c r="F43" s="4"/>
      <c r="G43" s="4"/>
      <c r="H43" s="4"/>
      <c r="I43" s="4"/>
      <c r="J43" s="4"/>
    </row>
    <row r="44" spans="1:14">
      <c r="A44" s="1"/>
      <c r="B44" s="4"/>
      <c r="C44" s="4"/>
      <c r="D44" s="4"/>
      <c r="E44" s="4"/>
      <c r="F44" s="4"/>
      <c r="G44" s="4"/>
      <c r="H44" s="4"/>
      <c r="I44" s="4"/>
      <c r="J44" s="4"/>
    </row>
    <row r="45" spans="1:14" ht="20.25">
      <c r="A45" s="1"/>
      <c r="B45" s="17" t="s">
        <v>25</v>
      </c>
      <c r="C45" s="22" t="s">
        <v>26</v>
      </c>
      <c r="D45" s="22" t="s">
        <v>27</v>
      </c>
      <c r="E45" s="22" t="s">
        <v>28</v>
      </c>
      <c r="F45" s="22" t="s">
        <v>29</v>
      </c>
      <c r="G45" s="22" t="s">
        <v>30</v>
      </c>
      <c r="H45" s="22" t="s">
        <v>31</v>
      </c>
      <c r="I45" s="22" t="s">
        <v>32</v>
      </c>
      <c r="J45" s="4"/>
    </row>
    <row r="46" spans="1:14" ht="15.75">
      <c r="A46" s="1"/>
      <c r="B46" s="4" t="s">
        <v>33</v>
      </c>
      <c r="C46" s="22" t="s">
        <v>34</v>
      </c>
      <c r="D46" s="22" t="s">
        <v>35</v>
      </c>
      <c r="E46" s="22" t="s">
        <v>35</v>
      </c>
      <c r="F46" s="22" t="s">
        <v>35</v>
      </c>
      <c r="G46" s="22" t="s">
        <v>35</v>
      </c>
      <c r="H46" s="22" t="s">
        <v>35</v>
      </c>
      <c r="I46" s="22" t="s">
        <v>35</v>
      </c>
      <c r="J46" s="4"/>
    </row>
    <row r="47" spans="1:14" ht="15.75">
      <c r="A47" s="1"/>
      <c r="B47" s="4" t="s">
        <v>36</v>
      </c>
      <c r="C47" s="37"/>
      <c r="D47" s="23"/>
      <c r="E47" s="23"/>
      <c r="F47" s="23"/>
      <c r="G47" s="23"/>
      <c r="H47" s="23"/>
      <c r="I47" s="23"/>
      <c r="J47" s="4"/>
    </row>
    <row r="48" spans="1:14" ht="20.25">
      <c r="A48" s="1"/>
      <c r="B48" s="17" t="s">
        <v>37</v>
      </c>
      <c r="C48" s="1"/>
      <c r="D48" s="1"/>
      <c r="E48" s="1"/>
      <c r="F48" s="1"/>
      <c r="G48" s="1"/>
      <c r="H48" s="1"/>
      <c r="I48" s="1"/>
      <c r="J48" s="1"/>
    </row>
    <row r="49" spans="1:10" ht="15.75">
      <c r="A49" s="14" t="s">
        <v>38</v>
      </c>
      <c r="B49" s="29"/>
      <c r="C49" s="30"/>
      <c r="D49" s="14" t="s">
        <v>39</v>
      </c>
      <c r="E49" s="29"/>
      <c r="F49" s="31"/>
      <c r="G49" s="30"/>
      <c r="H49" s="14" t="s">
        <v>34</v>
      </c>
      <c r="I49" s="32"/>
      <c r="J49" s="4"/>
    </row>
    <row r="50" spans="1:10" ht="15.75">
      <c r="A50" s="14" t="s">
        <v>40</v>
      </c>
      <c r="B50" s="39"/>
      <c r="C50" s="40"/>
      <c r="D50" s="14" t="s">
        <v>41</v>
      </c>
      <c r="E50" s="26"/>
      <c r="F50" s="27"/>
      <c r="G50" s="28"/>
      <c r="H50" s="5"/>
      <c r="I50" s="5"/>
      <c r="J50" s="4"/>
    </row>
    <row r="51" spans="1:10" ht="15.75">
      <c r="A51" s="20"/>
      <c r="B51" s="5"/>
      <c r="C51" s="5"/>
      <c r="D51" s="14" t="s">
        <v>42</v>
      </c>
      <c r="E51" s="24"/>
      <c r="F51" s="25"/>
      <c r="G51" s="25"/>
      <c r="H51" s="25"/>
      <c r="I51" s="25"/>
      <c r="J51" s="4"/>
    </row>
    <row r="52" spans="1:10">
      <c r="A52" s="1"/>
      <c r="B52" s="4"/>
      <c r="C52" s="4"/>
      <c r="D52" s="4"/>
      <c r="E52" s="4"/>
      <c r="F52" s="4"/>
      <c r="G52" s="4"/>
      <c r="H52" s="4"/>
      <c r="I52" s="4"/>
      <c r="J52" s="4"/>
    </row>
  </sheetData>
  <protectedRanges>
    <protectedRange password="CC4A" sqref="C5:C7 C24:C28 H5:H7 G13:G16 C31 H24:H26 B49:C50 C17:C21 C47:I47 E49:G51 I49 C9:C14 E14:E16 H9:H14 E21:E25 F17 H17:H20 G21:G25 B41:I42" name="Range1"/>
  </protectedRanges>
  <customSheetViews>
    <customSheetView guid="{EC2CCFD4-DEE7-42C1-BDA0-CCB45DD498FF}" showGridLines="0" fitToPage="1" hiddenRows="1" hiddenColumns="1">
      <selection activeCell="H2" sqref="H2"/>
      <pageMargins left="0.7" right="0.7" top="0.75" bottom="0.75" header="0.3" footer="0.3"/>
      <pageSetup scale="66" orientation="portrait" r:id="rId1"/>
    </customSheetView>
  </customSheetViews>
  <mergeCells count="7">
    <mergeCell ref="B29:E29"/>
    <mergeCell ref="B4:I4"/>
    <mergeCell ref="E20:G20"/>
    <mergeCell ref="C30:D30"/>
    <mergeCell ref="E30:E31"/>
    <mergeCell ref="E19:G19"/>
    <mergeCell ref="E18:G18"/>
  </mergeCells>
  <dataValidations count="35">
    <dataValidation type="decimal" operator="lessThanOrEqual" allowBlank="1" showInputMessage="1" showErrorMessage="1" sqref="F17" xr:uid="{2094663A-2F7C-4774-A929-D52D2DE2D736}">
      <formula1>C17</formula1>
    </dataValidation>
    <dataValidation type="decimal" operator="greaterThanOrEqual" allowBlank="1" showInputMessage="1" showErrorMessage="1" sqref="H17" xr:uid="{4042FE18-6FC1-4690-B65D-4A5A3DF1206B}">
      <formula1>C17</formula1>
    </dataValidation>
    <dataValidation type="textLength" operator="equal" allowBlank="1" showInputMessage="1" showErrorMessage="1" error="Engine family must be 12 characters" sqref="C5" xr:uid="{4239E4AC-AF36-42BA-B0D3-8C991131963D}">
      <formula1>12</formula1>
    </dataValidation>
    <dataValidation type="textLength" operator="equal" allowBlank="1" showInputMessage="1" showErrorMessage="1" error="Manufacturer code must be 3 characters" sqref="C6" xr:uid="{D5D6DCDC-1148-4409-9B3A-F248DD8B1FEB}">
      <formula1>3</formula1>
    </dataValidation>
    <dataValidation type="decimal" operator="lessThanOrEqual" allowBlank="1" showInputMessage="1" showErrorMessage="1" error="maximum value is 12.0" sqref="C9" xr:uid="{B16F1F45-E5B8-4D3E-8142-D53D0D10199F}">
      <formula1>12.4</formula1>
    </dataValidation>
    <dataValidation type="list" allowBlank="1" showInputMessage="1" showErrorMessage="1" sqref="C10" xr:uid="{6F1AC434-9755-424F-8128-9CFA6B422D84}">
      <formula1>$O$5:$O$6</formula1>
    </dataValidation>
    <dataValidation type="list" allowBlank="1" showInputMessage="1" showErrorMessage="1" sqref="C11" xr:uid="{280F44F6-E2D4-4894-86FE-153867D3B215}">
      <formula1>$P$5:$P$7</formula1>
    </dataValidation>
    <dataValidation type="list" allowBlank="1" showInputMessage="1" showErrorMessage="1" sqref="C12" xr:uid="{2AE0857C-CBA7-4A36-83E3-0CBE4DBA7507}">
      <formula1>$Q$5:$Q$7</formula1>
    </dataValidation>
    <dataValidation type="whole" allowBlank="1" showInputMessage="1" showErrorMessage="1" error="must be an integer value" sqref="C24" xr:uid="{28026A6B-B579-4FC2-8637-C7F07E41DF74}">
      <formula1>500</formula1>
      <formula2>20000</formula2>
    </dataValidation>
    <dataValidation type="decimal" allowBlank="1" showInputMessage="1" showErrorMessage="1" error="Must be a numeric value" sqref="E13" xr:uid="{CCD2A7A2-78B7-405E-BE83-3E5ABEC48C58}">
      <formula1>0</formula1>
      <formula2>100</formula2>
    </dataValidation>
    <dataValidation type="decimal" allowBlank="1" showInputMessage="1" showErrorMessage="1" error="must be a numeric value" sqref="G13" xr:uid="{17104647-7237-4FA3-B179-38EDED748D05}">
      <formula1>0</formula1>
      <formula2>30</formula2>
    </dataValidation>
    <dataValidation type="decimal" allowBlank="1" showInputMessage="1" showErrorMessage="1" error="must be an integer" sqref="C25" xr:uid="{4142E1F1-63A0-48C2-9B91-D54EAF1AF0D4}">
      <formula1>0.1</formula1>
      <formula2>200</formula2>
    </dataValidation>
    <dataValidation type="decimal" allowBlank="1" showInputMessage="1" showErrorMessage="1" error="Must be a numeric value" sqref="G14:G16 G20:G25" xr:uid="{DC43485C-72E2-49FF-8968-AAE22FED4107}">
      <formula1>0</formula1>
      <formula2>30</formula2>
    </dataValidation>
    <dataValidation type="decimal" allowBlank="1" showInputMessage="1" showErrorMessage="1" error="must be a whole number" sqref="C26" xr:uid="{46D5C0B8-BF9C-4983-BC0F-F15EDF37142B}">
      <formula1>0.1</formula1>
      <formula2>30</formula2>
    </dataValidation>
    <dataValidation type="list" allowBlank="1" showInputMessage="1" showErrorMessage="1" error="Must be an integer" sqref="H9" xr:uid="{2C9A60E6-2F25-447F-BD3A-D67B9AAC9E7B}">
      <formula1>$N$9:$N$10</formula1>
    </dataValidation>
    <dataValidation type="whole" operator="greaterThanOrEqual" allowBlank="1" showInputMessage="1" showErrorMessage="1" sqref="H11" xr:uid="{65790888-22EB-41A9-9E03-8ACF72659841}">
      <formula1>1</formula1>
    </dataValidation>
    <dataValidation type="decimal" allowBlank="1" showInputMessage="1" showErrorMessage="1" error="Input must be a numerical value." sqref="C13" xr:uid="{0A34123D-5214-4CEF-B8E3-169A40A0BD04}">
      <formula1>0</formula1>
      <formula2>10000</formula2>
    </dataValidation>
    <dataValidation type="list" allowBlank="1" showInputMessage="1" showErrorMessage="1" sqref="C14" xr:uid="{5AF40C1D-468D-4477-84BF-833FEC6BDE02}">
      <formula1>$S$5:$S$9</formula1>
    </dataValidation>
    <dataValidation type="list" allowBlank="1" showInputMessage="1" showErrorMessage="1" sqref="H13" xr:uid="{119EA4AE-CA67-4DA5-B45F-E0059AE807EC}">
      <formula1>$T$5:$T$10</formula1>
    </dataValidation>
    <dataValidation type="decimal" allowBlank="1" showInputMessage="1" showErrorMessage="1" sqref="H25 H26" xr:uid="{6C88AFDA-48C0-4160-98E5-FB2F6D14830D}">
      <formula1>0</formula1>
      <formula2>100</formula2>
    </dataValidation>
    <dataValidation type="decimal" allowBlank="1" showInputMessage="1" showErrorMessage="1" sqref="C17" xr:uid="{7C8AD635-EABF-4AAF-BD1C-051AF11AD0C9}">
      <formula1>-200</formula1>
      <formula2>500</formula2>
    </dataValidation>
    <dataValidation type="decimal" allowBlank="1" showInputMessage="1" showErrorMessage="1" sqref="C18" xr:uid="{F81C2E98-6A87-4421-BDE4-9E2B367BD078}">
      <formula1>0</formula1>
      <formula2>20</formula2>
    </dataValidation>
    <dataValidation type="textLength" operator="greaterThan" allowBlank="1" showInputMessage="1" showErrorMessage="1" sqref="C19 H18:H19" xr:uid="{2D4AD8CC-4CB7-4D90-9CBC-9F97D5873832}">
      <formula1>0</formula1>
    </dataValidation>
    <dataValidation type="decimal" operator="greaterThanOrEqual" allowBlank="1" showInputMessage="1" showErrorMessage="1" sqref="D47:I47" xr:uid="{42C2019D-81A9-4264-8113-20E527554533}">
      <formula1>0</formula1>
    </dataValidation>
    <dataValidation type="list" operator="greaterThanOrEqual" allowBlank="1" showInputMessage="1" showErrorMessage="1" error="Must be an integer and must indicate the maximum allowable engine speed." sqref="H10" xr:uid="{3E089D35-FA7F-49EE-864F-887D2CE17548}">
      <formula1>$V$5:$V$7</formula1>
    </dataValidation>
    <dataValidation type="list" allowBlank="1" showInputMessage="1" showErrorMessage="1" sqref="H12" xr:uid="{A76C9D65-9EC9-4509-A9E2-339DC6226A60}">
      <formula1>$N$5:$N$6</formula1>
    </dataValidation>
    <dataValidation allowBlank="1" showInputMessage="1" showErrorMessage="1" error="Must be a numeric value" sqref="E14:E16 E20:E25" xr:uid="{22004F97-DE6F-45CE-AA9A-19CBA81C9D38}"/>
    <dataValidation type="list" allowBlank="1" showInputMessage="1" showErrorMessage="1" sqref="C20" xr:uid="{98FFC07C-697C-4D51-B98C-30EB57B9056A}">
      <formula1>$N$14:$N$15</formula1>
    </dataValidation>
    <dataValidation type="list" allowBlank="1" showInputMessage="1" showErrorMessage="1" sqref="C21" xr:uid="{BC5E5603-D3EE-4C88-B54B-F83CA54F9046}">
      <formula1>$N$32:$N$33</formula1>
    </dataValidation>
    <dataValidation type="list" allowBlank="1" showInputMessage="1" showErrorMessage="1" sqref="C27" xr:uid="{3BC0E2E7-D9FA-4C76-9881-3CE81D177268}">
      <formula1>$U$5:$U$8</formula1>
    </dataValidation>
    <dataValidation type="whole" allowBlank="1" showInputMessage="1" showErrorMessage="1" sqref="H24" xr:uid="{D9FDB668-16A3-4308-9D91-392C6BDDF4F6}">
      <formula1>0</formula1>
      <formula2>20000</formula2>
    </dataValidation>
    <dataValidation type="whole" allowBlank="1" showInputMessage="1" showErrorMessage="1" sqref="C33:C37 C32" xr:uid="{F3FCC5F3-2E47-4B7A-91C7-F669F07CBC8C}">
      <formula1>300</formula1>
      <formula2>20000</formula2>
    </dataValidation>
    <dataValidation type="decimal" allowBlank="1" showInputMessage="1" showErrorMessage="1" sqref="D33:D37 D32" xr:uid="{B1F1B1AE-02D1-47FE-81BE-61CE29B22EEC}">
      <formula1>0</formula1>
      <formula2>200</formula2>
    </dataValidation>
    <dataValidation type="decimal" allowBlank="1" showInputMessage="1" showErrorMessage="1" sqref="E32 E34:E37 E33" xr:uid="{FD32DA4D-62C3-4581-A5F9-CC4493E2606E}">
      <formula1>0</formula1>
      <formula2>1</formula2>
    </dataValidation>
    <dataValidation type="whole" allowBlank="1" showInputMessage="1" showErrorMessage="1" sqref="H14" xr:uid="{F0484C40-5D9E-4BC3-AE07-545DD295D494}">
      <formula1>500</formula1>
      <formula2>20000</formula2>
    </dataValidation>
  </dataValidation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customSheetViews>
    <customSheetView guid="{EC2CCFD4-DEE7-42C1-BDA0-CCB45DD498F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EC2CCFD4-DEE7-42C1-BDA0-CCB45DD498F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CFR 1065 Non-Road SI Confirmatory Test Engine Information (March 2019)</dc:title>
  <dc:subject>EPA form for CFR 1065 nonroad spark ignition (SI) confirmatory test engine information.</dc:subject>
  <dc:creator>U.S. EPA; OAR; Office of Transportation and Air Quality; Compliance Division</dc:creator>
  <cp:keywords>Cfr;1065;nonroad;NR;small;spark ignition;SI;engines;vehicles;confirmatory;test;set-up;certification;compliance;information;engines and vehicles compliance information system;EV-CIS;verify;mobile;source</cp:keywords>
  <cp:lastModifiedBy>Dietrich, Gwen</cp:lastModifiedBy>
  <cp:lastPrinted>2014-03-06T21:36:55Z</cp:lastPrinted>
  <dcterms:created xsi:type="dcterms:W3CDTF">2013-09-18T17:37:35Z</dcterms:created>
  <dcterms:modified xsi:type="dcterms:W3CDTF">2019-03-14T14:31:40Z</dcterms:modified>
</cp:coreProperties>
</file>