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1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sepa.sharepoint.com/sites/oar_Work/CAMD_Market_Ops/Shared Documents/CSAPR/"/>
    </mc:Choice>
  </mc:AlternateContent>
  <xr:revisionPtr revIDLastSave="130" documentId="8_{6A712A7A-B950-48CA-9372-36B5973B0A8D}" xr6:coauthVersionLast="43" xr6:coauthVersionMax="43" xr10:uidLastSave="{C0DCA8AF-8A80-4FA2-BEF6-BD3279374F79}"/>
  <bookViews>
    <workbookView xWindow="120" yWindow="105" windowWidth="19035" windowHeight="12270" xr2:uid="{00000000-000D-0000-FFFF-FFFF00000000}"/>
  </bookViews>
  <sheets>
    <sheet name="NOx Annual" sheetId="2" r:id="rId1"/>
    <sheet name="SO2 Group 1" sheetId="3" r:id="rId2"/>
    <sheet name="SO2 Group 2" sheetId="4" r:id="rId3"/>
    <sheet name="NOx OS Group 1" sheetId="6" r:id="rId4"/>
    <sheet name="NOx OS Group 2" sheetId="5" r:id="rId5"/>
  </sheets>
  <definedNames>
    <definedName name="_xlnm._FilterDatabase" localSheetId="3" hidden="1">'NOx OS Group 1'!$A$2:$A$4</definedName>
    <definedName name="_xlnm._FilterDatabase" localSheetId="4" hidden="1">'NOx OS Group 2'!$A$2:$A$25</definedName>
    <definedName name="_ftn1" localSheetId="1">'SO2 Group 1'!#REF!</definedName>
    <definedName name="_ftn1" localSheetId="2">'SO2 Group 2'!#REF!</definedName>
    <definedName name="_ftn2" localSheetId="1">'SO2 Group 1'!#REF!</definedName>
    <definedName name="_ftn2" localSheetId="2">'SO2 Group 2'!#REF!</definedName>
    <definedName name="_ftnref1" localSheetId="1">'SO2 Group 1'!#REF!</definedName>
    <definedName name="_ftnref1" localSheetId="2">'SO2 Group 2'!#REF!</definedName>
    <definedName name="_ftnref2" localSheetId="1">'SO2 Group 1'!#REF!</definedName>
    <definedName name="_ftnref2" localSheetId="2">'SO2 Group 2'!#REF!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8"/>
</workbook>
</file>

<file path=xl/calcChain.xml><?xml version="1.0" encoding="utf-8"?>
<calcChain xmlns="http://schemas.openxmlformats.org/spreadsheetml/2006/main">
  <c r="D25" i="5" l="1"/>
  <c r="B9" i="4"/>
  <c r="B4" i="6"/>
  <c r="D4" i="6"/>
  <c r="C3" i="6"/>
  <c r="D25" i="2"/>
  <c r="D9" i="4"/>
  <c r="D19" i="3"/>
  <c r="C4" i="5"/>
  <c r="C5" i="5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3" i="5"/>
  <c r="B25" i="5"/>
  <c r="C8" i="4"/>
  <c r="C7" i="4"/>
  <c r="C6" i="4"/>
  <c r="C5" i="4"/>
  <c r="C4" i="4"/>
  <c r="C3" i="4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5" i="2"/>
  <c r="C4" i="2"/>
  <c r="C3" i="2"/>
  <c r="C3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B25" i="2"/>
  <c r="B19" i="3"/>
</calcChain>
</file>

<file path=xl/sharedStrings.xml><?xml version="1.0" encoding="utf-8"?>
<sst xmlns="http://schemas.openxmlformats.org/spreadsheetml/2006/main" count="179" uniqueCount="42">
  <si>
    <t xml:space="preserve">CSAPR NOx Annual </t>
  </si>
  <si>
    <t>State</t>
  </si>
  <si>
    <t>CSAPR Budget (tons)</t>
  </si>
  <si>
    <t>CSAPR Assurance Level (tons)</t>
  </si>
  <si>
    <t>2018 Emissions for Compliance</t>
  </si>
  <si>
    <t>2018 Assurance Level Exceeded?</t>
  </si>
  <si>
    <t>Alabama</t>
  </si>
  <si>
    <t>No</t>
  </si>
  <si>
    <t>Georgia</t>
  </si>
  <si>
    <t>Illinois</t>
  </si>
  <si>
    <t>Indiana</t>
  </si>
  <si>
    <t>Iowa</t>
  </si>
  <si>
    <t>Kansas</t>
  </si>
  <si>
    <t>Kentucky</t>
  </si>
  <si>
    <t>Maryland</t>
  </si>
  <si>
    <t>Michigan</t>
  </si>
  <si>
    <t>Minnesota</t>
  </si>
  <si>
    <t>Missouri</t>
  </si>
  <si>
    <t>Nebraska</t>
  </si>
  <si>
    <t>New Jersey</t>
  </si>
  <si>
    <t>New York</t>
  </si>
  <si>
    <t>North Carolina</t>
  </si>
  <si>
    <t>Ohio</t>
  </si>
  <si>
    <t>Pennsylvania</t>
  </si>
  <si>
    <t>South Carolina</t>
  </si>
  <si>
    <t>Tennessee</t>
  </si>
  <si>
    <t>Virginia</t>
  </si>
  <si>
    <t>West Virginia</t>
  </si>
  <si>
    <t>Wisconsin</t>
  </si>
  <si>
    <t>Total</t>
  </si>
  <si>
    <r>
      <rPr>
        <b/>
        <sz val="8"/>
        <color indexed="8"/>
        <rFont val="Arial"/>
        <family val="2"/>
      </rPr>
      <t>Notes:</t>
    </r>
    <r>
      <rPr>
        <sz val="8"/>
        <color indexed="8"/>
        <rFont val="Arial"/>
        <family val="2"/>
      </rPr>
      <t xml:space="preserve"> Green shading indicates no exceedance.</t>
    </r>
  </si>
  <si>
    <t>All emissions for compliance are as of May 30, 2019.</t>
  </si>
  <si>
    <r>
      <t>CSAPR SO</t>
    </r>
    <r>
      <rPr>
        <b/>
        <u/>
        <vertAlign val="subscript"/>
        <sz val="10"/>
        <color indexed="8"/>
        <rFont val="Arial"/>
        <family val="2"/>
      </rPr>
      <t>2</t>
    </r>
    <r>
      <rPr>
        <b/>
        <u/>
        <sz val="10"/>
        <color indexed="8"/>
        <rFont val="Arial"/>
        <family val="2"/>
      </rPr>
      <t xml:space="preserve"> Group 1</t>
    </r>
  </si>
  <si>
    <t>2018 Emissions for Compliance (tons)</t>
  </si>
  <si>
    <r>
      <t>CSAPR SO</t>
    </r>
    <r>
      <rPr>
        <b/>
        <u/>
        <vertAlign val="subscript"/>
        <sz val="10"/>
        <color indexed="8"/>
        <rFont val="Arial"/>
        <family val="2"/>
      </rPr>
      <t>2</t>
    </r>
    <r>
      <rPr>
        <b/>
        <u/>
        <sz val="10"/>
        <color indexed="8"/>
        <rFont val="Arial"/>
        <family val="2"/>
      </rPr>
      <t xml:space="preserve"> Group 2</t>
    </r>
  </si>
  <si>
    <r>
      <t>CSAPR NOx Ozone Season</t>
    </r>
    <r>
      <rPr>
        <b/>
        <u/>
        <sz val="10"/>
        <rFont val="Arial"/>
        <family val="2"/>
      </rPr>
      <t xml:space="preserve"> Group 1</t>
    </r>
  </si>
  <si>
    <r>
      <t>CSAPR NOx Ozone Season</t>
    </r>
    <r>
      <rPr>
        <b/>
        <u/>
        <sz val="10"/>
        <rFont val="Arial"/>
        <family val="2"/>
      </rPr>
      <t xml:space="preserve"> Group 2</t>
    </r>
  </si>
  <si>
    <t>Arkansas</t>
  </si>
  <si>
    <t>Louisiana</t>
  </si>
  <si>
    <t>Mississippi</t>
  </si>
  <si>
    <t>Oklahoma</t>
  </si>
  <si>
    <t>Texas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</si>
</sst>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4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vertAlign val="subscript"/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u/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9" fillId="0" borderId="0" applyFont="0" applyFill="0" applyBorder="0" applyAlignment="0" applyProtection="0"/>
    <xf numFmtId="0" fontId="5" fillId="0" borderId="0"/>
    <xf numFmtId="0" fontId="1" fillId="0" borderId="0"/>
  </cellStyleXfs>
  <cellXfs count="22">
    <xf numFmtId="0" fontId="0" fillId="0" borderId="0" xfId="0"/>
    <xf numFmtId="0" fontId="2" fillId="0" borderId="0" xfId="3" applyFont="1"/>
    <xf numFmtId="0" fontId="1" fillId="0" borderId="0" xfId="3"/>
    <xf numFmtId="0" fontId="4" fillId="0" borderId="1" xfId="3" applyFont="1" applyFill="1" applyBorder="1" applyAlignment="1">
      <alignment wrapText="1"/>
    </xf>
    <xf numFmtId="3" fontId="1" fillId="0" borderId="1" xfId="3" applyNumberFormat="1" applyFont="1" applyBorder="1"/>
    <xf numFmtId="3" fontId="4" fillId="0" borderId="1" xfId="3" applyNumberFormat="1" applyFont="1" applyBorder="1"/>
    <xf numFmtId="3" fontId="4" fillId="0" borderId="1" xfId="3" applyNumberFormat="1" applyFont="1" applyBorder="1" applyAlignment="1">
      <alignment horizontal="right"/>
    </xf>
    <xf numFmtId="0" fontId="1" fillId="0" borderId="0" xfId="3" applyFont="1"/>
    <xf numFmtId="0" fontId="10" fillId="0" borderId="0" xfId="0" applyFont="1"/>
    <xf numFmtId="0" fontId="11" fillId="0" borderId="0" xfId="0" applyFont="1"/>
    <xf numFmtId="164" fontId="11" fillId="0" borderId="0" xfId="1" applyNumberFormat="1" applyFont="1"/>
    <xf numFmtId="164" fontId="10" fillId="0" borderId="0" xfId="1" applyNumberFormat="1" applyFont="1"/>
    <xf numFmtId="0" fontId="12" fillId="0" borderId="0" xfId="0" applyFont="1"/>
    <xf numFmtId="3" fontId="6" fillId="0" borderId="0" xfId="3" applyNumberFormat="1" applyFont="1" applyFill="1" applyBorder="1" applyAlignment="1"/>
    <xf numFmtId="0" fontId="8" fillId="0" borderId="0" xfId="3" applyFont="1"/>
    <xf numFmtId="0" fontId="6" fillId="0" borderId="2" xfId="0" applyFont="1" applyBorder="1" applyAlignment="1"/>
    <xf numFmtId="0" fontId="13" fillId="0" borderId="2" xfId="0" applyFont="1" applyBorder="1" applyAlignment="1"/>
    <xf numFmtId="3" fontId="10" fillId="2" borderId="1" xfId="0" applyNumberFormat="1" applyFont="1" applyFill="1" applyBorder="1" applyAlignment="1">
      <alignment horizontal="center"/>
    </xf>
    <xf numFmtId="0" fontId="4" fillId="0" borderId="1" xfId="3" applyFont="1" applyFill="1" applyBorder="1" applyAlignment="1">
      <alignment horizontal="center" wrapText="1"/>
    </xf>
    <xf numFmtId="0" fontId="13" fillId="0" borderId="0" xfId="0" applyFont="1" applyBorder="1" applyAlignment="1"/>
    <xf numFmtId="164" fontId="10" fillId="0" borderId="1" xfId="1" applyNumberFormat="1" applyFont="1" applyBorder="1"/>
    <xf numFmtId="3" fontId="10" fillId="0" borderId="0" xfId="0" applyNumberFormat="1" applyFont="1"/>
  </cellXfs>
  <cellStyles count="4">
    <cellStyle name="Comma" xfId="1" builtinId="3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29"/>
  <sheetViews>
    <sheetView workbookViewId="0" xr3:uid="{842E5F09-E766-5B8D-85AF-A39847EA96FD}">
      <pane ySplit="2" topLeftCell="G3" activePane="bottomLeft" state="frozen"/>
      <selection pane="bottomLeft" activeCell="G3" sqref="G3"/>
    </sheetView>
  </sheetViews>
  <sheetFormatPr defaultRowHeight="15"/>
  <cols>
    <col min="1" max="1" width="13.28515625" customWidth="1"/>
    <col min="2" max="2" width="9.140625" bestFit="1" customWidth="1"/>
    <col min="3" max="3" width="13.7109375" bestFit="1" customWidth="1"/>
    <col min="4" max="4" width="13.7109375" customWidth="1"/>
    <col min="5" max="5" width="14.5703125" customWidth="1"/>
  </cols>
  <sheetData>
    <row r="1" spans="1:7">
      <c r="A1" s="1" t="s">
        <v>0</v>
      </c>
      <c r="B1" s="2"/>
      <c r="C1" s="2"/>
      <c r="D1" s="2"/>
      <c r="E1" s="11"/>
    </row>
    <row r="2" spans="1:7" s="8" customFormat="1" ht="51" customHeight="1">
      <c r="A2" s="3" t="s">
        <v>1</v>
      </c>
      <c r="B2" s="3" t="s">
        <v>2</v>
      </c>
      <c r="C2" s="3" t="s">
        <v>3</v>
      </c>
      <c r="D2" s="3" t="s">
        <v>4</v>
      </c>
      <c r="E2" s="18" t="s">
        <v>5</v>
      </c>
    </row>
    <row r="3" spans="1:7" s="8" customFormat="1" ht="12.75">
      <c r="A3" s="4" t="s">
        <v>6</v>
      </c>
      <c r="B3" s="4">
        <v>71962</v>
      </c>
      <c r="C3" s="4">
        <f>B3*1.18</f>
        <v>84915.159999999989</v>
      </c>
      <c r="D3" s="20">
        <v>24470</v>
      </c>
      <c r="E3" s="17" t="s">
        <v>7</v>
      </c>
      <c r="G3" s="21"/>
    </row>
    <row r="4" spans="1:7" s="8" customFormat="1" ht="12.75">
      <c r="A4" s="4" t="s">
        <v>8</v>
      </c>
      <c r="B4" s="4">
        <v>53738</v>
      </c>
      <c r="C4" s="4">
        <f t="shared" ref="C4:C24" si="0">B4*1.18</f>
        <v>63410.84</v>
      </c>
      <c r="D4" s="20">
        <v>25615</v>
      </c>
      <c r="E4" s="17" t="s">
        <v>7</v>
      </c>
      <c r="G4" s="21"/>
    </row>
    <row r="5" spans="1:7" s="8" customFormat="1" ht="12.75">
      <c r="A5" s="4" t="s">
        <v>9</v>
      </c>
      <c r="B5" s="4">
        <v>47872</v>
      </c>
      <c r="C5" s="4">
        <f t="shared" si="0"/>
        <v>56488.959999999999</v>
      </c>
      <c r="D5" s="20">
        <v>32070</v>
      </c>
      <c r="E5" s="17" t="s">
        <v>7</v>
      </c>
      <c r="G5" s="21"/>
    </row>
    <row r="6" spans="1:7" s="8" customFormat="1" ht="12.75">
      <c r="A6" s="4" t="s">
        <v>10</v>
      </c>
      <c r="B6" s="4">
        <v>108424</v>
      </c>
      <c r="C6" s="4">
        <f t="shared" si="0"/>
        <v>127940.31999999999</v>
      </c>
      <c r="D6" s="20">
        <v>61515</v>
      </c>
      <c r="E6" s="17" t="s">
        <v>7</v>
      </c>
      <c r="G6" s="21"/>
    </row>
    <row r="7" spans="1:7" s="8" customFormat="1" ht="12.75">
      <c r="A7" s="4" t="s">
        <v>11</v>
      </c>
      <c r="B7" s="4">
        <v>37498</v>
      </c>
      <c r="C7" s="4">
        <f t="shared" si="0"/>
        <v>44247.64</v>
      </c>
      <c r="D7" s="20">
        <v>24219</v>
      </c>
      <c r="E7" s="17" t="s">
        <v>7</v>
      </c>
      <c r="G7" s="21"/>
    </row>
    <row r="8" spans="1:7" s="8" customFormat="1" ht="12.75">
      <c r="A8" s="4" t="s">
        <v>12</v>
      </c>
      <c r="B8" s="4">
        <v>31354</v>
      </c>
      <c r="C8" s="4">
        <f t="shared" si="0"/>
        <v>36997.72</v>
      </c>
      <c r="D8" s="20">
        <v>13978</v>
      </c>
      <c r="E8" s="17" t="s">
        <v>7</v>
      </c>
      <c r="G8" s="21"/>
    </row>
    <row r="9" spans="1:7" s="8" customFormat="1" ht="12.75">
      <c r="A9" s="4" t="s">
        <v>13</v>
      </c>
      <c r="B9" s="4">
        <v>77238</v>
      </c>
      <c r="C9" s="4">
        <f t="shared" si="0"/>
        <v>91140.84</v>
      </c>
      <c r="D9" s="20">
        <v>47399</v>
      </c>
      <c r="E9" s="17" t="s">
        <v>7</v>
      </c>
      <c r="G9" s="21"/>
    </row>
    <row r="10" spans="1:7" s="8" customFormat="1" ht="12.75">
      <c r="A10" s="4" t="s">
        <v>14</v>
      </c>
      <c r="B10" s="4">
        <v>16574</v>
      </c>
      <c r="C10" s="4">
        <f t="shared" si="0"/>
        <v>19557.32</v>
      </c>
      <c r="D10" s="20">
        <v>6642</v>
      </c>
      <c r="E10" s="17" t="s">
        <v>7</v>
      </c>
      <c r="G10" s="21"/>
    </row>
    <row r="11" spans="1:7" s="8" customFormat="1" ht="12.75">
      <c r="A11" s="4" t="s">
        <v>15</v>
      </c>
      <c r="B11" s="4">
        <v>63040</v>
      </c>
      <c r="C11" s="4">
        <f t="shared" si="0"/>
        <v>74387.199999999997</v>
      </c>
      <c r="D11" s="20">
        <v>39280</v>
      </c>
      <c r="E11" s="17" t="s">
        <v>7</v>
      </c>
      <c r="G11" s="21"/>
    </row>
    <row r="12" spans="1:7" s="8" customFormat="1" ht="12.75">
      <c r="A12" s="4" t="s">
        <v>16</v>
      </c>
      <c r="B12" s="4">
        <v>29572</v>
      </c>
      <c r="C12" s="4">
        <f t="shared" si="0"/>
        <v>34894.959999999999</v>
      </c>
      <c r="D12" s="20">
        <v>17657</v>
      </c>
      <c r="E12" s="17" t="s">
        <v>7</v>
      </c>
      <c r="G12" s="21"/>
    </row>
    <row r="13" spans="1:7" s="8" customFormat="1" ht="12.75">
      <c r="A13" s="4" t="s">
        <v>17</v>
      </c>
      <c r="B13" s="4">
        <v>48743</v>
      </c>
      <c r="C13" s="4">
        <f t="shared" si="0"/>
        <v>57516.74</v>
      </c>
      <c r="D13" s="20">
        <v>50370</v>
      </c>
      <c r="E13" s="17" t="s">
        <v>7</v>
      </c>
      <c r="G13" s="21"/>
    </row>
    <row r="14" spans="1:7" s="8" customFormat="1" ht="12.75">
      <c r="A14" s="4" t="s">
        <v>18</v>
      </c>
      <c r="B14" s="4">
        <v>30039</v>
      </c>
      <c r="C14" s="4">
        <f t="shared" si="0"/>
        <v>35446.019999999997</v>
      </c>
      <c r="D14" s="20">
        <v>21920</v>
      </c>
      <c r="E14" s="17" t="s">
        <v>7</v>
      </c>
      <c r="G14" s="21"/>
    </row>
    <row r="15" spans="1:7" s="8" customFormat="1" ht="12.75">
      <c r="A15" s="4" t="s">
        <v>19</v>
      </c>
      <c r="B15" s="4">
        <v>7945</v>
      </c>
      <c r="C15" s="4">
        <f t="shared" si="0"/>
        <v>9375.1</v>
      </c>
      <c r="D15" s="20">
        <v>3270</v>
      </c>
      <c r="E15" s="17" t="s">
        <v>7</v>
      </c>
      <c r="G15" s="21"/>
    </row>
    <row r="16" spans="1:7" s="8" customFormat="1" ht="12.75">
      <c r="A16" s="4" t="s">
        <v>20</v>
      </c>
      <c r="B16" s="4">
        <v>21722</v>
      </c>
      <c r="C16" s="4">
        <f t="shared" si="0"/>
        <v>25631.96</v>
      </c>
      <c r="D16" s="20">
        <v>9539</v>
      </c>
      <c r="E16" s="17" t="s">
        <v>7</v>
      </c>
      <c r="G16" s="21"/>
    </row>
    <row r="17" spans="1:7" s="8" customFormat="1" ht="12.75">
      <c r="A17" s="4" t="s">
        <v>21</v>
      </c>
      <c r="B17" s="4">
        <v>41553</v>
      </c>
      <c r="C17" s="4">
        <f t="shared" si="0"/>
        <v>49032.54</v>
      </c>
      <c r="D17" s="20">
        <v>34555</v>
      </c>
      <c r="E17" s="17" t="s">
        <v>7</v>
      </c>
      <c r="G17" s="21"/>
    </row>
    <row r="18" spans="1:7" s="8" customFormat="1" ht="12.75">
      <c r="A18" s="4" t="s">
        <v>22</v>
      </c>
      <c r="B18" s="4">
        <v>90258</v>
      </c>
      <c r="C18" s="4">
        <f t="shared" si="0"/>
        <v>106504.43999999999</v>
      </c>
      <c r="D18" s="20">
        <v>50553</v>
      </c>
      <c r="E18" s="17" t="s">
        <v>7</v>
      </c>
      <c r="G18" s="21"/>
    </row>
    <row r="19" spans="1:7" s="8" customFormat="1" ht="12.75">
      <c r="A19" s="4" t="s">
        <v>23</v>
      </c>
      <c r="B19" s="4">
        <v>119194</v>
      </c>
      <c r="C19" s="4">
        <f t="shared" si="0"/>
        <v>140648.91999999998</v>
      </c>
      <c r="D19" s="20">
        <v>33140</v>
      </c>
      <c r="E19" s="17" t="s">
        <v>7</v>
      </c>
      <c r="G19" s="21"/>
    </row>
    <row r="20" spans="1:7" s="8" customFormat="1" ht="12.75">
      <c r="A20" s="4" t="s">
        <v>24</v>
      </c>
      <c r="B20" s="4">
        <v>32498</v>
      </c>
      <c r="C20" s="4">
        <f t="shared" si="0"/>
        <v>38347.64</v>
      </c>
      <c r="D20" s="20">
        <v>12019</v>
      </c>
      <c r="E20" s="17" t="s">
        <v>7</v>
      </c>
      <c r="G20" s="21"/>
    </row>
    <row r="21" spans="1:7" s="8" customFormat="1" ht="12.75">
      <c r="A21" s="4" t="s">
        <v>25</v>
      </c>
      <c r="B21" s="4">
        <v>19337</v>
      </c>
      <c r="C21" s="4">
        <f t="shared" si="0"/>
        <v>22817.66</v>
      </c>
      <c r="D21" s="20">
        <v>9162</v>
      </c>
      <c r="E21" s="17" t="s">
        <v>7</v>
      </c>
      <c r="G21" s="21"/>
    </row>
    <row r="22" spans="1:7" s="8" customFormat="1" ht="12.75">
      <c r="A22" s="4" t="s">
        <v>26</v>
      </c>
      <c r="B22" s="4">
        <v>33242</v>
      </c>
      <c r="C22" s="4">
        <f t="shared" si="0"/>
        <v>39225.56</v>
      </c>
      <c r="D22" s="20">
        <v>16130</v>
      </c>
      <c r="E22" s="17" t="s">
        <v>7</v>
      </c>
      <c r="G22" s="21"/>
    </row>
    <row r="23" spans="1:7" s="8" customFormat="1" ht="12.75">
      <c r="A23" s="4" t="s">
        <v>27</v>
      </c>
      <c r="B23" s="4">
        <v>54582</v>
      </c>
      <c r="C23" s="4">
        <f t="shared" si="0"/>
        <v>64406.759999999995</v>
      </c>
      <c r="D23" s="20">
        <v>40549</v>
      </c>
      <c r="E23" s="17" t="s">
        <v>7</v>
      </c>
      <c r="G23" s="21"/>
    </row>
    <row r="24" spans="1:7" s="8" customFormat="1" ht="12.75">
      <c r="A24" s="4" t="s">
        <v>28</v>
      </c>
      <c r="B24" s="4">
        <v>32871</v>
      </c>
      <c r="C24" s="4">
        <f t="shared" si="0"/>
        <v>38787.78</v>
      </c>
      <c r="D24" s="20">
        <v>15426</v>
      </c>
      <c r="E24" s="17" t="s">
        <v>7</v>
      </c>
      <c r="G24" s="21"/>
    </row>
    <row r="25" spans="1:7" s="8" customFormat="1" ht="12.75">
      <c r="A25" s="5" t="s">
        <v>29</v>
      </c>
      <c r="B25" s="5">
        <f>SUM(B3:B24)</f>
        <v>1069256</v>
      </c>
      <c r="C25" s="6"/>
      <c r="D25" s="5">
        <f>SUM(D3:D24)</f>
        <v>589478</v>
      </c>
      <c r="E25" s="6"/>
    </row>
    <row r="26" spans="1:7" ht="15" customHeight="1">
      <c r="A26" s="15" t="s">
        <v>30</v>
      </c>
      <c r="B26" s="16"/>
      <c r="C26" s="16"/>
      <c r="D26" s="19"/>
    </row>
    <row r="27" spans="1:7" ht="15" customHeight="1">
      <c r="A27" s="13" t="s">
        <v>31</v>
      </c>
      <c r="B27" s="9"/>
      <c r="C27" s="9"/>
      <c r="D27" s="9"/>
    </row>
    <row r="28" spans="1:7" ht="15" customHeight="1">
      <c r="A28" s="13"/>
      <c r="B28" s="13"/>
      <c r="C28" s="13"/>
      <c r="D28" s="13"/>
    </row>
    <row r="29" spans="1:7" ht="15" customHeight="1"/>
  </sheetData>
  <printOptions horizontalCentered="1"/>
  <pageMargins left="0" right="0" top="1" bottom="0.75" header="0.3" footer="0.3"/>
  <pageSetup orientation="landscape" cellComments="asDisplaye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1"/>
  <sheetViews>
    <sheetView workbookViewId="0" xr3:uid="{AEA406A1-0E4B-5B11-9CD5-51D6E497D94C}">
      <pane ySplit="2" topLeftCell="A3" activePane="bottomLeft" state="frozen"/>
      <selection pane="bottomLeft" activeCell="G3" sqref="G3"/>
    </sheetView>
  </sheetViews>
  <sheetFormatPr defaultRowHeight="14.25"/>
  <cols>
    <col min="1" max="1" width="13.28515625" style="9" customWidth="1"/>
    <col min="2" max="2" width="9.140625" style="9" customWidth="1"/>
    <col min="3" max="3" width="13.7109375" style="9" bestFit="1" customWidth="1"/>
    <col min="4" max="4" width="13.7109375" style="9" customWidth="1"/>
    <col min="5" max="5" width="12.85546875" style="10" customWidth="1"/>
    <col min="6" max="16384" width="9.140625" style="9"/>
  </cols>
  <sheetData>
    <row r="1" spans="1:7" s="8" customFormat="1">
      <c r="A1" s="1" t="s">
        <v>32</v>
      </c>
      <c r="B1" s="7"/>
      <c r="C1" s="7"/>
      <c r="D1" s="7"/>
      <c r="E1" s="11"/>
    </row>
    <row r="2" spans="1:7" s="8" customFormat="1" ht="51" customHeight="1">
      <c r="A2" s="3" t="s">
        <v>1</v>
      </c>
      <c r="B2" s="3" t="s">
        <v>2</v>
      </c>
      <c r="C2" s="3" t="s">
        <v>3</v>
      </c>
      <c r="D2" s="3" t="s">
        <v>33</v>
      </c>
      <c r="E2" s="18" t="s">
        <v>5</v>
      </c>
    </row>
    <row r="3" spans="1:7" s="8" customFormat="1" ht="12.75">
      <c r="A3" s="4" t="s">
        <v>9</v>
      </c>
      <c r="B3" s="4">
        <v>124123</v>
      </c>
      <c r="C3" s="4">
        <f t="shared" ref="C3:C18" si="0">B3*1.18</f>
        <v>146465.13999999998</v>
      </c>
      <c r="D3" s="4">
        <v>57354</v>
      </c>
      <c r="E3" s="17" t="s">
        <v>7</v>
      </c>
      <c r="G3" s="21"/>
    </row>
    <row r="4" spans="1:7" s="8" customFormat="1" ht="12.75">
      <c r="A4" s="4" t="s">
        <v>10</v>
      </c>
      <c r="B4" s="4">
        <v>166449</v>
      </c>
      <c r="C4" s="4">
        <f t="shared" si="0"/>
        <v>196409.81999999998</v>
      </c>
      <c r="D4" s="4">
        <v>66918</v>
      </c>
      <c r="E4" s="17" t="s">
        <v>7</v>
      </c>
      <c r="G4" s="21"/>
    </row>
    <row r="5" spans="1:7" s="8" customFormat="1" ht="12.75">
      <c r="A5" s="4" t="s">
        <v>11</v>
      </c>
      <c r="B5" s="4">
        <v>75184</v>
      </c>
      <c r="C5" s="4">
        <f t="shared" si="0"/>
        <v>88717.119999999995</v>
      </c>
      <c r="D5" s="4">
        <v>34144</v>
      </c>
      <c r="E5" s="17" t="s">
        <v>7</v>
      </c>
      <c r="G5" s="21"/>
    </row>
    <row r="6" spans="1:7" s="8" customFormat="1" ht="12.75">
      <c r="A6" s="4" t="s">
        <v>13</v>
      </c>
      <c r="B6" s="4">
        <v>106284</v>
      </c>
      <c r="C6" s="4">
        <f t="shared" si="0"/>
        <v>125415.12</v>
      </c>
      <c r="D6" s="4">
        <v>55142</v>
      </c>
      <c r="E6" s="17" t="s">
        <v>7</v>
      </c>
      <c r="G6" s="21"/>
    </row>
    <row r="7" spans="1:7" s="8" customFormat="1" ht="12.75">
      <c r="A7" s="4" t="s">
        <v>14</v>
      </c>
      <c r="B7" s="4">
        <v>28203</v>
      </c>
      <c r="C7" s="4">
        <f t="shared" si="0"/>
        <v>33279.54</v>
      </c>
      <c r="D7" s="4">
        <v>11305</v>
      </c>
      <c r="E7" s="17" t="s">
        <v>7</v>
      </c>
      <c r="G7" s="21"/>
    </row>
    <row r="8" spans="1:7" s="8" customFormat="1" ht="12.75">
      <c r="A8" s="4" t="s">
        <v>15</v>
      </c>
      <c r="B8" s="4">
        <v>143995</v>
      </c>
      <c r="C8" s="4">
        <f t="shared" si="0"/>
        <v>169914.09999999998</v>
      </c>
      <c r="D8" s="4">
        <v>65509</v>
      </c>
      <c r="E8" s="17" t="s">
        <v>7</v>
      </c>
      <c r="G8" s="21"/>
    </row>
    <row r="9" spans="1:7" s="8" customFormat="1" ht="12.75">
      <c r="A9" s="4" t="s">
        <v>17</v>
      </c>
      <c r="B9" s="4">
        <v>165941</v>
      </c>
      <c r="C9" s="4">
        <f t="shared" si="0"/>
        <v>195810.37999999998</v>
      </c>
      <c r="D9" s="4">
        <v>102604</v>
      </c>
      <c r="E9" s="17" t="s">
        <v>7</v>
      </c>
      <c r="G9" s="21"/>
    </row>
    <row r="10" spans="1:7" s="8" customFormat="1" ht="12.75">
      <c r="A10" s="4" t="s">
        <v>19</v>
      </c>
      <c r="B10" s="4">
        <v>5574</v>
      </c>
      <c r="C10" s="4">
        <f t="shared" si="0"/>
        <v>6577.32</v>
      </c>
      <c r="D10" s="4">
        <v>1428</v>
      </c>
      <c r="E10" s="17" t="s">
        <v>7</v>
      </c>
      <c r="G10" s="21"/>
    </row>
    <row r="11" spans="1:7" s="8" customFormat="1" ht="12.75">
      <c r="A11" s="4" t="s">
        <v>20</v>
      </c>
      <c r="B11" s="4">
        <v>27556</v>
      </c>
      <c r="C11" s="4">
        <f t="shared" si="0"/>
        <v>32516.079999999998</v>
      </c>
      <c r="D11" s="4">
        <v>4836</v>
      </c>
      <c r="E11" s="17" t="s">
        <v>7</v>
      </c>
      <c r="G11" s="21"/>
    </row>
    <row r="12" spans="1:7" s="8" customFormat="1" ht="12.75">
      <c r="A12" s="4" t="s">
        <v>21</v>
      </c>
      <c r="B12" s="4">
        <v>57620</v>
      </c>
      <c r="C12" s="4">
        <f t="shared" si="0"/>
        <v>67991.599999999991</v>
      </c>
      <c r="D12" s="4">
        <v>21519</v>
      </c>
      <c r="E12" s="17" t="s">
        <v>7</v>
      </c>
      <c r="G12" s="21"/>
    </row>
    <row r="13" spans="1:7" s="8" customFormat="1" ht="12.75">
      <c r="A13" s="4" t="s">
        <v>22</v>
      </c>
      <c r="B13" s="4">
        <v>142240</v>
      </c>
      <c r="C13" s="4">
        <f t="shared" si="0"/>
        <v>167843.19999999998</v>
      </c>
      <c r="D13" s="4">
        <v>86560</v>
      </c>
      <c r="E13" s="17" t="s">
        <v>7</v>
      </c>
      <c r="G13" s="21"/>
    </row>
    <row r="14" spans="1:7" s="8" customFormat="1" ht="12.75">
      <c r="A14" s="4" t="s">
        <v>23</v>
      </c>
      <c r="B14" s="4">
        <v>112021</v>
      </c>
      <c r="C14" s="4">
        <f t="shared" si="0"/>
        <v>132184.78</v>
      </c>
      <c r="D14" s="4">
        <v>69009</v>
      </c>
      <c r="E14" s="17" t="s">
        <v>7</v>
      </c>
      <c r="G14" s="21"/>
    </row>
    <row r="15" spans="1:7" s="8" customFormat="1" ht="12.75">
      <c r="A15" s="4" t="s">
        <v>25</v>
      </c>
      <c r="B15" s="4">
        <v>58833</v>
      </c>
      <c r="C15" s="4">
        <f t="shared" si="0"/>
        <v>69422.94</v>
      </c>
      <c r="D15" s="4">
        <v>11734</v>
      </c>
      <c r="E15" s="17" t="s">
        <v>7</v>
      </c>
      <c r="G15" s="21"/>
    </row>
    <row r="16" spans="1:7" s="8" customFormat="1" ht="12.75">
      <c r="A16" s="4" t="s">
        <v>26</v>
      </c>
      <c r="B16" s="4">
        <v>35057</v>
      </c>
      <c r="C16" s="4">
        <f t="shared" si="0"/>
        <v>41367.259999999995</v>
      </c>
      <c r="D16" s="4">
        <v>8823</v>
      </c>
      <c r="E16" s="17" t="s">
        <v>7</v>
      </c>
      <c r="G16" s="21"/>
    </row>
    <row r="17" spans="1:7" s="8" customFormat="1" ht="12.75">
      <c r="A17" s="4" t="s">
        <v>27</v>
      </c>
      <c r="B17" s="4">
        <v>75668</v>
      </c>
      <c r="C17" s="4">
        <f t="shared" si="0"/>
        <v>89288.239999999991</v>
      </c>
      <c r="D17" s="4">
        <v>45823</v>
      </c>
      <c r="E17" s="17" t="s">
        <v>7</v>
      </c>
      <c r="G17" s="21"/>
    </row>
    <row r="18" spans="1:7" s="8" customFormat="1" ht="12.75">
      <c r="A18" s="4" t="s">
        <v>28</v>
      </c>
      <c r="B18" s="4">
        <v>47883</v>
      </c>
      <c r="C18" s="4">
        <f t="shared" si="0"/>
        <v>56501.939999999995</v>
      </c>
      <c r="D18" s="4">
        <v>10074</v>
      </c>
      <c r="E18" s="17" t="s">
        <v>7</v>
      </c>
      <c r="G18" s="21"/>
    </row>
    <row r="19" spans="1:7" s="8" customFormat="1" ht="12.75">
      <c r="A19" s="5" t="s">
        <v>29</v>
      </c>
      <c r="B19" s="5">
        <f>SUM(B3:B18)</f>
        <v>1372631</v>
      </c>
      <c r="C19" s="6"/>
      <c r="D19" s="5">
        <f>SUM(D3:D18)</f>
        <v>652782</v>
      </c>
      <c r="E19" s="6"/>
    </row>
    <row r="20" spans="1:7" ht="15" customHeight="1">
      <c r="A20" s="15" t="s">
        <v>30</v>
      </c>
      <c r="B20" s="16"/>
      <c r="C20" s="16"/>
      <c r="D20" s="16"/>
      <c r="E20" s="16"/>
    </row>
    <row r="21" spans="1:7" ht="14.25" customHeight="1">
      <c r="A21" s="13" t="s">
        <v>31</v>
      </c>
      <c r="B21" s="10"/>
      <c r="E21" s="9"/>
    </row>
  </sheetData>
  <printOptions horizontalCentered="1"/>
  <pageMargins left="0" right="0" top="1" bottom="0.75" header="0.3" footer="0.3"/>
  <pageSetup orientation="landscape" cellComments="asDisplayed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11"/>
  <sheetViews>
    <sheetView zoomScaleNormal="100" workbookViewId="0" xr3:uid="{958C4451-9541-5A59-BF78-D2F731DF1C81}">
      <pane ySplit="2" topLeftCell="A3" activePane="bottomLeft" state="frozen"/>
      <selection pane="bottomLeft" activeCell="G3" sqref="G3:G8"/>
    </sheetView>
  </sheetViews>
  <sheetFormatPr defaultColWidth="12" defaultRowHeight="15"/>
  <sheetData>
    <row r="1" spans="1:7" s="8" customFormat="1" ht="14.25">
      <c r="A1" s="1" t="s">
        <v>34</v>
      </c>
      <c r="B1" s="7"/>
      <c r="C1" s="7"/>
      <c r="D1" s="7"/>
      <c r="E1" s="11"/>
    </row>
    <row r="2" spans="1:7" s="8" customFormat="1" ht="51" customHeight="1">
      <c r="A2" s="3" t="s">
        <v>1</v>
      </c>
      <c r="B2" s="3" t="s">
        <v>2</v>
      </c>
      <c r="C2" s="3" t="s">
        <v>3</v>
      </c>
      <c r="D2" s="3" t="s">
        <v>4</v>
      </c>
      <c r="E2" s="18" t="s">
        <v>5</v>
      </c>
    </row>
    <row r="3" spans="1:7" s="8" customFormat="1" ht="12.75">
      <c r="A3" s="4" t="s">
        <v>6</v>
      </c>
      <c r="B3" s="4">
        <v>213258</v>
      </c>
      <c r="C3" s="4">
        <f t="shared" ref="C3:C8" si="0">B3*1.18</f>
        <v>251644.43999999997</v>
      </c>
      <c r="D3" s="4">
        <v>12024</v>
      </c>
      <c r="E3" s="17" t="s">
        <v>7</v>
      </c>
      <c r="G3" s="21"/>
    </row>
    <row r="4" spans="1:7" s="8" customFormat="1" ht="12.75">
      <c r="A4" s="4" t="s">
        <v>8</v>
      </c>
      <c r="B4" s="4">
        <v>135565</v>
      </c>
      <c r="C4" s="4">
        <f t="shared" si="0"/>
        <v>159966.69999999998</v>
      </c>
      <c r="D4" s="4">
        <v>13931</v>
      </c>
      <c r="E4" s="17" t="s">
        <v>7</v>
      </c>
      <c r="G4" s="21"/>
    </row>
    <row r="5" spans="1:7" s="8" customFormat="1" ht="12.75">
      <c r="A5" s="4" t="s">
        <v>12</v>
      </c>
      <c r="B5" s="4">
        <v>41980</v>
      </c>
      <c r="C5" s="4">
        <f t="shared" si="0"/>
        <v>49536.399999999994</v>
      </c>
      <c r="D5" s="4">
        <v>5445</v>
      </c>
      <c r="E5" s="17" t="s">
        <v>7</v>
      </c>
      <c r="G5" s="21"/>
    </row>
    <row r="6" spans="1:7" s="8" customFormat="1" ht="12.75">
      <c r="A6" s="4" t="s">
        <v>16</v>
      </c>
      <c r="B6" s="4">
        <v>41981</v>
      </c>
      <c r="C6" s="4">
        <f t="shared" si="0"/>
        <v>49537.579999999994</v>
      </c>
      <c r="D6" s="4">
        <v>16562</v>
      </c>
      <c r="E6" s="17" t="s">
        <v>7</v>
      </c>
      <c r="G6" s="21"/>
    </row>
    <row r="7" spans="1:7" s="8" customFormat="1" ht="12.75">
      <c r="A7" s="4" t="s">
        <v>18</v>
      </c>
      <c r="B7" s="4">
        <v>68162</v>
      </c>
      <c r="C7" s="4">
        <f t="shared" si="0"/>
        <v>80431.159999999989</v>
      </c>
      <c r="D7" s="4">
        <v>58946</v>
      </c>
      <c r="E7" s="17" t="s">
        <v>7</v>
      </c>
      <c r="G7" s="21"/>
    </row>
    <row r="8" spans="1:7" s="8" customFormat="1" ht="12.75">
      <c r="A8" s="4" t="s">
        <v>24</v>
      </c>
      <c r="B8" s="4">
        <v>96633</v>
      </c>
      <c r="C8" s="4">
        <f t="shared" si="0"/>
        <v>114026.93999999999</v>
      </c>
      <c r="D8" s="4">
        <v>6842</v>
      </c>
      <c r="E8" s="17" t="s">
        <v>7</v>
      </c>
      <c r="G8" s="21"/>
    </row>
    <row r="9" spans="1:7" s="8" customFormat="1" ht="12.75">
      <c r="A9" s="5" t="s">
        <v>29</v>
      </c>
      <c r="B9" s="5">
        <f>SUM(B3:B8)</f>
        <v>597579</v>
      </c>
      <c r="C9" s="6"/>
      <c r="D9" s="5">
        <f>SUM(D3:D8)</f>
        <v>113750</v>
      </c>
      <c r="E9" s="6"/>
    </row>
    <row r="10" spans="1:7" ht="15" customHeight="1">
      <c r="A10" s="15" t="s">
        <v>30</v>
      </c>
      <c r="B10" s="16"/>
      <c r="C10" s="16"/>
      <c r="D10" s="19"/>
    </row>
    <row r="11" spans="1:7" ht="15" customHeight="1">
      <c r="A11" s="13" t="s">
        <v>31</v>
      </c>
      <c r="B11" s="9"/>
      <c r="C11" s="9"/>
      <c r="D11" s="9"/>
    </row>
  </sheetData>
  <printOptions horizontalCentered="1"/>
  <pageMargins left="0" right="0" top="1" bottom="0.75" header="0.3" footer="0.3"/>
  <pageSetup orientation="landscape" cellComments="asDisplayed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8"/>
  <sheetViews>
    <sheetView workbookViewId="0" xr3:uid="{51F8DEE0-4D01-5F28-A812-FC0BD7CAC4A5}">
      <pane ySplit="2" topLeftCell="A3" activePane="bottomLeft" state="frozen"/>
      <selection pane="bottomLeft" activeCell="D7" sqref="D7"/>
    </sheetView>
  </sheetViews>
  <sheetFormatPr defaultRowHeight="12.75"/>
  <cols>
    <col min="1" max="1" width="13.28515625" style="2" bestFit="1" customWidth="1"/>
    <col min="2" max="2" width="8.140625" style="2" bestFit="1" customWidth="1"/>
    <col min="3" max="3" width="13.7109375" style="2" bestFit="1" customWidth="1"/>
    <col min="4" max="4" width="12.7109375" style="2" customWidth="1"/>
    <col min="5" max="5" width="13.140625" style="2" customWidth="1"/>
    <col min="6" max="16384" width="9.140625" style="2"/>
  </cols>
  <sheetData>
    <row r="1" spans="1:5" s="7" customFormat="1">
      <c r="A1" s="14" t="s">
        <v>35</v>
      </c>
      <c r="E1" s="11"/>
    </row>
    <row r="2" spans="1:5" s="7" customFormat="1" ht="51" customHeight="1">
      <c r="A2" s="3" t="s">
        <v>1</v>
      </c>
      <c r="B2" s="3" t="s">
        <v>2</v>
      </c>
      <c r="C2" s="3" t="s">
        <v>3</v>
      </c>
      <c r="D2" s="3" t="s">
        <v>4</v>
      </c>
      <c r="E2" s="18" t="s">
        <v>5</v>
      </c>
    </row>
    <row r="3" spans="1:5" s="8" customFormat="1">
      <c r="A3" s="4" t="s">
        <v>8</v>
      </c>
      <c r="B3" s="4">
        <v>24041</v>
      </c>
      <c r="C3" s="4">
        <f>B3*1.21</f>
        <v>29089.61</v>
      </c>
      <c r="D3" s="4">
        <v>7084</v>
      </c>
      <c r="E3" s="17" t="s">
        <v>7</v>
      </c>
    </row>
    <row r="4" spans="1:5" s="8" customFormat="1">
      <c r="A4" s="5" t="s">
        <v>29</v>
      </c>
      <c r="B4" s="5">
        <f>SUM(B3:B3)</f>
        <v>24041</v>
      </c>
      <c r="C4" s="5"/>
      <c r="D4" s="5">
        <f>SUM(D3:D3)</f>
        <v>7084</v>
      </c>
      <c r="E4" s="5"/>
    </row>
    <row r="5" spans="1:5" s="12" customFormat="1" ht="12.75" customHeight="1">
      <c r="A5" s="15" t="s">
        <v>30</v>
      </c>
      <c r="B5" s="16"/>
      <c r="C5" s="16"/>
    </row>
    <row r="6" spans="1:5" ht="12.75" customHeight="1">
      <c r="A6" s="13" t="s">
        <v>31</v>
      </c>
      <c r="B6" s="9"/>
      <c r="C6" s="9"/>
    </row>
    <row r="7" spans="1:5" customFormat="1" ht="15" customHeight="1">
      <c r="A7" s="13"/>
      <c r="B7" s="13"/>
      <c r="C7" s="13"/>
    </row>
    <row r="8" spans="1:5" customFormat="1" ht="15">
      <c r="A8" s="2"/>
      <c r="B8" s="2"/>
      <c r="C8" s="2"/>
    </row>
  </sheetData>
  <printOptions horizontalCentered="1"/>
  <pageMargins left="0" right="0" top="1" bottom="0.75" header="0.5" footer="0.5"/>
  <pageSetup orientation="landscape" cellComments="asDisplaye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29"/>
  <sheetViews>
    <sheetView workbookViewId="0" xr3:uid="{F9CF3CF3-643B-5BE6-8B46-32C596A47465}">
      <pane ySplit="2" topLeftCell="A16" activePane="bottomLeft" state="frozen"/>
      <selection pane="bottomLeft" activeCell="D4" sqref="D4"/>
    </sheetView>
  </sheetViews>
  <sheetFormatPr defaultRowHeight="12.75"/>
  <cols>
    <col min="1" max="1" width="13.28515625" style="2" bestFit="1" customWidth="1"/>
    <col min="2" max="2" width="12" style="2" customWidth="1"/>
    <col min="3" max="4" width="14.85546875" style="2" customWidth="1"/>
    <col min="5" max="5" width="11.7109375" style="2" customWidth="1"/>
    <col min="6" max="16384" width="9.140625" style="2"/>
  </cols>
  <sheetData>
    <row r="1" spans="1:7" s="7" customFormat="1">
      <c r="A1" s="14" t="s">
        <v>36</v>
      </c>
      <c r="E1" s="11"/>
    </row>
    <row r="2" spans="1:7" s="7" customFormat="1" ht="51" customHeight="1">
      <c r="A2" s="3" t="s">
        <v>1</v>
      </c>
      <c r="B2" s="3" t="s">
        <v>2</v>
      </c>
      <c r="C2" s="3" t="s">
        <v>3</v>
      </c>
      <c r="D2" s="3" t="s">
        <v>4</v>
      </c>
      <c r="E2" s="18" t="s">
        <v>5</v>
      </c>
    </row>
    <row r="3" spans="1:7" s="8" customFormat="1">
      <c r="A3" s="4" t="s">
        <v>6</v>
      </c>
      <c r="B3" s="4">
        <v>13211</v>
      </c>
      <c r="C3" s="4">
        <f>B3*1.21</f>
        <v>15985.31</v>
      </c>
      <c r="D3" s="4">
        <v>11302</v>
      </c>
      <c r="E3" s="17" t="s">
        <v>7</v>
      </c>
      <c r="G3" s="21"/>
    </row>
    <row r="4" spans="1:7" s="8" customFormat="1">
      <c r="A4" s="4" t="s">
        <v>37</v>
      </c>
      <c r="B4" s="4">
        <v>9210</v>
      </c>
      <c r="C4" s="4">
        <f t="shared" ref="C4:C24" si="0">B4*1.21</f>
        <v>11144.1</v>
      </c>
      <c r="D4" s="4">
        <v>10955</v>
      </c>
      <c r="E4" s="17" t="s">
        <v>7</v>
      </c>
      <c r="G4" s="21"/>
    </row>
    <row r="5" spans="1:7" s="8" customFormat="1">
      <c r="A5" s="4" t="s">
        <v>9</v>
      </c>
      <c r="B5" s="4">
        <v>14601</v>
      </c>
      <c r="C5" s="4">
        <f t="shared" si="0"/>
        <v>17667.21</v>
      </c>
      <c r="D5" s="4">
        <v>14959</v>
      </c>
      <c r="E5" s="17" t="s">
        <v>7</v>
      </c>
      <c r="G5" s="21"/>
    </row>
    <row r="6" spans="1:7" s="8" customFormat="1">
      <c r="A6" s="4" t="s">
        <v>10</v>
      </c>
      <c r="B6" s="4">
        <v>23303</v>
      </c>
      <c r="C6" s="4">
        <f t="shared" si="0"/>
        <v>28196.629999999997</v>
      </c>
      <c r="D6" s="4">
        <v>21965</v>
      </c>
      <c r="E6" s="17" t="s">
        <v>7</v>
      </c>
      <c r="G6" s="21"/>
    </row>
    <row r="7" spans="1:7" s="8" customFormat="1">
      <c r="A7" s="4" t="s">
        <v>11</v>
      </c>
      <c r="B7" s="4">
        <v>11272</v>
      </c>
      <c r="C7" s="4">
        <f t="shared" si="0"/>
        <v>13639.119999999999</v>
      </c>
      <c r="D7" s="4">
        <v>10390</v>
      </c>
      <c r="E7" s="17" t="s">
        <v>7</v>
      </c>
      <c r="G7" s="21"/>
    </row>
    <row r="8" spans="1:7" s="8" customFormat="1">
      <c r="A8" s="4" t="s">
        <v>12</v>
      </c>
      <c r="B8" s="4">
        <v>8027</v>
      </c>
      <c r="C8" s="4">
        <f t="shared" si="0"/>
        <v>9712.67</v>
      </c>
      <c r="D8" s="4">
        <v>6820</v>
      </c>
      <c r="E8" s="17" t="s">
        <v>7</v>
      </c>
      <c r="G8" s="21"/>
    </row>
    <row r="9" spans="1:7" s="8" customFormat="1">
      <c r="A9" s="4" t="s">
        <v>13</v>
      </c>
      <c r="B9" s="4">
        <v>21115</v>
      </c>
      <c r="C9" s="4">
        <f t="shared" si="0"/>
        <v>25549.149999999998</v>
      </c>
      <c r="D9" s="4">
        <v>20817</v>
      </c>
      <c r="E9" s="17" t="s">
        <v>7</v>
      </c>
      <c r="G9" s="21"/>
    </row>
    <row r="10" spans="1:7" s="8" customFormat="1">
      <c r="A10" s="4" t="s">
        <v>38</v>
      </c>
      <c r="B10" s="4">
        <v>18639</v>
      </c>
      <c r="C10" s="4">
        <f t="shared" si="0"/>
        <v>22553.19</v>
      </c>
      <c r="D10" s="4">
        <v>14881</v>
      </c>
      <c r="E10" s="17" t="s">
        <v>7</v>
      </c>
      <c r="G10" s="21"/>
    </row>
    <row r="11" spans="1:7" s="8" customFormat="1">
      <c r="A11" s="4" t="s">
        <v>14</v>
      </c>
      <c r="B11" s="4">
        <v>3828</v>
      </c>
      <c r="C11" s="4">
        <f t="shared" si="0"/>
        <v>4631.88</v>
      </c>
      <c r="D11" s="4">
        <v>2573</v>
      </c>
      <c r="E11" s="17" t="s">
        <v>7</v>
      </c>
      <c r="G11" s="21"/>
    </row>
    <row r="12" spans="1:7" s="8" customFormat="1">
      <c r="A12" s="4" t="s">
        <v>15</v>
      </c>
      <c r="B12" s="4">
        <v>17023</v>
      </c>
      <c r="C12" s="4">
        <f t="shared" si="0"/>
        <v>20597.829999999998</v>
      </c>
      <c r="D12" s="4">
        <v>17791</v>
      </c>
      <c r="E12" s="17" t="s">
        <v>7</v>
      </c>
      <c r="G12" s="21"/>
    </row>
    <row r="13" spans="1:7" s="8" customFormat="1" ht="12.75" customHeight="1">
      <c r="A13" s="4" t="s">
        <v>39</v>
      </c>
      <c r="B13" s="4">
        <v>6315</v>
      </c>
      <c r="C13" s="4">
        <f t="shared" si="0"/>
        <v>7641.15</v>
      </c>
      <c r="D13" s="4">
        <v>7360</v>
      </c>
      <c r="E13" s="17" t="s">
        <v>7</v>
      </c>
      <c r="G13" s="21"/>
    </row>
    <row r="14" spans="1:7" s="8" customFormat="1" ht="13.5" customHeight="1">
      <c r="A14" s="4" t="s">
        <v>17</v>
      </c>
      <c r="B14" s="4">
        <v>15780</v>
      </c>
      <c r="C14" s="4">
        <f t="shared" si="0"/>
        <v>19093.8</v>
      </c>
      <c r="D14" s="4">
        <v>15398</v>
      </c>
      <c r="E14" s="17" t="s">
        <v>7</v>
      </c>
      <c r="G14" s="21"/>
    </row>
    <row r="15" spans="1:7" s="8" customFormat="1">
      <c r="A15" s="4" t="s">
        <v>19</v>
      </c>
      <c r="B15" s="4">
        <v>2062</v>
      </c>
      <c r="C15" s="4">
        <f t="shared" si="0"/>
        <v>2495.02</v>
      </c>
      <c r="D15" s="4">
        <v>1498</v>
      </c>
      <c r="E15" s="17" t="s">
        <v>7</v>
      </c>
      <c r="G15" s="21"/>
    </row>
    <row r="16" spans="1:7" s="8" customFormat="1">
      <c r="A16" s="4" t="s">
        <v>20</v>
      </c>
      <c r="B16" s="4">
        <v>5135</v>
      </c>
      <c r="C16" s="4">
        <f t="shared" si="0"/>
        <v>6213.3499999999995</v>
      </c>
      <c r="D16" s="4">
        <v>4618</v>
      </c>
      <c r="E16" s="17" t="s">
        <v>7</v>
      </c>
      <c r="G16" s="21"/>
    </row>
    <row r="17" spans="1:7" s="8" customFormat="1">
      <c r="A17" s="4" t="s">
        <v>22</v>
      </c>
      <c r="B17" s="4">
        <v>19522</v>
      </c>
      <c r="C17" s="4">
        <f t="shared" si="0"/>
        <v>23621.62</v>
      </c>
      <c r="D17" s="4">
        <v>17389</v>
      </c>
      <c r="E17" s="17" t="s">
        <v>7</v>
      </c>
      <c r="G17" s="21"/>
    </row>
    <row r="18" spans="1:7" s="8" customFormat="1" ht="12.75" customHeight="1">
      <c r="A18" s="4" t="s">
        <v>40</v>
      </c>
      <c r="B18" s="4">
        <v>11641</v>
      </c>
      <c r="C18" s="4">
        <f t="shared" si="0"/>
        <v>14085.609999999999</v>
      </c>
      <c r="D18" s="4">
        <v>11936</v>
      </c>
      <c r="E18" s="17" t="s">
        <v>7</v>
      </c>
      <c r="G18" s="21"/>
    </row>
    <row r="19" spans="1:7" s="8" customFormat="1" ht="12.75" customHeight="1">
      <c r="A19" s="4" t="s">
        <v>23</v>
      </c>
      <c r="B19" s="4">
        <v>17952</v>
      </c>
      <c r="C19" s="4">
        <f t="shared" si="0"/>
        <v>21721.919999999998</v>
      </c>
      <c r="D19" s="4">
        <v>12547</v>
      </c>
      <c r="E19" s="17" t="s">
        <v>7</v>
      </c>
      <c r="G19" s="21"/>
    </row>
    <row r="20" spans="1:7" s="8" customFormat="1" ht="12.75" customHeight="1">
      <c r="A20" s="4" t="s">
        <v>25</v>
      </c>
      <c r="B20" s="4">
        <v>7736</v>
      </c>
      <c r="C20" s="4">
        <f t="shared" si="0"/>
        <v>9360.56</v>
      </c>
      <c r="D20" s="4">
        <v>4191</v>
      </c>
      <c r="E20" s="17" t="s">
        <v>7</v>
      </c>
      <c r="G20" s="21"/>
    </row>
    <row r="21" spans="1:7" s="8" customFormat="1" ht="12.75" customHeight="1">
      <c r="A21" s="4" t="s">
        <v>41</v>
      </c>
      <c r="B21" s="4">
        <v>52301</v>
      </c>
      <c r="C21" s="4">
        <f t="shared" si="0"/>
        <v>63284.21</v>
      </c>
      <c r="D21" s="4">
        <v>51676</v>
      </c>
      <c r="E21" s="17" t="s">
        <v>7</v>
      </c>
      <c r="G21" s="21"/>
    </row>
    <row r="22" spans="1:7" s="8" customFormat="1" ht="12.75" customHeight="1">
      <c r="A22" s="4" t="s">
        <v>26</v>
      </c>
      <c r="B22" s="4">
        <v>9223</v>
      </c>
      <c r="C22" s="4">
        <f t="shared" si="0"/>
        <v>11159.83</v>
      </c>
      <c r="D22" s="4">
        <v>7420</v>
      </c>
      <c r="E22" s="17" t="s">
        <v>7</v>
      </c>
      <c r="G22" s="21"/>
    </row>
    <row r="23" spans="1:7" s="8" customFormat="1">
      <c r="A23" s="4" t="s">
        <v>27</v>
      </c>
      <c r="B23" s="4">
        <v>17815</v>
      </c>
      <c r="C23" s="4">
        <f t="shared" si="0"/>
        <v>21556.149999999998</v>
      </c>
      <c r="D23" s="4">
        <v>16455</v>
      </c>
      <c r="E23" s="17" t="s">
        <v>7</v>
      </c>
      <c r="G23" s="21"/>
    </row>
    <row r="24" spans="1:7" s="8" customFormat="1" ht="12.75" customHeight="1">
      <c r="A24" s="4" t="s">
        <v>28</v>
      </c>
      <c r="B24" s="4">
        <v>7915</v>
      </c>
      <c r="C24" s="4">
        <f t="shared" si="0"/>
        <v>9577.15</v>
      </c>
      <c r="D24" s="4">
        <v>6751</v>
      </c>
      <c r="E24" s="17" t="s">
        <v>7</v>
      </c>
      <c r="G24" s="21"/>
    </row>
    <row r="25" spans="1:7" s="8" customFormat="1">
      <c r="A25" s="5" t="s">
        <v>29</v>
      </c>
      <c r="B25" s="5">
        <f>SUM(B3:B24)</f>
        <v>313626</v>
      </c>
      <c r="C25" s="5"/>
      <c r="D25" s="5">
        <f>SUM(D3:D24)</f>
        <v>289692</v>
      </c>
      <c r="E25" s="6"/>
    </row>
    <row r="26" spans="1:7" s="12" customFormat="1" ht="12.75" customHeight="1">
      <c r="A26" s="15" t="s">
        <v>30</v>
      </c>
      <c r="B26" s="16"/>
      <c r="C26" s="19"/>
      <c r="D26" s="19"/>
      <c r="E26" s="8"/>
    </row>
    <row r="27" spans="1:7" ht="12.75" customHeight="1">
      <c r="A27" s="13" t="s">
        <v>31</v>
      </c>
      <c r="B27" s="9"/>
      <c r="C27" s="9"/>
      <c r="D27" s="9"/>
      <c r="E27" s="8"/>
    </row>
    <row r="28" spans="1:7" customFormat="1" ht="15" customHeight="1">
      <c r="A28" s="13"/>
      <c r="B28" s="13"/>
      <c r="C28" s="13"/>
      <c r="D28" s="13"/>
      <c r="E28" s="8"/>
    </row>
    <row r="29" spans="1:7" customFormat="1" ht="15">
      <c r="A29" s="2"/>
      <c r="B29" s="2"/>
      <c r="C29" s="2"/>
      <c r="D29" s="2"/>
    </row>
  </sheetData>
  <printOptions horizontalCentered="1"/>
  <pageMargins left="0" right="0" top="1" bottom="0.75" header="0.5" footer="0.5"/>
  <pageSetup orientation="landscape" cellComments="asDisplayed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29f62856-1543-49d4-a736-4569d363f533" ContentTypeId="0x0101" PreviousValue="fals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3F261F9C2EFB24ABA35C5C2B7BA91EB" ma:contentTypeVersion="12" ma:contentTypeDescription="Create a new document." ma:contentTypeScope="" ma:versionID="5fcca457218154dc71fffec3924ae6a5">
  <xsd:schema xmlns:xsd="http://www.w3.org/2001/XMLSchema" xmlns:xs="http://www.w3.org/2001/XMLSchema" xmlns:p="http://schemas.microsoft.com/office/2006/metadata/properties" xmlns:ns1="http://schemas.microsoft.com/sharepoint/v3" xmlns:ns2="4ffa91fb-a0ff-4ac5-b2db-65c790d184a4" xmlns:ns3="http://schemas.microsoft.com/sharepoint.v3" xmlns:ns4="http://schemas.microsoft.com/sharepoint/v3/fields" xmlns:ns5="905a4662-6dfc-440e-98fd-642ec5771328" xmlns:ns6="7d8dd676-26ca-4e08-b90f-b4e0026a58ac" targetNamespace="http://schemas.microsoft.com/office/2006/metadata/properties" ma:root="true" ma:fieldsID="91c43257eb4446dd2862a72c07b981b8" ns1:_="" ns2:_="" ns3:_="" ns4:_="" ns5:_="" ns6:_="">
    <xsd:import namespace="http://schemas.microsoft.com/sharepoint/v3"/>
    <xsd:import namespace="4ffa91fb-a0ff-4ac5-b2db-65c790d184a4"/>
    <xsd:import namespace="http://schemas.microsoft.com/sharepoint.v3"/>
    <xsd:import namespace="http://schemas.microsoft.com/sharepoint/v3/fields"/>
    <xsd:import namespace="905a4662-6dfc-440e-98fd-642ec5771328"/>
    <xsd:import namespace="7d8dd676-26ca-4e08-b90f-b4e0026a58ac"/>
    <xsd:element name="properties">
      <xsd:complexType>
        <xsd:sequence>
          <xsd:element name="documentManagement">
            <xsd:complexType>
              <xsd:all>
                <xsd:element ref="ns2:Document_x0020_Creation_x0020_Date" minOccurs="0"/>
                <xsd:element ref="ns2:Creator" minOccurs="0"/>
                <xsd:element ref="ns2:EPA_x0020_Office" minOccurs="0"/>
                <xsd:element ref="ns2:Record" minOccurs="0"/>
                <xsd:element ref="ns3:CategoryDescription" minOccurs="0"/>
                <xsd:element ref="ns2:Identifier" minOccurs="0"/>
                <xsd:element ref="ns2:EPA_x0020_Contributor" minOccurs="0"/>
                <xsd:element ref="ns2:External_x0020_Contributor" minOccurs="0"/>
                <xsd:element ref="ns4:_Coverage" minOccurs="0"/>
                <xsd:element ref="ns2:EPA_x0020_Related_x0020_Documents" minOccurs="0"/>
                <xsd:element ref="ns4:_Source" minOccurs="0"/>
                <xsd:element ref="ns2:Rights" minOccurs="0"/>
                <xsd:element ref="ns1:Language" minOccurs="0"/>
                <xsd:element ref="ns2:j747ac98061d40f0aa7bd47e1db5675d" minOccurs="0"/>
                <xsd:element ref="ns2:TaxKeywordTaxHTField" minOccurs="0"/>
                <xsd:element ref="ns2:TaxCatchAllLabel" minOccurs="0"/>
                <xsd:element ref="ns2:TaxCatchAll" minOccurs="0"/>
                <xsd:element ref="ns2:e3f09c3df709400db2417a7161762d62" minOccurs="0"/>
                <xsd:element ref="ns5:MediaServiceMetadata" minOccurs="0"/>
                <xsd:element ref="ns5:MediaServiceFastMetadata" minOccurs="0"/>
                <xsd:element ref="ns6:SharedWithUsers" minOccurs="0"/>
                <xsd:element ref="ns6:SharedWithDetails" minOccurs="0"/>
                <xsd:element ref="ns5:MediaServiceEventHashCode" minOccurs="0"/>
                <xsd:element ref="ns5:MediaServiceGenerationTime" minOccurs="0"/>
                <xsd:element ref="ns5:MediaServiceAutoTags" minOccurs="0"/>
                <xsd:element ref="ns5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Language" ma:index="17" nillable="true" ma:displayName="Language" ma:default="English" ma:description="Select the document language from the drop down." ma:format="Dropdown" ma:internalName="Language" ma:readOnly="false">
      <xsd:simpleType>
        <xsd:restriction base="dms:Choice">
          <xsd:enumeration value="Arabic (Saudi Arabia)"/>
          <xsd:enumeration value="Bulgarian (Bulgaria)"/>
          <xsd:enumeration value="Chinese (Hong Kong S.A.R.)"/>
          <xsd:enumeration value="Chinese (People's Republic of China)"/>
          <xsd:enumeration value="Chinese (Taiwan)"/>
          <xsd:enumeration value="Croatian (Croatia)"/>
          <xsd:enumeration value="Czech (Czech Republic)"/>
          <xsd:enumeration value="Danish (Denmark)"/>
          <xsd:enumeration value="Dutch (Netherlands)"/>
          <xsd:enumeration value="English"/>
          <xsd:enumeration value="Estonian (Estonia)"/>
          <xsd:enumeration value="Finnish (Finland)"/>
          <xsd:enumeration value="French (France)"/>
          <xsd:enumeration value="German (Germany)"/>
          <xsd:enumeration value="Greek (Greece)"/>
          <xsd:enumeration value="Hebrew (Israel)"/>
          <xsd:enumeration value="Hindi (India)"/>
          <xsd:enumeration value="Hungarian (Hungary)"/>
          <xsd:enumeration value="Indonesian (Indonesia)"/>
          <xsd:enumeration value="Italian (Italy)"/>
          <xsd:enumeration value="Japanese (Japan)"/>
          <xsd:enumeration value="Korean (Korea)"/>
          <xsd:enumeration value="Latvian (Latvia)"/>
          <xsd:enumeration value="Lithuanian (Lithuania)"/>
          <xsd:enumeration value="Malay (Malaysia)"/>
          <xsd:enumeration value="Norwegian (Bokmal) (Norway)"/>
          <xsd:enumeration value="Polish (Poland)"/>
          <xsd:enumeration value="Portuguese (Brazil)"/>
          <xsd:enumeration value="Portuguese (Portugal)"/>
          <xsd:enumeration value="Romanian (Romania)"/>
          <xsd:enumeration value="Russian (Russia)"/>
          <xsd:enumeration value="Serbian (Latin) (Serbia)"/>
          <xsd:enumeration value="Slovak (Slovakia)"/>
          <xsd:enumeration value="Slovenian (Slovenia)"/>
          <xsd:enumeration value="Spanish (Spain)"/>
          <xsd:enumeration value="Swedish (Sweden)"/>
          <xsd:enumeration value="Thai (Thailand)"/>
          <xsd:enumeration value="Turkish (Turkey)"/>
          <xsd:enumeration value="Ukrainian (Ukraine)"/>
          <xsd:enumeration value="Urdu (Islamic Republic of Pakistan)"/>
          <xsd:enumeration value="Vietnamese (Vietnam)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fa91fb-a0ff-4ac5-b2db-65c790d184a4" elementFormDefault="qualified">
    <xsd:import namespace="http://schemas.microsoft.com/office/2006/documentManagement/types"/>
    <xsd:import namespace="http://schemas.microsoft.com/office/infopath/2007/PartnerControls"/>
    <xsd:element name="Document_x0020_Creation_x0020_Date" ma:index="2" nillable="true" ma:displayName="Document Date" ma:default="[today]" ma:description="Enter the date this document was last modified. The upload date has been entered by default." ma:format="DateOnly" ma:internalName="Document_x0020_Creation_x0020_Date" ma:readOnly="false">
      <xsd:simpleType>
        <xsd:restriction base="dms:DateTime"/>
      </xsd:simpleType>
    </xsd:element>
    <xsd:element name="Creator" ma:index="3" nillable="true" ma:displayName="Creator" ma:description="Enter the person primarily responsible for the document. The name of the person uploading the document has been entered by default." ma:list="UserInfo" ma:SharePointGroup="0" ma:internalName="Crea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PA_x0020_Office" ma:index="4" nillable="true" ma:displayName="EPA Office" ma:description="Enter the EPA organization primarily responsible for the document. The office of the person uploading the document has been entered by default." ma:internalName="EPA_x0020_Office" ma:readOnly="false">
      <xsd:simpleType>
        <xsd:restriction base="dms:Text">
          <xsd:maxLength value="255"/>
        </xsd:restriction>
      </xsd:simpleType>
    </xsd:element>
    <xsd:element name="Record" ma:index="5" nillable="true" ma:displayName="Record" ma:default="Shared" ma:description="For documents that provide evidence of EPA decisions and actions, select &quot;Shared&quot; (open access) or &quot;Private&quot; (restricted access)." ma:format="Dropdown" ma:internalName="Record">
      <xsd:simpleType>
        <xsd:restriction base="dms:Choice">
          <xsd:enumeration value="None"/>
          <xsd:enumeration value="Shared"/>
          <xsd:enumeration value="Private"/>
        </xsd:restriction>
      </xsd:simpleType>
    </xsd:element>
    <xsd:element name="Identifier" ma:index="9" nillable="true" ma:displayName="Identifier" ma:description="Enter all EPA identification numbers applicable to this document, one on each line." ma:internalName="Identifier" ma:readOnly="false">
      <xsd:simpleType>
        <xsd:restriction base="dms:Note">
          <xsd:maxLength value="255"/>
        </xsd:restriction>
      </xsd:simpleType>
    </xsd:element>
    <xsd:element name="EPA_x0020_Contributor" ma:index="11" nillable="true" ma:displayName="EPA Contributor" ma:description="Enter an EPA person who contributed to the creation of the document but is not the primary author." ma:list="UserInfo" ma:SharePointGroup="0" ma:internalName="EPA_x0020_Contribu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xternal_x0020_Contributor" ma:index="12" nillable="true" ma:displayName="External Contributor" ma:description="Enter a non-EPA person who contributed to the creation of the document but is not the primary author." ma:internalName="External_x0020_Contributor" ma:readOnly="false">
      <xsd:simpleType>
        <xsd:restriction base="dms:Note">
          <xsd:maxLength value="255"/>
        </xsd:restriction>
      </xsd:simpleType>
    </xsd:element>
    <xsd:element name="EPA_x0020_Related_x0020_Documents" ma:index="14" nillable="true" ma:displayName="Other Related Documents" ma:description="Enter any related document." ma:internalName="EPA_x0020_Related_x0020_Documents" ma:readOnly="false">
      <xsd:simpleType>
        <xsd:restriction base="dms:Note">
          <xsd:maxLength value="255"/>
        </xsd:restriction>
      </xsd:simpleType>
    </xsd:element>
    <xsd:element name="Rights" ma:index="16" nillable="true" ma:displayName="Rights" ma:description="Enter information about intellectual property rights held over the document (e.g. copyright, patent, trademark)." ma:internalName="Rights" ma:readOnly="false">
      <xsd:simpleType>
        <xsd:restriction base="dms:Note">
          <xsd:maxLength value="255"/>
        </xsd:restriction>
      </xsd:simpleType>
    </xsd:element>
    <xsd:element name="j747ac98061d40f0aa7bd47e1db5675d" ma:index="19" nillable="true" ma:taxonomy="true" ma:internalName="j747ac98061d40f0aa7bd47e1db5675d" ma:taxonomyFieldName="Document_x0020_Type" ma:displayName="Document Type" ma:readOnly="false" ma:default="" ma:fieldId="{3747ac98-061d-40f0-aa7b-d47e1db5675d}" ma:sspId="29f62856-1543-49d4-a736-4569d363f533" ma:termSetId="e06cd6a9-a175-4da0-81cb-8dba7aa394a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KeywordTaxHTField" ma:index="21" nillable="true" ma:taxonomy="true" ma:internalName="TaxKeywordTaxHTField" ma:taxonomyFieldName="TaxKeyword" ma:displayName="Enterprise Keywords" ma:readOnly="false" ma:fieldId="{23f27201-bee3-471e-b2e7-b64fd8b7ca38}" ma:taxonomyMulti="true" ma:sspId="29f62856-1543-49d4-a736-4569d363f533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Label" ma:index="23" nillable="true" ma:displayName="Taxonomy Catch All Column1" ma:description="" ma:hidden="true" ma:list="{aec54597-794d-48fd-aaaa-4eaa50f4ff1d}" ma:internalName="TaxCatchAllLabel" ma:readOnly="true" ma:showField="CatchAllDataLabel" ma:web="7d8dd676-26ca-4e08-b90f-b4e0026a58a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24" nillable="true" ma:displayName="Taxonomy Catch All Column" ma:description="" ma:hidden="true" ma:list="{aec54597-794d-48fd-aaaa-4eaa50f4ff1d}" ma:internalName="TaxCatchAll" ma:showField="CatchAllData" ma:web="7d8dd676-26ca-4e08-b90f-b4e0026a58a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3f09c3df709400db2417a7161762d62" ma:index="28" nillable="true" ma:taxonomy="true" ma:internalName="e3f09c3df709400db2417a7161762d62" ma:taxonomyFieldName="EPA_x0020_Subject" ma:displayName="EPA Subject" ma:readOnly="false" ma:default="" ma:fieldId="{e3f09c3d-f709-400d-b241-7a7161762d62}" ma:taxonomyMulti="true" ma:sspId="29f62856-1543-49d4-a736-4569d363f533" ma:termSetId="7a3d4ae0-7e62-45a2-a406-c6a8a6a8eee3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.v3" elementFormDefault="qualified">
    <xsd:import namespace="http://schemas.microsoft.com/office/2006/documentManagement/types"/>
    <xsd:import namespace="http://schemas.microsoft.com/office/infopath/2007/PartnerControls"/>
    <xsd:element name="CategoryDescription" ma:index="6" nillable="true" ma:displayName="Description" ma:description="Enter a brief description." ma:internalName="CategoryDescription" ma:readOnly="fals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Coverage" ma:index="13" nillable="true" ma:displayName="Coverage" ma:description="Enter the geographic location, jurisdiction, or time period for which the document is relevant." ma:internalName="_Coverage" ma:readOnly="false">
      <xsd:simpleType>
        <xsd:restriction base="dms:Text">
          <xsd:maxLength value="255"/>
        </xsd:restriction>
      </xsd:simpleType>
    </xsd:element>
    <xsd:element name="_Source" ma:index="15" nillable="true" ma:displayName="Source" ma:description="Enter a source from which the document is derived." ma:internalName="_Source" ma:readOnly="fals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5a4662-6dfc-440e-98fd-642ec57713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3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EventHashCode" ma:index="3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3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Tags" ma:index="35" nillable="true" ma:displayName="Tags" ma:internalName="MediaServiceAutoTags" ma:readOnly="true">
      <xsd:simpleType>
        <xsd:restriction base="dms:Text"/>
      </xsd:simpleType>
    </xsd:element>
    <xsd:element name="MediaServiceOCR" ma:index="3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8dd676-26ca-4e08-b90f-b4e0026a58ac" elementFormDefault="qualified">
    <xsd:import namespace="http://schemas.microsoft.com/office/2006/documentManagement/types"/>
    <xsd:import namespace="http://schemas.microsoft.com/office/infopath/2007/PartnerControls"/>
    <xsd:element name="SharedWithUsers" ma:index="3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5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Source xmlns="http://schemas.microsoft.com/sharepoint/v3/fields" xsi:nil="true"/>
    <Language xmlns="http://schemas.microsoft.com/sharepoint/v3">English</Language>
    <j747ac98061d40f0aa7bd47e1db5675d xmlns="4ffa91fb-a0ff-4ac5-b2db-65c790d184a4">
      <Terms xmlns="http://schemas.microsoft.com/office/infopath/2007/PartnerControls"/>
    </j747ac98061d40f0aa7bd47e1db5675d>
    <e3f09c3df709400db2417a7161762d62 xmlns="4ffa91fb-a0ff-4ac5-b2db-65c790d184a4">
      <Terms xmlns="http://schemas.microsoft.com/office/infopath/2007/PartnerControls"/>
    </e3f09c3df709400db2417a7161762d62>
    <External_x0020_Contributor xmlns="4ffa91fb-a0ff-4ac5-b2db-65c790d184a4" xsi:nil="true"/>
    <TaxKeywordTaxHTField xmlns="4ffa91fb-a0ff-4ac5-b2db-65c790d184a4">
      <Terms xmlns="http://schemas.microsoft.com/office/infopath/2007/PartnerControls"/>
    </TaxKeywordTaxHTField>
    <Record xmlns="4ffa91fb-a0ff-4ac5-b2db-65c790d184a4">Shared</Record>
    <Rights xmlns="4ffa91fb-a0ff-4ac5-b2db-65c790d184a4" xsi:nil="true"/>
    <Document_x0020_Creation_x0020_Date xmlns="4ffa91fb-a0ff-4ac5-b2db-65c790d184a4">2019-05-14T15:23:58+00:00</Document_x0020_Creation_x0020_Date>
    <EPA_x0020_Office xmlns="4ffa91fb-a0ff-4ac5-b2db-65c790d184a4" xsi:nil="true"/>
    <CategoryDescription xmlns="http://schemas.microsoft.com/sharepoint.v3" xsi:nil="true"/>
    <Identifier xmlns="4ffa91fb-a0ff-4ac5-b2db-65c790d184a4" xsi:nil="true"/>
    <_Coverage xmlns="http://schemas.microsoft.com/sharepoint/v3/fields" xsi:nil="true"/>
    <Creator xmlns="4ffa91fb-a0ff-4ac5-b2db-65c790d184a4">
      <UserInfo>
        <DisplayName/>
        <AccountId xsi:nil="true"/>
        <AccountType/>
      </UserInfo>
    </Creator>
    <EPA_x0020_Related_x0020_Documents xmlns="4ffa91fb-a0ff-4ac5-b2db-65c790d184a4" xsi:nil="true"/>
    <EPA_x0020_Contributor xmlns="4ffa91fb-a0ff-4ac5-b2db-65c790d184a4">
      <UserInfo>
        <DisplayName/>
        <AccountId xsi:nil="true"/>
        <AccountType/>
      </UserInfo>
    </EPA_x0020_Contributor>
    <TaxCatchAll xmlns="4ffa91fb-a0ff-4ac5-b2db-65c790d184a4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FC8F7AF-79E7-4072-967E-BB5A74A9F022}"/>
</file>

<file path=customXml/itemProps2.xml><?xml version="1.0" encoding="utf-8"?>
<ds:datastoreItem xmlns:ds="http://schemas.openxmlformats.org/officeDocument/2006/customXml" ds:itemID="{E1DB96AA-12D2-4990-B498-0D1E0F684F98}"/>
</file>

<file path=customXml/itemProps3.xml><?xml version="1.0" encoding="utf-8"?>
<ds:datastoreItem xmlns:ds="http://schemas.openxmlformats.org/officeDocument/2006/customXml" ds:itemID="{DBDD2CC2-26EC-4328-A33B-3D9641483267}"/>
</file>

<file path=customXml/itemProps4.xml><?xml version="1.0" encoding="utf-8"?>
<ds:datastoreItem xmlns:ds="http://schemas.openxmlformats.org/officeDocument/2006/customXml" ds:itemID="{B29A3D3E-F921-43C3-80C9-15E49F4DC3C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US-EPA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EPA</dc:creator>
  <cp:keywords/>
  <dc:description/>
  <cp:lastModifiedBy>Kuhns, Jason</cp:lastModifiedBy>
  <cp:revision/>
  <dcterms:created xsi:type="dcterms:W3CDTF">2011-11-01T17:54:32Z</dcterms:created>
  <dcterms:modified xsi:type="dcterms:W3CDTF">2019-05-28T15:21:35Z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{2EF4F1B2-E217-4D8B-BBCF-13361E8C818C}</vt:lpwstr>
  </property>
  <property fmtid="{D5CDD505-2E9C-101B-9397-08002B2CF9AE}" pid="3" name="ContentTypeId">
    <vt:lpwstr>0x01010013F261F9C2EFB24ABA35C5C2B7BA91EB</vt:lpwstr>
  </property>
  <property fmtid="{D5CDD505-2E9C-101B-9397-08002B2CF9AE}" pid="4" name="TaxKeyword">
    <vt:lpwstr/>
  </property>
  <property fmtid="{D5CDD505-2E9C-101B-9397-08002B2CF9AE}" pid="5" name="EPA Subject">
    <vt:lpwstr/>
  </property>
  <property fmtid="{D5CDD505-2E9C-101B-9397-08002B2CF9AE}" pid="6" name="Document Type">
    <vt:lpwstr/>
  </property>
</Properties>
</file>