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66925"/>
  <mc:AlternateContent xmlns:mc="http://schemas.openxmlformats.org/markup-compatibility/2006">
    <mc:Choice Requires="x15">
      <x15ac:absPath xmlns:x15ac="http://schemas.microsoft.com/office/spreadsheetml/2010/11/ac" url="C:\Users\jjollie\Documents\One EPA Website\New Data Reporting\"/>
    </mc:Choice>
  </mc:AlternateContent>
  <xr:revisionPtr revIDLastSave="0" documentId="8_{36AD7F56-9E39-4256-965C-80B66548DE0E}" xr6:coauthVersionLast="41" xr6:coauthVersionMax="41" xr10:uidLastSave="{00000000-0000-0000-0000-000000000000}"/>
  <bookViews>
    <workbookView xWindow="28680" yWindow="-120" windowWidth="19440" windowHeight="15000" activeTab="1" xr2:uid="{7AC63F45-4E99-40DF-B260-9149B48085A3}"/>
  </bookViews>
  <sheets>
    <sheet name="Instructions" sheetId="4" r:id="rId1"/>
    <sheet name="Class X" sheetId="1" r:id="rId2"/>
    <sheet name="Prepopulated Lists" sheetId="3" state="hidden" r:id="rId3"/>
  </sheets>
  <definedNames>
    <definedName name="FiscalYear">'Prepopulated Lists'!$C$2:$C$12</definedName>
    <definedName name="Programs">'Prepopulated Lists'!$B$2:$B$72</definedName>
    <definedName name="Quarter">'Prepopulated Lists'!$D$2:$D$4</definedName>
    <definedName name="Well_Classes">'Prepopulated Lists'!$A$2:$A$10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 l="1"/>
  <c r="E16" i="1"/>
  <c r="E17" i="1"/>
  <c r="E18" i="1"/>
  <c r="E19" i="1"/>
  <c r="E20" i="1"/>
  <c r="E21" i="1"/>
  <c r="E22" i="1"/>
  <c r="E23" i="1"/>
  <c r="E24" i="1"/>
  <c r="E25" i="1"/>
  <c r="E26" i="1"/>
  <c r="E27" i="1"/>
  <c r="E28" i="1"/>
  <c r="E29" i="1"/>
  <c r="E30" i="1"/>
  <c r="E31" i="1"/>
  <c r="E32" i="1"/>
  <c r="E14" i="1"/>
  <c r="A1" i="1"/>
  <c r="E3" i="1" l="1"/>
  <c r="E2" i="1"/>
  <c r="E4" i="1"/>
  <c r="E5" i="1"/>
  <c r="D8" i="1" l="1"/>
  <c r="D9" i="1" l="1"/>
  <c r="D10" i="1" s="1"/>
</calcChain>
</file>

<file path=xl/sharedStrings.xml><?xml version="1.0" encoding="utf-8"?>
<sst xmlns="http://schemas.openxmlformats.org/spreadsheetml/2006/main" count="119" uniqueCount="113">
  <si>
    <t>Facility/Well Name</t>
  </si>
  <si>
    <t>Permit # / Well ID</t>
  </si>
  <si>
    <t xml:space="preserve">Program: </t>
  </si>
  <si>
    <t>Fiscal Year:</t>
  </si>
  <si>
    <t>Well Class:</t>
  </si>
  <si>
    <t>I</t>
  </si>
  <si>
    <t>III</t>
  </si>
  <si>
    <t>IV</t>
  </si>
  <si>
    <t>V</t>
  </si>
  <si>
    <t>2nd</t>
  </si>
  <si>
    <t>4th</t>
  </si>
  <si>
    <t>Quarter:</t>
  </si>
  <si>
    <t>Supporting Data</t>
  </si>
  <si>
    <t>Reporting Period End Date:</t>
  </si>
  <si>
    <t>Days to Return
to Compliance</t>
  </si>
  <si>
    <t>Reporting Period Start Date:</t>
  </si>
  <si>
    <t>Number of MI Violations Resolved in 90-Days:</t>
  </si>
  <si>
    <t>Return to
Compliance Date</t>
  </si>
  <si>
    <t>Percentage of MI Violations Resolved in 90-Days:</t>
  </si>
  <si>
    <t>Number of MI Violations in Review Window:</t>
  </si>
  <si>
    <t>7520-2a. Section IX. Supplemental Spreadsheet - Instructions</t>
  </si>
  <si>
    <t>Quarter List</t>
  </si>
  <si>
    <t>Fiscal Year List</t>
  </si>
  <si>
    <t>Program List R4</t>
  </si>
  <si>
    <t>Well Classes List</t>
  </si>
  <si>
    <t>MI Violations Occurred Start Date:</t>
  </si>
  <si>
    <t>MI Violations Occurred End Date:</t>
  </si>
  <si>
    <t>?</t>
  </si>
  <si>
    <t>MI Violation Date</t>
  </si>
  <si>
    <t>01DI</t>
  </si>
  <si>
    <t>02DI</t>
  </si>
  <si>
    <t>03DI</t>
  </si>
  <si>
    <t>04DI</t>
  </si>
  <si>
    <t>05DI</t>
  </si>
  <si>
    <t>06DI</t>
  </si>
  <si>
    <t>07DI</t>
  </si>
  <si>
    <t>08DI</t>
  </si>
  <si>
    <t>09DI</t>
  </si>
  <si>
    <t>10DI</t>
  </si>
  <si>
    <t>AKOG</t>
  </si>
  <si>
    <t>ALEM</t>
  </si>
  <si>
    <t>ALOG</t>
  </si>
  <si>
    <t>AREQ</t>
  </si>
  <si>
    <t>AROG</t>
  </si>
  <si>
    <t>CAOC</t>
  </si>
  <si>
    <t>COOG</t>
  </si>
  <si>
    <t>CTEP</t>
  </si>
  <si>
    <t>DENR</t>
  </si>
  <si>
    <t>FLEP</t>
  </si>
  <si>
    <t>FPT8</t>
  </si>
  <si>
    <t>GANR</t>
  </si>
  <si>
    <t>GUEA</t>
  </si>
  <si>
    <t>IDWR</t>
  </si>
  <si>
    <t>ILEA</t>
  </si>
  <si>
    <t>ILNR</t>
  </si>
  <si>
    <t>INNR</t>
  </si>
  <si>
    <t>KSCC</t>
  </si>
  <si>
    <t>KSHE</t>
  </si>
  <si>
    <t>KYNR</t>
  </si>
  <si>
    <t>LANR</t>
  </si>
  <si>
    <t>MAEP</t>
  </si>
  <si>
    <t>MDDE</t>
  </si>
  <si>
    <t>MEEP</t>
  </si>
  <si>
    <t>MONR</t>
  </si>
  <si>
    <t>MPEQ</t>
  </si>
  <si>
    <t>MSEQ</t>
  </si>
  <si>
    <t>MSOG</t>
  </si>
  <si>
    <t>MTOG</t>
  </si>
  <si>
    <t>NCEN</t>
  </si>
  <si>
    <t>NDOG</t>
  </si>
  <si>
    <t>NDEQ</t>
  </si>
  <si>
    <t>NEEQ</t>
  </si>
  <si>
    <t>NEOG</t>
  </si>
  <si>
    <t>NHES</t>
  </si>
  <si>
    <t>NJEP</t>
  </si>
  <si>
    <t>NMED</t>
  </si>
  <si>
    <t>NMNR</t>
  </si>
  <si>
    <t>NNUI</t>
  </si>
  <si>
    <t>NVEP</t>
  </si>
  <si>
    <t>OHEA</t>
  </si>
  <si>
    <t>OHNR</t>
  </si>
  <si>
    <t>OKCC</t>
  </si>
  <si>
    <t>OKEQ</t>
  </si>
  <si>
    <t>OREQ</t>
  </si>
  <si>
    <t>PREQ</t>
  </si>
  <si>
    <t>RIEM</t>
  </si>
  <si>
    <t>SCHE</t>
  </si>
  <si>
    <t>SDEN</t>
  </si>
  <si>
    <t>TNEC</t>
  </si>
  <si>
    <t>TXEQ</t>
  </si>
  <si>
    <t>TXRC</t>
  </si>
  <si>
    <t>UTEQ</t>
  </si>
  <si>
    <t>UTNR</t>
  </si>
  <si>
    <t>VTEC</t>
  </si>
  <si>
    <t>WADE</t>
  </si>
  <si>
    <t>WINR</t>
  </si>
  <si>
    <t>WVEP</t>
  </si>
  <si>
    <t>WYEQ</t>
  </si>
  <si>
    <t>WYOG</t>
  </si>
  <si>
    <t>IID</t>
  </si>
  <si>
    <t>IIR</t>
  </si>
  <si>
    <t>IIH</t>
  </si>
  <si>
    <t>This spreadsheet is designed to help programs calculate the 7520-2A Section IX field, "Percent of Mechanical Integrity (MI) Violations Resolved in 90 Days," categorized by well class. It is not mandatory to use or submit the spreadsheet. To use the spreadsheet, please follow the instructions below. A copy of the spreadsheet or pdf of the each worksheet presenting violations resolved by well class can be attached to the 7520-2A form submitted on the UIC Data Application.</t>
  </si>
  <si>
    <t>Step 1</t>
  </si>
  <si>
    <t xml:space="preserve">              </t>
  </si>
  <si>
    <t>Step 2</t>
  </si>
  <si>
    <t>Step 3</t>
  </si>
  <si>
    <t>Example Entry</t>
  </si>
  <si>
    <t>Example Well ID</t>
  </si>
  <si>
    <t>State Abbreviation or Tribal Code:</t>
  </si>
  <si>
    <t>In the new sheet, select the appropriate Program, Well Class, Fiscal Year and Reporting Quarter fields from the drop down boxes in cells B2 through B5. Once these fields are completed, the worksheet automatically populates Reporting Period Start Date, Reporting Period End Date, MI Violations Occurred Start Date, and MI Violations Occurred End Date fields, and the title at the top of the page.</t>
  </si>
  <si>
    <t>Create a copy of the "Class X" worksheet and rename it to the desired class of wells you wish to report, where "X" is the well class reported. For example, the spreadsheet would be named "Class V" if information on Class V wells will be reported.</t>
  </si>
  <si>
    <r>
      <t xml:space="preserve">For each MI violation that occurred within the MI Violation Range, enter in the Name, Well Identifier or Permit Number, MI Violation Date, and Return to Compliance Date (if the MI violation has been resolved). </t>
    </r>
    <r>
      <rPr>
        <i/>
        <sz val="12"/>
        <color theme="1"/>
        <rFont val="Arial Narrow"/>
        <family val="2"/>
      </rPr>
      <t>Please delete the example entry provided in row 13 if the spreadsheet is submitted in the UIC Data App with the 7520-2A webform.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</si>
</sst>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2"/>
      <color theme="1"/>
      <name val="Arial Narrow"/>
      <family val="2"/>
    </font>
    <font>
      <b/>
      <sz val="12"/>
      <color theme="1"/>
      <name val="Arial Narrow"/>
      <family val="2"/>
    </font>
    <font>
      <b/>
      <sz val="14"/>
      <color theme="1"/>
      <name val="Arial Narrow"/>
      <family val="2"/>
    </font>
    <font>
      <sz val="11"/>
      <color rgb="FF000000"/>
      <name val="Calibri"/>
      <family val="2"/>
    </font>
    <font>
      <i/>
      <sz val="12"/>
      <color theme="1"/>
      <name val="Arial Narrow"/>
      <family val="2"/>
    </font>
  </fonts>
  <fills count="5">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xf numFmtId="0" fontId="2" fillId="0" borderId="0" xfId="0" applyFont="1" applyAlignment="1">
      <alignment horizontal="center"/>
    </xf>
    <xf numFmtId="0" fontId="2" fillId="0" borderId="0" xfId="0" applyFont="1" applyAlignment="1"/>
    <xf numFmtId="0" fontId="2" fillId="0" borderId="1" xfId="0" applyFont="1" applyBorder="1"/>
    <xf numFmtId="0" fontId="3" fillId="0" borderId="0" xfId="0" applyFont="1" applyAlignment="1">
      <alignment horizontal="right" wrapText="1"/>
    </xf>
    <xf numFmtId="0" fontId="2" fillId="2" borderId="0" xfId="0" applyFont="1" applyFill="1"/>
    <xf numFmtId="0" fontId="3" fillId="2" borderId="0" xfId="0" applyFont="1" applyFill="1"/>
    <xf numFmtId="0" fontId="3" fillId="2" borderId="0" xfId="0" applyFont="1" applyFill="1" applyAlignment="1">
      <alignment wrapText="1"/>
    </xf>
    <xf numFmtId="0" fontId="2" fillId="2" borderId="0" xfId="0" applyFont="1" applyFill="1" applyAlignment="1">
      <alignment wrapText="1"/>
    </xf>
    <xf numFmtId="0" fontId="3" fillId="2" borderId="0" xfId="0" applyFont="1" applyFill="1" applyAlignment="1">
      <alignment horizontal="center"/>
    </xf>
    <xf numFmtId="0" fontId="3" fillId="3" borderId="1" xfId="0" applyFont="1" applyFill="1" applyBorder="1"/>
    <xf numFmtId="0" fontId="3" fillId="3" borderId="1" xfId="0" applyFont="1" applyFill="1" applyBorder="1" applyAlignment="1">
      <alignment horizontal="center"/>
    </xf>
    <xf numFmtId="0" fontId="3" fillId="3" borderId="1" xfId="0" applyFont="1" applyFill="1" applyBorder="1" applyAlignment="1">
      <alignment horizontal="center" wrapText="1"/>
    </xf>
    <xf numFmtId="14" fontId="2" fillId="0" borderId="1" xfId="0" applyNumberFormat="1" applyFont="1" applyBorder="1" applyAlignment="1">
      <alignment horizontal="center"/>
    </xf>
    <xf numFmtId="0" fontId="2" fillId="0" borderId="1" xfId="0" applyFont="1" applyBorder="1" applyAlignment="1">
      <alignment horizontal="center"/>
    </xf>
    <xf numFmtId="9" fontId="3" fillId="2" borderId="0" xfId="1" applyFont="1" applyFill="1" applyAlignment="1">
      <alignment horizontal="center"/>
    </xf>
    <xf numFmtId="0" fontId="2" fillId="2" borderId="1" xfId="0" applyFont="1" applyFill="1" applyBorder="1" applyAlignment="1">
      <alignment horizontal="center" vertical="center"/>
    </xf>
    <xf numFmtId="14" fontId="2" fillId="2" borderId="0" xfId="0" applyNumberFormat="1" applyFont="1" applyFill="1" applyAlignment="1">
      <alignment horizontal="center"/>
    </xf>
    <xf numFmtId="49" fontId="5" fillId="0" borderId="2" xfId="0" applyNumberFormat="1" applyFont="1" applyFill="1" applyBorder="1" applyAlignment="1" applyProtection="1">
      <alignment vertical="center" wrapText="1"/>
    </xf>
    <xf numFmtId="0" fontId="3" fillId="0" borderId="0" xfId="0" applyFont="1" applyAlignment="1">
      <alignment vertical="top"/>
    </xf>
    <xf numFmtId="0" fontId="2" fillId="0" borderId="0" xfId="0" applyFont="1" applyAlignment="1">
      <alignment vertical="top"/>
    </xf>
    <xf numFmtId="0" fontId="4" fillId="4" borderId="0" xfId="0" applyFont="1" applyFill="1" applyAlignment="1">
      <alignment horizontal="center" vertical="top"/>
    </xf>
    <xf numFmtId="0" fontId="3" fillId="0" borderId="0" xfId="0" applyFont="1" applyAlignment="1">
      <alignment horizontal="right" vertical="top" wrapText="1"/>
    </xf>
    <xf numFmtId="0" fontId="2" fillId="0" borderId="0" xfId="0" applyFont="1" applyAlignment="1">
      <alignment vertical="top" wrapText="1"/>
    </xf>
    <xf numFmtId="0" fontId="3" fillId="0" borderId="0" xfId="0" applyFont="1" applyAlignment="1">
      <alignment vertical="top" wrapText="1"/>
    </xf>
    <xf numFmtId="0" fontId="6" fillId="0" borderId="1" xfId="0" applyFont="1" applyBorder="1"/>
    <xf numFmtId="0" fontId="6" fillId="0" borderId="1" xfId="0" applyFont="1" applyBorder="1" applyAlignment="1">
      <alignment horizontal="center"/>
    </xf>
    <xf numFmtId="14" fontId="6" fillId="0" borderId="1" xfId="0" applyNumberFormat="1" applyFont="1" applyBorder="1" applyAlignment="1">
      <alignment horizontal="center"/>
    </xf>
    <xf numFmtId="0" fontId="6" fillId="2" borderId="1"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top" wrapText="1"/>
    </xf>
    <xf numFmtId="0" fontId="4" fillId="4" borderId="0" xfId="0" applyFont="1" applyFill="1" applyAlignment="1">
      <alignment vertical="top"/>
    </xf>
    <xf numFmtId="0" fontId="4" fillId="2" borderId="0" xfId="0" applyFont="1" applyFill="1" applyAlignment="1"/>
    <xf numFmtId="0" fontId="3" fillId="3" borderId="4" xfId="0" applyFont="1" applyFill="1" applyBorder="1" applyAlignment="1"/>
    <xf numFmtId="0" fontId="3" fillId="3" borderId="3" xfId="0" applyFont="1" applyFill="1" applyBorder="1" applyAlignment="1"/>
    <xf numFmtId="0" fontId="3" fillId="3" borderId="5" xfId="0" applyFont="1" applyFill="1" applyBorder="1" applyAlignment="1"/>
    <xf numFmtId="0" fontId="3" fillId="3" borderId="5" xfId="0" applyFont="1" applyFill="1" applyBorder="1" applyAlignment="1">
      <alignment horizontal="center"/>
    </xf>
    <xf numFmtId="0" fontId="3" fillId="2" borderId="0" xfId="0" applyFont="1" applyFill="1" applyAlignment="1"/>
    <xf numFmtId="0" fontId="3" fillId="2" borderId="0" xfId="0" applyFont="1" applyFill="1" applyAlignment="1">
      <alignment horizontal="right"/>
    </xf>
  </cellXfs>
  <cellStyles count="2">
    <cellStyle name="Normal" xfId="0" builtinId="0"/>
    <cellStyle name="Percent" xfId="1" builtinId="5"/>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055BF-D55D-4567-A693-7054434D5DA6}">
  <sheetPr>
    <tabColor rgb="FFFF0000"/>
  </sheetPr>
  <dimension ref="A1:I12"/>
  <sheetViews>
    <sheetView zoomScaleNormal="100" zoomScaleSheetLayoutView="100" workbookViewId="0">
      <selection activeCell="B4" sqref="B4"/>
    </sheetView>
  </sheetViews>
  <sheetFormatPr defaultColWidth="9.140625" defaultRowHeight="15.75" x14ac:dyDescent="0.25"/>
  <cols>
    <col min="1" max="1" width="15.140625" style="24" customWidth="1"/>
    <col min="2" max="2" width="97.140625" style="24" customWidth="1"/>
    <col min="3" max="5" width="24.140625" style="24" customWidth="1"/>
    <col min="6" max="6" width="10.7109375" style="24" bestFit="1" customWidth="1"/>
    <col min="7" max="7" width="15.42578125" style="24" bestFit="1" customWidth="1"/>
    <col min="8" max="8" width="10.140625" style="24" bestFit="1" customWidth="1"/>
    <col min="9" max="16384" width="9.140625" style="24"/>
  </cols>
  <sheetData>
    <row r="1" spans="1:9" ht="18" x14ac:dyDescent="0.25">
      <c r="A1" s="35" t="s">
        <v>20</v>
      </c>
      <c r="B1" s="35"/>
      <c r="C1" s="35"/>
      <c r="D1" s="35"/>
      <c r="E1" s="35"/>
      <c r="F1" s="23"/>
      <c r="G1" s="23"/>
      <c r="H1" s="23"/>
      <c r="I1" s="23"/>
    </row>
    <row r="2" spans="1:9" ht="18" x14ac:dyDescent="0.25">
      <c r="A2" s="25"/>
      <c r="B2" s="25"/>
      <c r="C2" s="25"/>
      <c r="D2" s="25"/>
      <c r="E2" s="25"/>
      <c r="F2" s="23"/>
      <c r="G2" s="23"/>
      <c r="H2" s="23"/>
      <c r="I2" s="23"/>
    </row>
    <row r="3" spans="1:9" ht="63.6" customHeight="1" x14ac:dyDescent="0.25">
      <c r="B3" s="27" t="s">
        <v>102</v>
      </c>
    </row>
    <row r="4" spans="1:9" ht="15.75" customHeight="1" x14ac:dyDescent="0.25"/>
    <row r="5" spans="1:9" x14ac:dyDescent="0.25">
      <c r="F5" s="26"/>
      <c r="G5" s="26"/>
      <c r="H5" s="23"/>
    </row>
    <row r="6" spans="1:9" ht="50.45" customHeight="1" x14ac:dyDescent="0.25">
      <c r="A6" s="34" t="s">
        <v>103</v>
      </c>
      <c r="B6" s="27" t="s">
        <v>111</v>
      </c>
      <c r="C6" s="27"/>
      <c r="D6" s="27"/>
      <c r="E6" s="27"/>
    </row>
    <row r="7" spans="1:9" ht="62.1" customHeight="1" x14ac:dyDescent="0.25">
      <c r="A7" s="34" t="s">
        <v>105</v>
      </c>
      <c r="B7" s="27" t="s">
        <v>110</v>
      </c>
      <c r="C7" s="27"/>
      <c r="D7" s="27"/>
      <c r="E7" s="27"/>
      <c r="F7" s="23"/>
      <c r="G7" s="28"/>
      <c r="H7" s="23"/>
    </row>
    <row r="8" spans="1:9" ht="48.95" customHeight="1" x14ac:dyDescent="0.25">
      <c r="A8" s="34" t="s">
        <v>106</v>
      </c>
      <c r="B8" s="27" t="s">
        <v>112</v>
      </c>
      <c r="C8" s="27"/>
      <c r="D8" s="27"/>
      <c r="E8" s="27"/>
      <c r="F8" s="23"/>
      <c r="G8" s="28"/>
      <c r="H8" s="23"/>
    </row>
    <row r="9" spans="1:9" x14ac:dyDescent="0.25">
      <c r="A9" s="27"/>
      <c r="B9" s="27"/>
      <c r="C9" s="27"/>
      <c r="D9" s="27"/>
      <c r="E9" s="27"/>
      <c r="F9" s="23"/>
      <c r="G9" s="28"/>
      <c r="H9" s="23"/>
    </row>
    <row r="10" spans="1:9" x14ac:dyDescent="0.25">
      <c r="A10" s="27"/>
      <c r="B10" s="27" t="s">
        <v>104</v>
      </c>
      <c r="C10" s="27"/>
      <c r="D10" s="27"/>
      <c r="E10" s="27"/>
    </row>
    <row r="11" spans="1:9" ht="15.75" customHeight="1" x14ac:dyDescent="0.25">
      <c r="B11" s="27"/>
      <c r="C11" s="27"/>
      <c r="D11" s="27"/>
      <c r="E11" s="27"/>
    </row>
    <row r="12" spans="1:9" x14ac:dyDescent="0.25">
      <c r="A12" s="27"/>
      <c r="B12" s="27"/>
      <c r="C12" s="27"/>
      <c r="D12" s="27"/>
      <c r="E12" s="27"/>
    </row>
  </sheetData>
  <printOptions horizontalCentered="1"/>
  <pageMargins left="0.5" right="0.5" top="0.75" bottom="0.75" header="0.3" footer="0.3"/>
  <pageSetup fitToWidth="0"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748C-4966-4034-9A8A-D8E3487788FF}">
  <sheetPr>
    <pageSetUpPr fitToPage="1"/>
  </sheetPr>
  <dimension ref="A1:I32"/>
  <sheetViews>
    <sheetView tabSelected="1" showWhiteSpace="0" view="pageLayout" topLeftCell="A2" zoomScaleNormal="100" zoomScaleSheetLayoutView="100" workbookViewId="0"/>
  </sheetViews>
  <sheetFormatPr defaultColWidth="9.140625" defaultRowHeight="15.75" x14ac:dyDescent="0.25"/>
  <cols>
    <col min="1" max="5" width="24.140625" style="1" customWidth="1"/>
    <col min="6" max="6" width="10.7109375" style="1" bestFit="1" customWidth="1"/>
    <col min="7" max="7" width="15.42578125" style="1" bestFit="1" customWidth="1"/>
    <col min="8" max="8" width="10.140625" style="1" bestFit="1" customWidth="1"/>
    <col min="9" max="16384" width="9.140625" style="1"/>
  </cols>
  <sheetData>
    <row r="1" spans="1:9" ht="39.6" customHeight="1" x14ac:dyDescent="0.25">
      <c r="A1" s="36" t="str">
        <f>"Supplemental Spreadsheet to Calculate 7520-2A Section IX. Percent of Class "&amp;B4&amp;" MIT Violations resolved in 90-Days "&amp;B6&amp;" Quarter "&amp;B5</f>
        <v>Supplemental Spreadsheet to Calculate 7520-2A Section IX. Percent of Class ? MIT Violations resolved in 90-Days 4th Quarter 2019</v>
      </c>
      <c r="B1" s="36"/>
      <c r="C1" s="36"/>
      <c r="D1" s="36"/>
      <c r="E1" s="36"/>
      <c r="F1" s="4"/>
      <c r="G1" s="4"/>
      <c r="H1" s="4"/>
      <c r="I1" s="4"/>
    </row>
    <row r="2" spans="1:9" ht="15.6" customHeight="1" x14ac:dyDescent="0.25">
      <c r="A2" s="10" t="s">
        <v>2</v>
      </c>
      <c r="B2" s="5" t="s">
        <v>27</v>
      </c>
      <c r="C2" s="9"/>
      <c r="D2" s="11" t="s">
        <v>15</v>
      </c>
      <c r="E2" s="21">
        <f>DATEVALUE("10/01/"&amp;TEXT(B5-1,"0"))+TIME(0,0,0)</f>
        <v>43374</v>
      </c>
      <c r="F2" s="3"/>
      <c r="G2" s="3"/>
    </row>
    <row r="3" spans="1:9" ht="31.5" x14ac:dyDescent="0.25">
      <c r="A3" s="11" t="s">
        <v>109</v>
      </c>
      <c r="B3" s="33"/>
      <c r="C3" s="9"/>
      <c r="D3" s="11" t="s">
        <v>13</v>
      </c>
      <c r="E3" s="21">
        <f>DATEVALUE(IF(B6="1st","12/31/",IF(B6="2nd","3/31/",IF(B6="3rd","6/30/",IF(B6="4th","9/30/","ERR"))))&amp;TEXT(B5,"0"))+TIME(0,0,0)</f>
        <v>43738</v>
      </c>
      <c r="F3" s="3"/>
      <c r="G3" s="3"/>
    </row>
    <row r="4" spans="1:9" ht="15.6" customHeight="1" x14ac:dyDescent="0.25">
      <c r="A4" s="10" t="s">
        <v>4</v>
      </c>
      <c r="B4" s="5" t="s">
        <v>27</v>
      </c>
      <c r="C4" s="9"/>
      <c r="D4" s="11" t="s">
        <v>25</v>
      </c>
      <c r="E4" s="21">
        <f>DATE(B5-1,7,1)+TIME(0,0,0)</f>
        <v>43282</v>
      </c>
      <c r="F4" s="3"/>
      <c r="G4" s="3"/>
      <c r="H4" s="2"/>
    </row>
    <row r="5" spans="1:9" ht="15.6" customHeight="1" x14ac:dyDescent="0.25">
      <c r="A5" s="10" t="s">
        <v>3</v>
      </c>
      <c r="B5" s="5">
        <v>2019</v>
      </c>
      <c r="C5" s="9"/>
      <c r="D5" s="11" t="s">
        <v>26</v>
      </c>
      <c r="E5" s="21">
        <f>DATE(B5,6,30)+TIME(23,59,59)</f>
        <v>43646.999988425923</v>
      </c>
      <c r="F5" s="8"/>
      <c r="G5" s="8"/>
      <c r="H5" s="2"/>
    </row>
    <row r="6" spans="1:9" ht="15.75" customHeight="1" x14ac:dyDescent="0.25">
      <c r="A6" s="10" t="s">
        <v>11</v>
      </c>
      <c r="B6" s="5" t="s">
        <v>10</v>
      </c>
      <c r="C6" s="9"/>
      <c r="D6" s="9"/>
      <c r="E6" s="9"/>
      <c r="F6" s="8"/>
      <c r="G6" s="8"/>
      <c r="H6" s="2"/>
    </row>
    <row r="7" spans="1:9" x14ac:dyDescent="0.25">
      <c r="A7" s="9"/>
      <c r="B7" s="9"/>
      <c r="C7" s="9"/>
      <c r="D7" s="9"/>
      <c r="E7" s="9"/>
    </row>
    <row r="8" spans="1:9" x14ac:dyDescent="0.25">
      <c r="A8" s="9"/>
      <c r="B8" s="41"/>
      <c r="C8" s="42" t="s">
        <v>19</v>
      </c>
      <c r="D8" s="13">
        <f>COUNTIFS(C14:C32,"&gt;="&amp;E4,C14:C32,"&lt;="&amp;E5)</f>
        <v>0</v>
      </c>
      <c r="E8" s="9"/>
      <c r="F8" s="2"/>
      <c r="G8" s="3"/>
      <c r="H8" s="2"/>
    </row>
    <row r="9" spans="1:9" x14ac:dyDescent="0.25">
      <c r="A9" s="9"/>
      <c r="B9" s="41"/>
      <c r="C9" s="42" t="s">
        <v>16</v>
      </c>
      <c r="D9" s="13">
        <f>COUNTIFS(C14:C32,"&gt;="&amp;E4,C14:C32,"&lt;="&amp;E5,E14:E32,"&lt;=90")</f>
        <v>0</v>
      </c>
      <c r="E9" s="11"/>
      <c r="F9" s="2"/>
      <c r="G9" s="3"/>
      <c r="H9" s="2"/>
    </row>
    <row r="10" spans="1:9" x14ac:dyDescent="0.25">
      <c r="A10" s="9"/>
      <c r="B10" s="41"/>
      <c r="C10" s="42" t="s">
        <v>18</v>
      </c>
      <c r="D10" s="19" t="str">
        <f>IF(D9=0,"N/A",D9/D8)</f>
        <v>N/A</v>
      </c>
      <c r="E10" s="11"/>
      <c r="F10" s="2"/>
      <c r="G10" s="3"/>
      <c r="H10" s="2"/>
    </row>
    <row r="11" spans="1:9" x14ac:dyDescent="0.25">
      <c r="A11" s="12"/>
      <c r="B11" s="9"/>
      <c r="C11" s="12"/>
      <c r="D11" s="9"/>
      <c r="E11" s="9"/>
    </row>
    <row r="12" spans="1:9" x14ac:dyDescent="0.25">
      <c r="A12" s="37"/>
      <c r="B12" s="39"/>
      <c r="C12" s="40" t="s">
        <v>12</v>
      </c>
      <c r="D12" s="39"/>
      <c r="E12" s="38"/>
      <c r="F12" s="6"/>
      <c r="G12" s="6"/>
      <c r="H12" s="6"/>
      <c r="I12" s="6"/>
    </row>
    <row r="13" spans="1:9" ht="31.5" x14ac:dyDescent="0.25">
      <c r="A13" s="14" t="s">
        <v>0</v>
      </c>
      <c r="B13" s="15" t="s">
        <v>1</v>
      </c>
      <c r="C13" s="16" t="s">
        <v>28</v>
      </c>
      <c r="D13" s="16" t="s">
        <v>17</v>
      </c>
      <c r="E13" s="16" t="s">
        <v>14</v>
      </c>
    </row>
    <row r="14" spans="1:9" x14ac:dyDescent="0.25">
      <c r="A14" s="29" t="s">
        <v>107</v>
      </c>
      <c r="B14" s="30" t="s">
        <v>108</v>
      </c>
      <c r="C14" s="31">
        <v>43661</v>
      </c>
      <c r="D14" s="31">
        <v>43723</v>
      </c>
      <c r="E14" s="32">
        <f>_xlfn.DAYS(D14,C14)</f>
        <v>62</v>
      </c>
    </row>
    <row r="15" spans="1:9" x14ac:dyDescent="0.25">
      <c r="A15" s="7"/>
      <c r="B15" s="18"/>
      <c r="C15" s="17"/>
      <c r="D15" s="17"/>
      <c r="E15" s="20">
        <f t="shared" ref="E15:E32" si="0">_xlfn.DAYS(D15,C15)</f>
        <v>0</v>
      </c>
    </row>
    <row r="16" spans="1:9" x14ac:dyDescent="0.25">
      <c r="A16" s="7"/>
      <c r="B16" s="18"/>
      <c r="C16" s="17"/>
      <c r="D16" s="17"/>
      <c r="E16" s="20">
        <f t="shared" si="0"/>
        <v>0</v>
      </c>
    </row>
    <row r="17" spans="1:5" x14ac:dyDescent="0.25">
      <c r="A17" s="7"/>
      <c r="B17" s="18"/>
      <c r="C17" s="17"/>
      <c r="D17" s="17"/>
      <c r="E17" s="20">
        <f t="shared" si="0"/>
        <v>0</v>
      </c>
    </row>
    <row r="18" spans="1:5" x14ac:dyDescent="0.25">
      <c r="A18" s="7"/>
      <c r="B18" s="18"/>
      <c r="C18" s="17"/>
      <c r="D18" s="17"/>
      <c r="E18" s="20">
        <f t="shared" si="0"/>
        <v>0</v>
      </c>
    </row>
    <row r="19" spans="1:5" x14ac:dyDescent="0.25">
      <c r="A19" s="7"/>
      <c r="B19" s="18"/>
      <c r="C19" s="17"/>
      <c r="D19" s="17"/>
      <c r="E19" s="20">
        <f t="shared" si="0"/>
        <v>0</v>
      </c>
    </row>
    <row r="20" spans="1:5" x14ac:dyDescent="0.25">
      <c r="A20" s="7"/>
      <c r="B20" s="18"/>
      <c r="C20" s="17"/>
      <c r="D20" s="17"/>
      <c r="E20" s="20">
        <f t="shared" si="0"/>
        <v>0</v>
      </c>
    </row>
    <row r="21" spans="1:5" x14ac:dyDescent="0.25">
      <c r="A21" s="7"/>
      <c r="B21" s="18"/>
      <c r="C21" s="17"/>
      <c r="D21" s="17"/>
      <c r="E21" s="20">
        <f t="shared" si="0"/>
        <v>0</v>
      </c>
    </row>
    <row r="22" spans="1:5" x14ac:dyDescent="0.25">
      <c r="A22" s="7"/>
      <c r="B22" s="18"/>
      <c r="C22" s="17"/>
      <c r="D22" s="17"/>
      <c r="E22" s="20">
        <f t="shared" si="0"/>
        <v>0</v>
      </c>
    </row>
    <row r="23" spans="1:5" x14ac:dyDescent="0.25">
      <c r="A23" s="7"/>
      <c r="B23" s="18"/>
      <c r="C23" s="17"/>
      <c r="D23" s="17"/>
      <c r="E23" s="20">
        <f t="shared" si="0"/>
        <v>0</v>
      </c>
    </row>
    <row r="24" spans="1:5" x14ac:dyDescent="0.25">
      <c r="A24" s="7"/>
      <c r="B24" s="18"/>
      <c r="C24" s="17"/>
      <c r="D24" s="17"/>
      <c r="E24" s="20">
        <f t="shared" si="0"/>
        <v>0</v>
      </c>
    </row>
    <row r="25" spans="1:5" x14ac:dyDescent="0.25">
      <c r="A25" s="7"/>
      <c r="B25" s="18"/>
      <c r="C25" s="17"/>
      <c r="D25" s="17"/>
      <c r="E25" s="20">
        <f t="shared" si="0"/>
        <v>0</v>
      </c>
    </row>
    <row r="26" spans="1:5" x14ac:dyDescent="0.25">
      <c r="A26" s="7"/>
      <c r="B26" s="18"/>
      <c r="C26" s="17"/>
      <c r="D26" s="17"/>
      <c r="E26" s="20">
        <f t="shared" si="0"/>
        <v>0</v>
      </c>
    </row>
    <row r="27" spans="1:5" x14ac:dyDescent="0.25">
      <c r="A27" s="7"/>
      <c r="B27" s="18"/>
      <c r="C27" s="17"/>
      <c r="D27" s="17"/>
      <c r="E27" s="20">
        <f t="shared" si="0"/>
        <v>0</v>
      </c>
    </row>
    <row r="28" spans="1:5" x14ac:dyDescent="0.25">
      <c r="A28" s="7"/>
      <c r="B28" s="18"/>
      <c r="C28" s="17"/>
      <c r="D28" s="17"/>
      <c r="E28" s="20">
        <f t="shared" si="0"/>
        <v>0</v>
      </c>
    </row>
    <row r="29" spans="1:5" x14ac:dyDescent="0.25">
      <c r="A29" s="7"/>
      <c r="B29" s="18"/>
      <c r="C29" s="17"/>
      <c r="D29" s="17"/>
      <c r="E29" s="20">
        <f t="shared" si="0"/>
        <v>0</v>
      </c>
    </row>
    <row r="30" spans="1:5" x14ac:dyDescent="0.25">
      <c r="A30" s="7"/>
      <c r="B30" s="18"/>
      <c r="C30" s="17"/>
      <c r="D30" s="17"/>
      <c r="E30" s="20">
        <f t="shared" si="0"/>
        <v>0</v>
      </c>
    </row>
    <row r="31" spans="1:5" x14ac:dyDescent="0.25">
      <c r="A31" s="7"/>
      <c r="B31" s="18"/>
      <c r="C31" s="17"/>
      <c r="D31" s="17"/>
      <c r="E31" s="20">
        <f t="shared" si="0"/>
        <v>0</v>
      </c>
    </row>
    <row r="32" spans="1:5" x14ac:dyDescent="0.25">
      <c r="A32" s="7"/>
      <c r="B32" s="18"/>
      <c r="C32" s="17"/>
      <c r="D32" s="17"/>
      <c r="E32" s="20">
        <f t="shared" si="0"/>
        <v>0</v>
      </c>
    </row>
  </sheetData>
  <dataValidations count="6">
    <dataValidation type="list" allowBlank="1" showInputMessage="1" showErrorMessage="1" sqref="B2" xr:uid="{6212589B-BC8D-427B-88A9-8C7D3B3A9573}">
      <formula1>Programs</formula1>
    </dataValidation>
    <dataValidation type="list" allowBlank="1" showInputMessage="1" showErrorMessage="1" sqref="B4" xr:uid="{DA9BCBDC-4D40-492B-A733-0020B21229B7}">
      <formula1>Well_Classes</formula1>
    </dataValidation>
    <dataValidation type="list" allowBlank="1" showInputMessage="1" showErrorMessage="1" sqref="B5" xr:uid="{D3143F2C-236B-45DD-8E1E-C7FAB780C6F0}">
      <formula1>FiscalYear</formula1>
    </dataValidation>
    <dataValidation type="date" operator="greaterThanOrEqual" allowBlank="1" showInputMessage="1" showErrorMessage="1" error="This is not a valid date." sqref="C14:C32" xr:uid="{77E645F2-8623-4FC7-949A-CF73F82FA6F5}">
      <formula1>1/1/2000</formula1>
    </dataValidation>
    <dataValidation type="list" allowBlank="1" showInputMessage="1" showErrorMessage="1" sqref="B6" xr:uid="{1C9300BC-1382-4245-8EBC-369D9A1EA178}">
      <formula1>Quarter</formula1>
    </dataValidation>
    <dataValidation type="date" operator="greaterThanOrEqual" allowBlank="1" showInputMessage="1" showErrorMessage="1" error="This is not a date after the MI Failure Date" sqref="D14:D32" xr:uid="{36701B3F-E665-4A48-844A-19DA43780E4D}">
      <formula1>C14</formula1>
    </dataValidation>
  </dataValidations>
  <printOptions horizontalCentered="1"/>
  <pageMargins left="0.5" right="0.5" top="0.75" bottom="0.75" header="0.3" footer="0.3"/>
  <pageSetup scale="96"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972B-517F-4D75-9F4C-71700CFE2A8D}">
  <dimension ref="A1:D72"/>
  <sheetViews>
    <sheetView workbookViewId="0">
      <selection activeCell="A10" sqref="A10"/>
    </sheetView>
  </sheetViews>
  <sheetFormatPr defaultRowHeight="15" x14ac:dyDescent="0.25"/>
  <cols>
    <col min="1" max="1" width="12" bestFit="1" customWidth="1"/>
    <col min="2" max="2" width="8.42578125" bestFit="1" customWidth="1"/>
    <col min="3" max="3" width="10.140625" bestFit="1" customWidth="1"/>
    <col min="4" max="4" width="7.85546875" bestFit="1" customWidth="1"/>
  </cols>
  <sheetData>
    <row r="1" spans="1:4" x14ac:dyDescent="0.25">
      <c r="A1" t="s">
        <v>24</v>
      </c>
      <c r="B1" t="s">
        <v>23</v>
      </c>
      <c r="C1" t="s">
        <v>22</v>
      </c>
      <c r="D1" t="s">
        <v>21</v>
      </c>
    </row>
    <row r="2" spans="1:4" x14ac:dyDescent="0.25">
      <c r="A2" t="s">
        <v>27</v>
      </c>
      <c r="B2" t="s">
        <v>27</v>
      </c>
      <c r="C2" t="s">
        <v>27</v>
      </c>
      <c r="D2" t="s">
        <v>27</v>
      </c>
    </row>
    <row r="3" spans="1:4" x14ac:dyDescent="0.25">
      <c r="A3" t="s">
        <v>5</v>
      </c>
      <c r="B3" s="22" t="s">
        <v>29</v>
      </c>
      <c r="C3">
        <v>2019</v>
      </c>
      <c r="D3" t="s">
        <v>9</v>
      </c>
    </row>
    <row r="4" spans="1:4" x14ac:dyDescent="0.25">
      <c r="A4" t="s">
        <v>99</v>
      </c>
      <c r="B4" s="22" t="s">
        <v>30</v>
      </c>
      <c r="C4">
        <v>2020</v>
      </c>
      <c r="D4" t="s">
        <v>10</v>
      </c>
    </row>
    <row r="5" spans="1:4" x14ac:dyDescent="0.25">
      <c r="A5" t="s">
        <v>100</v>
      </c>
      <c r="B5" s="22" t="s">
        <v>31</v>
      </c>
      <c r="C5">
        <v>2021</v>
      </c>
    </row>
    <row r="6" spans="1:4" x14ac:dyDescent="0.25">
      <c r="A6" t="s">
        <v>101</v>
      </c>
      <c r="B6" s="22" t="s">
        <v>32</v>
      </c>
      <c r="C6">
        <v>2022</v>
      </c>
    </row>
    <row r="7" spans="1:4" x14ac:dyDescent="0.25">
      <c r="A7" t="s">
        <v>6</v>
      </c>
      <c r="B7" s="22" t="s">
        <v>33</v>
      </c>
      <c r="C7">
        <v>2023</v>
      </c>
    </row>
    <row r="8" spans="1:4" x14ac:dyDescent="0.25">
      <c r="A8" t="s">
        <v>7</v>
      </c>
      <c r="B8" s="22" t="s">
        <v>34</v>
      </c>
      <c r="C8">
        <v>2024</v>
      </c>
    </row>
    <row r="9" spans="1:4" x14ac:dyDescent="0.25">
      <c r="A9" t="s">
        <v>8</v>
      </c>
      <c r="B9" s="22" t="s">
        <v>35</v>
      </c>
      <c r="C9">
        <v>2025</v>
      </c>
    </row>
    <row r="10" spans="1:4" x14ac:dyDescent="0.25">
      <c r="B10" s="22" t="s">
        <v>36</v>
      </c>
      <c r="C10">
        <v>2026</v>
      </c>
    </row>
    <row r="11" spans="1:4" x14ac:dyDescent="0.25">
      <c r="B11" s="22" t="s">
        <v>37</v>
      </c>
      <c r="C11">
        <v>2027</v>
      </c>
    </row>
    <row r="12" spans="1:4" x14ac:dyDescent="0.25">
      <c r="B12" s="22" t="s">
        <v>38</v>
      </c>
      <c r="C12">
        <v>2028</v>
      </c>
    </row>
    <row r="13" spans="1:4" x14ac:dyDescent="0.25">
      <c r="B13" s="22" t="s">
        <v>39</v>
      </c>
    </row>
    <row r="14" spans="1:4" x14ac:dyDescent="0.25">
      <c r="B14" s="22" t="s">
        <v>40</v>
      </c>
    </row>
    <row r="15" spans="1:4" x14ac:dyDescent="0.25">
      <c r="B15" s="22" t="s">
        <v>41</v>
      </c>
    </row>
    <row r="16" spans="1:4" x14ac:dyDescent="0.25">
      <c r="B16" s="22" t="s">
        <v>42</v>
      </c>
    </row>
    <row r="17" spans="2:2" x14ac:dyDescent="0.25">
      <c r="B17" s="22" t="s">
        <v>43</v>
      </c>
    </row>
    <row r="18" spans="2:2" x14ac:dyDescent="0.25">
      <c r="B18" s="22" t="s">
        <v>44</v>
      </c>
    </row>
    <row r="19" spans="2:2" x14ac:dyDescent="0.25">
      <c r="B19" s="22" t="s">
        <v>45</v>
      </c>
    </row>
    <row r="20" spans="2:2" x14ac:dyDescent="0.25">
      <c r="B20" s="22" t="s">
        <v>46</v>
      </c>
    </row>
    <row r="21" spans="2:2" x14ac:dyDescent="0.25">
      <c r="B21" s="22" t="s">
        <v>47</v>
      </c>
    </row>
    <row r="22" spans="2:2" x14ac:dyDescent="0.25">
      <c r="B22" s="22" t="s">
        <v>48</v>
      </c>
    </row>
    <row r="23" spans="2:2" x14ac:dyDescent="0.25">
      <c r="B23" s="22" t="s">
        <v>49</v>
      </c>
    </row>
    <row r="24" spans="2:2" x14ac:dyDescent="0.25">
      <c r="B24" s="22" t="s">
        <v>50</v>
      </c>
    </row>
    <row r="25" spans="2:2" x14ac:dyDescent="0.25">
      <c r="B25" s="22" t="s">
        <v>51</v>
      </c>
    </row>
    <row r="26" spans="2:2" x14ac:dyDescent="0.25">
      <c r="B26" s="22" t="s">
        <v>52</v>
      </c>
    </row>
    <row r="27" spans="2:2" x14ac:dyDescent="0.25">
      <c r="B27" s="22" t="s">
        <v>53</v>
      </c>
    </row>
    <row r="28" spans="2:2" x14ac:dyDescent="0.25">
      <c r="B28" s="22" t="s">
        <v>54</v>
      </c>
    </row>
    <row r="29" spans="2:2" x14ac:dyDescent="0.25">
      <c r="B29" s="22" t="s">
        <v>55</v>
      </c>
    </row>
    <row r="30" spans="2:2" x14ac:dyDescent="0.25">
      <c r="B30" s="22" t="s">
        <v>56</v>
      </c>
    </row>
    <row r="31" spans="2:2" x14ac:dyDescent="0.25">
      <c r="B31" s="22" t="s">
        <v>57</v>
      </c>
    </row>
    <row r="32" spans="2:2" x14ac:dyDescent="0.25">
      <c r="B32" s="22" t="s">
        <v>58</v>
      </c>
    </row>
    <row r="33" spans="2:2" x14ac:dyDescent="0.25">
      <c r="B33" s="22" t="s">
        <v>59</v>
      </c>
    </row>
    <row r="34" spans="2:2" x14ac:dyDescent="0.25">
      <c r="B34" s="22" t="s">
        <v>60</v>
      </c>
    </row>
    <row r="35" spans="2:2" x14ac:dyDescent="0.25">
      <c r="B35" s="22" t="s">
        <v>61</v>
      </c>
    </row>
    <row r="36" spans="2:2" x14ac:dyDescent="0.25">
      <c r="B36" s="22" t="s">
        <v>62</v>
      </c>
    </row>
    <row r="37" spans="2:2" x14ac:dyDescent="0.25">
      <c r="B37" s="22" t="s">
        <v>63</v>
      </c>
    </row>
    <row r="38" spans="2:2" x14ac:dyDescent="0.25">
      <c r="B38" s="22" t="s">
        <v>64</v>
      </c>
    </row>
    <row r="39" spans="2:2" x14ac:dyDescent="0.25">
      <c r="B39" s="22" t="s">
        <v>65</v>
      </c>
    </row>
    <row r="40" spans="2:2" x14ac:dyDescent="0.25">
      <c r="B40" s="22" t="s">
        <v>66</v>
      </c>
    </row>
    <row r="41" spans="2:2" x14ac:dyDescent="0.25">
      <c r="B41" s="22" t="s">
        <v>67</v>
      </c>
    </row>
    <row r="42" spans="2:2" x14ac:dyDescent="0.25">
      <c r="B42" s="22" t="s">
        <v>68</v>
      </c>
    </row>
    <row r="43" spans="2:2" x14ac:dyDescent="0.25">
      <c r="B43" s="22" t="s">
        <v>69</v>
      </c>
    </row>
    <row r="44" spans="2:2" x14ac:dyDescent="0.25">
      <c r="B44" s="22" t="s">
        <v>70</v>
      </c>
    </row>
    <row r="45" spans="2:2" x14ac:dyDescent="0.25">
      <c r="B45" s="22" t="s">
        <v>71</v>
      </c>
    </row>
    <row r="46" spans="2:2" x14ac:dyDescent="0.25">
      <c r="B46" s="22" t="s">
        <v>72</v>
      </c>
    </row>
    <row r="47" spans="2:2" x14ac:dyDescent="0.25">
      <c r="B47" s="22" t="s">
        <v>73</v>
      </c>
    </row>
    <row r="48" spans="2:2" x14ac:dyDescent="0.25">
      <c r="B48" s="22" t="s">
        <v>74</v>
      </c>
    </row>
    <row r="49" spans="2:2" x14ac:dyDescent="0.25">
      <c r="B49" s="22" t="s">
        <v>75</v>
      </c>
    </row>
    <row r="50" spans="2:2" x14ac:dyDescent="0.25">
      <c r="B50" s="22" t="s">
        <v>76</v>
      </c>
    </row>
    <row r="51" spans="2:2" x14ac:dyDescent="0.25">
      <c r="B51" s="22" t="s">
        <v>77</v>
      </c>
    </row>
    <row r="52" spans="2:2" x14ac:dyDescent="0.25">
      <c r="B52" s="22" t="s">
        <v>78</v>
      </c>
    </row>
    <row r="53" spans="2:2" x14ac:dyDescent="0.25">
      <c r="B53" s="22" t="s">
        <v>79</v>
      </c>
    </row>
    <row r="54" spans="2:2" x14ac:dyDescent="0.25">
      <c r="B54" s="22" t="s">
        <v>80</v>
      </c>
    </row>
    <row r="55" spans="2:2" x14ac:dyDescent="0.25">
      <c r="B55" s="22" t="s">
        <v>81</v>
      </c>
    </row>
    <row r="56" spans="2:2" x14ac:dyDescent="0.25">
      <c r="B56" s="22" t="s">
        <v>82</v>
      </c>
    </row>
    <row r="57" spans="2:2" x14ac:dyDescent="0.25">
      <c r="B57" s="22" t="s">
        <v>83</v>
      </c>
    </row>
    <row r="58" spans="2:2" x14ac:dyDescent="0.25">
      <c r="B58" s="22" t="s">
        <v>84</v>
      </c>
    </row>
    <row r="59" spans="2:2" x14ac:dyDescent="0.25">
      <c r="B59" s="22" t="s">
        <v>85</v>
      </c>
    </row>
    <row r="60" spans="2:2" x14ac:dyDescent="0.25">
      <c r="B60" s="22" t="s">
        <v>86</v>
      </c>
    </row>
    <row r="61" spans="2:2" x14ac:dyDescent="0.25">
      <c r="B61" s="22" t="s">
        <v>87</v>
      </c>
    </row>
    <row r="62" spans="2:2" x14ac:dyDescent="0.25">
      <c r="B62" s="22" t="s">
        <v>88</v>
      </c>
    </row>
    <row r="63" spans="2:2" x14ac:dyDescent="0.25">
      <c r="B63" s="22" t="s">
        <v>89</v>
      </c>
    </row>
    <row r="64" spans="2:2" x14ac:dyDescent="0.25">
      <c r="B64" s="22" t="s">
        <v>90</v>
      </c>
    </row>
    <row r="65" spans="2:2" x14ac:dyDescent="0.25">
      <c r="B65" s="22" t="s">
        <v>91</v>
      </c>
    </row>
    <row r="66" spans="2:2" x14ac:dyDescent="0.25">
      <c r="B66" s="22" t="s">
        <v>92</v>
      </c>
    </row>
    <row r="67" spans="2:2" x14ac:dyDescent="0.25">
      <c r="B67" s="22" t="s">
        <v>93</v>
      </c>
    </row>
    <row r="68" spans="2:2" x14ac:dyDescent="0.25">
      <c r="B68" s="22" t="s">
        <v>94</v>
      </c>
    </row>
    <row r="69" spans="2:2" x14ac:dyDescent="0.25">
      <c r="B69" s="22" t="s">
        <v>95</v>
      </c>
    </row>
    <row r="70" spans="2:2" x14ac:dyDescent="0.25">
      <c r="B70" s="22" t="s">
        <v>96</v>
      </c>
    </row>
    <row r="71" spans="2:2" x14ac:dyDescent="0.25">
      <c r="B71" s="22" t="s">
        <v>97</v>
      </c>
    </row>
    <row r="72" spans="2:2" x14ac:dyDescent="0.25">
      <c r="B72" s="22"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AFC995A3123F40BF7EE443A4C6CC02" ma:contentTypeVersion="31" ma:contentTypeDescription="Create a new document." ma:contentTypeScope="" ma:versionID="71cc9e644e8a158c9fd4b09837c62dc7">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ad0269c-2511-4159-98ac-392385d4262d" xmlns:ns6="d18813d9-9dae-44b4-98e6-4222a8e5fece" targetNamespace="http://schemas.microsoft.com/office/2006/metadata/properties" ma:root="true" ma:fieldsID="3653e63e5e24972c0cdf06c0278468af" ns1:_="" ns2:_="" ns3:_="" ns4:_="" ns5:_="" ns6:_="">
    <xsd:import namespace="http://schemas.microsoft.com/sharepoint/v3"/>
    <xsd:import namespace="4ffa91fb-a0ff-4ac5-b2db-65c790d184a4"/>
    <xsd:import namespace="http://schemas.microsoft.com/sharepoint.v3"/>
    <xsd:import namespace="http://schemas.microsoft.com/sharepoint/v3/fields"/>
    <xsd:import namespace="1ad0269c-2511-4159-98ac-392385d4262d"/>
    <xsd:import namespace="d18813d9-9dae-44b4-98e6-4222a8e5fec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DateTaken" minOccurs="0"/>
                <xsd:element ref="ns6:MediaServiceAutoTags"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8813d9-9dae-44b4-98e6-4222a8e5fece"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2019-06-25T20:58:21+00:00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9B6D7C60-8FE5-40FC-B5E8-100306514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ad0269c-2511-4159-98ac-392385d4262d"/>
    <ds:schemaRef ds:uri="d18813d9-9dae-44b4-98e6-4222a8e5fe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3BFBFB-B279-4D3C-9589-49F8D3A58448}">
  <ds:schemaRefs>
    <ds:schemaRef ds:uri="http://schemas.microsoft.com/sharepoint/v3/contenttype/forms"/>
  </ds:schemaRefs>
</ds:datastoreItem>
</file>

<file path=customXml/itemProps3.xml><?xml version="1.0" encoding="utf-8"?>
<ds:datastoreItem xmlns:ds="http://schemas.openxmlformats.org/officeDocument/2006/customXml" ds:itemID="{AAEA28DE-19C2-4A96-ACBA-8743B86F3E8C}">
  <ds:schemaRefs>
    <ds:schemaRef ds:uri="Microsoft.SharePoint.Taxonomy.ContentTypeSync"/>
  </ds:schemaRefs>
</ds:datastoreItem>
</file>

<file path=customXml/itemProps4.xml><?xml version="1.0" encoding="utf-8"?>
<ds:datastoreItem xmlns:ds="http://schemas.openxmlformats.org/officeDocument/2006/customXml" ds:itemID="{EDA6095E-24B9-4C65-8C72-033DA2E21F97}">
  <ds:schemaRefs>
    <ds:schemaRef ds:uri="4ffa91fb-a0ff-4ac5-b2db-65c790d184a4"/>
    <ds:schemaRef ds:uri="http://schemas.microsoft.com/office/2006/documentManagement/types"/>
    <ds:schemaRef ds:uri="d18813d9-9dae-44b4-98e6-4222a8e5fece"/>
    <ds:schemaRef ds:uri="http://schemas.microsoft.com/sharepoint/v3"/>
    <ds:schemaRef ds:uri="http://purl.org/dc/elements/1.1/"/>
    <ds:schemaRef ds:uri="http://schemas.microsoft.com/sharepoint/v3/fields"/>
    <ds:schemaRef ds:uri="http://schemas.openxmlformats.org/package/2006/metadata/core-properties"/>
    <ds:schemaRef ds:uri="http://schemas.microsoft.com/office/infopath/2007/PartnerControls"/>
    <ds:schemaRef ds:uri="1ad0269c-2511-4159-98ac-392385d4262d"/>
    <ds:schemaRef ds:uri="http://purl.org/dc/term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Class X</vt:lpstr>
      <vt:lpstr>Prepopulated Lists</vt:lpstr>
      <vt:lpstr>FiscalYear</vt:lpstr>
      <vt:lpstr>Programs</vt:lpstr>
      <vt:lpstr>Quarter</vt:lpstr>
      <vt:lpstr>Well_Classes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Meadows, JasonB</dc:creator>
  <cp:lastModifiedBy>Jollie, Jeff</cp:lastModifiedBy>
  <dcterms:created xsi:type="dcterms:W3CDTF">2019-06-25T16:45:16Z</dcterms:created>
  <dcterms:modified xsi:type="dcterms:W3CDTF">2019-11-07T16:03:55Z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0x010100ABAFC995A3123F40BF7EE443A4C6CC02</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_MarkAsFinal">
    <vt:bool>true</vt:bool>
  </property>
</Properties>
</file>