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gmerilis\Documents\DCM Folder\"/>
    </mc:Choice>
  </mc:AlternateContent>
  <xr:revisionPtr revIDLastSave="0" documentId="13_ncr:1_{304F05DE-E212-42B2-9077-4D50B7593653}" xr6:coauthVersionLast="44" xr6:coauthVersionMax="44" xr10:uidLastSave="{00000000-0000-0000-0000-000000000000}"/>
  <workbookProtection workbookAlgorithmName="SHA-512" workbookHashValue="YGC4QKC8xSlf4ekR+wTPKsvcxfk3kXPxfeNUzEyXlkDD72OLHhfX80DygJ5KYft8PWj9IE88Lz5/Qh9Uha3u6Q==" workbookSaltValue="jQoJqIyAw2MaT2SEaGsGEQ==" workbookSpinCount="100000" lockStructure="1"/>
  <bookViews>
    <workbookView xWindow="-120" yWindow="-120" windowWidth="20730" windowHeight="11160" tabRatio="846" xr2:uid="{C98146B0-211D-4697-B79D-8D0BDDA06EAC}"/>
  </bookViews>
  <sheets>
    <sheet name="Cover Page" sheetId="25" r:id="rId1"/>
    <sheet name="Read Me" sheetId="24" r:id="rId2"/>
    <sheet name="Exposure Summary for RE" sheetId="22" r:id="rId3"/>
    <sheet name="Risk Calculations" sheetId="21" r:id="rId4"/>
    <sheet name="Risk Summary by Scenario" sheetId="23" r:id="rId5"/>
    <sheet name="1. Adhesives" sheetId="6" r:id="rId6"/>
    <sheet name="2. Adhesive Remover" sheetId="7" r:id="rId7"/>
    <sheet name="3. Auto AC Leak Sealant" sheetId="4" r:id="rId8"/>
    <sheet name="4. Auto AC Refrig." sheetId="5" r:id="rId9"/>
    <sheet name="5. Brake Cleaner" sheetId="8" r:id="rId10"/>
    <sheet name="6. Brush Cleaner" sheetId="9" r:id="rId11"/>
    <sheet name="7. Carbon Remover" sheetId="10" r:id="rId12"/>
    <sheet name="8. Carburetor Cleaner" sheetId="11" r:id="rId13"/>
    <sheet name="9.  Coil Cleaner" sheetId="12" r:id="rId14"/>
    <sheet name="10. Cold Pipe Spray" sheetId="13" r:id="rId15"/>
    <sheet name="11. Electronics Cleaner" sheetId="14" r:id="rId16"/>
    <sheet name="12. Engine Cleaner" sheetId="15" r:id="rId17"/>
    <sheet name="13. Gasket Remover" sheetId="16" r:id="rId18"/>
    <sheet name="14. Sealants" sheetId="19" r:id="rId19"/>
    <sheet name="15. Weld Spatter Prot." sheetId="18" r:id="rId20"/>
  </sheets>
  <externalReferences>
    <externalReference r:id="rId21"/>
    <externalReference r:id="rId22"/>
    <externalReference r:id="rId23"/>
    <externalReference r:id="rId24"/>
    <externalReference r:id="rId25"/>
    <externalReference r:id="rId26"/>
    <externalReference r:id="rId27"/>
    <externalReference r:id="rId28"/>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definedName>
    <definedName name="_AtRisk_SimSetting_ConvergenceTolerance" hidden="1">0.01</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15</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3" hidden="1">'Risk Calculations'!$A$5:$O$95</definedName>
    <definedName name="ACff_50pct">#REF!</definedName>
    <definedName name="ACff_5pct">#REF!</definedName>
    <definedName name="ACff_95pct">#REF!</definedName>
    <definedName name="ACff_99pct">#REF!</definedName>
    <definedName name="ACff_max">#REF!</definedName>
    <definedName name="ACff_mean">#REF!</definedName>
    <definedName name="ACff_min">#REF!</definedName>
    <definedName name="ACnf_50pct">#REF!</definedName>
    <definedName name="ACnf_5pct">#REF!</definedName>
    <definedName name="ACnf_95pct">#REF!</definedName>
    <definedName name="ACnf_99pct">#REF!</definedName>
    <definedName name="ACnf_max">#REF!</definedName>
    <definedName name="ACnf_mean">#REF!</definedName>
    <definedName name="ACnf_min">#REF!</definedName>
    <definedName name="ADCff_50pct">#REF!</definedName>
    <definedName name="ADCff_5pct">#REF!</definedName>
    <definedName name="ADCff_95pct">#REF!</definedName>
    <definedName name="ADCff_99pct">#REF!</definedName>
    <definedName name="ADCff_max">#REF!</definedName>
    <definedName name="ADCff_mean">#REF!</definedName>
    <definedName name="ADCff_min">#REF!</definedName>
    <definedName name="ADCnf_50pct">#REF!</definedName>
    <definedName name="ADCnf_5pct">#REF!</definedName>
    <definedName name="ADCnf_95pct">#REF!</definedName>
    <definedName name="ADCnf_99pct">#REF!</definedName>
    <definedName name="ADCnf_max">#REF!</definedName>
    <definedName name="ADCnf_mean">#REF!</definedName>
    <definedName name="ADCnf_min">#REF!</definedName>
    <definedName name="AER_MC">#REF!</definedName>
    <definedName name="Air_speed_MC">#REF!</definedName>
    <definedName name="AT_50th_non_cancer">[1]Constants!$C$11</definedName>
    <definedName name="AT_50th_non_cancer_DC">[1]Constants!$C$25</definedName>
    <definedName name="AT_95th_non_cancer">[1]Constants!$C$10</definedName>
    <definedName name="AT_95th_non_cancer_DC">[1]Constants!$C$24</definedName>
    <definedName name="AT_AC" localSheetId="1">[2]Constants!$C$4</definedName>
    <definedName name="AT_AC">[3]Constants!$C$4</definedName>
    <definedName name="AT_AC_DC">[1]Constants!$C$17</definedName>
    <definedName name="AT_acute">#REF!</definedName>
    <definedName name="AT_cancer">#REF!</definedName>
    <definedName name="AT_cancer_8hrTWA">#REF!</definedName>
    <definedName name="AT_cancer_DC">[1]Constants!$C$26</definedName>
    <definedName name="AT_non_cancer" localSheetId="1">[2]Constants!$C$10</definedName>
    <definedName name="AT_non_cancer">[3]Constants!$C$10</definedName>
    <definedName name="AT_noncancer">#REF!</definedName>
    <definedName name="AT_noncancer_8hrTWA">#REF!</definedName>
    <definedName name="AWD">[1]Constants!$C$6</definedName>
    <definedName name="AWD_DC_50th">[1]Constants!$C$20</definedName>
    <definedName name="AWD_DC_95th">[1]Constants!$C$19</definedName>
    <definedName name="Cff_mass">#REF!</definedName>
    <definedName name="Cff_ppm">#REF!</definedName>
    <definedName name="Cff_ppm_50pct">#REF!</definedName>
    <definedName name="Cff_ppm_5pct">#REF!</definedName>
    <definedName name="Cff_ppm_95pct">#REF!</definedName>
    <definedName name="Cff_ppm_99pct">#REF!</definedName>
    <definedName name="Cff_ppm_max">#REF!</definedName>
    <definedName name="Cff_ppm_mean">#REF!</definedName>
    <definedName name="Cff_ppm_min">#REF!</definedName>
    <definedName name="Cnf_mass">#REF!</definedName>
    <definedName name="Cnf_ppm">#REF!</definedName>
    <definedName name="Cnf_ppm_50pct">#REF!</definedName>
    <definedName name="Cnf_ppm_5pct">#REF!</definedName>
    <definedName name="Cnf_ppm_95pct">#REF!</definedName>
    <definedName name="Cnf_ppm_99pct">#REF!</definedName>
    <definedName name="Cnf_ppm_max">#REF!</definedName>
    <definedName name="Cnf_ppm_mean">#REF!</definedName>
    <definedName name="Cnf_ppm_min">#REF!</definedName>
    <definedName name="ED_AC" localSheetId="1">[2]Constants!$C$3</definedName>
    <definedName name="ED_AC">[3]Constants!$C$3</definedName>
    <definedName name="ED_AC_DC">[1]Constants!$C$16</definedName>
    <definedName name="ED_acute">#REF!</definedName>
    <definedName name="ED_chronic">#REF!</definedName>
    <definedName name="ED_chronic_DC">[1]Constants!$C$18</definedName>
    <definedName name="EF_chronic">#REF!</definedName>
    <definedName name="Exposure_Drop_down">#REF!</definedName>
    <definedName name="FSA">#REF!</definedName>
    <definedName name="ft_per_cm">#REF!</definedName>
    <definedName name="ft_per_m">#REF!</definedName>
    <definedName name="G_MC">#REF!</definedName>
    <definedName name="g_per_kg">#REF!</definedName>
    <definedName name="HEC_Drop_down">#REF!</definedName>
    <definedName name="Hnf_MC">#REF!</definedName>
    <definedName name="kcoef1">#REF!</definedName>
    <definedName name="kcoef2">#REF!</definedName>
    <definedName name="kcoef3">#REF!</definedName>
    <definedName name="kcoef4">#REF!</definedName>
    <definedName name="kcoef5">#REF!</definedName>
    <definedName name="LADCff_50pct">#REF!</definedName>
    <definedName name="LADCff_5pct">#REF!</definedName>
    <definedName name="LADCff_95pct">#REF!</definedName>
    <definedName name="LADCff_99pct">#REF!</definedName>
    <definedName name="LADCff_max">#REF!</definedName>
    <definedName name="LADCff_mean">#REF!</definedName>
    <definedName name="LADCff_min">#REF!</definedName>
    <definedName name="LADCnf_50pct">#REF!</definedName>
    <definedName name="LADCnf_5pct">#REF!</definedName>
    <definedName name="LADCnf_95pct">#REF!</definedName>
    <definedName name="LADCnf_99pct">#REF!</definedName>
    <definedName name="LADCnf_max">#REF!</definedName>
    <definedName name="LADCnf_mean">#REF!</definedName>
    <definedName name="LADCnf_min">#REF!</definedName>
    <definedName name="lambda1">#REF!</definedName>
    <definedName name="lambda2">#REF!</definedName>
    <definedName name="large_EF">#REF!</definedName>
    <definedName name="large_OH">#REF!</definedName>
    <definedName name="large_SAI">#REF!</definedName>
    <definedName name="Lnf_MC">#REF!</definedName>
    <definedName name="LT" localSheetId="1">'[4]List Values'!$H$21</definedName>
    <definedName name="LT">'[4]List Values'!$H$21</definedName>
    <definedName name="LT_cancer">#REF!</definedName>
    <definedName name="LT_noncancer">#REF!</definedName>
    <definedName name="MC_On_Off">#REF!</definedName>
    <definedName name="medium_EF">#REF!</definedName>
    <definedName name="medium_OH">#REF!</definedName>
    <definedName name="medium_SAI_high">#REF!</definedName>
    <definedName name="medium_SAI_low">#REF!</definedName>
    <definedName name="mg_per_gram">#REF!</definedName>
    <definedName name="min_per_hr">#REF!</definedName>
    <definedName name="Mol_Vol" localSheetId="1">[5]Constants!$B$4</definedName>
    <definedName name="Mol_Vol">[6]Constants!$B$4</definedName>
    <definedName name="MolVol">24.45</definedName>
    <definedName name="MolW" localSheetId="1">[7]Constants!$B$3</definedName>
    <definedName name="MolW">[8]Constants!$B$3</definedName>
    <definedName name="month_per_yr">#REF!</definedName>
    <definedName name="MW">#REF!</definedName>
    <definedName name="NESHAP">#REF!</definedName>
    <definedName name="OD_MC">#REF!</definedName>
    <definedName name="OH_MC">#REF!</definedName>
    <definedName name="Pal_Workbook_GUID" hidden="1">"QFFA8IQU6YFGRFCXE7L4LIWR"</definedName>
    <definedName name="Press">#REF!</definedName>
    <definedName name="Qff">#REF!</definedName>
    <definedName name="Qnf">#REF!</definedName>
    <definedName name="Rgas">#REF!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1000000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M_Drop_down">#REF!</definedName>
    <definedName name="s_per_hr">#REF!</definedName>
    <definedName name="sdfsdaf" localSheetId="1">[2]Constants!$C$5</definedName>
    <definedName name="sdfsdaf">[3]Constants!$C$5</definedName>
    <definedName name="small_EF">#REF!</definedName>
    <definedName name="small_OH">#REF!</definedName>
    <definedName name="small_SAI_high">#REF!</definedName>
    <definedName name="small_SAI_low">#REF!</definedName>
    <definedName name="t1_MC">#REF!</definedName>
    <definedName name="t2_MC">#REF!</definedName>
    <definedName name="Target_Cancer_Drop_down">#REF!</definedName>
    <definedName name="tavg_MC">#REF!</definedName>
    <definedName name="Temp">#REF!</definedName>
    <definedName name="Vff_conv">#REF!</definedName>
    <definedName name="Vff_MC">#REF!</definedName>
    <definedName name="Vnf">#REF!</definedName>
    <definedName name="Wnf_MC">#REF!</definedName>
    <definedName name="WY_50th">[1]Constants!$C$8</definedName>
    <definedName name="WY_50th_DC">[1]Constants!$C$22</definedName>
    <definedName name="WY_95th">[1]Constants!$C$7</definedName>
    <definedName name="WY_95th_DC">[1]Constants!$C$21</definedName>
    <definedName name="WY_chronic">#REF!</definedName>
    <definedName name="WY_high" localSheetId="1">'[4]List Values'!$H$20</definedName>
    <definedName name="WY_high">'[4]List Values'!$H$20</definedName>
    <definedName name="WY_mid" localSheetId="1">'[4]List Values'!$H$19</definedName>
    <definedName name="WY_mid">'[4]List Values'!$H$19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43" i="7" l="1"/>
  <c r="M43" i="7"/>
  <c r="L43" i="7"/>
  <c r="K43" i="7"/>
  <c r="N42" i="7"/>
  <c r="M42" i="7"/>
  <c r="L42" i="7"/>
  <c r="K42" i="7"/>
  <c r="N41" i="7"/>
  <c r="M41" i="7"/>
  <c r="L41" i="7"/>
  <c r="K41" i="7"/>
  <c r="N40" i="7"/>
  <c r="M40" i="7"/>
  <c r="L40" i="7"/>
  <c r="K40" i="7"/>
  <c r="N39" i="7"/>
  <c r="M39" i="7"/>
  <c r="L39" i="7"/>
  <c r="K39" i="7"/>
  <c r="N38" i="7"/>
  <c r="M38" i="7"/>
  <c r="L38" i="7"/>
  <c r="K38" i="7"/>
  <c r="N37" i="7"/>
  <c r="M37" i="7"/>
  <c r="L37" i="7"/>
  <c r="K37" i="7"/>
  <c r="N36" i="7"/>
  <c r="M36" i="7"/>
  <c r="L36" i="7"/>
  <c r="K36" i="7"/>
  <c r="N35" i="7"/>
  <c r="M35" i="7"/>
  <c r="L35" i="7"/>
  <c r="K35" i="7"/>
  <c r="N34" i="7"/>
  <c r="M34" i="7"/>
  <c r="L34" i="7"/>
  <c r="K34" i="7"/>
  <c r="N33" i="7"/>
  <c r="M33" i="7"/>
  <c r="L33" i="7"/>
  <c r="K33" i="7"/>
  <c r="N32" i="7"/>
  <c r="M32" i="7"/>
  <c r="L32" i="7"/>
  <c r="K32" i="7"/>
  <c r="N31" i="7"/>
  <c r="M31" i="7"/>
  <c r="L31" i="7"/>
  <c r="K31" i="7"/>
  <c r="N30" i="7"/>
  <c r="M30" i="7"/>
  <c r="L30" i="7"/>
  <c r="K30" i="7"/>
  <c r="N29" i="7"/>
  <c r="M29" i="7"/>
  <c r="L29" i="7"/>
  <c r="K29" i="7"/>
  <c r="N28" i="7"/>
  <c r="M28" i="7"/>
  <c r="L28" i="7"/>
  <c r="K28" i="7"/>
  <c r="N27" i="7"/>
  <c r="M27" i="7"/>
  <c r="L27" i="7"/>
  <c r="K27" i="7"/>
  <c r="N26" i="7"/>
  <c r="M26" i="7"/>
  <c r="L26" i="7"/>
  <c r="K26" i="7"/>
  <c r="N25" i="7"/>
  <c r="M25" i="7"/>
  <c r="L25" i="7"/>
  <c r="K25" i="7"/>
  <c r="N24" i="7"/>
  <c r="M24" i="7"/>
  <c r="L24" i="7"/>
  <c r="K24" i="7"/>
  <c r="N23" i="7"/>
  <c r="M23" i="7"/>
  <c r="L23" i="7"/>
  <c r="K23" i="7"/>
  <c r="N22" i="7"/>
  <c r="M22" i="7"/>
  <c r="L22" i="7"/>
  <c r="K22" i="7"/>
  <c r="N21" i="7"/>
  <c r="M21" i="7"/>
  <c r="L21" i="7"/>
  <c r="K21" i="7"/>
  <c r="N20" i="7"/>
  <c r="M20" i="7"/>
  <c r="L20" i="7"/>
  <c r="K20" i="7"/>
  <c r="N19" i="7"/>
  <c r="M19" i="7"/>
  <c r="L19" i="7"/>
  <c r="K19" i="7"/>
  <c r="N18" i="7"/>
  <c r="M18" i="7"/>
  <c r="L18" i="7"/>
  <c r="K18" i="7"/>
  <c r="N17" i="7"/>
  <c r="M17" i="7"/>
  <c r="L17" i="7"/>
  <c r="K17" i="7"/>
  <c r="N16" i="7"/>
  <c r="M16" i="7"/>
  <c r="L16" i="7"/>
  <c r="K16" i="7"/>
  <c r="N15" i="7"/>
  <c r="M15" i="7"/>
  <c r="L15" i="7"/>
  <c r="K15" i="7"/>
  <c r="N14" i="7"/>
  <c r="M14" i="7"/>
  <c r="L14" i="7"/>
  <c r="K14" i="7"/>
  <c r="N13" i="7"/>
  <c r="M13" i="7"/>
  <c r="L13" i="7"/>
  <c r="K13" i="7"/>
  <c r="N12" i="7"/>
  <c r="M12" i="7"/>
  <c r="L12" i="7"/>
  <c r="K12" i="7"/>
  <c r="N11" i="7"/>
  <c r="M11" i="7"/>
  <c r="L11" i="7"/>
  <c r="K11" i="7"/>
  <c r="N10" i="7"/>
  <c r="M10" i="7"/>
  <c r="L10" i="7"/>
  <c r="K10" i="7"/>
  <c r="N9" i="7"/>
  <c r="M9" i="7"/>
  <c r="L9" i="7"/>
  <c r="K9" i="7"/>
  <c r="N8" i="7"/>
  <c r="M8" i="7"/>
  <c r="L8" i="7"/>
  <c r="K8" i="7"/>
  <c r="N61" i="6"/>
  <c r="M61" i="6"/>
  <c r="L61" i="6"/>
  <c r="K61" i="6"/>
  <c r="N60" i="6"/>
  <c r="M60" i="6"/>
  <c r="L60" i="6"/>
  <c r="K60" i="6"/>
  <c r="N59" i="6"/>
  <c r="M59" i="6"/>
  <c r="L59" i="6"/>
  <c r="K59" i="6"/>
  <c r="N58" i="6"/>
  <c r="M58" i="6"/>
  <c r="L58" i="6"/>
  <c r="K58" i="6"/>
  <c r="N57" i="6"/>
  <c r="M57" i="6"/>
  <c r="L57" i="6"/>
  <c r="K57" i="6"/>
  <c r="N56" i="6"/>
  <c r="M56" i="6"/>
  <c r="L56" i="6"/>
  <c r="K56" i="6"/>
  <c r="N55" i="6"/>
  <c r="M55" i="6"/>
  <c r="L55" i="6"/>
  <c r="K55" i="6"/>
  <c r="N54" i="6"/>
  <c r="M54" i="6"/>
  <c r="L54" i="6"/>
  <c r="K54" i="6"/>
  <c r="N53" i="6"/>
  <c r="M53" i="6"/>
  <c r="L53" i="6"/>
  <c r="K53" i="6"/>
  <c r="N52" i="6"/>
  <c r="M52" i="6"/>
  <c r="L52" i="6"/>
  <c r="K52" i="6"/>
  <c r="N51" i="6"/>
  <c r="M51" i="6"/>
  <c r="L51" i="6"/>
  <c r="K51" i="6"/>
  <c r="N50" i="6"/>
  <c r="M50" i="6"/>
  <c r="L50" i="6"/>
  <c r="K50" i="6"/>
  <c r="N49" i="6"/>
  <c r="M49" i="6"/>
  <c r="L49" i="6"/>
  <c r="K49" i="6"/>
  <c r="N48" i="6"/>
  <c r="M48" i="6"/>
  <c r="L48" i="6"/>
  <c r="K48" i="6"/>
  <c r="N47" i="6"/>
  <c r="M47" i="6"/>
  <c r="L47" i="6"/>
  <c r="K47" i="6"/>
  <c r="N46" i="6"/>
  <c r="M46" i="6"/>
  <c r="L46" i="6"/>
  <c r="K46" i="6"/>
  <c r="N45" i="6"/>
  <c r="M45" i="6"/>
  <c r="L45" i="6"/>
  <c r="K45" i="6"/>
  <c r="N44" i="6"/>
  <c r="M44" i="6"/>
  <c r="L44" i="6"/>
  <c r="K44" i="6"/>
  <c r="N43" i="6"/>
  <c r="M43" i="6"/>
  <c r="L43" i="6"/>
  <c r="K43" i="6"/>
  <c r="N42" i="6"/>
  <c r="M42" i="6"/>
  <c r="L42" i="6"/>
  <c r="K42" i="6"/>
  <c r="N41" i="6"/>
  <c r="M41" i="6"/>
  <c r="L41" i="6"/>
  <c r="K41" i="6"/>
  <c r="N40" i="6"/>
  <c r="M40" i="6"/>
  <c r="L40" i="6"/>
  <c r="K40" i="6"/>
  <c r="N39" i="6"/>
  <c r="M39" i="6"/>
  <c r="L39" i="6"/>
  <c r="K39" i="6"/>
  <c r="N38" i="6"/>
  <c r="M38" i="6"/>
  <c r="L38" i="6"/>
  <c r="K38" i="6"/>
  <c r="N37" i="6"/>
  <c r="M37" i="6"/>
  <c r="L37" i="6"/>
  <c r="K37" i="6"/>
  <c r="N36" i="6"/>
  <c r="M36" i="6"/>
  <c r="L36" i="6"/>
  <c r="K36" i="6"/>
  <c r="N35" i="6"/>
  <c r="M35" i="6"/>
  <c r="L35" i="6"/>
  <c r="K35" i="6"/>
  <c r="N34" i="6"/>
  <c r="M34" i="6"/>
  <c r="L34" i="6"/>
  <c r="K34" i="6"/>
  <c r="N33" i="6"/>
  <c r="M33" i="6"/>
  <c r="L33" i="6"/>
  <c r="K33" i="6"/>
  <c r="N32" i="6"/>
  <c r="M32" i="6"/>
  <c r="L32" i="6"/>
  <c r="K32" i="6"/>
  <c r="N31" i="6"/>
  <c r="M31" i="6"/>
  <c r="L31" i="6"/>
  <c r="K31" i="6"/>
  <c r="N30" i="6"/>
  <c r="M30" i="6"/>
  <c r="L30" i="6"/>
  <c r="K30" i="6"/>
  <c r="N29" i="6"/>
  <c r="M29" i="6"/>
  <c r="L29" i="6"/>
  <c r="K29" i="6"/>
  <c r="N28" i="6"/>
  <c r="M28" i="6"/>
  <c r="L28" i="6"/>
  <c r="K28" i="6"/>
  <c r="N27" i="6"/>
  <c r="M27" i="6"/>
  <c r="L27" i="6"/>
  <c r="K27" i="6"/>
  <c r="N26" i="6"/>
  <c r="M26" i="6"/>
  <c r="L26" i="6"/>
  <c r="K26" i="6"/>
  <c r="N25" i="6"/>
  <c r="M25" i="6"/>
  <c r="L25" i="6"/>
  <c r="K25" i="6"/>
  <c r="N24" i="6"/>
  <c r="M24" i="6"/>
  <c r="L24" i="6"/>
  <c r="K24" i="6"/>
  <c r="N23" i="6"/>
  <c r="M23" i="6"/>
  <c r="L23" i="6"/>
  <c r="K23" i="6"/>
  <c r="N22" i="6"/>
  <c r="M22" i="6"/>
  <c r="L22" i="6"/>
  <c r="K22" i="6"/>
  <c r="N21" i="6"/>
  <c r="M21" i="6"/>
  <c r="L21" i="6"/>
  <c r="K21" i="6"/>
  <c r="N20" i="6"/>
  <c r="M20" i="6"/>
  <c r="L20" i="6"/>
  <c r="K20" i="6"/>
  <c r="N19" i="6"/>
  <c r="M19" i="6"/>
  <c r="L19" i="6"/>
  <c r="K19" i="6"/>
  <c r="N18" i="6"/>
  <c r="M18" i="6"/>
  <c r="L18" i="6"/>
  <c r="K18" i="6"/>
  <c r="N17" i="6"/>
  <c r="M17" i="6"/>
  <c r="L17" i="6"/>
  <c r="K17" i="6"/>
  <c r="N16" i="6"/>
  <c r="M16" i="6"/>
  <c r="L16" i="6"/>
  <c r="K16" i="6"/>
  <c r="N15" i="6"/>
  <c r="M15" i="6"/>
  <c r="L15" i="6"/>
  <c r="K15" i="6"/>
  <c r="N14" i="6"/>
  <c r="M14" i="6"/>
  <c r="L14" i="6"/>
  <c r="K14" i="6"/>
  <c r="N13" i="6"/>
  <c r="M13" i="6"/>
  <c r="L13" i="6"/>
  <c r="K13" i="6"/>
  <c r="N12" i="6"/>
  <c r="M12" i="6"/>
  <c r="L12" i="6"/>
  <c r="K12" i="6"/>
  <c r="N11" i="6"/>
  <c r="M11" i="6"/>
  <c r="L11" i="6"/>
  <c r="K11" i="6"/>
  <c r="N10" i="6"/>
  <c r="M10" i="6"/>
  <c r="L10" i="6"/>
  <c r="K10" i="6"/>
  <c r="N9" i="6"/>
  <c r="M9" i="6"/>
  <c r="L9" i="6"/>
  <c r="K9" i="6"/>
  <c r="N8" i="6"/>
  <c r="M8" i="6"/>
  <c r="L8" i="6"/>
  <c r="K8" i="6"/>
  <c r="J16" i="21"/>
  <c r="K13" i="21"/>
  <c r="J13" i="21"/>
  <c r="I11" i="21"/>
  <c r="I8" i="21"/>
  <c r="M149" i="22" l="1"/>
  <c r="L149" i="22"/>
  <c r="K149" i="22"/>
  <c r="J149" i="22"/>
  <c r="M148" i="22"/>
  <c r="L148" i="22"/>
  <c r="K148" i="22"/>
  <c r="J148" i="22"/>
  <c r="M147" i="22"/>
  <c r="L147" i="22"/>
  <c r="K147" i="22"/>
  <c r="J147" i="22"/>
  <c r="M146" i="22"/>
  <c r="L146" i="22"/>
  <c r="K146" i="22"/>
  <c r="J146" i="22"/>
  <c r="M145" i="22"/>
  <c r="L145" i="22"/>
  <c r="K145" i="22"/>
  <c r="J145" i="22"/>
  <c r="M144" i="22"/>
  <c r="L144" i="22"/>
  <c r="K144" i="22"/>
  <c r="J144" i="22"/>
  <c r="M139" i="22"/>
  <c r="L139" i="22"/>
  <c r="K139" i="22"/>
  <c r="J139" i="22"/>
  <c r="M138" i="22"/>
  <c r="L138" i="22"/>
  <c r="K138" i="22"/>
  <c r="J138" i="22"/>
  <c r="M137" i="22"/>
  <c r="L137" i="22"/>
  <c r="K137" i="22"/>
  <c r="J137" i="22"/>
  <c r="M136" i="22"/>
  <c r="L136" i="22"/>
  <c r="K136" i="22"/>
  <c r="J136" i="22"/>
  <c r="M135" i="22"/>
  <c r="L135" i="22"/>
  <c r="K135" i="22"/>
  <c r="J135" i="22"/>
  <c r="M134" i="22"/>
  <c r="L134" i="22"/>
  <c r="K134" i="22"/>
  <c r="J134" i="22"/>
  <c r="M129" i="22"/>
  <c r="L129" i="22"/>
  <c r="K129" i="22"/>
  <c r="J129" i="22"/>
  <c r="M128" i="22"/>
  <c r="L128" i="22"/>
  <c r="K128" i="22"/>
  <c r="J128" i="22"/>
  <c r="M127" i="22"/>
  <c r="L127" i="22"/>
  <c r="K127" i="22"/>
  <c r="J127" i="22"/>
  <c r="M126" i="22"/>
  <c r="L126" i="22"/>
  <c r="K126" i="22"/>
  <c r="J126" i="22"/>
  <c r="M125" i="22"/>
  <c r="L125" i="22"/>
  <c r="K125" i="22"/>
  <c r="J125" i="22"/>
  <c r="M124" i="22"/>
  <c r="L124" i="22"/>
  <c r="K124" i="22"/>
  <c r="J124" i="22"/>
  <c r="M119" i="22"/>
  <c r="L119" i="22"/>
  <c r="K119" i="22"/>
  <c r="J119" i="22"/>
  <c r="M118" i="22"/>
  <c r="L118" i="22"/>
  <c r="K118" i="22"/>
  <c r="J118" i="22"/>
  <c r="M117" i="22"/>
  <c r="L117" i="22"/>
  <c r="K117" i="22"/>
  <c r="J117" i="22"/>
  <c r="M116" i="22"/>
  <c r="L116" i="22"/>
  <c r="K116" i="22"/>
  <c r="J116" i="22"/>
  <c r="M115" i="22"/>
  <c r="L115" i="22"/>
  <c r="K115" i="22"/>
  <c r="J115" i="22"/>
  <c r="M114" i="22"/>
  <c r="L114" i="22"/>
  <c r="K114" i="22"/>
  <c r="J114" i="22"/>
  <c r="M109" i="22"/>
  <c r="L109" i="22"/>
  <c r="K109" i="22"/>
  <c r="J109" i="22"/>
  <c r="M108" i="22"/>
  <c r="L108" i="22"/>
  <c r="K108" i="22"/>
  <c r="J108" i="22"/>
  <c r="M107" i="22"/>
  <c r="L107" i="22"/>
  <c r="K107" i="22"/>
  <c r="J107" i="22"/>
  <c r="M106" i="22"/>
  <c r="L106" i="22"/>
  <c r="K106" i="22"/>
  <c r="J106" i="22"/>
  <c r="M105" i="22"/>
  <c r="L105" i="22"/>
  <c r="K105" i="22"/>
  <c r="J105" i="22"/>
  <c r="M104" i="22"/>
  <c r="L104" i="22"/>
  <c r="K104" i="22"/>
  <c r="J104" i="22"/>
  <c r="M99" i="22"/>
  <c r="L99" i="22"/>
  <c r="K99" i="22"/>
  <c r="J99" i="22"/>
  <c r="M98" i="22"/>
  <c r="L98" i="22"/>
  <c r="K98" i="22"/>
  <c r="J98" i="22"/>
  <c r="M97" i="22"/>
  <c r="L97" i="22"/>
  <c r="K97" i="22"/>
  <c r="J97" i="22"/>
  <c r="M96" i="22"/>
  <c r="L96" i="22"/>
  <c r="K96" i="22"/>
  <c r="J96" i="22"/>
  <c r="M95" i="22"/>
  <c r="L95" i="22"/>
  <c r="K95" i="22"/>
  <c r="J95" i="22"/>
  <c r="M94" i="22"/>
  <c r="L94" i="22"/>
  <c r="K94" i="22"/>
  <c r="J94" i="22"/>
  <c r="M89" i="22"/>
  <c r="L89" i="22"/>
  <c r="K89" i="22"/>
  <c r="J89" i="22"/>
  <c r="M88" i="22"/>
  <c r="L88" i="22"/>
  <c r="K88" i="22"/>
  <c r="J88" i="22"/>
  <c r="M87" i="22"/>
  <c r="L87" i="22"/>
  <c r="K87" i="22"/>
  <c r="J87" i="22"/>
  <c r="M86" i="22"/>
  <c r="L86" i="22"/>
  <c r="K86" i="22"/>
  <c r="J86" i="22"/>
  <c r="M85" i="22"/>
  <c r="L85" i="22"/>
  <c r="K85" i="22"/>
  <c r="J85" i="22"/>
  <c r="M84" i="22"/>
  <c r="L84" i="22"/>
  <c r="K84" i="22"/>
  <c r="J84" i="22"/>
  <c r="M79" i="22"/>
  <c r="L79" i="22"/>
  <c r="K79" i="22"/>
  <c r="J79" i="22"/>
  <c r="M78" i="22"/>
  <c r="L78" i="22"/>
  <c r="K78" i="22"/>
  <c r="J78" i="22"/>
  <c r="M77" i="22"/>
  <c r="L77" i="22"/>
  <c r="K77" i="22"/>
  <c r="J77" i="22"/>
  <c r="M76" i="22"/>
  <c r="L76" i="22"/>
  <c r="K76" i="22"/>
  <c r="J76" i="22"/>
  <c r="M75" i="22"/>
  <c r="L75" i="22"/>
  <c r="K75" i="22"/>
  <c r="J75" i="22"/>
  <c r="M74" i="22"/>
  <c r="L74" i="22"/>
  <c r="K74" i="22"/>
  <c r="J74" i="22"/>
  <c r="M69" i="22"/>
  <c r="L69" i="22"/>
  <c r="K69" i="22"/>
  <c r="J69" i="22"/>
  <c r="M68" i="22"/>
  <c r="L68" i="22"/>
  <c r="K68" i="22"/>
  <c r="J68" i="22"/>
  <c r="M67" i="22"/>
  <c r="L67" i="22"/>
  <c r="K67" i="22"/>
  <c r="J67" i="22"/>
  <c r="M66" i="22"/>
  <c r="L66" i="22"/>
  <c r="K66" i="22"/>
  <c r="J66" i="22"/>
  <c r="M65" i="22"/>
  <c r="L65" i="22"/>
  <c r="K65" i="22"/>
  <c r="J65" i="22"/>
  <c r="M64" i="22"/>
  <c r="L64" i="22"/>
  <c r="K64" i="22"/>
  <c r="J64" i="22"/>
  <c r="M59" i="22"/>
  <c r="L59" i="22"/>
  <c r="K59" i="22"/>
  <c r="J59" i="22"/>
  <c r="M58" i="22"/>
  <c r="L58" i="22"/>
  <c r="K58" i="22"/>
  <c r="J58" i="22"/>
  <c r="M57" i="22"/>
  <c r="L57" i="22"/>
  <c r="K57" i="22"/>
  <c r="J57" i="22"/>
  <c r="M56" i="22"/>
  <c r="L56" i="22"/>
  <c r="K56" i="22"/>
  <c r="J56" i="22"/>
  <c r="M55" i="22"/>
  <c r="L55" i="22"/>
  <c r="K55" i="22"/>
  <c r="J55" i="22"/>
  <c r="M54" i="22"/>
  <c r="L54" i="22"/>
  <c r="K54" i="22"/>
  <c r="J54" i="22"/>
  <c r="M49" i="22"/>
  <c r="L49" i="22"/>
  <c r="K49" i="22"/>
  <c r="J49" i="22"/>
  <c r="M48" i="22"/>
  <c r="L48" i="22"/>
  <c r="K48" i="22"/>
  <c r="J48" i="22"/>
  <c r="M47" i="22"/>
  <c r="L47" i="22"/>
  <c r="K47" i="22"/>
  <c r="J47" i="22"/>
  <c r="M46" i="22"/>
  <c r="L46" i="22"/>
  <c r="K46" i="22"/>
  <c r="J46" i="22"/>
  <c r="M45" i="22"/>
  <c r="L45" i="22"/>
  <c r="K45" i="22"/>
  <c r="J45" i="22"/>
  <c r="M44" i="22"/>
  <c r="L44" i="22"/>
  <c r="K44" i="22"/>
  <c r="J44" i="22"/>
  <c r="M39" i="22" l="1"/>
  <c r="L39" i="22"/>
  <c r="K39" i="22"/>
  <c r="J39" i="22"/>
  <c r="M38" i="22"/>
  <c r="L38" i="22"/>
  <c r="K38" i="22"/>
  <c r="J38" i="22"/>
  <c r="M37" i="22"/>
  <c r="L37" i="22"/>
  <c r="K37" i="22"/>
  <c r="J37" i="22"/>
  <c r="M36" i="22"/>
  <c r="L36" i="22"/>
  <c r="K36" i="22"/>
  <c r="J36" i="22"/>
  <c r="M35" i="22"/>
  <c r="L35" i="22"/>
  <c r="K35" i="22"/>
  <c r="J35" i="22"/>
  <c r="M34" i="22"/>
  <c r="L34" i="22"/>
  <c r="K34" i="22"/>
  <c r="J34" i="22"/>
  <c r="M29" i="22"/>
  <c r="L29" i="22"/>
  <c r="K29" i="22"/>
  <c r="J29" i="22"/>
  <c r="M28" i="22"/>
  <c r="L28" i="22"/>
  <c r="K28" i="22"/>
  <c r="J28" i="22"/>
  <c r="M27" i="22"/>
  <c r="L27" i="22"/>
  <c r="K27" i="22"/>
  <c r="J27" i="22"/>
  <c r="M26" i="22"/>
  <c r="L26" i="22"/>
  <c r="K26" i="22"/>
  <c r="J26" i="22"/>
  <c r="M25" i="22"/>
  <c r="L25" i="22"/>
  <c r="K25" i="22"/>
  <c r="J25" i="22"/>
  <c r="M24" i="22"/>
  <c r="L24" i="22"/>
  <c r="K24" i="22"/>
  <c r="J24" i="22"/>
  <c r="N25" i="18" l="1"/>
  <c r="M25" i="18"/>
  <c r="L25" i="18"/>
  <c r="K25" i="18"/>
  <c r="N24" i="18"/>
  <c r="M24" i="18"/>
  <c r="L24" i="18"/>
  <c r="K24" i="18"/>
  <c r="N23" i="18"/>
  <c r="M23" i="18"/>
  <c r="L23" i="18"/>
  <c r="K23" i="18"/>
  <c r="N22" i="18"/>
  <c r="M22" i="18"/>
  <c r="L22" i="18"/>
  <c r="K22" i="18"/>
  <c r="N21" i="18"/>
  <c r="M21" i="18"/>
  <c r="L21" i="18"/>
  <c r="K21" i="18"/>
  <c r="N20" i="18"/>
  <c r="M20" i="18"/>
  <c r="L20" i="18"/>
  <c r="K20" i="18"/>
  <c r="N19" i="18"/>
  <c r="M19" i="18"/>
  <c r="L19" i="18"/>
  <c r="K19" i="18"/>
  <c r="N18" i="18"/>
  <c r="M18" i="18"/>
  <c r="L18" i="18"/>
  <c r="K18" i="18"/>
  <c r="N17" i="18"/>
  <c r="M17" i="18"/>
  <c r="L17" i="18"/>
  <c r="K17" i="18"/>
  <c r="N16" i="18"/>
  <c r="M16" i="18"/>
  <c r="L16" i="18"/>
  <c r="K16" i="18"/>
  <c r="N15" i="18"/>
  <c r="M15" i="18"/>
  <c r="L15" i="18"/>
  <c r="K15" i="18"/>
  <c r="N14" i="18"/>
  <c r="M14" i="18"/>
  <c r="L14" i="18"/>
  <c r="K14" i="18"/>
  <c r="N13" i="18"/>
  <c r="M13" i="18"/>
  <c r="L13" i="18"/>
  <c r="K13" i="18"/>
  <c r="N12" i="18"/>
  <c r="M12" i="18"/>
  <c r="L12" i="18"/>
  <c r="K12" i="18"/>
  <c r="N11" i="18"/>
  <c r="M11" i="18"/>
  <c r="L11" i="18"/>
  <c r="K11" i="18"/>
  <c r="N10" i="18"/>
  <c r="M10" i="18"/>
  <c r="L10" i="18"/>
  <c r="K10" i="18"/>
  <c r="N9" i="18"/>
  <c r="M9" i="18"/>
  <c r="L9" i="18"/>
  <c r="K9" i="18"/>
  <c r="N8" i="18"/>
  <c r="M8" i="18"/>
  <c r="L8" i="18"/>
  <c r="K8" i="18"/>
  <c r="N43" i="19"/>
  <c r="M43" i="19"/>
  <c r="L43" i="19"/>
  <c r="K43" i="19"/>
  <c r="N42" i="19"/>
  <c r="M42" i="19"/>
  <c r="L42" i="19"/>
  <c r="K42" i="19"/>
  <c r="N41" i="19"/>
  <c r="M41" i="19"/>
  <c r="L41" i="19"/>
  <c r="K41" i="19"/>
  <c r="N40" i="19"/>
  <c r="M40" i="19"/>
  <c r="L40" i="19"/>
  <c r="K40" i="19"/>
  <c r="N39" i="19"/>
  <c r="M39" i="19"/>
  <c r="L39" i="19"/>
  <c r="K39" i="19"/>
  <c r="N38" i="19"/>
  <c r="M38" i="19"/>
  <c r="L38" i="19"/>
  <c r="K38" i="19"/>
  <c r="N37" i="19"/>
  <c r="M37" i="19"/>
  <c r="L37" i="19"/>
  <c r="K37" i="19"/>
  <c r="N36" i="19"/>
  <c r="M36" i="19"/>
  <c r="L36" i="19"/>
  <c r="K36" i="19"/>
  <c r="N35" i="19"/>
  <c r="M35" i="19"/>
  <c r="L35" i="19"/>
  <c r="K35" i="19"/>
  <c r="N34" i="19"/>
  <c r="M34" i="19"/>
  <c r="L34" i="19"/>
  <c r="K34" i="19"/>
  <c r="N33" i="19"/>
  <c r="M33" i="19"/>
  <c r="L33" i="19"/>
  <c r="K33" i="19"/>
  <c r="N32" i="19"/>
  <c r="M32" i="19"/>
  <c r="L32" i="19"/>
  <c r="K32" i="19"/>
  <c r="N31" i="19"/>
  <c r="M31" i="19"/>
  <c r="L31" i="19"/>
  <c r="K31" i="19"/>
  <c r="N30" i="19"/>
  <c r="M30" i="19"/>
  <c r="L30" i="19"/>
  <c r="K30" i="19"/>
  <c r="N29" i="19"/>
  <c r="M29" i="19"/>
  <c r="L29" i="19"/>
  <c r="K29" i="19"/>
  <c r="N28" i="19"/>
  <c r="M28" i="19"/>
  <c r="L28" i="19"/>
  <c r="K28" i="19"/>
  <c r="N27" i="19"/>
  <c r="M27" i="19"/>
  <c r="L27" i="19"/>
  <c r="K27" i="19"/>
  <c r="N26" i="19"/>
  <c r="M26" i="19"/>
  <c r="L26" i="19"/>
  <c r="K26" i="19"/>
  <c r="N25" i="19"/>
  <c r="M25" i="19"/>
  <c r="L25" i="19"/>
  <c r="K25" i="19"/>
  <c r="N24" i="19"/>
  <c r="M24" i="19"/>
  <c r="L24" i="19"/>
  <c r="K24" i="19"/>
  <c r="N23" i="19"/>
  <c r="M23" i="19"/>
  <c r="L23" i="19"/>
  <c r="K23" i="19"/>
  <c r="N22" i="19"/>
  <c r="M22" i="19"/>
  <c r="L22" i="19"/>
  <c r="K22" i="19"/>
  <c r="N21" i="19"/>
  <c r="M21" i="19"/>
  <c r="L21" i="19"/>
  <c r="K21" i="19"/>
  <c r="N20" i="19"/>
  <c r="M20" i="19"/>
  <c r="L20" i="19"/>
  <c r="K20" i="19"/>
  <c r="N19" i="19"/>
  <c r="M19" i="19"/>
  <c r="L19" i="19"/>
  <c r="K19" i="19"/>
  <c r="N18" i="19"/>
  <c r="M18" i="19"/>
  <c r="L18" i="19"/>
  <c r="K18" i="19"/>
  <c r="N17" i="19"/>
  <c r="M17" i="19"/>
  <c r="L17" i="19"/>
  <c r="K17" i="19"/>
  <c r="N16" i="19"/>
  <c r="M16" i="19"/>
  <c r="L16" i="19"/>
  <c r="K16" i="19"/>
  <c r="N15" i="19"/>
  <c r="M15" i="19"/>
  <c r="L15" i="19"/>
  <c r="K15" i="19"/>
  <c r="N14" i="19"/>
  <c r="M14" i="19"/>
  <c r="L14" i="19"/>
  <c r="K14" i="19"/>
  <c r="N13" i="19"/>
  <c r="M13" i="19"/>
  <c r="L13" i="19"/>
  <c r="K13" i="19"/>
  <c r="N12" i="19"/>
  <c r="M12" i="19"/>
  <c r="L12" i="19"/>
  <c r="K12" i="19"/>
  <c r="N11" i="19"/>
  <c r="M11" i="19"/>
  <c r="L11" i="19"/>
  <c r="K11" i="19"/>
  <c r="N10" i="19"/>
  <c r="M10" i="19"/>
  <c r="L10" i="19"/>
  <c r="K10" i="19"/>
  <c r="N9" i="19"/>
  <c r="M9" i="19"/>
  <c r="L9" i="19"/>
  <c r="K9" i="19"/>
  <c r="N8" i="19"/>
  <c r="M8" i="19"/>
  <c r="L8" i="19"/>
  <c r="K8" i="19"/>
  <c r="N43" i="16"/>
  <c r="M43" i="16"/>
  <c r="L43" i="16"/>
  <c r="K43" i="16"/>
  <c r="N42" i="16"/>
  <c r="M42" i="16"/>
  <c r="L42" i="16"/>
  <c r="K42" i="16"/>
  <c r="N41" i="16"/>
  <c r="M41" i="16"/>
  <c r="L41" i="16"/>
  <c r="K41" i="16"/>
  <c r="N40" i="16"/>
  <c r="M40" i="16"/>
  <c r="L40" i="16"/>
  <c r="K40" i="16"/>
  <c r="N39" i="16"/>
  <c r="M39" i="16"/>
  <c r="L39" i="16"/>
  <c r="K39" i="16"/>
  <c r="N38" i="16"/>
  <c r="M38" i="16"/>
  <c r="L38" i="16"/>
  <c r="K38" i="16"/>
  <c r="N37" i="16"/>
  <c r="M37" i="16"/>
  <c r="L37" i="16"/>
  <c r="K37" i="16"/>
  <c r="N36" i="16"/>
  <c r="M36" i="16"/>
  <c r="L36" i="16"/>
  <c r="K36" i="16"/>
  <c r="N35" i="16"/>
  <c r="M35" i="16"/>
  <c r="L35" i="16"/>
  <c r="K35" i="16"/>
  <c r="N34" i="16"/>
  <c r="M34" i="16"/>
  <c r="L34" i="16"/>
  <c r="K34" i="16"/>
  <c r="N33" i="16"/>
  <c r="M33" i="16"/>
  <c r="L33" i="16"/>
  <c r="K33" i="16"/>
  <c r="N32" i="16"/>
  <c r="M32" i="16"/>
  <c r="L32" i="16"/>
  <c r="K32" i="16"/>
  <c r="N31" i="16"/>
  <c r="M31" i="16"/>
  <c r="L31" i="16"/>
  <c r="K31" i="16"/>
  <c r="N30" i="16"/>
  <c r="M30" i="16"/>
  <c r="L30" i="16"/>
  <c r="K30" i="16"/>
  <c r="N29" i="16"/>
  <c r="M29" i="16"/>
  <c r="L29" i="16"/>
  <c r="K29" i="16"/>
  <c r="N28" i="16"/>
  <c r="M28" i="16"/>
  <c r="L28" i="16"/>
  <c r="K28" i="16"/>
  <c r="N27" i="16"/>
  <c r="M27" i="16"/>
  <c r="L27" i="16"/>
  <c r="K27" i="16"/>
  <c r="N26" i="16"/>
  <c r="M26" i="16"/>
  <c r="L26" i="16"/>
  <c r="K26" i="16"/>
  <c r="N25" i="16"/>
  <c r="M25" i="16"/>
  <c r="L25" i="16"/>
  <c r="K25" i="16"/>
  <c r="N24" i="16"/>
  <c r="M24" i="16"/>
  <c r="L24" i="16"/>
  <c r="K24" i="16"/>
  <c r="N23" i="16"/>
  <c r="M23" i="16"/>
  <c r="L23" i="16"/>
  <c r="K23" i="16"/>
  <c r="N22" i="16"/>
  <c r="M22" i="16"/>
  <c r="L22" i="16"/>
  <c r="K22" i="16"/>
  <c r="N21" i="16"/>
  <c r="M21" i="16"/>
  <c r="L21" i="16"/>
  <c r="K21" i="16"/>
  <c r="N20" i="16"/>
  <c r="M20" i="16"/>
  <c r="L20" i="16"/>
  <c r="K20" i="16"/>
  <c r="N19" i="16"/>
  <c r="M19" i="16"/>
  <c r="L19" i="16"/>
  <c r="K19" i="16"/>
  <c r="N18" i="16"/>
  <c r="M18" i="16"/>
  <c r="L18" i="16"/>
  <c r="K18" i="16"/>
  <c r="N17" i="16"/>
  <c r="M17" i="16"/>
  <c r="L17" i="16"/>
  <c r="K17" i="16"/>
  <c r="N16" i="16"/>
  <c r="M16" i="16"/>
  <c r="L16" i="16"/>
  <c r="K16" i="16"/>
  <c r="N15" i="16"/>
  <c r="M15" i="16"/>
  <c r="L15" i="16"/>
  <c r="K15" i="16"/>
  <c r="N14" i="16"/>
  <c r="M14" i="16"/>
  <c r="L14" i="16"/>
  <c r="K14" i="16"/>
  <c r="N13" i="16"/>
  <c r="M13" i="16"/>
  <c r="L13" i="16"/>
  <c r="K13" i="16"/>
  <c r="N12" i="16"/>
  <c r="M12" i="16"/>
  <c r="L12" i="16"/>
  <c r="K12" i="16"/>
  <c r="N11" i="16"/>
  <c r="M11" i="16"/>
  <c r="L11" i="16"/>
  <c r="K11" i="16"/>
  <c r="N10" i="16"/>
  <c r="M10" i="16"/>
  <c r="L10" i="16"/>
  <c r="K10" i="16"/>
  <c r="N9" i="16"/>
  <c r="M9" i="16"/>
  <c r="L9" i="16"/>
  <c r="K9" i="16"/>
  <c r="N8" i="16"/>
  <c r="M8" i="16"/>
  <c r="L8" i="16"/>
  <c r="K8" i="16"/>
  <c r="N61" i="15"/>
  <c r="M61" i="15"/>
  <c r="L61" i="15"/>
  <c r="K61" i="15"/>
  <c r="N60" i="15"/>
  <c r="M60" i="15"/>
  <c r="L60" i="15"/>
  <c r="K60" i="15"/>
  <c r="N59" i="15"/>
  <c r="M59" i="15"/>
  <c r="L59" i="15"/>
  <c r="K59" i="15"/>
  <c r="N58" i="15"/>
  <c r="M58" i="15"/>
  <c r="L58" i="15"/>
  <c r="K58" i="15"/>
  <c r="N57" i="15"/>
  <c r="M57" i="15"/>
  <c r="L57" i="15"/>
  <c r="K57" i="15"/>
  <c r="N56" i="15"/>
  <c r="M56" i="15"/>
  <c r="L56" i="15"/>
  <c r="K56" i="15"/>
  <c r="N55" i="15"/>
  <c r="M55" i="15"/>
  <c r="L55" i="15"/>
  <c r="K55" i="15"/>
  <c r="N54" i="15"/>
  <c r="M54" i="15"/>
  <c r="L54" i="15"/>
  <c r="K54" i="15"/>
  <c r="N53" i="15"/>
  <c r="M53" i="15"/>
  <c r="L53" i="15"/>
  <c r="K53" i="15"/>
  <c r="N52" i="15"/>
  <c r="M52" i="15"/>
  <c r="L52" i="15"/>
  <c r="K52" i="15"/>
  <c r="N51" i="15"/>
  <c r="M51" i="15"/>
  <c r="L51" i="15"/>
  <c r="K51" i="15"/>
  <c r="N50" i="15"/>
  <c r="M50" i="15"/>
  <c r="L50" i="15"/>
  <c r="K50" i="15"/>
  <c r="N49" i="15"/>
  <c r="M49" i="15"/>
  <c r="L49" i="15"/>
  <c r="K49" i="15"/>
  <c r="N48" i="15"/>
  <c r="M48" i="15"/>
  <c r="L48" i="15"/>
  <c r="K48" i="15"/>
  <c r="N47" i="15"/>
  <c r="M47" i="15"/>
  <c r="L47" i="15"/>
  <c r="K47" i="15"/>
  <c r="N46" i="15"/>
  <c r="M46" i="15"/>
  <c r="L46" i="15"/>
  <c r="K46" i="15"/>
  <c r="N45" i="15"/>
  <c r="M45" i="15"/>
  <c r="L45" i="15"/>
  <c r="K45" i="15"/>
  <c r="N44" i="15"/>
  <c r="M44" i="15"/>
  <c r="L44" i="15"/>
  <c r="K44" i="15"/>
  <c r="N43" i="15"/>
  <c r="M43" i="15"/>
  <c r="L43" i="15"/>
  <c r="K43" i="15"/>
  <c r="N42" i="15"/>
  <c r="M42" i="15"/>
  <c r="L42" i="15"/>
  <c r="K42" i="15"/>
  <c r="N41" i="15"/>
  <c r="M41" i="15"/>
  <c r="L41" i="15"/>
  <c r="K41" i="15"/>
  <c r="N40" i="15"/>
  <c r="M40" i="15"/>
  <c r="L40" i="15"/>
  <c r="K40" i="15"/>
  <c r="N39" i="15"/>
  <c r="M39" i="15"/>
  <c r="L39" i="15"/>
  <c r="K39" i="15"/>
  <c r="N38" i="15"/>
  <c r="M38" i="15"/>
  <c r="L38" i="15"/>
  <c r="K38" i="15"/>
  <c r="N37" i="15"/>
  <c r="M37" i="15"/>
  <c r="L37" i="15"/>
  <c r="K37" i="15"/>
  <c r="N36" i="15"/>
  <c r="M36" i="15"/>
  <c r="L36" i="15"/>
  <c r="K36" i="15"/>
  <c r="N35" i="15"/>
  <c r="M35" i="15"/>
  <c r="L35" i="15"/>
  <c r="K35" i="15"/>
  <c r="N34" i="15"/>
  <c r="M34" i="15"/>
  <c r="L34" i="15"/>
  <c r="K34" i="15"/>
  <c r="N33" i="15"/>
  <c r="M33" i="15"/>
  <c r="L33" i="15"/>
  <c r="K33" i="15"/>
  <c r="N32" i="15"/>
  <c r="M32" i="15"/>
  <c r="L32" i="15"/>
  <c r="K32" i="15"/>
  <c r="N31" i="15"/>
  <c r="M31" i="15"/>
  <c r="L31" i="15"/>
  <c r="K31" i="15"/>
  <c r="N30" i="15"/>
  <c r="M30" i="15"/>
  <c r="L30" i="15"/>
  <c r="K30" i="15"/>
  <c r="N29" i="15"/>
  <c r="M29" i="15"/>
  <c r="L29" i="15"/>
  <c r="K29" i="15"/>
  <c r="N28" i="15"/>
  <c r="M28" i="15"/>
  <c r="L28" i="15"/>
  <c r="K28" i="15"/>
  <c r="N27" i="15"/>
  <c r="M27" i="15"/>
  <c r="L27" i="15"/>
  <c r="K27" i="15"/>
  <c r="N26" i="15"/>
  <c r="M26" i="15"/>
  <c r="L26" i="15"/>
  <c r="K26" i="15"/>
  <c r="N25" i="15"/>
  <c r="M25" i="15"/>
  <c r="L25" i="15"/>
  <c r="K25" i="15"/>
  <c r="N24" i="15"/>
  <c r="M24" i="15"/>
  <c r="L24" i="15"/>
  <c r="K24" i="15"/>
  <c r="N23" i="15"/>
  <c r="M23" i="15"/>
  <c r="L23" i="15"/>
  <c r="K23" i="15"/>
  <c r="N22" i="15"/>
  <c r="M22" i="15"/>
  <c r="L22" i="15"/>
  <c r="K22" i="15"/>
  <c r="N21" i="15"/>
  <c r="M21" i="15"/>
  <c r="L21" i="15"/>
  <c r="K21" i="15"/>
  <c r="N20" i="15"/>
  <c r="M20" i="15"/>
  <c r="L20" i="15"/>
  <c r="K20" i="15"/>
  <c r="N19" i="15"/>
  <c r="M19" i="15"/>
  <c r="L19" i="15"/>
  <c r="K19" i="15"/>
  <c r="N18" i="15"/>
  <c r="M18" i="15"/>
  <c r="L18" i="15"/>
  <c r="K18" i="15"/>
  <c r="N17" i="15"/>
  <c r="M17" i="15"/>
  <c r="L17" i="15"/>
  <c r="K17" i="15"/>
  <c r="N16" i="15"/>
  <c r="M16" i="15"/>
  <c r="L16" i="15"/>
  <c r="K16" i="15"/>
  <c r="N15" i="15"/>
  <c r="M15" i="15"/>
  <c r="L15" i="15"/>
  <c r="K15" i="15"/>
  <c r="N14" i="15"/>
  <c r="M14" i="15"/>
  <c r="L14" i="15"/>
  <c r="K14" i="15"/>
  <c r="N13" i="15"/>
  <c r="M13" i="15"/>
  <c r="L13" i="15"/>
  <c r="K13" i="15"/>
  <c r="N12" i="15"/>
  <c r="M12" i="15"/>
  <c r="L12" i="15"/>
  <c r="K12" i="15"/>
  <c r="N11" i="15"/>
  <c r="M11" i="15"/>
  <c r="L11" i="15"/>
  <c r="K11" i="15"/>
  <c r="N10" i="15"/>
  <c r="M10" i="15"/>
  <c r="L10" i="15"/>
  <c r="K10" i="15"/>
  <c r="N9" i="15"/>
  <c r="M9" i="15"/>
  <c r="L9" i="15"/>
  <c r="K9" i="15"/>
  <c r="N8" i="15"/>
  <c r="M8" i="15"/>
  <c r="L8" i="15"/>
  <c r="K8" i="15"/>
  <c r="N25" i="14"/>
  <c r="M25" i="14"/>
  <c r="L25" i="14"/>
  <c r="K25" i="14"/>
  <c r="N24" i="14"/>
  <c r="M24" i="14"/>
  <c r="L24" i="14"/>
  <c r="K24" i="14"/>
  <c r="N23" i="14"/>
  <c r="M23" i="14"/>
  <c r="L23" i="14"/>
  <c r="K23" i="14"/>
  <c r="N22" i="14"/>
  <c r="M22" i="14"/>
  <c r="L22" i="14"/>
  <c r="K22" i="14"/>
  <c r="N21" i="14"/>
  <c r="M21" i="14"/>
  <c r="L21" i="14"/>
  <c r="K21" i="14"/>
  <c r="N20" i="14"/>
  <c r="M20" i="14"/>
  <c r="L20" i="14"/>
  <c r="K20" i="14"/>
  <c r="N19" i="14"/>
  <c r="M19" i="14"/>
  <c r="L19" i="14"/>
  <c r="K19" i="14"/>
  <c r="N18" i="14"/>
  <c r="M18" i="14"/>
  <c r="L18" i="14"/>
  <c r="K18" i="14"/>
  <c r="N17" i="14"/>
  <c r="M17" i="14"/>
  <c r="L17" i="14"/>
  <c r="K17" i="14"/>
  <c r="N16" i="14"/>
  <c r="M16" i="14"/>
  <c r="L16" i="14"/>
  <c r="K16" i="14"/>
  <c r="N15" i="14"/>
  <c r="M15" i="14"/>
  <c r="L15" i="14"/>
  <c r="K15" i="14"/>
  <c r="N14" i="14"/>
  <c r="M14" i="14"/>
  <c r="L14" i="14"/>
  <c r="K14" i="14"/>
  <c r="N13" i="14"/>
  <c r="M13" i="14"/>
  <c r="L13" i="14"/>
  <c r="K13" i="14"/>
  <c r="N12" i="14"/>
  <c r="M12" i="14"/>
  <c r="L12" i="14"/>
  <c r="K12" i="14"/>
  <c r="N11" i="14"/>
  <c r="M11" i="14"/>
  <c r="L11" i="14"/>
  <c r="K11" i="14"/>
  <c r="N10" i="14"/>
  <c r="M10" i="14"/>
  <c r="L10" i="14"/>
  <c r="K10" i="14"/>
  <c r="N9" i="14"/>
  <c r="M9" i="14"/>
  <c r="L9" i="14"/>
  <c r="K9" i="14"/>
  <c r="N8" i="14"/>
  <c r="M8" i="14"/>
  <c r="L8" i="14"/>
  <c r="K8" i="14"/>
  <c r="N43" i="13"/>
  <c r="M43" i="13"/>
  <c r="L43" i="13"/>
  <c r="K43" i="13"/>
  <c r="N42" i="13"/>
  <c r="M42" i="13"/>
  <c r="L42" i="13"/>
  <c r="K42" i="13"/>
  <c r="N41" i="13"/>
  <c r="M41" i="13"/>
  <c r="L41" i="13"/>
  <c r="K41" i="13"/>
  <c r="N40" i="13"/>
  <c r="M40" i="13"/>
  <c r="L40" i="13"/>
  <c r="K40" i="13"/>
  <c r="N39" i="13"/>
  <c r="M39" i="13"/>
  <c r="L39" i="13"/>
  <c r="K39" i="13"/>
  <c r="N38" i="13"/>
  <c r="M38" i="13"/>
  <c r="L38" i="13"/>
  <c r="K38" i="13"/>
  <c r="N37" i="13"/>
  <c r="M37" i="13"/>
  <c r="L37" i="13"/>
  <c r="K37" i="13"/>
  <c r="N36" i="13"/>
  <c r="M36" i="13"/>
  <c r="L36" i="13"/>
  <c r="K36" i="13"/>
  <c r="N35" i="13"/>
  <c r="M35" i="13"/>
  <c r="L35" i="13"/>
  <c r="K35" i="13"/>
  <c r="N34" i="13"/>
  <c r="M34" i="13"/>
  <c r="L34" i="13"/>
  <c r="K34" i="13"/>
  <c r="N33" i="13"/>
  <c r="M33" i="13"/>
  <c r="L33" i="13"/>
  <c r="K33" i="13"/>
  <c r="N32" i="13"/>
  <c r="M32" i="13"/>
  <c r="L32" i="13"/>
  <c r="K32" i="13"/>
  <c r="N31" i="13"/>
  <c r="M31" i="13"/>
  <c r="L31" i="13"/>
  <c r="K31" i="13"/>
  <c r="N30" i="13"/>
  <c r="M30" i="13"/>
  <c r="L30" i="13"/>
  <c r="K30" i="13"/>
  <c r="N29" i="13"/>
  <c r="M29" i="13"/>
  <c r="L29" i="13"/>
  <c r="K29" i="13"/>
  <c r="N28" i="13"/>
  <c r="M28" i="13"/>
  <c r="L28" i="13"/>
  <c r="K28" i="13"/>
  <c r="N27" i="13"/>
  <c r="M27" i="13"/>
  <c r="L27" i="13"/>
  <c r="K27" i="13"/>
  <c r="N26" i="13"/>
  <c r="M26" i="13"/>
  <c r="L26" i="13"/>
  <c r="K26" i="13"/>
  <c r="N25" i="13"/>
  <c r="M25" i="13"/>
  <c r="L25" i="13"/>
  <c r="K25" i="13"/>
  <c r="N24" i="13"/>
  <c r="M24" i="13"/>
  <c r="L24" i="13"/>
  <c r="K24" i="13"/>
  <c r="N23" i="13"/>
  <c r="M23" i="13"/>
  <c r="L23" i="13"/>
  <c r="K23" i="13"/>
  <c r="N22" i="13"/>
  <c r="M22" i="13"/>
  <c r="L22" i="13"/>
  <c r="K22" i="13"/>
  <c r="N21" i="13"/>
  <c r="M21" i="13"/>
  <c r="L21" i="13"/>
  <c r="K21" i="13"/>
  <c r="N20" i="13"/>
  <c r="M20" i="13"/>
  <c r="L20" i="13"/>
  <c r="K20" i="13"/>
  <c r="N19" i="13"/>
  <c r="M19" i="13"/>
  <c r="L19" i="13"/>
  <c r="K19" i="13"/>
  <c r="N18" i="13"/>
  <c r="M18" i="13"/>
  <c r="L18" i="13"/>
  <c r="K18" i="13"/>
  <c r="N17" i="13"/>
  <c r="M17" i="13"/>
  <c r="L17" i="13"/>
  <c r="K17" i="13"/>
  <c r="N16" i="13"/>
  <c r="M16" i="13"/>
  <c r="L16" i="13"/>
  <c r="K16" i="13"/>
  <c r="N15" i="13"/>
  <c r="M15" i="13"/>
  <c r="L15" i="13"/>
  <c r="K15" i="13"/>
  <c r="N14" i="13"/>
  <c r="M14" i="13"/>
  <c r="L14" i="13"/>
  <c r="K14" i="13"/>
  <c r="N13" i="13"/>
  <c r="M13" i="13"/>
  <c r="L13" i="13"/>
  <c r="K13" i="13"/>
  <c r="N12" i="13"/>
  <c r="M12" i="13"/>
  <c r="L12" i="13"/>
  <c r="K12" i="13"/>
  <c r="N11" i="13"/>
  <c r="M11" i="13"/>
  <c r="L11" i="13"/>
  <c r="K11" i="13"/>
  <c r="N10" i="13"/>
  <c r="M10" i="13"/>
  <c r="L10" i="13"/>
  <c r="K10" i="13"/>
  <c r="N9" i="13"/>
  <c r="M9" i="13"/>
  <c r="L9" i="13"/>
  <c r="K9" i="13"/>
  <c r="N8" i="13"/>
  <c r="M8" i="13"/>
  <c r="L8" i="13"/>
  <c r="K8" i="13"/>
  <c r="N43" i="12"/>
  <c r="M43" i="12"/>
  <c r="L43" i="12"/>
  <c r="K43" i="12"/>
  <c r="N42" i="12"/>
  <c r="M42" i="12"/>
  <c r="L42" i="12"/>
  <c r="K42" i="12"/>
  <c r="N41" i="12"/>
  <c r="M41" i="12"/>
  <c r="L41" i="12"/>
  <c r="K41" i="12"/>
  <c r="N40" i="12"/>
  <c r="M40" i="12"/>
  <c r="L40" i="12"/>
  <c r="K40" i="12"/>
  <c r="N39" i="12"/>
  <c r="M39" i="12"/>
  <c r="L39" i="12"/>
  <c r="K39" i="12"/>
  <c r="N38" i="12"/>
  <c r="M38" i="12"/>
  <c r="L38" i="12"/>
  <c r="K38" i="12"/>
  <c r="N37" i="12"/>
  <c r="M37" i="12"/>
  <c r="L37" i="12"/>
  <c r="K37" i="12"/>
  <c r="N36" i="12"/>
  <c r="M36" i="12"/>
  <c r="L36" i="12"/>
  <c r="K36" i="12"/>
  <c r="N35" i="12"/>
  <c r="M35" i="12"/>
  <c r="L35" i="12"/>
  <c r="K35" i="12"/>
  <c r="N34" i="12"/>
  <c r="M34" i="12"/>
  <c r="L34" i="12"/>
  <c r="K34" i="12"/>
  <c r="N33" i="12"/>
  <c r="M33" i="12"/>
  <c r="L33" i="12"/>
  <c r="K33" i="12"/>
  <c r="N32" i="12"/>
  <c r="M32" i="12"/>
  <c r="L32" i="12"/>
  <c r="K32" i="12"/>
  <c r="N31" i="12"/>
  <c r="M31" i="12"/>
  <c r="L31" i="12"/>
  <c r="K31" i="12"/>
  <c r="N30" i="12"/>
  <c r="M30" i="12"/>
  <c r="L30" i="12"/>
  <c r="K30" i="12"/>
  <c r="N29" i="12"/>
  <c r="M29" i="12"/>
  <c r="L29" i="12"/>
  <c r="K29" i="12"/>
  <c r="N28" i="12"/>
  <c r="M28" i="12"/>
  <c r="L28" i="12"/>
  <c r="K28" i="12"/>
  <c r="N27" i="12"/>
  <c r="M27" i="12"/>
  <c r="L27" i="12"/>
  <c r="K27" i="12"/>
  <c r="N26" i="12"/>
  <c r="M26" i="12"/>
  <c r="L26" i="12"/>
  <c r="K26" i="12"/>
  <c r="N25" i="12"/>
  <c r="M25" i="12"/>
  <c r="L25" i="12"/>
  <c r="K25" i="12"/>
  <c r="N24" i="12"/>
  <c r="M24" i="12"/>
  <c r="L24" i="12"/>
  <c r="K24" i="12"/>
  <c r="N23" i="12"/>
  <c r="M23" i="12"/>
  <c r="L23" i="12"/>
  <c r="K23" i="12"/>
  <c r="N22" i="12"/>
  <c r="M22" i="12"/>
  <c r="L22" i="12"/>
  <c r="K22" i="12"/>
  <c r="N21" i="12"/>
  <c r="M21" i="12"/>
  <c r="L21" i="12"/>
  <c r="K21" i="12"/>
  <c r="N20" i="12"/>
  <c r="M20" i="12"/>
  <c r="L20" i="12"/>
  <c r="K20" i="12"/>
  <c r="N19" i="12"/>
  <c r="M19" i="12"/>
  <c r="L19" i="12"/>
  <c r="K19" i="12"/>
  <c r="N18" i="12"/>
  <c r="M18" i="12"/>
  <c r="L18" i="12"/>
  <c r="K18" i="12"/>
  <c r="N17" i="12"/>
  <c r="M17" i="12"/>
  <c r="L17" i="12"/>
  <c r="K17" i="12"/>
  <c r="N16" i="12"/>
  <c r="M16" i="12"/>
  <c r="L16" i="12"/>
  <c r="K16" i="12"/>
  <c r="N15" i="12"/>
  <c r="M15" i="12"/>
  <c r="L15" i="12"/>
  <c r="K15" i="12"/>
  <c r="N14" i="12"/>
  <c r="M14" i="12"/>
  <c r="L14" i="12"/>
  <c r="K14" i="12"/>
  <c r="N13" i="12"/>
  <c r="M13" i="12"/>
  <c r="L13" i="12"/>
  <c r="K13" i="12"/>
  <c r="N12" i="12"/>
  <c r="M12" i="12"/>
  <c r="L12" i="12"/>
  <c r="K12" i="12"/>
  <c r="N11" i="12"/>
  <c r="M11" i="12"/>
  <c r="L11" i="12"/>
  <c r="K11" i="12"/>
  <c r="N10" i="12"/>
  <c r="M10" i="12"/>
  <c r="L10" i="12"/>
  <c r="K10" i="12"/>
  <c r="N9" i="12"/>
  <c r="M9" i="12"/>
  <c r="L9" i="12"/>
  <c r="K9" i="12"/>
  <c r="N8" i="12"/>
  <c r="M8" i="12"/>
  <c r="L8" i="12"/>
  <c r="K8" i="12"/>
  <c r="N61" i="11"/>
  <c r="M61" i="11"/>
  <c r="L61" i="11"/>
  <c r="K61" i="11"/>
  <c r="N60" i="11"/>
  <c r="M60" i="11"/>
  <c r="L60" i="11"/>
  <c r="K60" i="11"/>
  <c r="N59" i="11"/>
  <c r="M59" i="11"/>
  <c r="L59" i="11"/>
  <c r="K59" i="11"/>
  <c r="N58" i="11"/>
  <c r="M58" i="11"/>
  <c r="L58" i="11"/>
  <c r="K58" i="11"/>
  <c r="N57" i="11"/>
  <c r="M57" i="11"/>
  <c r="L57" i="11"/>
  <c r="K57" i="11"/>
  <c r="N56" i="11"/>
  <c r="M56" i="11"/>
  <c r="L56" i="11"/>
  <c r="K56" i="11"/>
  <c r="N55" i="11"/>
  <c r="M55" i="11"/>
  <c r="L55" i="11"/>
  <c r="K55" i="11"/>
  <c r="N54" i="11"/>
  <c r="M54" i="11"/>
  <c r="L54" i="11"/>
  <c r="K54" i="11"/>
  <c r="N53" i="11"/>
  <c r="M53" i="11"/>
  <c r="L53" i="11"/>
  <c r="K53" i="11"/>
  <c r="N52" i="11"/>
  <c r="M52" i="11"/>
  <c r="L52" i="11"/>
  <c r="K52" i="11"/>
  <c r="N51" i="11"/>
  <c r="M51" i="11"/>
  <c r="L51" i="11"/>
  <c r="K51" i="11"/>
  <c r="N50" i="11"/>
  <c r="M50" i="11"/>
  <c r="L50" i="11"/>
  <c r="K50" i="11"/>
  <c r="N49" i="11"/>
  <c r="M49" i="11"/>
  <c r="L49" i="11"/>
  <c r="K49" i="11"/>
  <c r="N48" i="11"/>
  <c r="M48" i="11"/>
  <c r="L48" i="11"/>
  <c r="K48" i="11"/>
  <c r="N47" i="11"/>
  <c r="M47" i="11"/>
  <c r="L47" i="11"/>
  <c r="K47" i="11"/>
  <c r="N46" i="11"/>
  <c r="M46" i="11"/>
  <c r="L46" i="11"/>
  <c r="K46" i="11"/>
  <c r="N45" i="11"/>
  <c r="M45" i="11"/>
  <c r="L45" i="11"/>
  <c r="K45" i="11"/>
  <c r="N44" i="11"/>
  <c r="M44" i="11"/>
  <c r="L44" i="11"/>
  <c r="K44" i="11"/>
  <c r="N43" i="11"/>
  <c r="M43" i="11"/>
  <c r="L43" i="11"/>
  <c r="K43" i="11"/>
  <c r="N42" i="11"/>
  <c r="M42" i="11"/>
  <c r="L42" i="11"/>
  <c r="K42" i="11"/>
  <c r="N41" i="11"/>
  <c r="M41" i="11"/>
  <c r="L41" i="11"/>
  <c r="K41" i="11"/>
  <c r="N40" i="11"/>
  <c r="M40" i="11"/>
  <c r="L40" i="11"/>
  <c r="K40" i="11"/>
  <c r="N39" i="11"/>
  <c r="M39" i="11"/>
  <c r="L39" i="11"/>
  <c r="K39" i="11"/>
  <c r="N38" i="11"/>
  <c r="M38" i="11"/>
  <c r="L38" i="11"/>
  <c r="K38" i="11"/>
  <c r="N37" i="11"/>
  <c r="M37" i="11"/>
  <c r="L37" i="11"/>
  <c r="K37" i="11"/>
  <c r="N36" i="11"/>
  <c r="M36" i="11"/>
  <c r="L36" i="11"/>
  <c r="K36" i="11"/>
  <c r="N35" i="11"/>
  <c r="M35" i="11"/>
  <c r="L35" i="11"/>
  <c r="K35" i="11"/>
  <c r="N34" i="11"/>
  <c r="M34" i="11"/>
  <c r="L34" i="11"/>
  <c r="K34" i="11"/>
  <c r="N33" i="11"/>
  <c r="M33" i="11"/>
  <c r="L33" i="11"/>
  <c r="K33" i="11"/>
  <c r="N32" i="11"/>
  <c r="M32" i="11"/>
  <c r="L32" i="11"/>
  <c r="K32" i="11"/>
  <c r="N31" i="11"/>
  <c r="M31" i="11"/>
  <c r="L31" i="11"/>
  <c r="K31" i="11"/>
  <c r="N30" i="11"/>
  <c r="M30" i="11"/>
  <c r="L30" i="11"/>
  <c r="K30" i="11"/>
  <c r="N29" i="11"/>
  <c r="M29" i="11"/>
  <c r="L29" i="11"/>
  <c r="K29" i="11"/>
  <c r="N28" i="11"/>
  <c r="M28" i="11"/>
  <c r="L28" i="11"/>
  <c r="K28" i="11"/>
  <c r="N27" i="11"/>
  <c r="M27" i="11"/>
  <c r="L27" i="11"/>
  <c r="K27" i="11"/>
  <c r="N26" i="11"/>
  <c r="M26" i="11"/>
  <c r="L26" i="11"/>
  <c r="K26" i="11"/>
  <c r="N25" i="11"/>
  <c r="M25" i="11"/>
  <c r="L25" i="11"/>
  <c r="K25" i="11"/>
  <c r="N24" i="11"/>
  <c r="M24" i="11"/>
  <c r="L24" i="11"/>
  <c r="K24" i="11"/>
  <c r="N23" i="11"/>
  <c r="M23" i="11"/>
  <c r="L23" i="11"/>
  <c r="K23" i="11"/>
  <c r="N22" i="11"/>
  <c r="M22" i="11"/>
  <c r="L22" i="11"/>
  <c r="K22" i="11"/>
  <c r="N21" i="11"/>
  <c r="M21" i="11"/>
  <c r="L21" i="11"/>
  <c r="K21" i="11"/>
  <c r="N20" i="11"/>
  <c r="M20" i="11"/>
  <c r="L20" i="11"/>
  <c r="K20" i="11"/>
  <c r="N19" i="11"/>
  <c r="M19" i="11"/>
  <c r="L19" i="11"/>
  <c r="K19" i="11"/>
  <c r="N18" i="11"/>
  <c r="M18" i="11"/>
  <c r="L18" i="11"/>
  <c r="K18" i="11"/>
  <c r="N17" i="11"/>
  <c r="M17" i="11"/>
  <c r="L17" i="11"/>
  <c r="K17" i="11"/>
  <c r="N16" i="11"/>
  <c r="M16" i="11"/>
  <c r="L16" i="11"/>
  <c r="K16" i="11"/>
  <c r="N15" i="11"/>
  <c r="M15" i="11"/>
  <c r="L15" i="11"/>
  <c r="K15" i="11"/>
  <c r="N14" i="11"/>
  <c r="M14" i="11"/>
  <c r="L14" i="11"/>
  <c r="K14" i="11"/>
  <c r="N13" i="11"/>
  <c r="M13" i="11"/>
  <c r="L13" i="11"/>
  <c r="K13" i="11"/>
  <c r="N12" i="11"/>
  <c r="M12" i="11"/>
  <c r="L12" i="11"/>
  <c r="K12" i="11"/>
  <c r="N11" i="11"/>
  <c r="M11" i="11"/>
  <c r="L11" i="11"/>
  <c r="K11" i="11"/>
  <c r="N10" i="11"/>
  <c r="M10" i="11"/>
  <c r="L10" i="11"/>
  <c r="K10" i="11"/>
  <c r="N9" i="11"/>
  <c r="M9" i="11"/>
  <c r="L9" i="11"/>
  <c r="K9" i="11"/>
  <c r="N8" i="11"/>
  <c r="M8" i="11"/>
  <c r="L8" i="11"/>
  <c r="K8" i="11"/>
  <c r="N43" i="10"/>
  <c r="M43" i="10"/>
  <c r="L43" i="10"/>
  <c r="K43" i="10"/>
  <c r="N42" i="10"/>
  <c r="M42" i="10"/>
  <c r="L42" i="10"/>
  <c r="K42" i="10"/>
  <c r="N41" i="10"/>
  <c r="M41" i="10"/>
  <c r="L41" i="10"/>
  <c r="K41" i="10"/>
  <c r="N40" i="10"/>
  <c r="M40" i="10"/>
  <c r="L40" i="10"/>
  <c r="K40" i="10"/>
  <c r="N39" i="10"/>
  <c r="M39" i="10"/>
  <c r="L39" i="10"/>
  <c r="K39" i="10"/>
  <c r="N38" i="10"/>
  <c r="M38" i="10"/>
  <c r="L38" i="10"/>
  <c r="K38" i="10"/>
  <c r="N37" i="10"/>
  <c r="M37" i="10"/>
  <c r="L37" i="10"/>
  <c r="K37" i="10"/>
  <c r="N36" i="10"/>
  <c r="M36" i="10"/>
  <c r="L36" i="10"/>
  <c r="K36" i="10"/>
  <c r="N35" i="10"/>
  <c r="M35" i="10"/>
  <c r="L35" i="10"/>
  <c r="K35" i="10"/>
  <c r="N34" i="10"/>
  <c r="M34" i="10"/>
  <c r="L34" i="10"/>
  <c r="K34" i="10"/>
  <c r="N33" i="10"/>
  <c r="M33" i="10"/>
  <c r="L33" i="10"/>
  <c r="K33" i="10"/>
  <c r="N32" i="10"/>
  <c r="M32" i="10"/>
  <c r="L32" i="10"/>
  <c r="K32" i="10"/>
  <c r="N31" i="10"/>
  <c r="M31" i="10"/>
  <c r="L31" i="10"/>
  <c r="K31" i="10"/>
  <c r="N30" i="10"/>
  <c r="M30" i="10"/>
  <c r="L30" i="10"/>
  <c r="K30" i="10"/>
  <c r="N29" i="10"/>
  <c r="M29" i="10"/>
  <c r="L29" i="10"/>
  <c r="K29" i="10"/>
  <c r="N28" i="10"/>
  <c r="M28" i="10"/>
  <c r="L28" i="10"/>
  <c r="K28" i="10"/>
  <c r="N27" i="10"/>
  <c r="M27" i="10"/>
  <c r="L27" i="10"/>
  <c r="K27" i="10"/>
  <c r="N26" i="10"/>
  <c r="M26" i="10"/>
  <c r="L26" i="10"/>
  <c r="K26" i="10"/>
  <c r="N25" i="10"/>
  <c r="M25" i="10"/>
  <c r="L25" i="10"/>
  <c r="K25" i="10"/>
  <c r="N24" i="10"/>
  <c r="M24" i="10"/>
  <c r="L24" i="10"/>
  <c r="K24" i="10"/>
  <c r="N23" i="10"/>
  <c r="M23" i="10"/>
  <c r="L23" i="10"/>
  <c r="K23" i="10"/>
  <c r="N22" i="10"/>
  <c r="M22" i="10"/>
  <c r="L22" i="10"/>
  <c r="K22" i="10"/>
  <c r="N21" i="10"/>
  <c r="M21" i="10"/>
  <c r="L21" i="10"/>
  <c r="K21" i="10"/>
  <c r="N20" i="10"/>
  <c r="M20" i="10"/>
  <c r="L20" i="10"/>
  <c r="K20" i="10"/>
  <c r="N19" i="10"/>
  <c r="M19" i="10"/>
  <c r="L19" i="10"/>
  <c r="K19" i="10"/>
  <c r="N18" i="10"/>
  <c r="M18" i="10"/>
  <c r="L18" i="10"/>
  <c r="K18" i="10"/>
  <c r="N17" i="10"/>
  <c r="M17" i="10"/>
  <c r="L17" i="10"/>
  <c r="K17" i="10"/>
  <c r="N16" i="10"/>
  <c r="M16" i="10"/>
  <c r="L16" i="10"/>
  <c r="K16" i="10"/>
  <c r="N15" i="10"/>
  <c r="M15" i="10"/>
  <c r="L15" i="10"/>
  <c r="K15" i="10"/>
  <c r="N14" i="10"/>
  <c r="M14" i="10"/>
  <c r="L14" i="10"/>
  <c r="K14" i="10"/>
  <c r="N13" i="10"/>
  <c r="M13" i="10"/>
  <c r="L13" i="10"/>
  <c r="K13" i="10"/>
  <c r="N12" i="10"/>
  <c r="M12" i="10"/>
  <c r="L12" i="10"/>
  <c r="K12" i="10"/>
  <c r="N11" i="10"/>
  <c r="M11" i="10"/>
  <c r="L11" i="10"/>
  <c r="K11" i="10"/>
  <c r="N10" i="10"/>
  <c r="M10" i="10"/>
  <c r="L10" i="10"/>
  <c r="K10" i="10"/>
  <c r="N9" i="10"/>
  <c r="M9" i="10"/>
  <c r="L9" i="10"/>
  <c r="K9" i="10"/>
  <c r="N8" i="10"/>
  <c r="M8" i="10"/>
  <c r="L8" i="10"/>
  <c r="K8" i="10"/>
  <c r="N25" i="9"/>
  <c r="M25" i="9"/>
  <c r="L25" i="9"/>
  <c r="K25" i="9"/>
  <c r="N24" i="9"/>
  <c r="M24" i="9"/>
  <c r="L24" i="9"/>
  <c r="K24" i="9"/>
  <c r="N23" i="9"/>
  <c r="M23" i="9"/>
  <c r="L23" i="9"/>
  <c r="K23" i="9"/>
  <c r="N22" i="9"/>
  <c r="M22" i="9"/>
  <c r="L22" i="9"/>
  <c r="K22" i="9"/>
  <c r="N21" i="9"/>
  <c r="M21" i="9"/>
  <c r="L21" i="9"/>
  <c r="K21" i="9"/>
  <c r="N20" i="9"/>
  <c r="M20" i="9"/>
  <c r="L20" i="9"/>
  <c r="K20" i="9"/>
  <c r="N19" i="9"/>
  <c r="M19" i="9"/>
  <c r="L19" i="9"/>
  <c r="K19" i="9"/>
  <c r="N18" i="9"/>
  <c r="M18" i="9"/>
  <c r="L18" i="9"/>
  <c r="K18" i="9"/>
  <c r="N17" i="9"/>
  <c r="M17" i="9"/>
  <c r="L17" i="9"/>
  <c r="K17" i="9"/>
  <c r="N16" i="9"/>
  <c r="M16" i="9"/>
  <c r="L16" i="9"/>
  <c r="K16" i="9"/>
  <c r="N15" i="9"/>
  <c r="M15" i="9"/>
  <c r="L15" i="9"/>
  <c r="K15" i="9"/>
  <c r="N14" i="9"/>
  <c r="M14" i="9"/>
  <c r="L14" i="9"/>
  <c r="K14" i="9"/>
  <c r="N13" i="9"/>
  <c r="M13" i="9"/>
  <c r="L13" i="9"/>
  <c r="K13" i="9"/>
  <c r="N12" i="9"/>
  <c r="M12" i="9"/>
  <c r="L12" i="9"/>
  <c r="K12" i="9"/>
  <c r="N11" i="9"/>
  <c r="M11" i="9"/>
  <c r="L11" i="9"/>
  <c r="K11" i="9"/>
  <c r="N10" i="9"/>
  <c r="M10" i="9"/>
  <c r="L10" i="9"/>
  <c r="K10" i="9"/>
  <c r="N9" i="9"/>
  <c r="M9" i="9"/>
  <c r="L9" i="9"/>
  <c r="K9" i="9"/>
  <c r="N8" i="9"/>
  <c r="M8" i="9"/>
  <c r="L8" i="9"/>
  <c r="K8" i="9"/>
  <c r="N61" i="8"/>
  <c r="M61" i="8"/>
  <c r="L61" i="8"/>
  <c r="K61" i="8"/>
  <c r="N60" i="8"/>
  <c r="M60" i="8"/>
  <c r="L60" i="8"/>
  <c r="K60" i="8"/>
  <c r="N59" i="8"/>
  <c r="M59" i="8"/>
  <c r="L59" i="8"/>
  <c r="K59" i="8"/>
  <c r="N58" i="8"/>
  <c r="M58" i="8"/>
  <c r="L58" i="8"/>
  <c r="K58" i="8"/>
  <c r="N57" i="8"/>
  <c r="M57" i="8"/>
  <c r="L57" i="8"/>
  <c r="K57" i="8"/>
  <c r="N56" i="8"/>
  <c r="M56" i="8"/>
  <c r="L56" i="8"/>
  <c r="K56" i="8"/>
  <c r="N55" i="8"/>
  <c r="M55" i="8"/>
  <c r="L55" i="8"/>
  <c r="K55" i="8"/>
  <c r="N54" i="8"/>
  <c r="M54" i="8"/>
  <c r="L54" i="8"/>
  <c r="K54" i="8"/>
  <c r="N53" i="8"/>
  <c r="M53" i="8"/>
  <c r="L53" i="8"/>
  <c r="K53" i="8"/>
  <c r="N52" i="8"/>
  <c r="M52" i="8"/>
  <c r="L52" i="8"/>
  <c r="K52" i="8"/>
  <c r="N51" i="8"/>
  <c r="M51" i="8"/>
  <c r="L51" i="8"/>
  <c r="K51" i="8"/>
  <c r="N50" i="8"/>
  <c r="M50" i="8"/>
  <c r="L50" i="8"/>
  <c r="K50" i="8"/>
  <c r="N49" i="8"/>
  <c r="M49" i="8"/>
  <c r="L49" i="8"/>
  <c r="K49" i="8"/>
  <c r="N48" i="8"/>
  <c r="M48" i="8"/>
  <c r="L48" i="8"/>
  <c r="K48" i="8"/>
  <c r="N47" i="8"/>
  <c r="M47" i="8"/>
  <c r="L47" i="8"/>
  <c r="K47" i="8"/>
  <c r="N46" i="8"/>
  <c r="M46" i="8"/>
  <c r="L46" i="8"/>
  <c r="K46" i="8"/>
  <c r="N45" i="8"/>
  <c r="M45" i="8"/>
  <c r="L45" i="8"/>
  <c r="K45" i="8"/>
  <c r="N44" i="8"/>
  <c r="M44" i="8"/>
  <c r="L44" i="8"/>
  <c r="K44" i="8"/>
  <c r="N43" i="8"/>
  <c r="M43" i="8"/>
  <c r="L43" i="8"/>
  <c r="K43" i="8"/>
  <c r="N42" i="8"/>
  <c r="M42" i="8"/>
  <c r="L42" i="8"/>
  <c r="K42" i="8"/>
  <c r="N41" i="8"/>
  <c r="M41" i="8"/>
  <c r="L41" i="8"/>
  <c r="K41" i="8"/>
  <c r="N40" i="8"/>
  <c r="M40" i="8"/>
  <c r="L40" i="8"/>
  <c r="K40" i="8"/>
  <c r="N39" i="8"/>
  <c r="M39" i="8"/>
  <c r="L39" i="8"/>
  <c r="K39" i="8"/>
  <c r="N38" i="8"/>
  <c r="M38" i="8"/>
  <c r="L38" i="8"/>
  <c r="K38" i="8"/>
  <c r="N37" i="8"/>
  <c r="M37" i="8"/>
  <c r="L37" i="8"/>
  <c r="K37" i="8"/>
  <c r="N36" i="8"/>
  <c r="M36" i="8"/>
  <c r="L36" i="8"/>
  <c r="K36" i="8"/>
  <c r="N35" i="8"/>
  <c r="M35" i="8"/>
  <c r="L35" i="8"/>
  <c r="K35" i="8"/>
  <c r="N34" i="8"/>
  <c r="M34" i="8"/>
  <c r="L34" i="8"/>
  <c r="K34" i="8"/>
  <c r="N33" i="8"/>
  <c r="M33" i="8"/>
  <c r="L33" i="8"/>
  <c r="K33" i="8"/>
  <c r="N32" i="8"/>
  <c r="M32" i="8"/>
  <c r="L32" i="8"/>
  <c r="K32" i="8"/>
  <c r="N31" i="8"/>
  <c r="M31" i="8"/>
  <c r="L31" i="8"/>
  <c r="K31" i="8"/>
  <c r="N30" i="8"/>
  <c r="M30" i="8"/>
  <c r="L30" i="8"/>
  <c r="K30" i="8"/>
  <c r="N29" i="8"/>
  <c r="M29" i="8"/>
  <c r="L29" i="8"/>
  <c r="K29" i="8"/>
  <c r="N28" i="8"/>
  <c r="M28" i="8"/>
  <c r="L28" i="8"/>
  <c r="K28" i="8"/>
  <c r="N27" i="8"/>
  <c r="M27" i="8"/>
  <c r="L27" i="8"/>
  <c r="K27" i="8"/>
  <c r="N26" i="8"/>
  <c r="M26" i="8"/>
  <c r="L26" i="8"/>
  <c r="K26" i="8"/>
  <c r="N25" i="8"/>
  <c r="M25" i="8"/>
  <c r="L25" i="8"/>
  <c r="K25" i="8"/>
  <c r="N24" i="8"/>
  <c r="M24" i="8"/>
  <c r="L24" i="8"/>
  <c r="K24" i="8"/>
  <c r="N23" i="8"/>
  <c r="M23" i="8"/>
  <c r="L23" i="8"/>
  <c r="K23" i="8"/>
  <c r="N22" i="8"/>
  <c r="M22" i="8"/>
  <c r="L22" i="8"/>
  <c r="K22" i="8"/>
  <c r="N21" i="8"/>
  <c r="M21" i="8"/>
  <c r="L21" i="8"/>
  <c r="K21" i="8"/>
  <c r="N20" i="8"/>
  <c r="M20" i="8"/>
  <c r="L20" i="8"/>
  <c r="K20" i="8"/>
  <c r="N19" i="8"/>
  <c r="M19" i="8"/>
  <c r="L19" i="8"/>
  <c r="K19" i="8"/>
  <c r="N18" i="8"/>
  <c r="M18" i="8"/>
  <c r="L18" i="8"/>
  <c r="K18" i="8"/>
  <c r="N17" i="8"/>
  <c r="M17" i="8"/>
  <c r="L17" i="8"/>
  <c r="K17" i="8"/>
  <c r="N16" i="8"/>
  <c r="M16" i="8"/>
  <c r="L16" i="8"/>
  <c r="K16" i="8"/>
  <c r="N15" i="8"/>
  <c r="M15" i="8"/>
  <c r="L15" i="8"/>
  <c r="K15" i="8"/>
  <c r="N14" i="8"/>
  <c r="M14" i="8"/>
  <c r="L14" i="8"/>
  <c r="K14" i="8"/>
  <c r="N13" i="8"/>
  <c r="M13" i="8"/>
  <c r="L13" i="8"/>
  <c r="K13" i="8"/>
  <c r="N12" i="8"/>
  <c r="M12" i="8"/>
  <c r="L12" i="8"/>
  <c r="K12" i="8"/>
  <c r="N11" i="8"/>
  <c r="M11" i="8"/>
  <c r="L11" i="8"/>
  <c r="K11" i="8"/>
  <c r="N10" i="8"/>
  <c r="M10" i="8"/>
  <c r="L10" i="8"/>
  <c r="K10" i="8"/>
  <c r="N9" i="8"/>
  <c r="M9" i="8"/>
  <c r="L9" i="8"/>
  <c r="K9" i="8"/>
  <c r="N8" i="8"/>
  <c r="M8" i="8"/>
  <c r="L8" i="8"/>
  <c r="K8" i="8"/>
  <c r="N43" i="5"/>
  <c r="M43" i="5"/>
  <c r="L43" i="5"/>
  <c r="K43" i="5"/>
  <c r="N42" i="5"/>
  <c r="M42" i="5"/>
  <c r="L42" i="5"/>
  <c r="K42" i="5"/>
  <c r="N41" i="5"/>
  <c r="M41" i="5"/>
  <c r="L41" i="5"/>
  <c r="K41" i="5"/>
  <c r="N40" i="5"/>
  <c r="M40" i="5"/>
  <c r="L40" i="5"/>
  <c r="K40" i="5"/>
  <c r="N39" i="5"/>
  <c r="M39" i="5"/>
  <c r="L39" i="5"/>
  <c r="K39" i="5"/>
  <c r="N38" i="5"/>
  <c r="M38" i="5"/>
  <c r="L38" i="5"/>
  <c r="K38" i="5"/>
  <c r="N37" i="5"/>
  <c r="M37" i="5"/>
  <c r="L37" i="5"/>
  <c r="K37" i="5"/>
  <c r="N36" i="5"/>
  <c r="M36" i="5"/>
  <c r="L36" i="5"/>
  <c r="K36" i="5"/>
  <c r="N35" i="5"/>
  <c r="M35" i="5"/>
  <c r="L35" i="5"/>
  <c r="K35" i="5"/>
  <c r="N34" i="5"/>
  <c r="M34" i="5"/>
  <c r="L34" i="5"/>
  <c r="K34" i="5"/>
  <c r="N33" i="5"/>
  <c r="M33" i="5"/>
  <c r="L33" i="5"/>
  <c r="K33" i="5"/>
  <c r="N32" i="5"/>
  <c r="M32" i="5"/>
  <c r="L32" i="5"/>
  <c r="K32" i="5"/>
  <c r="N31" i="5"/>
  <c r="M31" i="5"/>
  <c r="L31" i="5"/>
  <c r="K31" i="5"/>
  <c r="N30" i="5"/>
  <c r="M30" i="5"/>
  <c r="L30" i="5"/>
  <c r="K30" i="5"/>
  <c r="N29" i="5"/>
  <c r="M29" i="5"/>
  <c r="L29" i="5"/>
  <c r="K29" i="5"/>
  <c r="N28" i="5"/>
  <c r="M28" i="5"/>
  <c r="L28" i="5"/>
  <c r="K28" i="5"/>
  <c r="N27" i="5"/>
  <c r="M27" i="5"/>
  <c r="L27" i="5"/>
  <c r="K27" i="5"/>
  <c r="N26" i="5"/>
  <c r="M26" i="5"/>
  <c r="L26" i="5"/>
  <c r="K26" i="5"/>
  <c r="N25" i="5"/>
  <c r="M25" i="5"/>
  <c r="L25" i="5"/>
  <c r="K25" i="5"/>
  <c r="N24" i="5"/>
  <c r="M24" i="5"/>
  <c r="L24" i="5"/>
  <c r="K24" i="5"/>
  <c r="N23" i="5"/>
  <c r="M23" i="5"/>
  <c r="L23" i="5"/>
  <c r="K23" i="5"/>
  <c r="N22" i="5"/>
  <c r="M22" i="5"/>
  <c r="L22" i="5"/>
  <c r="K22" i="5"/>
  <c r="N21" i="5"/>
  <c r="M21" i="5"/>
  <c r="L21" i="5"/>
  <c r="K21" i="5"/>
  <c r="N20" i="5"/>
  <c r="M20" i="5"/>
  <c r="L20" i="5"/>
  <c r="K20" i="5"/>
  <c r="N19" i="5"/>
  <c r="M19" i="5"/>
  <c r="L19" i="5"/>
  <c r="K19" i="5"/>
  <c r="N18" i="5"/>
  <c r="M18" i="5"/>
  <c r="L18" i="5"/>
  <c r="K18" i="5"/>
  <c r="N17" i="5"/>
  <c r="M17" i="5"/>
  <c r="L17" i="5"/>
  <c r="K17" i="5"/>
  <c r="N16" i="5"/>
  <c r="M16" i="5"/>
  <c r="L16" i="5"/>
  <c r="K16" i="5"/>
  <c r="N15" i="5"/>
  <c r="M15" i="5"/>
  <c r="L15" i="5"/>
  <c r="K15" i="5"/>
  <c r="N14" i="5"/>
  <c r="M14" i="5"/>
  <c r="L14" i="5"/>
  <c r="K14" i="5"/>
  <c r="N13" i="5"/>
  <c r="M13" i="5"/>
  <c r="L13" i="5"/>
  <c r="K13" i="5"/>
  <c r="N12" i="5"/>
  <c r="M12" i="5"/>
  <c r="L12" i="5"/>
  <c r="K12" i="5"/>
  <c r="N11" i="5"/>
  <c r="M11" i="5"/>
  <c r="L11" i="5"/>
  <c r="K11" i="5"/>
  <c r="N10" i="5"/>
  <c r="M10" i="5"/>
  <c r="L10" i="5"/>
  <c r="K10" i="5"/>
  <c r="N9" i="5"/>
  <c r="M9" i="5"/>
  <c r="L9" i="5"/>
  <c r="K9" i="5"/>
  <c r="N8" i="5"/>
  <c r="M8" i="5"/>
  <c r="L8" i="5"/>
  <c r="K8" i="5"/>
  <c r="N13" i="4"/>
  <c r="M13" i="4"/>
  <c r="L13" i="4"/>
  <c r="K13" i="4"/>
  <c r="N12" i="4"/>
  <c r="M12" i="4"/>
  <c r="L12" i="4"/>
  <c r="K12" i="4"/>
  <c r="N11" i="4"/>
  <c r="M11" i="4"/>
  <c r="L11" i="4"/>
  <c r="K11" i="4"/>
  <c r="N10" i="4"/>
  <c r="M10" i="4"/>
  <c r="L10" i="4"/>
  <c r="K10" i="4"/>
  <c r="N9" i="4"/>
  <c r="M9" i="4"/>
  <c r="L9" i="4"/>
  <c r="K9" i="4"/>
  <c r="N8" i="4"/>
  <c r="M8" i="4"/>
  <c r="L8" i="4"/>
  <c r="K8" i="4"/>
  <c r="I18" i="21"/>
  <c r="H18" i="21"/>
  <c r="A12" i="23" l="1"/>
  <c r="A11" i="23"/>
  <c r="A10" i="23"/>
  <c r="D10" i="23" s="1"/>
  <c r="A13" i="23"/>
  <c r="D13" i="23" s="1"/>
  <c r="A15" i="23"/>
  <c r="D15" i="23" s="1"/>
  <c r="A14" i="23"/>
  <c r="J21" i="21"/>
  <c r="J20" i="21"/>
  <c r="J19" i="21"/>
  <c r="J18" i="21"/>
  <c r="D14" i="23" l="1"/>
  <c r="D12" i="23"/>
  <c r="D11" i="23"/>
  <c r="H19" i="21"/>
  <c r="H20" i="21"/>
  <c r="H21" i="21"/>
  <c r="H22" i="21"/>
  <c r="H23" i="21"/>
  <c r="H24" i="21"/>
  <c r="H25" i="21"/>
  <c r="H26" i="21"/>
  <c r="H27" i="21"/>
  <c r="H28" i="21"/>
  <c r="H29" i="21"/>
  <c r="H6" i="21"/>
  <c r="H7" i="21"/>
  <c r="H8" i="21"/>
  <c r="H9" i="21"/>
  <c r="H10" i="21"/>
  <c r="H11" i="21"/>
  <c r="H12" i="21"/>
  <c r="H13" i="21"/>
  <c r="H14" i="21"/>
  <c r="H15" i="21"/>
  <c r="H16" i="21"/>
  <c r="H17" i="21"/>
  <c r="H30" i="21"/>
  <c r="H31" i="21"/>
  <c r="H32" i="21"/>
  <c r="H33" i="21"/>
  <c r="H34" i="21"/>
  <c r="H35" i="21"/>
  <c r="H36" i="21"/>
  <c r="H37" i="21"/>
  <c r="H38" i="21"/>
  <c r="H39" i="21"/>
  <c r="H40" i="21"/>
  <c r="H41" i="21"/>
  <c r="H42" i="21"/>
  <c r="H43" i="21"/>
  <c r="H44" i="21"/>
  <c r="H45" i="21"/>
  <c r="H46" i="21"/>
  <c r="H47" i="21"/>
  <c r="H48" i="21"/>
  <c r="H49" i="21"/>
  <c r="H50" i="21"/>
  <c r="H51" i="21"/>
  <c r="H52" i="21"/>
  <c r="H53" i="21"/>
  <c r="H54" i="21"/>
  <c r="H55" i="21"/>
  <c r="H56" i="21"/>
  <c r="H57" i="21"/>
  <c r="H58" i="21"/>
  <c r="H59" i="21"/>
  <c r="H60" i="21"/>
  <c r="H61" i="21"/>
  <c r="H62" i="21"/>
  <c r="H63" i="21"/>
  <c r="H64" i="21"/>
  <c r="H65" i="21"/>
  <c r="H66" i="21"/>
  <c r="H67" i="21"/>
  <c r="H68" i="21"/>
  <c r="H69" i="21"/>
  <c r="H70" i="21"/>
  <c r="H71" i="21"/>
  <c r="H72" i="21"/>
  <c r="H73" i="21"/>
  <c r="H74" i="21"/>
  <c r="H75" i="21"/>
  <c r="H76" i="21"/>
  <c r="H77" i="21"/>
  <c r="H78" i="21"/>
  <c r="H79" i="21"/>
  <c r="H80" i="21"/>
  <c r="H81" i="21"/>
  <c r="H82" i="21"/>
  <c r="H83" i="21"/>
  <c r="H84" i="21"/>
  <c r="H85" i="21"/>
  <c r="H86" i="21"/>
  <c r="H87" i="21"/>
  <c r="H88" i="21"/>
  <c r="H89" i="21"/>
  <c r="H90" i="21"/>
  <c r="H91" i="21"/>
  <c r="H92" i="21"/>
  <c r="H93" i="21"/>
  <c r="H94" i="21"/>
  <c r="H95" i="21"/>
  <c r="J95" i="21" l="1"/>
  <c r="O94" i="21"/>
  <c r="N94" i="21"/>
  <c r="N92" i="21"/>
  <c r="O91" i="21"/>
  <c r="J91" i="21"/>
  <c r="N90" i="21"/>
  <c r="K89" i="21"/>
  <c r="N89" i="21"/>
  <c r="J88" i="21"/>
  <c r="N87" i="21"/>
  <c r="K86" i="21"/>
  <c r="N85" i="21"/>
  <c r="N84" i="21"/>
  <c r="N83" i="21"/>
  <c r="K82" i="21"/>
  <c r="O81" i="21"/>
  <c r="N81" i="21"/>
  <c r="O79" i="21"/>
  <c r="K78" i="21"/>
  <c r="N78" i="21"/>
  <c r="N77" i="21"/>
  <c r="O76" i="21"/>
  <c r="N76" i="21"/>
  <c r="K75" i="21"/>
  <c r="K74" i="21"/>
  <c r="N74" i="21"/>
  <c r="K73" i="21"/>
  <c r="M73" i="21"/>
  <c r="O72" i="21"/>
  <c r="I72" i="21"/>
  <c r="J71" i="21"/>
  <c r="K70" i="21"/>
  <c r="N70" i="21"/>
  <c r="N69" i="21"/>
  <c r="O68" i="21"/>
  <c r="J68" i="21"/>
  <c r="N67" i="21"/>
  <c r="N66" i="21"/>
  <c r="N65" i="21"/>
  <c r="K64" i="21"/>
  <c r="N64" i="21"/>
  <c r="K63" i="21"/>
  <c r="N62" i="21"/>
  <c r="I61" i="21"/>
  <c r="K60" i="21"/>
  <c r="N60" i="21"/>
  <c r="K59" i="21"/>
  <c r="N58" i="21"/>
  <c r="O57" i="21"/>
  <c r="J57" i="21"/>
  <c r="K56" i="21"/>
  <c r="N55" i="21"/>
  <c r="N54" i="21"/>
  <c r="I53" i="21"/>
  <c r="O51" i="21"/>
  <c r="J51" i="21"/>
  <c r="N50" i="21"/>
  <c r="O49" i="21"/>
  <c r="N49" i="21"/>
  <c r="N48" i="21"/>
  <c r="N46" i="21"/>
  <c r="K45" i="21"/>
  <c r="N45" i="21"/>
  <c r="N44" i="21"/>
  <c r="I43" i="21"/>
  <c r="O42" i="21"/>
  <c r="N42" i="21"/>
  <c r="O41" i="21"/>
  <c r="I41" i="21"/>
  <c r="O40" i="21"/>
  <c r="N40" i="21"/>
  <c r="K39" i="21"/>
  <c r="N39" i="21"/>
  <c r="O38" i="21"/>
  <c r="I38" i="21"/>
  <c r="N37" i="21"/>
  <c r="K36" i="21"/>
  <c r="N36" i="21"/>
  <c r="K35" i="21"/>
  <c r="K34" i="21"/>
  <c r="M34" i="21"/>
  <c r="N33" i="21"/>
  <c r="K32" i="21"/>
  <c r="N32" i="21"/>
  <c r="N31" i="21"/>
  <c r="K30" i="21"/>
  <c r="N30" i="21"/>
  <c r="N17" i="21"/>
  <c r="O16" i="21"/>
  <c r="N16" i="21"/>
  <c r="N15" i="21"/>
  <c r="N14" i="21"/>
  <c r="O13" i="21"/>
  <c r="I13" i="21"/>
  <c r="O12" i="21"/>
  <c r="N12" i="21"/>
  <c r="O11" i="21"/>
  <c r="N11" i="21"/>
  <c r="K10" i="21"/>
  <c r="N10" i="21"/>
  <c r="O9" i="21"/>
  <c r="N9" i="21"/>
  <c r="N8" i="21"/>
  <c r="O7" i="21"/>
  <c r="N7" i="21"/>
  <c r="O6" i="21"/>
  <c r="N6" i="21"/>
  <c r="K29" i="21"/>
  <c r="N29" i="21"/>
  <c r="K28" i="21"/>
  <c r="N28" i="21"/>
  <c r="O27" i="21"/>
  <c r="K26" i="21"/>
  <c r="N26" i="21"/>
  <c r="K25" i="21"/>
  <c r="J25" i="21"/>
  <c r="N24" i="21"/>
  <c r="K23" i="21"/>
  <c r="J23" i="21"/>
  <c r="O22" i="21"/>
  <c r="I22" i="21"/>
  <c r="O21" i="21"/>
  <c r="N21" i="21"/>
  <c r="O20" i="21"/>
  <c r="N20" i="21"/>
  <c r="N19" i="21"/>
  <c r="K18" i="21"/>
  <c r="M18" i="21" l="1"/>
  <c r="N47" i="21"/>
  <c r="I47" i="21"/>
  <c r="K19" i="21"/>
  <c r="O19" i="21"/>
  <c r="J41" i="21"/>
  <c r="M67" i="21"/>
  <c r="J65" i="21"/>
  <c r="K38" i="21"/>
  <c r="O39" i="21"/>
  <c r="N23" i="21"/>
  <c r="J9" i="21"/>
  <c r="K22" i="21"/>
  <c r="O34" i="21"/>
  <c r="O64" i="21"/>
  <c r="O86" i="21"/>
  <c r="J24" i="21"/>
  <c r="M24" i="21"/>
  <c r="J15" i="21"/>
  <c r="O60" i="21"/>
  <c r="K79" i="21"/>
  <c r="I9" i="21"/>
  <c r="I68" i="21"/>
  <c r="K27" i="21"/>
  <c r="O10" i="21"/>
  <c r="J81" i="21"/>
  <c r="O89" i="21"/>
  <c r="K11" i="21"/>
  <c r="O45" i="21"/>
  <c r="O59" i="21"/>
  <c r="K81" i="21"/>
  <c r="I70" i="21"/>
  <c r="M91" i="21"/>
  <c r="J84" i="21"/>
  <c r="O25" i="21"/>
  <c r="O26" i="21"/>
  <c r="O29" i="21"/>
  <c r="K16" i="21"/>
  <c r="K40" i="21"/>
  <c r="O75" i="21"/>
  <c r="M76" i="21"/>
  <c r="I78" i="21"/>
  <c r="K41" i="21"/>
  <c r="O23" i="21"/>
  <c r="I24" i="21"/>
  <c r="K12" i="21"/>
  <c r="M48" i="21"/>
  <c r="O56" i="21"/>
  <c r="K68" i="21"/>
  <c r="J70" i="21"/>
  <c r="J72" i="21"/>
  <c r="M84" i="21"/>
  <c r="O18" i="21"/>
  <c r="I49" i="21"/>
  <c r="I57" i="21"/>
  <c r="O63" i="21"/>
  <c r="J67" i="21"/>
  <c r="M68" i="21"/>
  <c r="M70" i="21"/>
  <c r="N34" i="21"/>
  <c r="J46" i="21"/>
  <c r="K49" i="21"/>
  <c r="I54" i="21"/>
  <c r="O70" i="21"/>
  <c r="I74" i="21"/>
  <c r="I94" i="21"/>
  <c r="I25" i="21"/>
  <c r="K6" i="21"/>
  <c r="M32" i="21"/>
  <c r="J74" i="21"/>
  <c r="J76" i="21"/>
  <c r="I87" i="21"/>
  <c r="J94" i="21"/>
  <c r="I21" i="21"/>
  <c r="M25" i="21"/>
  <c r="I26" i="21"/>
  <c r="I10" i="21"/>
  <c r="I40" i="21"/>
  <c r="I60" i="21"/>
  <c r="K76" i="21"/>
  <c r="I81" i="21"/>
  <c r="K94" i="21"/>
  <c r="K69" i="21"/>
  <c r="O69" i="21"/>
  <c r="J75" i="21"/>
  <c r="I75" i="21"/>
  <c r="M75" i="21"/>
  <c r="N80" i="21"/>
  <c r="M80" i="21"/>
  <c r="I80" i="21"/>
  <c r="O90" i="21"/>
  <c r="K90" i="21"/>
  <c r="N93" i="21"/>
  <c r="I93" i="21"/>
  <c r="M93" i="21"/>
  <c r="O55" i="21"/>
  <c r="K55" i="21"/>
  <c r="I28" i="21"/>
  <c r="J7" i="21"/>
  <c r="M9" i="21"/>
  <c r="M10" i="21"/>
  <c r="I31" i="21"/>
  <c r="O35" i="21"/>
  <c r="I79" i="21"/>
  <c r="J79" i="21"/>
  <c r="M79" i="21"/>
  <c r="K92" i="21"/>
  <c r="O92" i="21"/>
  <c r="M28" i="21"/>
  <c r="K7" i="21"/>
  <c r="J31" i="21"/>
  <c r="O32" i="21"/>
  <c r="O36" i="21"/>
  <c r="M41" i="21"/>
  <c r="M47" i="21"/>
  <c r="N59" i="21"/>
  <c r="I59" i="21"/>
  <c r="M59" i="21"/>
  <c r="J59" i="21"/>
  <c r="K71" i="21"/>
  <c r="O71" i="21"/>
  <c r="J22" i="21"/>
  <c r="I29" i="21"/>
  <c r="I33" i="21"/>
  <c r="I37" i="21"/>
  <c r="J42" i="21"/>
  <c r="I44" i="21"/>
  <c r="O50" i="21"/>
  <c r="K50" i="21"/>
  <c r="N56" i="21"/>
  <c r="M56" i="21"/>
  <c r="J56" i="21"/>
  <c r="I56" i="21"/>
  <c r="K77" i="21"/>
  <c r="O77" i="21"/>
  <c r="I12" i="21"/>
  <c r="J38" i="21"/>
  <c r="M44" i="21"/>
  <c r="O61" i="21"/>
  <c r="K61" i="21"/>
  <c r="N63" i="21"/>
  <c r="M63" i="21"/>
  <c r="J63" i="21"/>
  <c r="I63" i="21"/>
  <c r="J43" i="21"/>
  <c r="I45" i="21"/>
  <c r="J50" i="21"/>
  <c r="N53" i="21"/>
  <c r="M53" i="21"/>
  <c r="O88" i="21"/>
  <c r="K88" i="21"/>
  <c r="O95" i="21"/>
  <c r="K95" i="21"/>
  <c r="M22" i="21"/>
  <c r="M19" i="21"/>
  <c r="I6" i="21"/>
  <c r="J8" i="21"/>
  <c r="I15" i="21"/>
  <c r="M38" i="21"/>
  <c r="J40" i="21"/>
  <c r="M43" i="21"/>
  <c r="I48" i="21"/>
  <c r="N51" i="21"/>
  <c r="K66" i="21"/>
  <c r="O66" i="21"/>
  <c r="K85" i="21"/>
  <c r="O85" i="21"/>
  <c r="K91" i="21"/>
  <c r="M54" i="21"/>
  <c r="K57" i="21"/>
  <c r="J58" i="21"/>
  <c r="J61" i="21"/>
  <c r="M65" i="21"/>
  <c r="I71" i="21"/>
  <c r="K72" i="21"/>
  <c r="M74" i="21"/>
  <c r="J78" i="21"/>
  <c r="I85" i="21"/>
  <c r="M87" i="21"/>
  <c r="I55" i="21"/>
  <c r="M57" i="21"/>
  <c r="M58" i="21"/>
  <c r="J62" i="21"/>
  <c r="N73" i="21"/>
  <c r="O74" i="21"/>
  <c r="O78" i="21"/>
  <c r="I83" i="21"/>
  <c r="J85" i="21"/>
  <c r="M88" i="21"/>
  <c r="I90" i="21"/>
  <c r="J55" i="21"/>
  <c r="F12" i="23" s="1"/>
  <c r="M62" i="21"/>
  <c r="M71" i="21"/>
  <c r="M83" i="21"/>
  <c r="J90" i="21"/>
  <c r="M95" i="21"/>
  <c r="M23" i="21"/>
  <c r="M52" i="21"/>
  <c r="I52" i="21"/>
  <c r="N52" i="21"/>
  <c r="J52" i="21"/>
  <c r="O93" i="21"/>
  <c r="K93" i="21"/>
  <c r="I20" i="21"/>
  <c r="K21" i="21"/>
  <c r="I7" i="21"/>
  <c r="M7" i="21"/>
  <c r="M35" i="21"/>
  <c r="J35" i="21"/>
  <c r="I35" i="21"/>
  <c r="N35" i="21"/>
  <c r="I27" i="21"/>
  <c r="M27" i="21"/>
  <c r="I19" i="21"/>
  <c r="M21" i="21"/>
  <c r="N22" i="21"/>
  <c r="O28" i="21"/>
  <c r="K20" i="21"/>
  <c r="M20" i="21"/>
  <c r="I23" i="21"/>
  <c r="J27" i="21"/>
  <c r="O8" i="21"/>
  <c r="K8" i="21"/>
  <c r="N18" i="21"/>
  <c r="K14" i="21"/>
  <c r="O14" i="21"/>
  <c r="O24" i="21"/>
  <c r="K24" i="21"/>
  <c r="K17" i="21"/>
  <c r="O17" i="21"/>
  <c r="K33" i="21"/>
  <c r="O33" i="21"/>
  <c r="N27" i="21"/>
  <c r="N25" i="21"/>
  <c r="J26" i="21"/>
  <c r="J29" i="21"/>
  <c r="J6" i="21"/>
  <c r="K9" i="21"/>
  <c r="J11" i="21"/>
  <c r="J12" i="21"/>
  <c r="M13" i="21"/>
  <c r="O15" i="21"/>
  <c r="K15" i="21"/>
  <c r="I16" i="21"/>
  <c r="M30" i="21"/>
  <c r="J30" i="21"/>
  <c r="I30" i="21"/>
  <c r="N13" i="21"/>
  <c r="O37" i="21"/>
  <c r="K37" i="21"/>
  <c r="M26" i="21"/>
  <c r="J28" i="21"/>
  <c r="M29" i="21"/>
  <c r="M6" i="21"/>
  <c r="J10" i="21"/>
  <c r="M11" i="21"/>
  <c r="M12" i="21"/>
  <c r="J32" i="21"/>
  <c r="I32" i="21"/>
  <c r="J34" i="21"/>
  <c r="I34" i="21"/>
  <c r="M8" i="21"/>
  <c r="M39" i="21"/>
  <c r="J39" i="21"/>
  <c r="I39" i="21"/>
  <c r="M14" i="21"/>
  <c r="J14" i="21"/>
  <c r="I14" i="21"/>
  <c r="M17" i="21"/>
  <c r="J17" i="21"/>
  <c r="I17" i="21"/>
  <c r="O31" i="21"/>
  <c r="K31" i="21"/>
  <c r="O44" i="21"/>
  <c r="K44" i="21"/>
  <c r="M16" i="21"/>
  <c r="O30" i="21"/>
  <c r="M36" i="21"/>
  <c r="J36" i="21"/>
  <c r="I36" i="21"/>
  <c r="N38" i="21"/>
  <c r="N41" i="21"/>
  <c r="J33" i="21"/>
  <c r="J37" i="21"/>
  <c r="M40" i="21"/>
  <c r="M42" i="21"/>
  <c r="I42" i="21"/>
  <c r="M46" i="21"/>
  <c r="I46" i="21"/>
  <c r="K52" i="21"/>
  <c r="O52" i="21"/>
  <c r="M15" i="21"/>
  <c r="M31" i="21"/>
  <c r="M51" i="21"/>
  <c r="I51" i="21"/>
  <c r="O58" i="21"/>
  <c r="K58" i="21"/>
  <c r="M33" i="21"/>
  <c r="M37" i="21"/>
  <c r="K46" i="21"/>
  <c r="O46" i="21"/>
  <c r="O48" i="21"/>
  <c r="K48" i="21"/>
  <c r="O53" i="21"/>
  <c r="K53" i="21"/>
  <c r="O54" i="21"/>
  <c r="K54" i="21"/>
  <c r="O43" i="21"/>
  <c r="K43" i="21"/>
  <c r="O47" i="21"/>
  <c r="K47" i="21"/>
  <c r="J45" i="21"/>
  <c r="J49" i="21"/>
  <c r="O62" i="21"/>
  <c r="K62" i="21"/>
  <c r="K42" i="21"/>
  <c r="N43" i="21"/>
  <c r="J44" i="21"/>
  <c r="M45" i="21"/>
  <c r="J47" i="21"/>
  <c r="J48" i="21"/>
  <c r="M49" i="21"/>
  <c r="I50" i="21"/>
  <c r="K51" i="21"/>
  <c r="J53" i="21"/>
  <c r="J54" i="21"/>
  <c r="M55" i="21"/>
  <c r="M64" i="21"/>
  <c r="J64" i="21"/>
  <c r="I64" i="21"/>
  <c r="M66" i="21"/>
  <c r="J66" i="21"/>
  <c r="I66" i="21"/>
  <c r="M69" i="21"/>
  <c r="J69" i="21"/>
  <c r="I69" i="21"/>
  <c r="K84" i="21"/>
  <c r="O84" i="21"/>
  <c r="M77" i="21"/>
  <c r="J77" i="21"/>
  <c r="I77" i="21"/>
  <c r="M50" i="21"/>
  <c r="O65" i="21"/>
  <c r="K65" i="21"/>
  <c r="O67" i="21"/>
  <c r="K67" i="21"/>
  <c r="J73" i="21"/>
  <c r="I73" i="21"/>
  <c r="N57" i="21"/>
  <c r="I58" i="21"/>
  <c r="J60" i="21"/>
  <c r="M61" i="21"/>
  <c r="I62" i="21"/>
  <c r="I65" i="21"/>
  <c r="I67" i="21"/>
  <c r="N68" i="21"/>
  <c r="N71" i="21"/>
  <c r="M72" i="21"/>
  <c r="O73" i="21"/>
  <c r="N75" i="21"/>
  <c r="M82" i="21"/>
  <c r="J82" i="21"/>
  <c r="I82" i="21"/>
  <c r="M86" i="21"/>
  <c r="J86" i="21"/>
  <c r="I86" i="21"/>
  <c r="N61" i="21"/>
  <c r="N72" i="21"/>
  <c r="M60" i="21"/>
  <c r="M92" i="21"/>
  <c r="J92" i="21"/>
  <c r="I92" i="21"/>
  <c r="O80" i="21"/>
  <c r="K80" i="21"/>
  <c r="N82" i="21"/>
  <c r="O83" i="21"/>
  <c r="K83" i="21"/>
  <c r="N86" i="21"/>
  <c r="O87" i="21"/>
  <c r="K87" i="21"/>
  <c r="O82" i="21"/>
  <c r="M89" i="21"/>
  <c r="J89" i="21"/>
  <c r="I89" i="21"/>
  <c r="N88" i="21"/>
  <c r="N91" i="21"/>
  <c r="N95" i="21"/>
  <c r="I76" i="21"/>
  <c r="N79" i="21"/>
  <c r="J80" i="21"/>
  <c r="M81" i="21"/>
  <c r="J83" i="21"/>
  <c r="I84" i="21"/>
  <c r="J87" i="21"/>
  <c r="M90" i="21"/>
  <c r="J93" i="21"/>
  <c r="F11" i="23" s="1"/>
  <c r="M94" i="21"/>
  <c r="M78" i="21"/>
  <c r="M85" i="21"/>
  <c r="I88" i="21"/>
  <c r="I91" i="21"/>
  <c r="I95" i="21"/>
  <c r="F13" i="23" l="1"/>
  <c r="E10" i="23"/>
  <c r="F10" i="23"/>
  <c r="E14" i="23"/>
  <c r="F15" i="23"/>
  <c r="F14" i="23"/>
  <c r="E12" i="23"/>
  <c r="E15" i="23"/>
  <c r="E13" i="23"/>
  <c r="E11" i="23"/>
</calcChain>
</file>

<file path=xl/sharedStrings.xml><?xml version="1.0" encoding="utf-8"?>
<sst xmlns="http://schemas.openxmlformats.org/spreadsheetml/2006/main" count="2827" uniqueCount="107">
  <si>
    <t>Product User/ Bystander</t>
  </si>
  <si>
    <t>Receptor</t>
  </si>
  <si>
    <t>1 hr Max TWA (mg/m3)</t>
  </si>
  <si>
    <t>8 hr Max TWA (mg/m3)</t>
  </si>
  <si>
    <t>Auto Leak Sealer</t>
  </si>
  <si>
    <t>Set Name</t>
  </si>
  <si>
    <t>Auto AC Refrigerant</t>
  </si>
  <si>
    <t>Adhesives</t>
  </si>
  <si>
    <t>Adhesive Remover</t>
  </si>
  <si>
    <t>Brake Cleaner</t>
  </si>
  <si>
    <t>Brush Cleaner</t>
  </si>
  <si>
    <t>Carbon Remover</t>
  </si>
  <si>
    <t>Carburetor Cleaner</t>
  </si>
  <si>
    <t>Coil Cleaner</t>
  </si>
  <si>
    <t>Electronics Cleaner</t>
  </si>
  <si>
    <t>Engine Cleaner</t>
  </si>
  <si>
    <t>Gasket Remover</t>
  </si>
  <si>
    <t>Sealants</t>
  </si>
  <si>
    <t>High</t>
  </si>
  <si>
    <t>Low</t>
  </si>
  <si>
    <t>Medium</t>
  </si>
  <si>
    <t>Single</t>
  </si>
  <si>
    <t>Duration</t>
  </si>
  <si>
    <t>WF</t>
  </si>
  <si>
    <t>Mass</t>
  </si>
  <si>
    <t>MOE</t>
  </si>
  <si>
    <t>1 Hr SMAC (mg/m3)</t>
  </si>
  <si>
    <t>1 Hr CalEPA REL (mg/m3)</t>
  </si>
  <si>
    <t>8 Hr CalEPA REL (mg/m3)</t>
  </si>
  <si>
    <t>Benchmark MOE=</t>
  </si>
  <si>
    <t>1 Hr AEGL-1</t>
  </si>
  <si>
    <t>1 Hr AEGL-2</t>
  </si>
  <si>
    <t>8 Hr AEGL-2</t>
  </si>
  <si>
    <t>Benchmark MOE =</t>
  </si>
  <si>
    <t>Cold Pipe Insulation</t>
  </si>
  <si>
    <t>Weld Spatter Protectant</t>
  </si>
  <si>
    <t>Weight Fraction</t>
  </si>
  <si>
    <t>HEC Time Period</t>
  </si>
  <si>
    <r>
      <t>Endpoint = CNS Effects</t>
    </r>
    <r>
      <rPr>
        <b/>
        <vertAlign val="superscript"/>
        <sz val="10"/>
        <color theme="1"/>
        <rFont val="Times New Roman"/>
        <family val="1"/>
      </rPr>
      <t>1</t>
    </r>
  </si>
  <si>
    <t xml:space="preserve">8-hr </t>
  </si>
  <si>
    <r>
      <t>Acute HEC (mg/m</t>
    </r>
    <r>
      <rPr>
        <b/>
        <vertAlign val="superscript"/>
        <sz val="10"/>
        <color theme="1"/>
        <rFont val="Times New Roman"/>
        <family val="1"/>
      </rPr>
      <t>3</t>
    </r>
    <r>
      <rPr>
        <b/>
        <sz val="10"/>
        <color theme="1"/>
        <rFont val="Times New Roman"/>
        <family val="1"/>
      </rPr>
      <t>)</t>
    </r>
  </si>
  <si>
    <t>Exposure Scenario</t>
  </si>
  <si>
    <t xml:space="preserve">1-hr </t>
  </si>
  <si>
    <t>User</t>
  </si>
  <si>
    <t>Bystander</t>
  </si>
  <si>
    <t>Benchmark MOE</t>
  </si>
  <si>
    <t>(= Total UF)</t>
  </si>
  <si>
    <t>Case 1</t>
  </si>
  <si>
    <t>Case 2</t>
  </si>
  <si>
    <t>Case 3</t>
  </si>
  <si>
    <t>Case 4</t>
  </si>
  <si>
    <t>Case 5</t>
  </si>
  <si>
    <t>Case 6</t>
  </si>
  <si>
    <t>Case 7</t>
  </si>
  <si>
    <t>Case 8</t>
  </si>
  <si>
    <t>Case 9</t>
  </si>
  <si>
    <t>Description</t>
  </si>
  <si>
    <t>Worksheet</t>
  </si>
  <si>
    <t>Description of this workbook:</t>
  </si>
  <si>
    <t>Exposure Summary for RE</t>
  </si>
  <si>
    <t>Risk Summary by Scenario</t>
  </si>
  <si>
    <t>The risk calculator workbook contains the following spreadsheets: Exposure Summary for RE, Risk Calculations, Risk Summary by Scenario and a sheet for each of the 15 exposure scenarios numbered 1 to 15. The workbook is designed such that the user need only to use the first three spreadsheets which have tabs colored green and contain the results of the risk calculator i.e. the Exposure Summary for RE, Risk Summary for RE and Risk Summary by COU. The remaining spreadsheets contain the model results.</t>
  </si>
  <si>
    <t>Risk Calculations</t>
  </si>
  <si>
    <t>Select the Exposure Scenario</t>
  </si>
  <si>
    <t>Exposure Scenarios:</t>
  </si>
  <si>
    <t>Exposure Scenarios e.g. 1. Auto Leak Sealant, etc.</t>
  </si>
  <si>
    <t>The output of the exposure model is presented for each exposure scenario in the numbered sheets.</t>
  </si>
  <si>
    <t>This spreadsheet contains tables of exposure estimates from inhalation exposures that are presented in the risk evaluation for each exposure scenario.</t>
  </si>
  <si>
    <t>This spreadsheet contains the risk calculations for all of the exposure scenarios from inhalation exposures for low, medium and high intensity users and bystanders and for multiple hazard values (at 1-hr and 8hr time points).</t>
  </si>
  <si>
    <t>This is an interactive spreadsheet that allows a user to view risk calculations (i.e. MOEs) from inhalation exposures for users and bystanders for the 1-hr adn 8-hr time points for a selected exposure scenario. The user can select the desired exposure scenario from a drop-down menu. The MOEs are shown for low, medium and high intensity users and bystanders. The worksheet automatically changes the MOE value to red font when the MOE is less than the benchmark MOE (30).</t>
  </si>
  <si>
    <t>Auto Leak Sealer (aerosol)</t>
  </si>
  <si>
    <t>Cold Pipe Spray</t>
  </si>
  <si>
    <t>Scenario:</t>
  </si>
  <si>
    <t>Data Type:</t>
  </si>
  <si>
    <t>Estimated Inhalation Concentrations Outputs</t>
  </si>
  <si>
    <t>Scenario</t>
  </si>
  <si>
    <t>Case #</t>
  </si>
  <si>
    <t>Case Descriptors (Parameters Varied)</t>
  </si>
  <si>
    <r>
      <t>Concentration (mg/m</t>
    </r>
    <r>
      <rPr>
        <vertAlign val="superscript"/>
        <sz val="11"/>
        <color theme="1"/>
        <rFont val="Times New Roman"/>
        <family val="1"/>
      </rPr>
      <t>3</t>
    </r>
    <r>
      <rPr>
        <sz val="11"/>
        <color theme="1"/>
        <rFont val="Times New Roman"/>
        <family val="1"/>
      </rPr>
      <t>)</t>
    </r>
  </si>
  <si>
    <t>Concentration (ppm)</t>
  </si>
  <si>
    <t>Mass Used</t>
  </si>
  <si>
    <t>1-hr TWA</t>
  </si>
  <si>
    <t>3-hr TWA</t>
  </si>
  <si>
    <t>8-hr TWA</t>
  </si>
  <si>
    <t>24-hr TWA</t>
  </si>
  <si>
    <t>Moderate</t>
  </si>
  <si>
    <t>Copied from DCM Supplemental File Info on Consumer Exposure Assessment and Frasch Model Outputs 04172020.xlsx</t>
  </si>
  <si>
    <t>Auto AC Refrigerant (aerosol)</t>
  </si>
  <si>
    <t>Brake Cleaner (aerosol)</t>
  </si>
  <si>
    <t>Brush Cleaner (liquid)</t>
  </si>
  <si>
    <t>Carbon Remover (aerosol)</t>
  </si>
  <si>
    <t>Carburetor Cleaner (aerosol)</t>
  </si>
  <si>
    <t>Coil Cleaner (sealant) (aerosol)</t>
  </si>
  <si>
    <t>Cold Pipe Insulation Spray (aerosol)</t>
  </si>
  <si>
    <t>Electronics Cleaner (aerosol)</t>
  </si>
  <si>
    <t>Engine Cleaner (aerosol)</t>
  </si>
  <si>
    <t>Gasket Remover (aerosol)</t>
  </si>
  <si>
    <t>Glues and Adhesives (liquid)</t>
  </si>
  <si>
    <t>Sealants AKA Sealant (aerosol)</t>
  </si>
  <si>
    <t>Weld Spatter Protectant (aerosol)</t>
  </si>
  <si>
    <t>Adhesive Remover (liquid)</t>
  </si>
  <si>
    <t>Case Descriptors</t>
  </si>
  <si>
    <t>Auto AC Leak Sealer</t>
  </si>
  <si>
    <t>June 2020</t>
  </si>
  <si>
    <t>Consumer Exposure Assessment Inhalation Risk Calculator</t>
  </si>
  <si>
    <t>Companion consumer exposure assessment inhalation risk calculator spreadsheets for</t>
  </si>
  <si>
    <t xml:space="preserve">Final Risk Evaluation of Methylene Chloride (DCM)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</si>
</sst>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409]mmmm\ d\,\ yyyy;@"/>
  </numFmts>
  <fonts count="14" x14ac:knownFonts="1">
    <font>
      <sz val="11"/>
      <color theme="1"/>
      <name val="Calibri"/>
      <family val="2"/>
      <scheme val="minor"/>
    </font>
    <font>
      <b/>
      <sz val="10"/>
      <color theme="1"/>
      <name val="Times New Roman"/>
      <family val="1"/>
    </font>
    <font>
      <b/>
      <vertAlign val="superscript"/>
      <sz val="10"/>
      <color theme="1"/>
      <name val="Times New Roman"/>
      <family val="1"/>
    </font>
    <font>
      <sz val="10"/>
      <color theme="1"/>
      <name val="Times New Roman"/>
      <family val="1"/>
    </font>
    <font>
      <sz val="11"/>
      <color theme="1"/>
      <name val="Times New Roman"/>
      <family val="1"/>
    </font>
    <font>
      <b/>
      <sz val="11"/>
      <color theme="1"/>
      <name val="Times New Roman"/>
      <family val="1"/>
    </font>
    <font>
      <vertAlign val="superscript"/>
      <sz val="11"/>
      <color theme="1"/>
      <name val="Times New Roman"/>
      <family val="1"/>
    </font>
    <font>
      <b/>
      <i/>
      <sz val="11"/>
      <color theme="1"/>
      <name val="Times New Roman"/>
      <family val="1"/>
    </font>
    <font>
      <sz val="11"/>
      <color rgb="FFFFFFFF"/>
      <name val="Times New Roman"/>
      <family val="1"/>
    </font>
    <font>
      <sz val="11"/>
      <color theme="0"/>
      <name val="Times New Roman"/>
      <family val="1"/>
    </font>
    <font>
      <sz val="11"/>
      <color rgb="FF404040"/>
      <name val="Times New Roman"/>
      <family val="1"/>
    </font>
    <font>
      <sz val="11"/>
      <name val="Times New Roman"/>
      <family val="1"/>
    </font>
    <font>
      <sz val="11"/>
      <color rgb="FFFF0000"/>
      <name val="Times New Roman"/>
      <family val="1"/>
    </font>
    <font>
      <b/>
      <sz val="16"/>
      <color theme="1"/>
      <name val="Times New Roman"/>
      <family val="1"/>
    </font>
  </fonts>
  <fills count="9">
    <fill>
      <patternFill patternType="none"/>
    </fill>
    <fill>
      <patternFill patternType="gray125"/>
    </fill>
    <fill>
      <patternFill patternType="solid">
        <fgColor rgb="FF0067AB"/>
        <bgColor indexed="64"/>
      </patternFill>
    </fill>
    <fill>
      <patternFill patternType="solid">
        <fgColor theme="8" tint="0.39994506668294322"/>
        <bgColor indexed="64"/>
      </patternFill>
    </fill>
    <fill>
      <patternFill patternType="solid">
        <fgColor theme="8" tint="0.79998168889431442"/>
        <bgColor indexed="64"/>
      </patternFill>
    </fill>
    <fill>
      <patternFill patternType="solid">
        <fgColor rgb="FF92CDDC"/>
        <bgColor indexed="64"/>
      </patternFill>
    </fill>
    <fill>
      <patternFill patternType="solid">
        <fgColor rgb="FFDAEEF3"/>
        <bgColor indexed="64"/>
      </patternFill>
    </fill>
    <fill>
      <patternFill patternType="solid">
        <fgColor theme="0" tint="-0.14999847407452621"/>
        <bgColor indexed="64"/>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double">
        <color indexed="64"/>
      </bottom>
      <diagonal/>
    </border>
    <border>
      <left style="medium">
        <color indexed="64"/>
      </left>
      <right style="thin">
        <color indexed="64"/>
      </right>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style="thin">
        <color indexed="64"/>
      </top>
      <bottom style="thin">
        <color indexed="64"/>
      </bottom>
      <diagonal/>
    </border>
  </borders>
  <cellStyleXfs count="1">
    <xf numFmtId="0" fontId="0" fillId="0" borderId="0"/>
  </cellStyleXfs>
  <cellXfs count="171">
    <xf numFmtId="0" fontId="0" fillId="0" borderId="0" xfId="0"/>
    <xf numFmtId="0" fontId="1" fillId="5" borderId="10"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0" fillId="0" borderId="0" xfId="0" applyAlignment="1">
      <alignment vertical="center" wrapText="1"/>
    </xf>
    <xf numFmtId="0" fontId="1" fillId="5" borderId="12" xfId="0" applyFont="1" applyFill="1" applyBorder="1" applyAlignment="1">
      <alignment horizontal="center" vertical="center" wrapText="1"/>
    </xf>
    <xf numFmtId="0" fontId="4" fillId="0" borderId="13" xfId="0" applyFont="1" applyBorder="1"/>
    <xf numFmtId="164" fontId="4" fillId="0" borderId="13" xfId="0" applyNumberFormat="1" applyFont="1" applyBorder="1"/>
    <xf numFmtId="0" fontId="4" fillId="0" borderId="9" xfId="0" applyFont="1" applyBorder="1"/>
    <xf numFmtId="164" fontId="4" fillId="0" borderId="9" xfId="0" applyNumberFormat="1" applyFont="1" applyBorder="1"/>
    <xf numFmtId="0" fontId="4" fillId="0" borderId="8" xfId="0" applyFont="1" applyBorder="1"/>
    <xf numFmtId="164" fontId="4" fillId="0" borderId="7" xfId="0" applyNumberFormat="1" applyFont="1" applyBorder="1"/>
    <xf numFmtId="2" fontId="4" fillId="0" borderId="14" xfId="0" applyNumberFormat="1" applyFont="1" applyBorder="1"/>
    <xf numFmtId="2" fontId="4" fillId="0" borderId="0" xfId="0" applyNumberFormat="1" applyFont="1"/>
    <xf numFmtId="2" fontId="4" fillId="0" borderId="15" xfId="0" applyNumberFormat="1" applyFont="1" applyBorder="1"/>
    <xf numFmtId="2" fontId="4" fillId="0" borderId="16" xfId="0" applyNumberFormat="1" applyFont="1" applyBorder="1"/>
    <xf numFmtId="165" fontId="4" fillId="0" borderId="14" xfId="0" applyNumberFormat="1" applyFont="1" applyBorder="1"/>
    <xf numFmtId="165" fontId="4" fillId="0" borderId="0" xfId="0" applyNumberFormat="1" applyFont="1"/>
    <xf numFmtId="165" fontId="4" fillId="0" borderId="15" xfId="0" applyNumberFormat="1" applyFont="1" applyBorder="1"/>
    <xf numFmtId="165" fontId="4" fillId="0" borderId="16" xfId="0" applyNumberFormat="1" applyFont="1" applyBorder="1"/>
    <xf numFmtId="0" fontId="4" fillId="0" borderId="14" xfId="0" applyFont="1" applyBorder="1"/>
    <xf numFmtId="0" fontId="4" fillId="0" borderId="15" xfId="0" applyFont="1" applyBorder="1"/>
    <xf numFmtId="0" fontId="5" fillId="0" borderId="0" xfId="0" applyFont="1"/>
    <xf numFmtId="0" fontId="4" fillId="0" borderId="0" xfId="0" applyFont="1"/>
    <xf numFmtId="164" fontId="4" fillId="0" borderId="0" xfId="0" applyNumberFormat="1" applyFont="1"/>
    <xf numFmtId="0" fontId="4" fillId="0" borderId="22" xfId="0" applyFont="1" applyBorder="1" applyAlignment="1">
      <alignment wrapText="1"/>
    </xf>
    <xf numFmtId="0" fontId="4" fillId="0" borderId="24" xfId="0" applyFont="1" applyBorder="1" applyAlignment="1">
      <alignment wrapText="1"/>
    </xf>
    <xf numFmtId="0" fontId="4" fillId="0" borderId="25" xfId="0" applyFont="1" applyBorder="1" applyAlignment="1">
      <alignment wrapText="1"/>
    </xf>
    <xf numFmtId="164" fontId="4" fillId="0" borderId="27" xfId="0" applyNumberFormat="1" applyFont="1" applyBorder="1" applyAlignment="1">
      <alignment wrapText="1"/>
    </xf>
    <xf numFmtId="164" fontId="4" fillId="0" borderId="26" xfId="0" applyNumberFormat="1" applyFont="1" applyBorder="1" applyAlignment="1">
      <alignment wrapText="1"/>
    </xf>
    <xf numFmtId="164" fontId="4" fillId="0" borderId="28" xfId="0" applyNumberFormat="1" applyFont="1" applyBorder="1" applyAlignment="1">
      <alignment wrapText="1"/>
    </xf>
    <xf numFmtId="164" fontId="4" fillId="0" borderId="29" xfId="0" applyNumberFormat="1" applyFont="1" applyBorder="1" applyAlignment="1">
      <alignment wrapText="1"/>
    </xf>
    <xf numFmtId="164" fontId="4" fillId="0" borderId="30" xfId="0" applyNumberFormat="1" applyFont="1" applyBorder="1" applyAlignment="1">
      <alignment wrapText="1"/>
    </xf>
    <xf numFmtId="0" fontId="4" fillId="0" borderId="31" xfId="0" applyFont="1" applyBorder="1"/>
    <xf numFmtId="2" fontId="4" fillId="0" borderId="31" xfId="0" applyNumberFormat="1" applyFont="1" applyBorder="1"/>
    <xf numFmtId="0" fontId="4" fillId="0" borderId="16" xfId="0" applyFont="1" applyBorder="1"/>
    <xf numFmtId="0" fontId="4" fillId="0" borderId="32" xfId="0" applyFont="1" applyBorder="1"/>
    <xf numFmtId="2" fontId="4" fillId="0" borderId="32" xfId="0" applyNumberFormat="1" applyFont="1" applyBorder="1"/>
    <xf numFmtId="164" fontId="4" fillId="0" borderId="33" xfId="0" applyNumberFormat="1" applyFont="1" applyBorder="1" applyAlignment="1">
      <alignment wrapText="1"/>
    </xf>
    <xf numFmtId="165" fontId="4" fillId="0" borderId="31" xfId="0" applyNumberFormat="1" applyFont="1" applyBorder="1"/>
    <xf numFmtId="165" fontId="4" fillId="0" borderId="32" xfId="0" applyNumberFormat="1" applyFont="1" applyBorder="1"/>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7"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0" borderId="0" xfId="0" applyFont="1" applyAlignment="1">
      <alignment vertical="center"/>
    </xf>
    <xf numFmtId="0" fontId="4" fillId="0" borderId="0" xfId="0" applyFont="1" applyAlignment="1">
      <alignment vertical="center" wrapText="1"/>
    </xf>
    <xf numFmtId="0" fontId="4" fillId="0" borderId="1" xfId="0" applyFont="1" applyBorder="1" applyAlignment="1">
      <alignment vertical="center" wrapText="1"/>
    </xf>
    <xf numFmtId="0" fontId="4" fillId="0" borderId="14" xfId="0" applyFont="1" applyFill="1" applyBorder="1"/>
    <xf numFmtId="0" fontId="4" fillId="0" borderId="0" xfId="0" applyFont="1" applyFill="1"/>
    <xf numFmtId="0" fontId="4" fillId="0" borderId="31" xfId="0" applyFont="1" applyFill="1" applyBorder="1"/>
    <xf numFmtId="2" fontId="4" fillId="0" borderId="14" xfId="0" applyNumberFormat="1" applyFont="1" applyFill="1" applyBorder="1"/>
    <xf numFmtId="2" fontId="4" fillId="0" borderId="0" xfId="0" applyNumberFormat="1" applyFont="1" applyFill="1"/>
    <xf numFmtId="2" fontId="4" fillId="0" borderId="31" xfId="0" applyNumberFormat="1" applyFont="1" applyFill="1" applyBorder="1"/>
    <xf numFmtId="0" fontId="0" fillId="0" borderId="0" xfId="0" applyFill="1"/>
    <xf numFmtId="0" fontId="4" fillId="0" borderId="0" xfId="0" applyFont="1" applyFill="1" applyBorder="1"/>
    <xf numFmtId="2" fontId="4" fillId="0" borderId="0" xfId="0" applyNumberFormat="1" applyFont="1" applyFill="1" applyBorder="1"/>
    <xf numFmtId="0" fontId="4" fillId="0" borderId="0" xfId="0" applyFont="1" applyBorder="1"/>
    <xf numFmtId="0" fontId="4" fillId="0" borderId="15" xfId="0" applyFont="1" applyFill="1" applyBorder="1"/>
    <xf numFmtId="0" fontId="4" fillId="0" borderId="16" xfId="0" applyFont="1" applyFill="1" applyBorder="1"/>
    <xf numFmtId="0" fontId="4" fillId="0" borderId="32" xfId="0" applyFont="1" applyFill="1" applyBorder="1"/>
    <xf numFmtId="2" fontId="4" fillId="0" borderId="15" xfId="0" applyNumberFormat="1" applyFont="1" applyFill="1" applyBorder="1"/>
    <xf numFmtId="2" fontId="4" fillId="0" borderId="16" xfId="0" applyNumberFormat="1" applyFont="1" applyFill="1" applyBorder="1"/>
    <xf numFmtId="2" fontId="4" fillId="0" borderId="32" xfId="0" applyNumberFormat="1" applyFont="1" applyFill="1" applyBorder="1"/>
    <xf numFmtId="0" fontId="4" fillId="0" borderId="35" xfId="0" applyFont="1" applyFill="1" applyBorder="1"/>
    <xf numFmtId="0" fontId="4" fillId="0" borderId="36" xfId="0" applyFont="1" applyFill="1" applyBorder="1"/>
    <xf numFmtId="0" fontId="4" fillId="0" borderId="37" xfId="0" applyFont="1" applyFill="1" applyBorder="1"/>
    <xf numFmtId="2" fontId="4" fillId="0" borderId="35" xfId="0" applyNumberFormat="1" applyFont="1" applyFill="1" applyBorder="1"/>
    <xf numFmtId="2" fontId="4" fillId="0" borderId="36" xfId="0" applyNumberFormat="1" applyFont="1" applyFill="1" applyBorder="1"/>
    <xf numFmtId="2" fontId="4" fillId="0" borderId="37" xfId="0" applyNumberFormat="1" applyFont="1" applyFill="1" applyBorder="1"/>
    <xf numFmtId="165" fontId="4" fillId="0" borderId="14" xfId="0" applyNumberFormat="1" applyFont="1" applyFill="1" applyBorder="1"/>
    <xf numFmtId="165" fontId="4" fillId="0" borderId="0" xfId="0" applyNumberFormat="1" applyFont="1" applyFill="1"/>
    <xf numFmtId="165" fontId="4" fillId="0" borderId="31" xfId="0" applyNumberFormat="1" applyFont="1" applyFill="1" applyBorder="1"/>
    <xf numFmtId="165" fontId="4" fillId="0" borderId="0" xfId="0" applyNumberFormat="1" applyFont="1" applyFill="1" applyBorder="1"/>
    <xf numFmtId="165" fontId="4" fillId="0" borderId="15" xfId="0" applyNumberFormat="1" applyFont="1" applyFill="1" applyBorder="1"/>
    <xf numFmtId="165" fontId="4" fillId="0" borderId="16" xfId="0" applyNumberFormat="1" applyFont="1" applyFill="1" applyBorder="1"/>
    <xf numFmtId="165" fontId="4" fillId="0" borderId="32" xfId="0" applyNumberFormat="1" applyFont="1" applyFill="1" applyBorder="1"/>
    <xf numFmtId="0" fontId="4" fillId="7" borderId="22" xfId="0" applyFont="1" applyFill="1" applyBorder="1" applyAlignment="1">
      <alignment wrapText="1"/>
    </xf>
    <xf numFmtId="0" fontId="4" fillId="7" borderId="24" xfId="0" applyFont="1" applyFill="1" applyBorder="1" applyAlignment="1">
      <alignment wrapText="1"/>
    </xf>
    <xf numFmtId="0" fontId="4" fillId="7" borderId="25" xfId="0" applyFont="1" applyFill="1" applyBorder="1" applyAlignment="1">
      <alignment wrapText="1"/>
    </xf>
    <xf numFmtId="164" fontId="4" fillId="7" borderId="27" xfId="0" applyNumberFormat="1" applyFont="1" applyFill="1" applyBorder="1" applyAlignment="1">
      <alignment wrapText="1"/>
    </xf>
    <xf numFmtId="164" fontId="4" fillId="7" borderId="26" xfId="0" applyNumberFormat="1" applyFont="1" applyFill="1" applyBorder="1" applyAlignment="1">
      <alignment wrapText="1"/>
    </xf>
    <xf numFmtId="164" fontId="4" fillId="7" borderId="33" xfId="0" applyNumberFormat="1" applyFont="1" applyFill="1" applyBorder="1" applyAlignment="1">
      <alignment wrapText="1"/>
    </xf>
    <xf numFmtId="164" fontId="4" fillId="7" borderId="28" xfId="0" applyNumberFormat="1" applyFont="1" applyFill="1" applyBorder="1" applyAlignment="1">
      <alignment wrapText="1"/>
    </xf>
    <xf numFmtId="164" fontId="4" fillId="7" borderId="29" xfId="0" applyNumberFormat="1" applyFont="1" applyFill="1" applyBorder="1" applyAlignment="1">
      <alignment wrapText="1"/>
    </xf>
    <xf numFmtId="164" fontId="4" fillId="7" borderId="30" xfId="0" applyNumberFormat="1" applyFont="1" applyFill="1" applyBorder="1" applyAlignment="1">
      <alignment wrapText="1"/>
    </xf>
    <xf numFmtId="0" fontId="4" fillId="0" borderId="6" xfId="0" applyFont="1" applyBorder="1" applyAlignment="1">
      <alignment wrapText="1"/>
    </xf>
    <xf numFmtId="0" fontId="4" fillId="0" borderId="6" xfId="0" applyFont="1" applyBorder="1"/>
    <xf numFmtId="0" fontId="4" fillId="0" borderId="0" xfId="0" applyFont="1" applyBorder="1" applyAlignment="1">
      <alignment wrapText="1"/>
    </xf>
    <xf numFmtId="0" fontId="8" fillId="2" borderId="1"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5" xfId="0" applyFont="1" applyFill="1" applyBorder="1" applyAlignment="1">
      <alignment horizontal="center" vertical="center" wrapText="1"/>
    </xf>
    <xf numFmtId="2" fontId="4" fillId="0" borderId="1" xfId="0" applyNumberFormat="1" applyFont="1" applyBorder="1" applyAlignment="1">
      <alignment vertical="center"/>
    </xf>
    <xf numFmtId="0" fontId="4" fillId="0" borderId="0" xfId="0" applyFont="1" applyAlignment="1">
      <alignment vertical="center"/>
    </xf>
    <xf numFmtId="2" fontId="4" fillId="0" borderId="5" xfId="0" applyNumberFormat="1" applyFont="1" applyBorder="1" applyAlignment="1">
      <alignment vertical="center"/>
    </xf>
    <xf numFmtId="165" fontId="4" fillId="0" borderId="0" xfId="0" applyNumberFormat="1" applyFont="1" applyBorder="1"/>
    <xf numFmtId="2" fontId="4" fillId="0" borderId="4" xfId="0" applyNumberFormat="1" applyFont="1" applyBorder="1" applyAlignment="1">
      <alignment vertical="center"/>
    </xf>
    <xf numFmtId="11" fontId="10"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165" fontId="11" fillId="0" borderId="0" xfId="0" applyNumberFormat="1" applyFont="1" applyBorder="1"/>
    <xf numFmtId="165" fontId="12" fillId="0" borderId="0" xfId="0" applyNumberFormat="1" applyFont="1" applyBorder="1"/>
    <xf numFmtId="0" fontId="4" fillId="0" borderId="0" xfId="0" applyFont="1" applyAlignment="1">
      <alignment horizontal="center"/>
    </xf>
    <xf numFmtId="0" fontId="4" fillId="0" borderId="38" xfId="0" applyFont="1" applyFill="1" applyBorder="1" applyAlignment="1">
      <alignment horizontal="left" vertical="center" wrapText="1"/>
    </xf>
    <xf numFmtId="0" fontId="8" fillId="2" borderId="4" xfId="0" applyFont="1" applyFill="1" applyBorder="1" applyAlignment="1">
      <alignment horizontal="center" vertical="center" wrapText="1"/>
    </xf>
    <xf numFmtId="11" fontId="4" fillId="0" borderId="1" xfId="0" applyNumberFormat="1" applyFont="1" applyBorder="1" applyAlignment="1">
      <alignment horizontal="center"/>
    </xf>
    <xf numFmtId="11" fontId="4" fillId="0" borderId="1" xfId="0" applyNumberFormat="1" applyFont="1" applyFill="1" applyBorder="1" applyAlignment="1">
      <alignment horizontal="center"/>
    </xf>
    <xf numFmtId="11" fontId="4" fillId="0" borderId="1" xfId="0" applyNumberFormat="1" applyFont="1" applyFill="1" applyBorder="1" applyAlignment="1">
      <alignment horizontal="center" vertical="center"/>
    </xf>
    <xf numFmtId="0" fontId="0" fillId="0" borderId="0" xfId="0" applyFill="1" applyBorder="1"/>
    <xf numFmtId="0" fontId="4" fillId="0" borderId="0" xfId="0" applyFont="1" applyFill="1" applyBorder="1" applyAlignment="1">
      <alignment horizontal="left" vertical="center" wrapText="1"/>
    </xf>
    <xf numFmtId="0" fontId="4" fillId="0" borderId="0" xfId="0" applyFont="1" applyFill="1" applyBorder="1" applyAlignment="1">
      <alignment vertical="center" wrapText="1"/>
    </xf>
    <xf numFmtId="0" fontId="13" fillId="8" borderId="0" xfId="0" applyFont="1" applyFill="1"/>
    <xf numFmtId="0" fontId="13" fillId="8" borderId="0" xfId="0" applyFont="1" applyFill="1" applyAlignment="1">
      <alignment wrapText="1"/>
    </xf>
    <xf numFmtId="0" fontId="4" fillId="8" borderId="0" xfId="0" applyFont="1" applyFill="1"/>
    <xf numFmtId="0" fontId="5" fillId="8" borderId="0" xfId="0" applyFont="1" applyFill="1"/>
    <xf numFmtId="0" fontId="5" fillId="8" borderId="0" xfId="0" applyFont="1" applyFill="1" applyAlignment="1">
      <alignment wrapText="1"/>
    </xf>
    <xf numFmtId="166" fontId="5" fillId="8" borderId="0" xfId="0" applyNumberFormat="1" applyFont="1" applyFill="1" applyAlignment="1">
      <alignment horizontal="left" wrapText="1"/>
    </xf>
    <xf numFmtId="49" fontId="7" fillId="8" borderId="0" xfId="0" applyNumberFormat="1" applyFont="1" applyFill="1"/>
    <xf numFmtId="0" fontId="4" fillId="0" borderId="0" xfId="0" applyFont="1" applyAlignment="1">
      <alignment horizontal="left" vertical="center" wrapText="1"/>
    </xf>
    <xf numFmtId="0" fontId="4" fillId="7" borderId="2" xfId="0" applyFont="1" applyFill="1" applyBorder="1" applyAlignment="1">
      <alignment horizontal="center" wrapText="1"/>
    </xf>
    <xf numFmtId="0" fontId="4" fillId="7" borderId="26" xfId="0" applyFont="1" applyFill="1" applyBorder="1" applyAlignment="1">
      <alignment horizontal="center" wrapText="1"/>
    </xf>
    <xf numFmtId="164" fontId="4" fillId="7" borderId="19" xfId="0" applyNumberFormat="1" applyFont="1" applyFill="1" applyBorder="1" applyAlignment="1">
      <alignment horizontal="center" wrapText="1"/>
    </xf>
    <xf numFmtId="164" fontId="4" fillId="7" borderId="20" xfId="0" applyNumberFormat="1" applyFont="1" applyFill="1" applyBorder="1" applyAlignment="1">
      <alignment horizontal="center" wrapText="1"/>
    </xf>
    <xf numFmtId="164" fontId="4" fillId="7" borderId="21" xfId="0" applyNumberFormat="1" applyFont="1" applyFill="1" applyBorder="1" applyAlignment="1">
      <alignment horizontal="center" wrapText="1"/>
    </xf>
    <xf numFmtId="0" fontId="4" fillId="7" borderId="17" xfId="0" applyFont="1" applyFill="1" applyBorder="1" applyAlignment="1">
      <alignment wrapText="1"/>
    </xf>
    <xf numFmtId="0" fontId="4" fillId="7" borderId="22" xfId="0" applyFont="1" applyFill="1" applyBorder="1" applyAlignment="1">
      <alignment wrapText="1"/>
    </xf>
    <xf numFmtId="0" fontId="4" fillId="7" borderId="19" xfId="0" applyFont="1" applyFill="1" applyBorder="1" applyAlignment="1">
      <alignment horizontal="center" wrapText="1"/>
    </xf>
    <xf numFmtId="0" fontId="4" fillId="7" borderId="20" xfId="0" applyFont="1" applyFill="1" applyBorder="1" applyAlignment="1">
      <alignment horizontal="center" wrapText="1"/>
    </xf>
    <xf numFmtId="0" fontId="4" fillId="7" borderId="21" xfId="0" applyFont="1" applyFill="1" applyBorder="1" applyAlignment="1">
      <alignment horizontal="center" wrapText="1"/>
    </xf>
    <xf numFmtId="0" fontId="4" fillId="7" borderId="19" xfId="0" applyFont="1" applyFill="1" applyBorder="1" applyAlignment="1">
      <alignment horizontal="center"/>
    </xf>
    <xf numFmtId="0" fontId="4" fillId="7" borderId="20" xfId="0" applyFont="1" applyFill="1" applyBorder="1" applyAlignment="1">
      <alignment horizontal="center"/>
    </xf>
    <xf numFmtId="0" fontId="4" fillId="7" borderId="21" xfId="0" applyFont="1" applyFill="1" applyBorder="1" applyAlignment="1">
      <alignment horizontal="center"/>
    </xf>
    <xf numFmtId="0" fontId="4" fillId="7" borderId="34" xfId="0" applyFont="1" applyFill="1" applyBorder="1" applyAlignment="1">
      <alignment wrapText="1"/>
    </xf>
    <xf numFmtId="0" fontId="4" fillId="7" borderId="15" xfId="0" applyFont="1" applyFill="1" applyBorder="1" applyAlignment="1">
      <alignment horizontal="center" wrapText="1"/>
    </xf>
    <xf numFmtId="0" fontId="4" fillId="7" borderId="16" xfId="0" applyFont="1" applyFill="1" applyBorder="1" applyAlignment="1">
      <alignment horizontal="center" wrapText="1"/>
    </xf>
    <xf numFmtId="0" fontId="4" fillId="7" borderId="32" xfId="0" applyFont="1" applyFill="1" applyBorder="1" applyAlignment="1">
      <alignment horizontal="center" wrapText="1"/>
    </xf>
    <xf numFmtId="0" fontId="4" fillId="7" borderId="0" xfId="0" applyFont="1" applyFill="1" applyBorder="1" applyAlignment="1">
      <alignment horizontal="center" wrapText="1"/>
    </xf>
    <xf numFmtId="164" fontId="4" fillId="7" borderId="15" xfId="0" applyNumberFormat="1" applyFont="1" applyFill="1" applyBorder="1" applyAlignment="1">
      <alignment horizontal="center" wrapText="1"/>
    </xf>
    <xf numFmtId="164" fontId="4" fillId="7" borderId="16" xfId="0" applyNumberFormat="1" applyFont="1" applyFill="1" applyBorder="1" applyAlignment="1">
      <alignment horizontal="center" wrapText="1"/>
    </xf>
    <xf numFmtId="164" fontId="4" fillId="7" borderId="32" xfId="0" applyNumberFormat="1" applyFont="1" applyFill="1" applyBorder="1" applyAlignment="1">
      <alignment horizont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164" fontId="4" fillId="0" borderId="1" xfId="0" applyNumberFormat="1"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1" fillId="5" borderId="12"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1" fillId="6" borderId="11"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164" fontId="4" fillId="0" borderId="19" xfId="0" applyNumberFormat="1" applyFont="1" applyBorder="1" applyAlignment="1">
      <alignment horizontal="center" wrapText="1"/>
    </xf>
    <xf numFmtId="164" fontId="4" fillId="0" borderId="20" xfId="0" applyNumberFormat="1" applyFont="1" applyBorder="1" applyAlignment="1">
      <alignment horizontal="center" wrapText="1"/>
    </xf>
    <xf numFmtId="164" fontId="4" fillId="0" borderId="21" xfId="0" applyNumberFormat="1" applyFont="1" applyBorder="1" applyAlignment="1">
      <alignment horizontal="center" wrapText="1"/>
    </xf>
    <xf numFmtId="0" fontId="4" fillId="0" borderId="17" xfId="0" applyFont="1" applyBorder="1" applyAlignment="1">
      <alignment wrapText="1"/>
    </xf>
    <xf numFmtId="0" fontId="4" fillId="0" borderId="22" xfId="0" applyFont="1" applyBorder="1" applyAlignment="1">
      <alignment wrapText="1"/>
    </xf>
    <xf numFmtId="0" fontId="4" fillId="0" borderId="18" xfId="0" applyFont="1" applyBorder="1" applyAlignment="1">
      <alignment wrapText="1"/>
    </xf>
    <xf numFmtId="0" fontId="4" fillId="0" borderId="23" xfId="0" applyFont="1" applyBorder="1" applyAlignment="1">
      <alignment wrapText="1"/>
    </xf>
    <xf numFmtId="0" fontId="4" fillId="0" borderId="19" xfId="0" applyFont="1" applyBorder="1" applyAlignment="1">
      <alignment horizontal="center" wrapText="1"/>
    </xf>
    <xf numFmtId="0" fontId="4" fillId="0" borderId="20" xfId="0" applyFont="1" applyBorder="1" applyAlignment="1">
      <alignment horizontal="center" wrapText="1"/>
    </xf>
    <xf numFmtId="0" fontId="4" fillId="0" borderId="21" xfId="0" applyFont="1" applyBorder="1" applyAlignment="1">
      <alignment horizontal="center" wrapText="1"/>
    </xf>
    <xf numFmtId="0" fontId="4" fillId="0" borderId="2" xfId="0" applyFont="1" applyBorder="1" applyAlignment="1">
      <alignment horizontal="center" wrapText="1"/>
    </xf>
    <xf numFmtId="0" fontId="4" fillId="0" borderId="26" xfId="0" applyFont="1" applyBorder="1" applyAlignment="1">
      <alignment horizontal="center" wrapText="1"/>
    </xf>
    <xf numFmtId="0" fontId="4" fillId="0" borderId="19" xfId="0" applyFont="1" applyBorder="1" applyAlignment="1">
      <alignment horizontal="center"/>
    </xf>
    <xf numFmtId="0" fontId="4" fillId="0" borderId="20" xfId="0" applyFont="1" applyBorder="1" applyAlignment="1">
      <alignment horizontal="center"/>
    </xf>
    <xf numFmtId="0" fontId="4" fillId="0" borderId="21" xfId="0" applyFont="1" applyBorder="1" applyAlignment="1">
      <alignment horizontal="center"/>
    </xf>
    <xf numFmtId="0" fontId="4" fillId="4" borderId="9" xfId="0" applyFont="1" applyFill="1" applyBorder="1" applyAlignment="1" applyProtection="1">
      <alignment vertical="center"/>
      <protection locked="0"/>
    </xf>
  </cellXfs>
  <cellStyles count="1">
    <cellStyle name="Normal" xfId="0" builtinId="0"/>
  </cellStyles>
  <dxfs count="13">
    <dxf>
      <font>
        <b/>
        <i val="0"/>
        <color rgb="FF9C0006"/>
      </font>
      <fill>
        <patternFill patternType="none">
          <bgColor auto="1"/>
        </patternFill>
      </fill>
    </dxf>
    <dxf>
      <fill>
        <patternFill>
          <bgColor rgb="FFFFC000"/>
        </patternFill>
      </fill>
    </dxf>
    <dxf>
      <fill>
        <patternFill patternType="none">
          <bgColor auto="1"/>
        </patternFill>
      </fill>
    </dxf>
    <dxf>
      <fill>
        <patternFill>
          <bgColor rgb="FFFFC000"/>
        </patternFill>
      </fill>
    </dxf>
    <dxf>
      <fill>
        <patternFill patternType="none">
          <bgColor auto="1"/>
        </patternFill>
      </fill>
    </dxf>
    <dxf>
      <fill>
        <patternFill>
          <bgColor rgb="FFFFC000"/>
        </patternFill>
      </fill>
    </dxf>
    <dxf>
      <fill>
        <patternFill patternType="none">
          <bgColor auto="1"/>
        </patternFill>
      </fill>
    </dxf>
    <dxf>
      <fill>
        <patternFill>
          <bgColor rgb="FFFFC000"/>
        </patternFill>
      </fill>
    </dxf>
    <dxf>
      <fill>
        <patternFill patternType="none">
          <bgColor auto="1"/>
        </patternFill>
      </fill>
    </dxf>
    <dxf>
      <fill>
        <patternFill>
          <bgColor rgb="FFFFC000"/>
        </patternFill>
      </fill>
    </dxf>
    <dxf>
      <fill>
        <patternFill patternType="none">
          <bgColor auto="1"/>
        </patternFill>
      </fill>
    </dxf>
    <dxf>
      <fill>
        <patternFill>
          <bgColor rgb="FFFFC000"/>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36"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styles" Target="styles.xml"/><Relationship Id="rId35"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sepa.sharepoint.com/Users/CFiola/Desktop/PERC%20Risk%20Calc/PCE%20Exposure%20Data%20Summary_work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sepa-my.sharepoint.com/CEB/ExistingChems/Work%20Plan%20Chemicals/PERC/Risk%20Evaluation/Engineering%20Assessment/Calculation%20Spreadsheets/PCE%20Exposure%20Data%20Summary_workin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usepa.sharepoint.com/CEB/ExistingChems/Work%20Plan%20Chemicals/PERC/Risk%20Evaluation/Engineering%20Assessment/Calculation%20Spreadsheets/PCE%20Exposure%20Data%20Summary_workin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usepa-my.sharepoint.com/personal/brinkerhoff_chris_epa_gov/Documents/Documents/DCM/TCE%20Risk%20Calculator%20V.13.4_6.1.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usepa-my.sharepoint.com/CEB/ExistingChems/Work%20Plan%20Chemicals/CCl4/Risk%20Evaluation/Engineering%20Assessment/Calculation%20Spreadsheets/CCl4%20ADC_LADC%20Exposure%20Calcs_2018.11.1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usepa.sharepoint.com/CEB/ExistingChems/Work%20Plan%20Chemicals/CCl4/Risk%20Evaluation/Engineering%20Assessment/Calculation%20Spreadsheets/CCl4%20ADC_LADC%20Exposure%20Calcs_2018.11.1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usepa-my.sharepoint.com/CEB/ExistingChems/Work%20Plan%20Chemicals/CCl4/Risk%20Evaluation/Engineering%20Assessment/Calculation%20Spreadsheets/CCl4%20Exposure%20Data%20Summary_12_4_2018.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usepa.sharepoint.com/CEB/ExistingChems/Work%20Plan%20Chemicals/CCl4/Risk%20Evaluation/Engineering%20Assessment/Calculation%20Spreadsheets/CCl4%20Exposure%20Data%20Summary_12_4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
      <sheetName val="Summary"/>
      <sheetName val="Manufacture"/>
      <sheetName val="Intermediate"/>
      <sheetName val="Formulation"/>
      <sheetName val="Open-Top Degreasing"/>
      <sheetName val="Closed-Loop Degreasing"/>
      <sheetName val="Cold Cleaning"/>
      <sheetName val="Wipe Cleaning"/>
      <sheetName val="Degreasing (unspecified)"/>
      <sheetName val="Aerosol Degreasing"/>
      <sheetName val="Dry Cleaning"/>
      <sheetName val="Adhesive-Coatings"/>
      <sheetName val="Chemical Maskant"/>
      <sheetName val="MWF"/>
      <sheetName val="Other Spot Cleaning"/>
      <sheetName val="Printing"/>
      <sheetName val="Photocopying"/>
      <sheetName val="Photographic Film"/>
      <sheetName val="Misc. Cleaning"/>
      <sheetName val="Consta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3">
          <cell r="C3">
            <v>8</v>
          </cell>
        </row>
        <row r="6">
          <cell r="C6">
            <v>250</v>
          </cell>
        </row>
        <row r="7">
          <cell r="C7">
            <v>40</v>
          </cell>
        </row>
        <row r="8">
          <cell r="C8">
            <v>31</v>
          </cell>
        </row>
        <row r="10">
          <cell r="C10">
            <v>350400</v>
          </cell>
        </row>
        <row r="11">
          <cell r="C11">
            <v>271560</v>
          </cell>
        </row>
        <row r="16">
          <cell r="C16">
            <v>8</v>
          </cell>
        </row>
        <row r="17">
          <cell r="C17">
            <v>8</v>
          </cell>
        </row>
        <row r="18">
          <cell r="C18">
            <v>12</v>
          </cell>
        </row>
        <row r="19">
          <cell r="C19">
            <v>293</v>
          </cell>
        </row>
        <row r="20">
          <cell r="C20">
            <v>258</v>
          </cell>
        </row>
        <row r="21">
          <cell r="C21">
            <v>40</v>
          </cell>
        </row>
        <row r="22">
          <cell r="C22">
            <v>31</v>
          </cell>
        </row>
        <row r="24">
          <cell r="C24">
            <v>350400</v>
          </cell>
        </row>
        <row r="25">
          <cell r="C25">
            <v>271560</v>
          </cell>
        </row>
        <row r="26">
          <cell r="C26">
            <v>683280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
      <sheetName val="Summary"/>
      <sheetName val="Manufacture"/>
      <sheetName val="Formulation"/>
      <sheetName val="Open-Top Degreasing"/>
      <sheetName val="Closed-Loop Degreasing"/>
      <sheetName val="Cold Cleaning"/>
      <sheetName val="Degreasing (unspecified)"/>
      <sheetName val="Aerosol Degreasing"/>
      <sheetName val="Dry Cleaning"/>
      <sheetName val="Adhesive-Coatings"/>
      <sheetName val="Chemical Maskant"/>
      <sheetName val="MWF"/>
      <sheetName val="Wipe Cleaning"/>
      <sheetName val="Other Spot Cleaning"/>
      <sheetName val="Printing"/>
      <sheetName val="Photocopying"/>
      <sheetName val="Photographic Film"/>
      <sheetName val="Misc. Cleaning"/>
      <sheetName val="Constants"/>
      <sheetName val="Intermediate"/>
      <sheetName val="Other Cleaning"/>
      <sheetName val="Sources"/>
      <sheetName val="Version"/>
    </sheetNames>
    <sheetDataSet>
      <sheetData sheetId="0" refreshError="1"/>
      <sheetData sheetId="1" refreshError="1"/>
      <sheetData sheetId="2" refreshError="1"/>
      <sheetData sheetId="3" refreshError="1"/>
      <sheetData sheetId="4"/>
      <sheetData sheetId="5"/>
      <sheetData sheetId="6"/>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sheetData sheetId="18" refreshError="1"/>
      <sheetData sheetId="19">
        <row r="3">
          <cell r="C3">
            <v>8</v>
          </cell>
        </row>
        <row r="4">
          <cell r="C4">
            <v>8</v>
          </cell>
        </row>
        <row r="5">
          <cell r="C5">
            <v>8</v>
          </cell>
        </row>
        <row r="10">
          <cell r="C10">
            <v>350400</v>
          </cell>
        </row>
      </sheetData>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
      <sheetName val="Summary"/>
      <sheetName val="Manufacture"/>
      <sheetName val="Formulation"/>
      <sheetName val="Open-Top Degreasing"/>
      <sheetName val="Closed-Loop Degreasing"/>
      <sheetName val="Cold Cleaning"/>
      <sheetName val="Degreasing (unspecified)"/>
      <sheetName val="Aerosol Degreasing"/>
      <sheetName val="Dry Cleaning"/>
      <sheetName val="Adhesive-Coatings"/>
      <sheetName val="Chemical Maskant"/>
      <sheetName val="MWF"/>
      <sheetName val="Wipe Cleaning"/>
      <sheetName val="Other Spot Cleaning"/>
      <sheetName val="Printing"/>
      <sheetName val="Photocopying"/>
      <sheetName val="Photographic Film"/>
      <sheetName val="Misc. Cleaning"/>
      <sheetName val="Constants"/>
      <sheetName val="Intermediate"/>
      <sheetName val="Other Cleaning"/>
      <sheetName val="Sources"/>
      <sheetName val="Version"/>
    </sheetNames>
    <sheetDataSet>
      <sheetData sheetId="0" refreshError="1"/>
      <sheetData sheetId="1" refreshError="1"/>
      <sheetData sheetId="2" refreshError="1"/>
      <sheetData sheetId="3" refreshError="1"/>
      <sheetData sheetId="4"/>
      <sheetData sheetId="5"/>
      <sheetData sheetId="6"/>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sheetData sheetId="18" refreshError="1"/>
      <sheetData sheetId="19">
        <row r="3">
          <cell r="C3">
            <v>8</v>
          </cell>
        </row>
        <row r="4">
          <cell r="C4">
            <v>8</v>
          </cell>
        </row>
        <row r="5">
          <cell r="C5">
            <v>8</v>
          </cell>
        </row>
        <row r="10">
          <cell r="C10">
            <v>350400</v>
          </cell>
        </row>
      </sheetData>
      <sheetData sheetId="20" refreshError="1"/>
      <sheetData sheetId="21" refreshError="1"/>
      <sheetData sheetId="22" refreshError="1"/>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RR"/>
      <sheetName val="Health Data"/>
      <sheetName val="Dermal Crosswalk"/>
      <sheetName val="Dermal Exposure"/>
      <sheetName val="Inhalation Exposure"/>
      <sheetName val="List Values"/>
      <sheetName val="Exposure Factors"/>
    </sheetNames>
    <sheetDataSet>
      <sheetData sheetId="0" refreshError="1"/>
      <sheetData sheetId="1">
        <row r="79">
          <cell r="R79" t="str">
            <v>Dermal Cancer Risk Estimates</v>
          </cell>
        </row>
      </sheetData>
      <sheetData sheetId="2" refreshError="1"/>
      <sheetData sheetId="3" refreshError="1"/>
      <sheetData sheetId="4" refreshError="1"/>
      <sheetData sheetId="5" refreshError="1"/>
      <sheetData sheetId="6">
        <row r="19">
          <cell r="H19">
            <v>31</v>
          </cell>
        </row>
        <row r="20">
          <cell r="H20">
            <v>40</v>
          </cell>
        </row>
        <row r="21">
          <cell r="H21">
            <v>78</v>
          </cell>
        </row>
      </sheetData>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QC"/>
      <sheetName val="Constants"/>
      <sheetName val="1 - MFG"/>
      <sheetName val="Model"/>
      <sheetName val="NA"/>
      <sheetName val="Data comparison"/>
    </sheetNames>
    <sheetDataSet>
      <sheetData sheetId="0"/>
      <sheetData sheetId="1"/>
      <sheetData sheetId="2">
        <row r="4">
          <cell r="B4">
            <v>24.45</v>
          </cell>
        </row>
      </sheetData>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QC"/>
      <sheetName val="Constants"/>
      <sheetName val="1 - MFG"/>
      <sheetName val="Model"/>
      <sheetName val="NA"/>
      <sheetName val="Data comparison"/>
    </sheetNames>
    <sheetDataSet>
      <sheetData sheetId="0"/>
      <sheetData sheetId="1"/>
      <sheetData sheetId="2">
        <row r="4">
          <cell r="B4">
            <v>24.45</v>
          </cell>
        </row>
      </sheetData>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
      <sheetName val="Summary"/>
      <sheetName val="Constants"/>
      <sheetName val="Manufacture"/>
      <sheetName val="Specialty Uses - Aerospace"/>
      <sheetName val="Intermediate_Processing"/>
      <sheetName val="Reactant"/>
    </sheetNames>
    <sheetDataSet>
      <sheetData sheetId="0" refreshError="1"/>
      <sheetData sheetId="1" refreshError="1"/>
      <sheetData sheetId="2" refreshError="1">
        <row r="3">
          <cell r="B3">
            <v>153.82</v>
          </cell>
        </row>
      </sheetData>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
      <sheetName val="Summary"/>
      <sheetName val="Constants"/>
      <sheetName val="Manufacture"/>
      <sheetName val="Specialty Uses - Aerospace"/>
      <sheetName val="Intermediate_Processing"/>
      <sheetName val="Reactant"/>
    </sheetNames>
    <sheetDataSet>
      <sheetData sheetId="0" refreshError="1"/>
      <sheetData sheetId="1" refreshError="1"/>
      <sheetData sheetId="2" refreshError="1">
        <row r="3">
          <cell r="B3">
            <v>153.82</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06E50-CF8D-4401-BDB1-40896145594C}">
  <dimension ref="B2:C8"/>
  <sheetViews>
    <sheetView tabSelected="1" workbookViewId="0">
      <selection activeCell="B8" sqref="B8"/>
    </sheetView>
  </sheetViews>
  <sheetFormatPr defaultColWidth="8.85546875" defaultRowHeight="15" x14ac:dyDescent="0.25"/>
  <cols>
    <col min="1" max="1" width="4" style="112" customWidth="1"/>
    <col min="2" max="2" width="18.140625" style="112" customWidth="1"/>
    <col min="3" max="3" width="8.85546875" style="112"/>
    <col min="4" max="4" width="41.85546875" style="112" customWidth="1"/>
    <col min="5" max="16384" width="8.85546875" style="112"/>
  </cols>
  <sheetData>
    <row r="2" spans="2:3" ht="20.25" x14ac:dyDescent="0.3">
      <c r="B2" s="110" t="s">
        <v>104</v>
      </c>
      <c r="C2" s="111"/>
    </row>
    <row r="3" spans="2:3" x14ac:dyDescent="0.25">
      <c r="B3" s="113"/>
      <c r="C3" s="114"/>
    </row>
    <row r="4" spans="2:3" x14ac:dyDescent="0.25">
      <c r="B4" s="113" t="s">
        <v>105</v>
      </c>
      <c r="C4" s="114"/>
    </row>
    <row r="5" spans="2:3" x14ac:dyDescent="0.25">
      <c r="B5" s="113" t="s">
        <v>106</v>
      </c>
      <c r="C5" s="114"/>
    </row>
    <row r="6" spans="2:3" x14ac:dyDescent="0.25">
      <c r="B6" s="113"/>
      <c r="C6" s="114"/>
    </row>
    <row r="7" spans="2:3" x14ac:dyDescent="0.25">
      <c r="B7" s="113"/>
      <c r="C7" s="114"/>
    </row>
    <row r="8" spans="2:3" x14ac:dyDescent="0.25">
      <c r="B8" s="116" t="s">
        <v>103</v>
      </c>
      <c r="C8" s="115"/>
    </row>
  </sheetData>
  <sheetProtection algorithmName="SHA-512" hashValue="Ny9mUHLJ/aX63C5zS1LOZzFwhI1uIl8JJNKKVGYczBUzQEcIx2FvsPDHdNk6SLlKvR996a4PLFAE9w7lf1F+0Q==" saltValue="HLWmmbpcg+wl4F+afaACWw=="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B8815-0F1D-428E-A683-D8BE29494CA9}">
  <dimension ref="A1:N61"/>
  <sheetViews>
    <sheetView topLeftCell="A31" workbookViewId="0">
      <selection activeCell="A6" sqref="A6:N61"/>
    </sheetView>
  </sheetViews>
  <sheetFormatPr defaultColWidth="8.7109375" defaultRowHeight="15" x14ac:dyDescent="0.25"/>
  <cols>
    <col min="1" max="1" width="24.28515625" style="22" customWidth="1"/>
    <col min="2" max="2" width="8.7109375" style="22"/>
    <col min="3" max="5" width="11.7109375" style="22" customWidth="1"/>
    <col min="6" max="6" width="13.7109375" style="22" customWidth="1"/>
    <col min="7" max="15" width="8.7109375" style="22"/>
    <col min="16" max="24" width="7" style="22" bestFit="1" customWidth="1"/>
    <col min="25" max="25" width="8.7109375" style="22"/>
    <col min="26" max="34" width="7" style="22" bestFit="1" customWidth="1"/>
    <col min="35" max="16384" width="8.7109375" style="22"/>
  </cols>
  <sheetData>
    <row r="1" spans="1:14" x14ac:dyDescent="0.25">
      <c r="A1" s="21" t="s">
        <v>72</v>
      </c>
    </row>
    <row r="2" spans="1:14" x14ac:dyDescent="0.25">
      <c r="A2" s="22" t="s">
        <v>88</v>
      </c>
    </row>
    <row r="3" spans="1:14" x14ac:dyDescent="0.25">
      <c r="A3" s="21" t="s">
        <v>73</v>
      </c>
    </row>
    <row r="4" spans="1:14" x14ac:dyDescent="0.25">
      <c r="A4" s="22" t="s">
        <v>74</v>
      </c>
    </row>
    <row r="5" spans="1:14" ht="15.75" thickBot="1" x14ac:dyDescent="0.3">
      <c r="G5" s="23"/>
      <c r="H5" s="23"/>
      <c r="I5" s="23"/>
      <c r="J5" s="23"/>
      <c r="K5" s="23"/>
      <c r="L5" s="23"/>
      <c r="M5" s="23"/>
      <c r="N5" s="23"/>
    </row>
    <row r="6" spans="1:14" ht="15.75" thickBot="1" x14ac:dyDescent="0.3">
      <c r="A6" s="158" t="s">
        <v>75</v>
      </c>
      <c r="B6" s="160" t="s">
        <v>76</v>
      </c>
      <c r="C6" s="162" t="s">
        <v>77</v>
      </c>
      <c r="D6" s="163"/>
      <c r="E6" s="164"/>
      <c r="F6" s="165" t="s">
        <v>1</v>
      </c>
      <c r="G6" s="155" t="s">
        <v>78</v>
      </c>
      <c r="H6" s="156"/>
      <c r="I6" s="156"/>
      <c r="J6" s="156"/>
      <c r="K6" s="155" t="s">
        <v>79</v>
      </c>
      <c r="L6" s="156"/>
      <c r="M6" s="156"/>
      <c r="N6" s="157"/>
    </row>
    <row r="7" spans="1:14" ht="30.75" thickBot="1" x14ac:dyDescent="0.3">
      <c r="A7" s="159"/>
      <c r="B7" s="161"/>
      <c r="C7" s="24" t="s">
        <v>22</v>
      </c>
      <c r="D7" s="25" t="s">
        <v>36</v>
      </c>
      <c r="E7" s="26" t="s">
        <v>80</v>
      </c>
      <c r="F7" s="166"/>
      <c r="G7" s="27" t="s">
        <v>81</v>
      </c>
      <c r="H7" s="28" t="s">
        <v>82</v>
      </c>
      <c r="I7" s="28" t="s">
        <v>83</v>
      </c>
      <c r="J7" s="28" t="s">
        <v>84</v>
      </c>
      <c r="K7" s="27" t="s">
        <v>81</v>
      </c>
      <c r="L7" s="28" t="s">
        <v>82</v>
      </c>
      <c r="M7" s="28" t="s">
        <v>83</v>
      </c>
      <c r="N7" s="37" t="s">
        <v>84</v>
      </c>
    </row>
    <row r="8" spans="1:14" ht="15.75" thickTop="1" x14ac:dyDescent="0.25">
      <c r="A8" s="19" t="s">
        <v>9</v>
      </c>
      <c r="B8" s="22" t="s">
        <v>47</v>
      </c>
      <c r="C8" s="19" t="s">
        <v>18</v>
      </c>
      <c r="D8" s="22" t="s">
        <v>19</v>
      </c>
      <c r="E8" s="32" t="s">
        <v>19</v>
      </c>
      <c r="F8" s="22" t="s">
        <v>43</v>
      </c>
      <c r="G8" s="11">
        <v>20.564857059259953</v>
      </c>
      <c r="H8" s="12">
        <v>12.64414043708741</v>
      </c>
      <c r="I8" s="12">
        <v>5.4349898542224544</v>
      </c>
      <c r="J8" s="12">
        <v>1.8358131356510079</v>
      </c>
      <c r="K8" s="11">
        <f>(G8*24.45)/(84.93)</f>
        <v>5.920296186258164</v>
      </c>
      <c r="L8" s="12">
        <f>(H8*24.45)/(84.93)</f>
        <v>3.6400474942515855</v>
      </c>
      <c r="M8" s="12">
        <f t="shared" ref="M8:N23" si="0">(I8*24.45)/(84.93)</f>
        <v>1.56464737943882</v>
      </c>
      <c r="N8" s="33">
        <f t="shared" si="0"/>
        <v>0.52850148553711451</v>
      </c>
    </row>
    <row r="9" spans="1:14" x14ac:dyDescent="0.25">
      <c r="A9" s="19"/>
      <c r="C9" s="19"/>
      <c r="E9" s="32"/>
      <c r="F9" s="22" t="s">
        <v>44</v>
      </c>
      <c r="G9" s="11">
        <v>3.864319040462449</v>
      </c>
      <c r="H9" s="12">
        <v>3.1887259382277402</v>
      </c>
      <c r="I9" s="12">
        <v>1.5205735411638592</v>
      </c>
      <c r="J9" s="12">
        <v>0.53100769796481373</v>
      </c>
      <c r="K9" s="11">
        <f t="shared" ref="K9:N61" si="1">(G9*24.45)/(84.93)</f>
        <v>1.1124761631850566</v>
      </c>
      <c r="L9" s="12">
        <f t="shared" si="1"/>
        <v>0.91798362403942346</v>
      </c>
      <c r="M9" s="12">
        <f t="shared" si="0"/>
        <v>0.43774900602209299</v>
      </c>
      <c r="N9" s="33">
        <f t="shared" si="0"/>
        <v>0.15286869439820669</v>
      </c>
    </row>
    <row r="10" spans="1:14" x14ac:dyDescent="0.25">
      <c r="A10" s="19"/>
      <c r="B10" s="22" t="s">
        <v>48</v>
      </c>
      <c r="C10" s="19" t="s">
        <v>18</v>
      </c>
      <c r="D10" s="22" t="s">
        <v>19</v>
      </c>
      <c r="E10" s="32" t="s">
        <v>20</v>
      </c>
      <c r="F10" s="22" t="s">
        <v>43</v>
      </c>
      <c r="G10" s="11">
        <v>82.2548895354156</v>
      </c>
      <c r="H10" s="12">
        <v>50.573771163393317</v>
      </c>
      <c r="I10" s="12">
        <v>21.738759904673039</v>
      </c>
      <c r="J10" s="12">
        <v>7.342847375282104</v>
      </c>
      <c r="K10" s="11">
        <f t="shared" si="1"/>
        <v>23.679878124819396</v>
      </c>
      <c r="L10" s="12">
        <f t="shared" si="1"/>
        <v>14.559386611856429</v>
      </c>
      <c r="M10" s="12">
        <f t="shared" si="0"/>
        <v>6.2582441972124778</v>
      </c>
      <c r="N10" s="33">
        <f t="shared" si="0"/>
        <v>2.1138893009024775</v>
      </c>
    </row>
    <row r="11" spans="1:14" x14ac:dyDescent="0.25">
      <c r="A11" s="19"/>
      <c r="C11" s="19"/>
      <c r="E11" s="32"/>
      <c r="F11" s="22" t="s">
        <v>44</v>
      </c>
      <c r="G11" s="11">
        <v>15.456423299558807</v>
      </c>
      <c r="H11" s="12">
        <v>12.754199995255204</v>
      </c>
      <c r="I11" s="12">
        <v>6.0819585712894764</v>
      </c>
      <c r="J11" s="12">
        <v>2.1239135974876007</v>
      </c>
      <c r="K11" s="11">
        <f t="shared" si="1"/>
        <v>4.4496591272131498</v>
      </c>
      <c r="L11" s="12">
        <f t="shared" si="1"/>
        <v>3.6717318954902831</v>
      </c>
      <c r="M11" s="12">
        <f t="shared" si="0"/>
        <v>1.7508994120808627</v>
      </c>
      <c r="N11" s="33">
        <f t="shared" si="0"/>
        <v>0.61144103919194426</v>
      </c>
    </row>
    <row r="12" spans="1:14" x14ac:dyDescent="0.25">
      <c r="A12" s="19"/>
      <c r="B12" s="22" t="s">
        <v>49</v>
      </c>
      <c r="C12" s="19" t="s">
        <v>18</v>
      </c>
      <c r="D12" s="22" t="s">
        <v>19</v>
      </c>
      <c r="E12" s="32" t="s">
        <v>18</v>
      </c>
      <c r="F12" s="22" t="s">
        <v>43</v>
      </c>
      <c r="G12" s="11">
        <v>329.0150194400382</v>
      </c>
      <c r="H12" s="12">
        <v>202.29229406861694</v>
      </c>
      <c r="I12" s="12">
        <v>86.953840106475369</v>
      </c>
      <c r="J12" s="12">
        <v>29.370984333806486</v>
      </c>
      <c r="K12" s="11">
        <f t="shared" si="1"/>
        <v>94.718205879064328</v>
      </c>
      <c r="L12" s="12">
        <f t="shared" si="1"/>
        <v>58.236743082275794</v>
      </c>
      <c r="M12" s="12">
        <f t="shared" si="0"/>
        <v>25.032631468307105</v>
      </c>
      <c r="N12" s="33">
        <f t="shared" si="0"/>
        <v>8.455440562363929</v>
      </c>
    </row>
    <row r="13" spans="1:14" x14ac:dyDescent="0.25">
      <c r="A13" s="19"/>
      <c r="C13" s="19"/>
      <c r="E13" s="32"/>
      <c r="F13" s="22" t="s">
        <v>44</v>
      </c>
      <c r="G13" s="11">
        <v>61.824840335944238</v>
      </c>
      <c r="H13" s="12">
        <v>51.016096223365061</v>
      </c>
      <c r="I13" s="12">
        <v>24.327498691791945</v>
      </c>
      <c r="J13" s="12">
        <v>8.4955371955787484</v>
      </c>
      <c r="K13" s="11">
        <f t="shared" si="1"/>
        <v>17.798390983325518</v>
      </c>
      <c r="L13" s="12">
        <f t="shared" si="1"/>
        <v>14.68672498129372</v>
      </c>
      <c r="M13" s="12">
        <f t="shared" si="0"/>
        <v>7.0035010363159422</v>
      </c>
      <c r="N13" s="33">
        <f t="shared" si="0"/>
        <v>2.4457304183668951</v>
      </c>
    </row>
    <row r="14" spans="1:14" x14ac:dyDescent="0.25">
      <c r="A14" s="19"/>
      <c r="B14" s="22" t="s">
        <v>50</v>
      </c>
      <c r="C14" s="19" t="s">
        <v>18</v>
      </c>
      <c r="D14" s="22" t="s">
        <v>20</v>
      </c>
      <c r="E14" s="32" t="s">
        <v>19</v>
      </c>
      <c r="F14" s="22" t="s">
        <v>43</v>
      </c>
      <c r="G14" s="11">
        <v>71.976999707409817</v>
      </c>
      <c r="H14" s="12">
        <v>44.254491529805932</v>
      </c>
      <c r="I14" s="12">
        <v>19.022464489778589</v>
      </c>
      <c r="J14" s="12">
        <v>6.4253459747785264</v>
      </c>
      <c r="K14" s="11">
        <f t="shared" si="1"/>
        <v>20.721036651903564</v>
      </c>
      <c r="L14" s="12">
        <f t="shared" si="1"/>
        <v>12.740166229880549</v>
      </c>
      <c r="M14" s="12">
        <f t="shared" si="0"/>
        <v>5.4762658280358698</v>
      </c>
      <c r="N14" s="33">
        <f t="shared" si="0"/>
        <v>1.8497551993799006</v>
      </c>
    </row>
    <row r="15" spans="1:14" x14ac:dyDescent="0.25">
      <c r="A15" s="19"/>
      <c r="C15" s="19"/>
      <c r="E15" s="32"/>
      <c r="F15" s="22" t="s">
        <v>44</v>
      </c>
      <c r="G15" s="11">
        <v>13.525116641618569</v>
      </c>
      <c r="H15" s="12">
        <v>11.160540783797089</v>
      </c>
      <c r="I15" s="12">
        <v>5.3220073940735064</v>
      </c>
      <c r="J15" s="12">
        <v>1.8585269428768478</v>
      </c>
      <c r="K15" s="11">
        <f t="shared" si="1"/>
        <v>3.8936665711476977</v>
      </c>
      <c r="L15" s="12">
        <f t="shared" si="1"/>
        <v>3.2129426841379818</v>
      </c>
      <c r="M15" s="12">
        <f t="shared" si="0"/>
        <v>1.5321215210773249</v>
      </c>
      <c r="N15" s="33">
        <f t="shared" si="0"/>
        <v>0.53504043039372329</v>
      </c>
    </row>
    <row r="16" spans="1:14" x14ac:dyDescent="0.25">
      <c r="A16" s="19"/>
      <c r="B16" s="22" t="s">
        <v>51</v>
      </c>
      <c r="C16" s="19" t="s">
        <v>18</v>
      </c>
      <c r="D16" s="22" t="s">
        <v>20</v>
      </c>
      <c r="E16" s="32" t="s">
        <v>20</v>
      </c>
      <c r="F16" s="22" t="s">
        <v>43</v>
      </c>
      <c r="G16" s="11">
        <v>287.89211337395454</v>
      </c>
      <c r="H16" s="12">
        <v>177.00819907187659</v>
      </c>
      <c r="I16" s="12">
        <v>76.085659666355625</v>
      </c>
      <c r="J16" s="12">
        <v>25.69996581348736</v>
      </c>
      <c r="K16" s="11">
        <f t="shared" si="1"/>
        <v>82.879573436867858</v>
      </c>
      <c r="L16" s="12">
        <f t="shared" si="1"/>
        <v>50.957853141497488</v>
      </c>
      <c r="M16" s="12">
        <f t="shared" si="0"/>
        <v>21.903854690243669</v>
      </c>
      <c r="N16" s="33">
        <f t="shared" si="0"/>
        <v>7.3986125531586699</v>
      </c>
    </row>
    <row r="17" spans="1:14" x14ac:dyDescent="0.25">
      <c r="A17" s="19"/>
      <c r="C17" s="19"/>
      <c r="E17" s="32"/>
      <c r="F17" s="22" t="s">
        <v>44</v>
      </c>
      <c r="G17" s="11">
        <v>54.097481548455818</v>
      </c>
      <c r="H17" s="12">
        <v>44.639699983393207</v>
      </c>
      <c r="I17" s="12">
        <v>21.286854999513167</v>
      </c>
      <c r="J17" s="12">
        <v>7.4336975912066015</v>
      </c>
      <c r="K17" s="11">
        <f t="shared" si="1"/>
        <v>15.573806945246019</v>
      </c>
      <c r="L17" s="12">
        <f t="shared" si="1"/>
        <v>12.851061634215988</v>
      </c>
      <c r="M17" s="12">
        <f t="shared" si="0"/>
        <v>6.1281479422830198</v>
      </c>
      <c r="N17" s="33">
        <f t="shared" si="0"/>
        <v>2.1400436371718046</v>
      </c>
    </row>
    <row r="18" spans="1:14" x14ac:dyDescent="0.25">
      <c r="A18" s="19"/>
      <c r="B18" s="22" t="s">
        <v>52</v>
      </c>
      <c r="C18" s="19" t="s">
        <v>18</v>
      </c>
      <c r="D18" s="22" t="s">
        <v>20</v>
      </c>
      <c r="E18" s="32" t="s">
        <v>18</v>
      </c>
      <c r="F18" s="22" t="s">
        <v>43</v>
      </c>
      <c r="G18" s="11">
        <v>1151.5525680401336</v>
      </c>
      <c r="H18" s="12">
        <v>708.02302924015919</v>
      </c>
      <c r="I18" s="12">
        <v>304.33844037266374</v>
      </c>
      <c r="J18" s="12">
        <v>102.7984451683227</v>
      </c>
      <c r="K18" s="11">
        <f t="shared" si="1"/>
        <v>331.51372057672506</v>
      </c>
      <c r="L18" s="12">
        <f t="shared" si="1"/>
        <v>203.82860078796529</v>
      </c>
      <c r="M18" s="12">
        <f t="shared" si="0"/>
        <v>87.614210139074856</v>
      </c>
      <c r="N18" s="33">
        <f t="shared" si="0"/>
        <v>29.594041968273753</v>
      </c>
    </row>
    <row r="19" spans="1:14" x14ac:dyDescent="0.25">
      <c r="A19" s="19"/>
      <c r="C19" s="19"/>
      <c r="E19" s="32"/>
      <c r="F19" s="22" t="s">
        <v>44</v>
      </c>
      <c r="G19" s="11">
        <v>216.38694117580482</v>
      </c>
      <c r="H19" s="12">
        <v>178.5563367817777</v>
      </c>
      <c r="I19" s="12">
        <v>85.1462454212718</v>
      </c>
      <c r="J19" s="12">
        <v>29.734380184525616</v>
      </c>
      <c r="K19" s="11">
        <f t="shared" si="1"/>
        <v>62.294368441639321</v>
      </c>
      <c r="L19" s="12">
        <f t="shared" si="1"/>
        <v>51.403537434528019</v>
      </c>
      <c r="M19" s="12">
        <f t="shared" si="0"/>
        <v>24.512253627105796</v>
      </c>
      <c r="N19" s="33">
        <f t="shared" si="0"/>
        <v>8.5600564642841306</v>
      </c>
    </row>
    <row r="20" spans="1:14" x14ac:dyDescent="0.25">
      <c r="A20" s="19"/>
      <c r="B20" s="22" t="s">
        <v>53</v>
      </c>
      <c r="C20" s="19" t="s">
        <v>18</v>
      </c>
      <c r="D20" s="22" t="s">
        <v>18</v>
      </c>
      <c r="E20" s="32" t="s">
        <v>19</v>
      </c>
      <c r="F20" s="22" t="s">
        <v>43</v>
      </c>
      <c r="G20" s="11">
        <v>123.3891423555597</v>
      </c>
      <c r="H20" s="12">
        <v>75.864842622524449</v>
      </c>
      <c r="I20" s="12">
        <v>32.609939125334719</v>
      </c>
      <c r="J20" s="12">
        <v>11.014878813906046</v>
      </c>
      <c r="K20" s="11">
        <f t="shared" si="1"/>
        <v>35.521777117548972</v>
      </c>
      <c r="L20" s="12">
        <f t="shared" si="1"/>
        <v>21.840284965509511</v>
      </c>
      <c r="M20" s="12">
        <f t="shared" si="0"/>
        <v>9.3878842766329189</v>
      </c>
      <c r="N20" s="33">
        <f t="shared" si="0"/>
        <v>3.1710089132226869</v>
      </c>
    </row>
    <row r="21" spans="1:14" x14ac:dyDescent="0.25">
      <c r="A21" s="19"/>
      <c r="C21" s="19"/>
      <c r="E21" s="32"/>
      <c r="F21" s="22" t="s">
        <v>44</v>
      </c>
      <c r="G21" s="11">
        <v>23.18591424277469</v>
      </c>
      <c r="H21" s="12">
        <v>19.13235562936644</v>
      </c>
      <c r="I21" s="12">
        <v>9.1234412469831536</v>
      </c>
      <c r="J21" s="12">
        <v>3.1860461877888824</v>
      </c>
      <c r="K21" s="11">
        <f t="shared" si="1"/>
        <v>6.6748569791103387</v>
      </c>
      <c r="L21" s="12">
        <f t="shared" si="1"/>
        <v>5.5079017442365403</v>
      </c>
      <c r="M21" s="12">
        <f t="shared" si="0"/>
        <v>2.6264940361325571</v>
      </c>
      <c r="N21" s="33">
        <f t="shared" si="0"/>
        <v>0.91721216638924019</v>
      </c>
    </row>
    <row r="22" spans="1:14" x14ac:dyDescent="0.25">
      <c r="A22" s="19"/>
      <c r="B22" s="22" t="s">
        <v>54</v>
      </c>
      <c r="C22" s="19" t="s">
        <v>18</v>
      </c>
      <c r="D22" s="22" t="s">
        <v>18</v>
      </c>
      <c r="E22" s="32" t="s">
        <v>20</v>
      </c>
      <c r="F22" s="22" t="s">
        <v>43</v>
      </c>
      <c r="G22" s="11">
        <v>493.52933721249354</v>
      </c>
      <c r="H22" s="12">
        <v>303.44262698035988</v>
      </c>
      <c r="I22" s="12">
        <v>130.43255942803819</v>
      </c>
      <c r="J22" s="12">
        <v>44.057084251692615</v>
      </c>
      <c r="K22" s="11">
        <f t="shared" si="1"/>
        <v>142.07926874891635</v>
      </c>
      <c r="L22" s="12">
        <f t="shared" si="1"/>
        <v>87.356319671138564</v>
      </c>
      <c r="M22" s="12">
        <f t="shared" si="0"/>
        <v>37.549465183274854</v>
      </c>
      <c r="N22" s="33">
        <f t="shared" si="0"/>
        <v>12.683335805414863</v>
      </c>
    </row>
    <row r="23" spans="1:14" x14ac:dyDescent="0.25">
      <c r="A23" s="19"/>
      <c r="C23" s="19"/>
      <c r="E23" s="32"/>
      <c r="F23" s="22" t="s">
        <v>44</v>
      </c>
      <c r="G23" s="11">
        <v>92.738539797352828</v>
      </c>
      <c r="H23" s="12">
        <v>76.525199971531208</v>
      </c>
      <c r="I23" s="12">
        <v>36.491751427736851</v>
      </c>
      <c r="J23" s="12">
        <v>12.743481584925602</v>
      </c>
      <c r="K23" s="11">
        <f t="shared" si="1"/>
        <v>26.697954763278894</v>
      </c>
      <c r="L23" s="12">
        <f t="shared" si="1"/>
        <v>22.030391372941693</v>
      </c>
      <c r="M23" s="12">
        <f t="shared" si="0"/>
        <v>10.505396472485174</v>
      </c>
      <c r="N23" s="33">
        <f t="shared" si="0"/>
        <v>3.6686462351516651</v>
      </c>
    </row>
    <row r="24" spans="1:14" x14ac:dyDescent="0.25">
      <c r="A24" s="19"/>
      <c r="B24" s="22" t="s">
        <v>55</v>
      </c>
      <c r="C24" s="19" t="s">
        <v>18</v>
      </c>
      <c r="D24" s="22" t="s">
        <v>18</v>
      </c>
      <c r="E24" s="32" t="s">
        <v>18</v>
      </c>
      <c r="F24" s="22" t="s">
        <v>43</v>
      </c>
      <c r="G24" s="11">
        <v>1974.0901166402291</v>
      </c>
      <c r="H24" s="12">
        <v>1213.7537644117017</v>
      </c>
      <c r="I24" s="12">
        <v>521.72304063885213</v>
      </c>
      <c r="J24" s="12">
        <v>176.22590600283891</v>
      </c>
      <c r="K24" s="11">
        <f t="shared" si="1"/>
        <v>568.30923527438597</v>
      </c>
      <c r="L24" s="12">
        <f t="shared" si="1"/>
        <v>349.42045849365485</v>
      </c>
      <c r="M24" s="12">
        <f t="shared" si="1"/>
        <v>150.19578880984261</v>
      </c>
      <c r="N24" s="33">
        <f t="shared" si="1"/>
        <v>50.732643374183567</v>
      </c>
    </row>
    <row r="25" spans="1:14" x14ac:dyDescent="0.25">
      <c r="A25" s="19"/>
      <c r="C25" s="19"/>
      <c r="E25" s="32"/>
      <c r="F25" s="22" t="s">
        <v>44</v>
      </c>
      <c r="G25" s="11">
        <v>370.94904201566538</v>
      </c>
      <c r="H25" s="12">
        <v>306.09657734019032</v>
      </c>
      <c r="I25" s="12">
        <v>145.96499215075167</v>
      </c>
      <c r="J25" s="12">
        <v>50.973223173472491</v>
      </c>
      <c r="K25" s="11">
        <f t="shared" si="1"/>
        <v>106.79034589995311</v>
      </c>
      <c r="L25" s="12">
        <f t="shared" si="1"/>
        <v>88.120349887762302</v>
      </c>
      <c r="M25" s="12">
        <f t="shared" si="1"/>
        <v>42.021006217895653</v>
      </c>
      <c r="N25" s="33">
        <f t="shared" si="1"/>
        <v>14.674382510201369</v>
      </c>
    </row>
    <row r="26" spans="1:14" x14ac:dyDescent="0.25">
      <c r="A26" s="19"/>
      <c r="B26" s="22" t="s">
        <v>47</v>
      </c>
      <c r="C26" s="19" t="s">
        <v>20</v>
      </c>
      <c r="D26" s="22" t="s">
        <v>19</v>
      </c>
      <c r="E26" s="32" t="s">
        <v>19</v>
      </c>
      <c r="F26" s="22" t="s">
        <v>43</v>
      </c>
      <c r="G26" s="11">
        <v>34.991381919279199</v>
      </c>
      <c r="H26" s="12">
        <v>14.106733185784549</v>
      </c>
      <c r="I26" s="12">
        <v>5.7530417134333627</v>
      </c>
      <c r="J26" s="12">
        <v>1.9334414974799743</v>
      </c>
      <c r="K26" s="11">
        <f t="shared" si="1"/>
        <v>10.073463887040813</v>
      </c>
      <c r="L26" s="12">
        <f t="shared" si="1"/>
        <v>4.0611047497048416</v>
      </c>
      <c r="M26" s="12">
        <f t="shared" si="1"/>
        <v>1.6562094653649559</v>
      </c>
      <c r="N26" s="33">
        <f t="shared" si="1"/>
        <v>0.55660714251013022</v>
      </c>
    </row>
    <row r="27" spans="1:14" x14ac:dyDescent="0.25">
      <c r="A27" s="19"/>
      <c r="C27" s="19"/>
      <c r="E27" s="32"/>
      <c r="F27" s="22" t="s">
        <v>44</v>
      </c>
      <c r="G27" s="11">
        <v>4.2528941043800419</v>
      </c>
      <c r="H27" s="12">
        <v>3.1241987041308876</v>
      </c>
      <c r="I27" s="12">
        <v>1.3838036952573882</v>
      </c>
      <c r="J27" s="12">
        <v>0.4770288247546548</v>
      </c>
      <c r="K27" s="11">
        <f t="shared" si="1"/>
        <v>1.2243407612397506</v>
      </c>
      <c r="L27" s="12">
        <f t="shared" si="1"/>
        <v>0.89940725675262201</v>
      </c>
      <c r="M27" s="12">
        <f t="shared" si="1"/>
        <v>0.39837513657180196</v>
      </c>
      <c r="N27" s="33">
        <f t="shared" si="1"/>
        <v>0.13732903291241386</v>
      </c>
    </row>
    <row r="28" spans="1:14" x14ac:dyDescent="0.25">
      <c r="A28" s="19"/>
      <c r="B28" s="22" t="s">
        <v>48</v>
      </c>
      <c r="C28" s="19" t="s">
        <v>20</v>
      </c>
      <c r="D28" s="22" t="s">
        <v>19</v>
      </c>
      <c r="E28" s="32" t="s">
        <v>20</v>
      </c>
      <c r="F28" s="22" t="s">
        <v>43</v>
      </c>
      <c r="G28" s="11">
        <v>139.95780501502909</v>
      </c>
      <c r="H28" s="12">
        <v>56.423819361283016</v>
      </c>
      <c r="I28" s="12">
        <v>23.01089714688873</v>
      </c>
      <c r="J28" s="12">
        <v>7.7333392758396764</v>
      </c>
      <c r="K28" s="11">
        <f t="shared" si="1"/>
        <v>40.291632316230555</v>
      </c>
      <c r="L28" s="12">
        <f t="shared" si="1"/>
        <v>16.243522705561869</v>
      </c>
      <c r="M28" s="12">
        <f t="shared" si="1"/>
        <v>6.6244723329969322</v>
      </c>
      <c r="N28" s="33">
        <f t="shared" si="1"/>
        <v>2.2263057258245622</v>
      </c>
    </row>
    <row r="29" spans="1:14" x14ac:dyDescent="0.25">
      <c r="A29" s="19"/>
      <c r="C29" s="19"/>
      <c r="E29" s="32"/>
      <c r="F29" s="22" t="s">
        <v>44</v>
      </c>
      <c r="G29" s="11">
        <v>17.010637796000772</v>
      </c>
      <c r="H29" s="12">
        <v>12.496105300146562</v>
      </c>
      <c r="I29" s="12">
        <v>5.5349093730191221</v>
      </c>
      <c r="J29" s="12">
        <v>1.9080100178831623</v>
      </c>
      <c r="K29" s="11">
        <f t="shared" si="1"/>
        <v>4.8970928307102186</v>
      </c>
      <c r="L29" s="12">
        <f t="shared" si="1"/>
        <v>3.5974305261813662</v>
      </c>
      <c r="M29" s="12">
        <f t="shared" si="1"/>
        <v>1.5934126241648126</v>
      </c>
      <c r="N29" s="33">
        <f t="shared" si="1"/>
        <v>0.54928582288052874</v>
      </c>
    </row>
    <row r="30" spans="1:14" x14ac:dyDescent="0.25">
      <c r="A30" s="19"/>
      <c r="B30" s="22" t="s">
        <v>49</v>
      </c>
      <c r="C30" s="19" t="s">
        <v>20</v>
      </c>
      <c r="D30" s="22" t="s">
        <v>19</v>
      </c>
      <c r="E30" s="32" t="s">
        <v>18</v>
      </c>
      <c r="F30" s="22" t="s">
        <v>43</v>
      </c>
      <c r="G30" s="11">
        <v>559.82349739802874</v>
      </c>
      <c r="H30" s="12">
        <v>225.69216406327689</v>
      </c>
      <c r="I30" s="12">
        <v>92.042318880710184</v>
      </c>
      <c r="J30" s="12">
        <v>30.932930389278482</v>
      </c>
      <c r="K30" s="11">
        <f t="shared" si="1"/>
        <v>161.16430603298951</v>
      </c>
      <c r="L30" s="12">
        <f t="shared" si="1"/>
        <v>64.973194528989993</v>
      </c>
      <c r="M30" s="12">
        <f t="shared" si="1"/>
        <v>26.497523803524828</v>
      </c>
      <c r="N30" s="33">
        <f t="shared" si="1"/>
        <v>8.9051000590822884</v>
      </c>
    </row>
    <row r="31" spans="1:14" x14ac:dyDescent="0.25">
      <c r="A31" s="19"/>
      <c r="C31" s="19"/>
      <c r="E31" s="32"/>
      <c r="F31" s="22" t="s">
        <v>44</v>
      </c>
      <c r="G31" s="11">
        <v>68.041612562483692</v>
      </c>
      <c r="H31" s="12">
        <v>49.98373168420926</v>
      </c>
      <c r="I31" s="12">
        <v>22.139332084066059</v>
      </c>
      <c r="J31" s="12">
        <v>7.6319347903971915</v>
      </c>
      <c r="K31" s="11">
        <f t="shared" si="1"/>
        <v>19.588101108592088</v>
      </c>
      <c r="L31" s="12">
        <f t="shared" si="1"/>
        <v>14.389523603896343</v>
      </c>
      <c r="M31" s="12">
        <f t="shared" si="1"/>
        <v>6.3735625745368543</v>
      </c>
      <c r="N31" s="33">
        <f t="shared" si="1"/>
        <v>2.1971129827529885</v>
      </c>
    </row>
    <row r="32" spans="1:14" x14ac:dyDescent="0.25">
      <c r="A32" s="19"/>
      <c r="B32" s="22" t="s">
        <v>50</v>
      </c>
      <c r="C32" s="19" t="s">
        <v>20</v>
      </c>
      <c r="D32" s="22" t="s">
        <v>20</v>
      </c>
      <c r="E32" s="32" t="s">
        <v>19</v>
      </c>
      <c r="F32" s="22" t="s">
        <v>43</v>
      </c>
      <c r="G32" s="11">
        <v>122.46983671747718</v>
      </c>
      <c r="H32" s="12">
        <v>49.373566150245914</v>
      </c>
      <c r="I32" s="12">
        <v>20.135645997016766</v>
      </c>
      <c r="J32" s="12">
        <v>6.7670452411799094</v>
      </c>
      <c r="K32" s="11">
        <f t="shared" si="1"/>
        <v>35.257123604642842</v>
      </c>
      <c r="L32" s="12">
        <f t="shared" si="1"/>
        <v>14.213866623966942</v>
      </c>
      <c r="M32" s="12">
        <f t="shared" si="1"/>
        <v>5.796733128777344</v>
      </c>
      <c r="N32" s="33">
        <f t="shared" si="1"/>
        <v>1.9481249987854561</v>
      </c>
    </row>
    <row r="33" spans="1:14" x14ac:dyDescent="0.25">
      <c r="A33" s="19"/>
      <c r="C33" s="19"/>
      <c r="E33" s="32"/>
      <c r="F33" s="22" t="s">
        <v>44</v>
      </c>
      <c r="G33" s="11">
        <v>14.885129365330146</v>
      </c>
      <c r="H33" s="12">
        <v>10.934695464458105</v>
      </c>
      <c r="I33" s="12">
        <v>4.843312933400858</v>
      </c>
      <c r="J33" s="12">
        <v>1.6696008866412915</v>
      </c>
      <c r="K33" s="11">
        <f t="shared" si="1"/>
        <v>4.2851926643391263</v>
      </c>
      <c r="L33" s="12">
        <f t="shared" si="1"/>
        <v>3.1479253986341771</v>
      </c>
      <c r="M33" s="12">
        <f t="shared" si="1"/>
        <v>1.3943129780013066</v>
      </c>
      <c r="N33" s="33">
        <f t="shared" si="1"/>
        <v>0.4806516151934484</v>
      </c>
    </row>
    <row r="34" spans="1:14" x14ac:dyDescent="0.25">
      <c r="A34" s="19"/>
      <c r="B34" s="22" t="s">
        <v>51</v>
      </c>
      <c r="C34" s="19" t="s">
        <v>20</v>
      </c>
      <c r="D34" s="22" t="s">
        <v>20</v>
      </c>
      <c r="E34" s="32" t="s">
        <v>20</v>
      </c>
      <c r="F34" s="22" t="s">
        <v>43</v>
      </c>
      <c r="G34" s="11">
        <v>489.85231755260179</v>
      </c>
      <c r="H34" s="12">
        <v>197.48336776449054</v>
      </c>
      <c r="I34" s="12">
        <v>80.538140014110539</v>
      </c>
      <c r="J34" s="12">
        <v>27.066687465438864</v>
      </c>
      <c r="K34" s="11">
        <f t="shared" si="1"/>
        <v>141.02071310680694</v>
      </c>
      <c r="L34" s="12">
        <f t="shared" si="1"/>
        <v>56.85232946946654</v>
      </c>
      <c r="M34" s="12">
        <f t="shared" si="1"/>
        <v>23.185653165489256</v>
      </c>
      <c r="N34" s="33">
        <f t="shared" si="1"/>
        <v>7.7920700403859673</v>
      </c>
    </row>
    <row r="35" spans="1:14" x14ac:dyDescent="0.25">
      <c r="A35" s="19"/>
      <c r="C35" s="19"/>
      <c r="E35" s="32"/>
      <c r="F35" s="22" t="s">
        <v>44</v>
      </c>
      <c r="G35" s="11">
        <v>59.537232286002691</v>
      </c>
      <c r="H35" s="12">
        <v>43.736368550512964</v>
      </c>
      <c r="I35" s="12">
        <v>19.372182805566926</v>
      </c>
      <c r="J35" s="12">
        <v>6.6780350625910669</v>
      </c>
      <c r="K35" s="11">
        <f t="shared" si="1"/>
        <v>17.13982490748576</v>
      </c>
      <c r="L35" s="12">
        <f t="shared" si="1"/>
        <v>12.59100684163478</v>
      </c>
      <c r="M35" s="12">
        <f t="shared" si="1"/>
        <v>5.5769441845768428</v>
      </c>
      <c r="N35" s="33">
        <f t="shared" si="1"/>
        <v>1.9225003800818505</v>
      </c>
    </row>
    <row r="36" spans="1:14" x14ac:dyDescent="0.25">
      <c r="A36" s="19"/>
      <c r="B36" s="22" t="s">
        <v>52</v>
      </c>
      <c r="C36" s="19" t="s">
        <v>20</v>
      </c>
      <c r="D36" s="22" t="s">
        <v>20</v>
      </c>
      <c r="E36" s="32" t="s">
        <v>18</v>
      </c>
      <c r="F36" s="22" t="s">
        <v>43</v>
      </c>
      <c r="G36" s="11">
        <v>1959.3822408931003</v>
      </c>
      <c r="H36" s="12">
        <v>789.92257422146906</v>
      </c>
      <c r="I36" s="12">
        <v>322.14811608248561</v>
      </c>
      <c r="J36" s="12">
        <v>108.26525636247467</v>
      </c>
      <c r="K36" s="11">
        <f t="shared" si="1"/>
        <v>564.07507111546329</v>
      </c>
      <c r="L36" s="12">
        <f t="shared" si="1"/>
        <v>227.40618085146494</v>
      </c>
      <c r="M36" s="12">
        <f t="shared" si="1"/>
        <v>92.741333312336891</v>
      </c>
      <c r="N36" s="33">
        <f t="shared" si="1"/>
        <v>31.16785020678801</v>
      </c>
    </row>
    <row r="37" spans="1:14" x14ac:dyDescent="0.25">
      <c r="A37" s="19"/>
      <c r="C37" s="19"/>
      <c r="E37" s="32"/>
      <c r="F37" s="22" t="s">
        <v>44</v>
      </c>
      <c r="G37" s="11">
        <v>238.14564396869289</v>
      </c>
      <c r="H37" s="12">
        <v>174.94306089473238</v>
      </c>
      <c r="I37" s="12">
        <v>77.4876622942312</v>
      </c>
      <c r="J37" s="12">
        <v>26.711771766390168</v>
      </c>
      <c r="K37" s="11">
        <f t="shared" si="1"/>
        <v>68.558353880072303</v>
      </c>
      <c r="L37" s="12">
        <f t="shared" si="1"/>
        <v>50.363332613637191</v>
      </c>
      <c r="M37" s="12">
        <f t="shared" si="1"/>
        <v>22.307469010878989</v>
      </c>
      <c r="N37" s="33">
        <f t="shared" si="1"/>
        <v>7.6898954396354595</v>
      </c>
    </row>
    <row r="38" spans="1:14" x14ac:dyDescent="0.25">
      <c r="A38" s="19"/>
      <c r="B38" s="22" t="s">
        <v>53</v>
      </c>
      <c r="C38" s="19" t="s">
        <v>20</v>
      </c>
      <c r="D38" s="22" t="s">
        <v>18</v>
      </c>
      <c r="E38" s="32" t="s">
        <v>19</v>
      </c>
      <c r="F38" s="22" t="s">
        <v>43</v>
      </c>
      <c r="G38" s="11">
        <v>209.94829151567515</v>
      </c>
      <c r="H38" s="12">
        <v>84.640399114707279</v>
      </c>
      <c r="I38" s="12">
        <v>34.518250280600171</v>
      </c>
      <c r="J38" s="12">
        <v>11.600648984879845</v>
      </c>
      <c r="K38" s="11">
        <f t="shared" si="1"/>
        <v>60.440783322244869</v>
      </c>
      <c r="L38" s="12">
        <f t="shared" si="1"/>
        <v>24.366628498229044</v>
      </c>
      <c r="M38" s="12">
        <f t="shared" si="1"/>
        <v>9.9372567921897339</v>
      </c>
      <c r="N38" s="33">
        <f t="shared" si="1"/>
        <v>3.3396428550607813</v>
      </c>
    </row>
    <row r="39" spans="1:14" x14ac:dyDescent="0.25">
      <c r="A39" s="19"/>
      <c r="C39" s="19"/>
      <c r="E39" s="32"/>
      <c r="F39" s="22" t="s">
        <v>44</v>
      </c>
      <c r="G39" s="11">
        <v>25.517364626280248</v>
      </c>
      <c r="H39" s="12">
        <v>18.745192224785324</v>
      </c>
      <c r="I39" s="12">
        <v>8.302822171544328</v>
      </c>
      <c r="J39" s="12">
        <v>2.8621729485279284</v>
      </c>
      <c r="K39" s="11">
        <f t="shared" si="1"/>
        <v>7.3460445674385024</v>
      </c>
      <c r="L39" s="12">
        <f t="shared" si="1"/>
        <v>5.3964435405157323</v>
      </c>
      <c r="M39" s="12">
        <f t="shared" si="1"/>
        <v>2.3902508194308112</v>
      </c>
      <c r="N39" s="33">
        <f t="shared" si="1"/>
        <v>0.82397419747448308</v>
      </c>
    </row>
    <row r="40" spans="1:14" x14ac:dyDescent="0.25">
      <c r="A40" s="19"/>
      <c r="B40" s="22" t="s">
        <v>54</v>
      </c>
      <c r="C40" s="19" t="s">
        <v>20</v>
      </c>
      <c r="D40" s="22" t="s">
        <v>18</v>
      </c>
      <c r="E40" s="32" t="s">
        <v>20</v>
      </c>
      <c r="F40" s="22" t="s">
        <v>43</v>
      </c>
      <c r="G40" s="11">
        <v>839.74683009017451</v>
      </c>
      <c r="H40" s="12">
        <v>338.54291616769802</v>
      </c>
      <c r="I40" s="12">
        <v>138.06538288133234</v>
      </c>
      <c r="J40" s="12">
        <v>46.400035655038046</v>
      </c>
      <c r="K40" s="11">
        <f t="shared" si="1"/>
        <v>241.74979389738331</v>
      </c>
      <c r="L40" s="12">
        <f t="shared" si="1"/>
        <v>97.461136233371192</v>
      </c>
      <c r="M40" s="12">
        <f t="shared" si="1"/>
        <v>39.746833997981582</v>
      </c>
      <c r="N40" s="33">
        <f t="shared" si="1"/>
        <v>13.35783435494737</v>
      </c>
    </row>
    <row r="41" spans="1:14" x14ac:dyDescent="0.25">
      <c r="A41" s="19"/>
      <c r="C41" s="19"/>
      <c r="E41" s="32"/>
      <c r="F41" s="22" t="s">
        <v>44</v>
      </c>
      <c r="G41" s="11">
        <v>102.06382677600462</v>
      </c>
      <c r="H41" s="12">
        <v>74.97663180087936</v>
      </c>
      <c r="I41" s="12">
        <v>33.209456238114726</v>
      </c>
      <c r="J41" s="12">
        <v>11.448060107298971</v>
      </c>
      <c r="K41" s="11">
        <f t="shared" si="1"/>
        <v>29.382556984261306</v>
      </c>
      <c r="L41" s="12">
        <f t="shared" si="1"/>
        <v>21.58458315708819</v>
      </c>
      <c r="M41" s="12">
        <f t="shared" si="1"/>
        <v>9.5604757449888726</v>
      </c>
      <c r="N41" s="33">
        <f t="shared" si="1"/>
        <v>3.2957149372831722</v>
      </c>
    </row>
    <row r="42" spans="1:14" x14ac:dyDescent="0.25">
      <c r="A42" s="19"/>
      <c r="B42" s="22" t="s">
        <v>55</v>
      </c>
      <c r="C42" s="19" t="s">
        <v>20</v>
      </c>
      <c r="D42" s="22" t="s">
        <v>18</v>
      </c>
      <c r="E42" s="32" t="s">
        <v>18</v>
      </c>
      <c r="F42" s="22" t="s">
        <v>43</v>
      </c>
      <c r="G42" s="11">
        <v>3358.9409843881722</v>
      </c>
      <c r="H42" s="12">
        <v>1354.1529843796611</v>
      </c>
      <c r="I42" s="12">
        <v>552.2539132842611</v>
      </c>
      <c r="J42" s="12">
        <v>185.59758233567089</v>
      </c>
      <c r="K42" s="11">
        <f t="shared" si="1"/>
        <v>966.98583619793703</v>
      </c>
      <c r="L42" s="12">
        <f t="shared" si="1"/>
        <v>389.83916717393981</v>
      </c>
      <c r="M42" s="12">
        <f t="shared" si="1"/>
        <v>158.98514282114897</v>
      </c>
      <c r="N42" s="33">
        <f t="shared" si="1"/>
        <v>53.430600354493734</v>
      </c>
    </row>
    <row r="43" spans="1:14" x14ac:dyDescent="0.25">
      <c r="A43" s="19"/>
      <c r="C43" s="19"/>
      <c r="E43" s="32"/>
      <c r="F43" s="22" t="s">
        <v>44</v>
      </c>
      <c r="G43" s="11">
        <v>408.2496753749021</v>
      </c>
      <c r="H43" s="12">
        <v>299.90239010525551</v>
      </c>
      <c r="I43" s="12">
        <v>132.83599250439636</v>
      </c>
      <c r="J43" s="12">
        <v>45.791608742383147</v>
      </c>
      <c r="K43" s="11">
        <f t="shared" si="1"/>
        <v>117.52860665155252</v>
      </c>
      <c r="L43" s="12">
        <f t="shared" si="1"/>
        <v>86.337141623378031</v>
      </c>
      <c r="M43" s="12">
        <f t="shared" si="1"/>
        <v>38.241375447221131</v>
      </c>
      <c r="N43" s="33">
        <f t="shared" si="1"/>
        <v>13.18267789651793</v>
      </c>
    </row>
    <row r="44" spans="1:14" x14ac:dyDescent="0.25">
      <c r="A44" s="19"/>
      <c r="B44" s="22" t="s">
        <v>47</v>
      </c>
      <c r="C44" s="19" t="s">
        <v>19</v>
      </c>
      <c r="D44" s="22" t="s">
        <v>19</v>
      </c>
      <c r="E44" s="32" t="s">
        <v>19</v>
      </c>
      <c r="F44" s="22" t="s">
        <v>43</v>
      </c>
      <c r="G44" s="11">
        <v>35.624577402623721</v>
      </c>
      <c r="H44" s="12">
        <v>14.237440885789965</v>
      </c>
      <c r="I44" s="12">
        <v>5.7784671539634624</v>
      </c>
      <c r="J44" s="12">
        <v>1.9411026957431714</v>
      </c>
      <c r="K44" s="11">
        <f t="shared" si="1"/>
        <v>10.255750824139291</v>
      </c>
      <c r="L44" s="12">
        <f t="shared" si="1"/>
        <v>4.0987334234965811</v>
      </c>
      <c r="M44" s="12">
        <f t="shared" si="1"/>
        <v>1.6635290464430312</v>
      </c>
      <c r="N44" s="33">
        <f t="shared" si="1"/>
        <v>0.55881267998258011</v>
      </c>
    </row>
    <row r="45" spans="1:14" x14ac:dyDescent="0.25">
      <c r="A45" s="19"/>
      <c r="C45" s="19"/>
      <c r="E45" s="32"/>
      <c r="F45" s="22" t="s">
        <v>44</v>
      </c>
      <c r="G45" s="11">
        <v>4.1552323471746195</v>
      </c>
      <c r="H45" s="12">
        <v>3.0102553486445669</v>
      </c>
      <c r="I45" s="12">
        <v>1.330122505716129</v>
      </c>
      <c r="J45" s="12">
        <v>0.45832114632739668</v>
      </c>
      <c r="K45" s="11">
        <f t="shared" si="1"/>
        <v>1.1962254902675078</v>
      </c>
      <c r="L45" s="12">
        <f t="shared" si="1"/>
        <v>0.86660477186341278</v>
      </c>
      <c r="M45" s="12">
        <f t="shared" si="1"/>
        <v>0.38292117349298654</v>
      </c>
      <c r="N45" s="33">
        <f t="shared" si="1"/>
        <v>0.13194338899923286</v>
      </c>
    </row>
    <row r="46" spans="1:14" x14ac:dyDescent="0.25">
      <c r="A46" s="19"/>
      <c r="B46" s="22" t="s">
        <v>48</v>
      </c>
      <c r="C46" s="19" t="s">
        <v>19</v>
      </c>
      <c r="D46" s="22" t="s">
        <v>19</v>
      </c>
      <c r="E46" s="32" t="s">
        <v>20</v>
      </c>
      <c r="F46" s="22" t="s">
        <v>43</v>
      </c>
      <c r="G46" s="11">
        <v>142.49044720100412</v>
      </c>
      <c r="H46" s="12">
        <v>56.946621313875859</v>
      </c>
      <c r="I46" s="12">
        <v>23.112593297567827</v>
      </c>
      <c r="J46" s="12">
        <v>7.7639823780519732</v>
      </c>
      <c r="K46" s="11">
        <f t="shared" si="1"/>
        <v>41.020739833563525</v>
      </c>
      <c r="L46" s="12">
        <f t="shared" si="1"/>
        <v>16.394029096011593</v>
      </c>
      <c r="M46" s="12">
        <f t="shared" si="1"/>
        <v>6.6537490418642795</v>
      </c>
      <c r="N46" s="33">
        <f t="shared" si="1"/>
        <v>2.2351273889482011</v>
      </c>
    </row>
    <row r="47" spans="1:14" x14ac:dyDescent="0.25">
      <c r="A47" s="19"/>
      <c r="C47" s="19"/>
      <c r="E47" s="32"/>
      <c r="F47" s="22" t="s">
        <v>44</v>
      </c>
      <c r="G47" s="11">
        <v>16.620012321307797</v>
      </c>
      <c r="H47" s="12">
        <v>12.040357025708561</v>
      </c>
      <c r="I47" s="12">
        <v>5.3201964623909523</v>
      </c>
      <c r="J47" s="12">
        <v>1.8331834329930279</v>
      </c>
      <c r="K47" s="11">
        <f t="shared" si="1"/>
        <v>4.7846379519130533</v>
      </c>
      <c r="L47" s="12">
        <f t="shared" si="1"/>
        <v>3.466227826193033</v>
      </c>
      <c r="M47" s="12">
        <f t="shared" si="1"/>
        <v>1.5316001825675116</v>
      </c>
      <c r="N47" s="33">
        <f t="shared" si="1"/>
        <v>0.52774443584928199</v>
      </c>
    </row>
    <row r="48" spans="1:14" x14ac:dyDescent="0.25">
      <c r="A48" s="19"/>
      <c r="B48" s="22" t="s">
        <v>49</v>
      </c>
      <c r="C48" s="19" t="s">
        <v>19</v>
      </c>
      <c r="D48" s="22" t="s">
        <v>19</v>
      </c>
      <c r="E48" s="32" t="s">
        <v>18</v>
      </c>
      <c r="F48" s="22" t="s">
        <v>43</v>
      </c>
      <c r="G48" s="11">
        <v>569.95392639452564</v>
      </c>
      <c r="H48" s="12">
        <v>227.78334302621943</v>
      </c>
      <c r="I48" s="12">
        <v>92.449097871985273</v>
      </c>
      <c r="J48" s="12">
        <v>31.055501107287181</v>
      </c>
      <c r="K48" s="11">
        <f t="shared" si="1"/>
        <v>164.08069587126045</v>
      </c>
      <c r="L48" s="12">
        <f t="shared" si="1"/>
        <v>65.575211786071648</v>
      </c>
      <c r="M48" s="12">
        <f t="shared" si="1"/>
        <v>26.614629023549274</v>
      </c>
      <c r="N48" s="33">
        <f t="shared" si="1"/>
        <v>8.9403862248106858</v>
      </c>
    </row>
    <row r="49" spans="1:14" x14ac:dyDescent="0.25">
      <c r="A49" s="19"/>
      <c r="C49" s="19"/>
      <c r="E49" s="32"/>
      <c r="F49" s="22" t="s">
        <v>44</v>
      </c>
      <c r="G49" s="11">
        <v>66.479132217840501</v>
      </c>
      <c r="H49" s="12">
        <v>48.160763733964529</v>
      </c>
      <c r="I49" s="12">
        <v>21.280492289090244</v>
      </c>
      <c r="J49" s="12">
        <v>7.3326325796555523</v>
      </c>
      <c r="K49" s="11">
        <f t="shared" si="1"/>
        <v>19.138287798495231</v>
      </c>
      <c r="L49" s="12">
        <f t="shared" si="1"/>
        <v>13.864720043511511</v>
      </c>
      <c r="M49" s="12">
        <f t="shared" si="1"/>
        <v>6.126316218865612</v>
      </c>
      <c r="N49" s="33">
        <f t="shared" si="1"/>
        <v>2.1109486232494787</v>
      </c>
    </row>
    <row r="50" spans="1:14" x14ac:dyDescent="0.25">
      <c r="A50" s="19"/>
      <c r="B50" s="22" t="s">
        <v>50</v>
      </c>
      <c r="C50" s="19" t="s">
        <v>19</v>
      </c>
      <c r="D50" s="22" t="s">
        <v>20</v>
      </c>
      <c r="E50" s="32" t="s">
        <v>19</v>
      </c>
      <c r="F50" s="22" t="s">
        <v>43</v>
      </c>
      <c r="G50" s="11">
        <v>124.686020909183</v>
      </c>
      <c r="H50" s="12">
        <v>49.831043100264864</v>
      </c>
      <c r="I50" s="12">
        <v>20.224635038872115</v>
      </c>
      <c r="J50" s="12">
        <v>6.7938594351010986</v>
      </c>
      <c r="K50" s="11">
        <f t="shared" si="1"/>
        <v>35.895127884487508</v>
      </c>
      <c r="L50" s="12">
        <f t="shared" si="1"/>
        <v>14.345566982238028</v>
      </c>
      <c r="M50" s="12">
        <f t="shared" si="1"/>
        <v>5.8223516625506084</v>
      </c>
      <c r="N50" s="33">
        <f t="shared" si="1"/>
        <v>1.9558443799390302</v>
      </c>
    </row>
    <row r="51" spans="1:14" x14ac:dyDescent="0.25">
      <c r="A51" s="19"/>
      <c r="C51" s="19"/>
      <c r="E51" s="32"/>
      <c r="F51" s="22" t="s">
        <v>44</v>
      </c>
      <c r="G51" s="11">
        <v>14.543313215111167</v>
      </c>
      <c r="H51" s="12">
        <v>10.535893720255983</v>
      </c>
      <c r="I51" s="12">
        <v>4.6554287700064503</v>
      </c>
      <c r="J51" s="12">
        <v>1.6041240121458882</v>
      </c>
      <c r="K51" s="11">
        <f t="shared" si="1"/>
        <v>4.186789215936277</v>
      </c>
      <c r="L51" s="12">
        <f t="shared" si="1"/>
        <v>3.0331167015219447</v>
      </c>
      <c r="M51" s="12">
        <f t="shared" si="1"/>
        <v>1.3402241072254526</v>
      </c>
      <c r="N51" s="33">
        <f t="shared" si="1"/>
        <v>0.461801861497315</v>
      </c>
    </row>
    <row r="52" spans="1:14" x14ac:dyDescent="0.25">
      <c r="A52" s="19"/>
      <c r="B52" s="22" t="s">
        <v>51</v>
      </c>
      <c r="C52" s="19" t="s">
        <v>19</v>
      </c>
      <c r="D52" s="22" t="s">
        <v>20</v>
      </c>
      <c r="E52" s="32" t="s">
        <v>20</v>
      </c>
      <c r="F52" s="22" t="s">
        <v>43</v>
      </c>
      <c r="G52" s="11">
        <v>498.71656520351434</v>
      </c>
      <c r="H52" s="12">
        <v>199.31317459856547</v>
      </c>
      <c r="I52" s="12">
        <v>80.894076541487379</v>
      </c>
      <c r="J52" s="12">
        <v>27.173938323181904</v>
      </c>
      <c r="K52" s="11">
        <f t="shared" si="1"/>
        <v>143.57258941747233</v>
      </c>
      <c r="L52" s="12">
        <f t="shared" si="1"/>
        <v>57.379101836040562</v>
      </c>
      <c r="M52" s="12">
        <f t="shared" si="1"/>
        <v>23.288121646524978</v>
      </c>
      <c r="N52" s="33">
        <f t="shared" si="1"/>
        <v>7.8229458613187024</v>
      </c>
    </row>
    <row r="53" spans="1:14" x14ac:dyDescent="0.25">
      <c r="A53" s="19"/>
      <c r="C53" s="19"/>
      <c r="E53" s="32"/>
      <c r="F53" s="22" t="s">
        <v>44</v>
      </c>
      <c r="G53" s="11">
        <v>58.170043124577283</v>
      </c>
      <c r="H53" s="12">
        <v>42.141249589979957</v>
      </c>
      <c r="I53" s="12">
        <v>18.620687618368329</v>
      </c>
      <c r="J53" s="12">
        <v>6.4161420154755966</v>
      </c>
      <c r="K53" s="11">
        <f t="shared" si="1"/>
        <v>16.746232831695682</v>
      </c>
      <c r="L53" s="12">
        <f t="shared" si="1"/>
        <v>12.131797391675615</v>
      </c>
      <c r="M53" s="12">
        <f t="shared" si="1"/>
        <v>5.3606006389862904</v>
      </c>
      <c r="N53" s="33">
        <f t="shared" si="1"/>
        <v>1.8471055254724871</v>
      </c>
    </row>
    <row r="54" spans="1:14" x14ac:dyDescent="0.25">
      <c r="A54" s="19"/>
      <c r="B54" s="22" t="s">
        <v>52</v>
      </c>
      <c r="C54" s="19" t="s">
        <v>19</v>
      </c>
      <c r="D54" s="22" t="s">
        <v>20</v>
      </c>
      <c r="E54" s="32" t="s">
        <v>18</v>
      </c>
      <c r="F54" s="22" t="s">
        <v>43</v>
      </c>
      <c r="G54" s="11">
        <v>1994.8387423808397</v>
      </c>
      <c r="H54" s="12">
        <v>797.24170059176788</v>
      </c>
      <c r="I54" s="12">
        <v>323.57184255194846</v>
      </c>
      <c r="J54" s="12">
        <v>108.69425387550513</v>
      </c>
      <c r="K54" s="11">
        <f t="shared" si="1"/>
        <v>574.28243554941162</v>
      </c>
      <c r="L54" s="12">
        <f t="shared" si="1"/>
        <v>229.51324125125072</v>
      </c>
      <c r="M54" s="12">
        <f t="shared" si="1"/>
        <v>93.151201582422459</v>
      </c>
      <c r="N54" s="33">
        <f t="shared" si="1"/>
        <v>31.291351786837396</v>
      </c>
    </row>
    <row r="55" spans="1:14" x14ac:dyDescent="0.25">
      <c r="A55" s="19"/>
      <c r="C55" s="19"/>
      <c r="E55" s="32"/>
      <c r="F55" s="22" t="s">
        <v>44</v>
      </c>
      <c r="G55" s="11">
        <v>232.67696276244175</v>
      </c>
      <c r="H55" s="12">
        <v>168.56267306887585</v>
      </c>
      <c r="I55" s="12">
        <v>74.481723011815845</v>
      </c>
      <c r="J55" s="12">
        <v>25.664214028794429</v>
      </c>
      <c r="K55" s="11">
        <f t="shared" si="1"/>
        <v>66.984007294733317</v>
      </c>
      <c r="L55" s="12">
        <f t="shared" si="1"/>
        <v>48.526520152290288</v>
      </c>
      <c r="M55" s="12">
        <f t="shared" si="1"/>
        <v>21.442106766029639</v>
      </c>
      <c r="N55" s="33">
        <f t="shared" si="1"/>
        <v>7.3883201813731745</v>
      </c>
    </row>
    <row r="56" spans="1:14" x14ac:dyDescent="0.25">
      <c r="A56" s="19"/>
      <c r="B56" s="22" t="s">
        <v>53</v>
      </c>
      <c r="C56" s="19" t="s">
        <v>19</v>
      </c>
      <c r="D56" s="22" t="s">
        <v>18</v>
      </c>
      <c r="E56" s="32" t="s">
        <v>19</v>
      </c>
      <c r="F56" s="22" t="s">
        <v>43</v>
      </c>
      <c r="G56" s="11">
        <v>213.74746441574231</v>
      </c>
      <c r="H56" s="12">
        <v>85.424645314739777</v>
      </c>
      <c r="I56" s="12">
        <v>34.670802923780769</v>
      </c>
      <c r="J56" s="12">
        <v>11.646616174459027</v>
      </c>
      <c r="K56" s="11">
        <f t="shared" si="1"/>
        <v>61.534504944835739</v>
      </c>
      <c r="L56" s="12">
        <f t="shared" si="1"/>
        <v>24.592400540979479</v>
      </c>
      <c r="M56" s="12">
        <f t="shared" si="1"/>
        <v>9.9811742786581856</v>
      </c>
      <c r="N56" s="33">
        <f t="shared" si="1"/>
        <v>3.3528760798954802</v>
      </c>
    </row>
    <row r="57" spans="1:14" x14ac:dyDescent="0.25">
      <c r="A57" s="19"/>
      <c r="C57" s="19"/>
      <c r="E57" s="32"/>
      <c r="F57" s="22" t="s">
        <v>44</v>
      </c>
      <c r="G57" s="11">
        <v>24.931394083047717</v>
      </c>
      <c r="H57" s="12">
        <v>18.061532091867399</v>
      </c>
      <c r="I57" s="12">
        <v>7.9807350342967727</v>
      </c>
      <c r="J57" s="12">
        <v>2.7499268779643797</v>
      </c>
      <c r="K57" s="11">
        <f t="shared" si="1"/>
        <v>7.1773529416050463</v>
      </c>
      <c r="L57" s="12">
        <f t="shared" si="1"/>
        <v>5.1996286311804756</v>
      </c>
      <c r="M57" s="12">
        <f t="shared" si="1"/>
        <v>2.2975270409579189</v>
      </c>
      <c r="N57" s="33">
        <f t="shared" si="1"/>
        <v>0.79166033399539704</v>
      </c>
    </row>
    <row r="58" spans="1:14" x14ac:dyDescent="0.25">
      <c r="A58" s="19"/>
      <c r="B58" s="22" t="s">
        <v>54</v>
      </c>
      <c r="C58" s="19" t="s">
        <v>19</v>
      </c>
      <c r="D58" s="22" t="s">
        <v>18</v>
      </c>
      <c r="E58" s="32" t="s">
        <v>20</v>
      </c>
      <c r="F58" s="22" t="s">
        <v>43</v>
      </c>
      <c r="G58" s="11">
        <v>854.94268320602453</v>
      </c>
      <c r="H58" s="12">
        <v>341.67972788325505</v>
      </c>
      <c r="I58" s="12">
        <v>138.67555978540693</v>
      </c>
      <c r="J58" s="12">
        <v>46.58389426831183</v>
      </c>
      <c r="K58" s="11">
        <f t="shared" si="1"/>
        <v>246.12443900138109</v>
      </c>
      <c r="L58" s="12">
        <f t="shared" si="1"/>
        <v>98.36417457606953</v>
      </c>
      <c r="M58" s="12">
        <f t="shared" si="1"/>
        <v>39.922494251185675</v>
      </c>
      <c r="N58" s="33">
        <f t="shared" si="1"/>
        <v>13.410764333689205</v>
      </c>
    </row>
    <row r="59" spans="1:14" x14ac:dyDescent="0.25">
      <c r="A59" s="19"/>
      <c r="C59" s="19"/>
      <c r="E59" s="32"/>
      <c r="F59" s="22" t="s">
        <v>44</v>
      </c>
      <c r="G59" s="11">
        <v>99.720073927846769</v>
      </c>
      <c r="H59" s="12">
        <v>72.24214215425134</v>
      </c>
      <c r="I59" s="12">
        <v>31.921178774345705</v>
      </c>
      <c r="J59" s="12">
        <v>10.999100597958165</v>
      </c>
      <c r="K59" s="11">
        <f t="shared" si="1"/>
        <v>28.707827711478316</v>
      </c>
      <c r="L59" s="12">
        <f t="shared" si="1"/>
        <v>20.797366957158189</v>
      </c>
      <c r="M59" s="12">
        <f t="shared" si="1"/>
        <v>9.1896010954050684</v>
      </c>
      <c r="N59" s="33">
        <f t="shared" si="1"/>
        <v>3.1664666150956919</v>
      </c>
    </row>
    <row r="60" spans="1:14" x14ac:dyDescent="0.25">
      <c r="A60" s="19"/>
      <c r="B60" s="22" t="s">
        <v>55</v>
      </c>
      <c r="C60" s="19" t="s">
        <v>19</v>
      </c>
      <c r="D60" s="22" t="s">
        <v>18</v>
      </c>
      <c r="E60" s="32" t="s">
        <v>18</v>
      </c>
      <c r="F60" s="22" t="s">
        <v>43</v>
      </c>
      <c r="G60" s="11">
        <v>3419.7235583671541</v>
      </c>
      <c r="H60" s="12">
        <v>1366.7000581573163</v>
      </c>
      <c r="I60" s="12">
        <v>554.69458723191167</v>
      </c>
      <c r="J60" s="12">
        <v>186.33300664372308</v>
      </c>
      <c r="K60" s="11">
        <f t="shared" si="1"/>
        <v>984.48417522756279</v>
      </c>
      <c r="L60" s="12">
        <f t="shared" si="1"/>
        <v>393.4512707164298</v>
      </c>
      <c r="M60" s="12">
        <f t="shared" si="1"/>
        <v>159.68777414129565</v>
      </c>
      <c r="N60" s="33">
        <f t="shared" si="1"/>
        <v>53.642317348864111</v>
      </c>
    </row>
    <row r="61" spans="1:14" ht="15.75" thickBot="1" x14ac:dyDescent="0.3">
      <c r="A61" s="20"/>
      <c r="B61" s="34"/>
      <c r="C61" s="20"/>
      <c r="D61" s="34"/>
      <c r="E61" s="35"/>
      <c r="F61" s="34" t="s">
        <v>44</v>
      </c>
      <c r="G61" s="13">
        <v>398.87479330704298</v>
      </c>
      <c r="H61" s="14">
        <v>288.96458240378718</v>
      </c>
      <c r="I61" s="14">
        <v>127.68295373454144</v>
      </c>
      <c r="J61" s="14">
        <v>43.995795477933314</v>
      </c>
      <c r="K61" s="13">
        <f t="shared" si="1"/>
        <v>114.82972679097139</v>
      </c>
      <c r="L61" s="14">
        <f t="shared" si="1"/>
        <v>83.188320261069066</v>
      </c>
      <c r="M61" s="14">
        <f t="shared" si="1"/>
        <v>36.757897313193666</v>
      </c>
      <c r="N61" s="36">
        <f t="shared" si="1"/>
        <v>12.665691739496872</v>
      </c>
    </row>
  </sheetData>
  <sheetProtection algorithmName="SHA-512" hashValue="10AcwP3VFV49Sugj2Gx845I1M98S6hj7bJJyKvu7MdIAbwOlNH6YKzTaQy42W7pbrdw1IqDxGn0s89R581F9uw==" saltValue="U0XXyMe8ZGhnUzHcBqWinw==" spinCount="100000" sheet="1" objects="1" scenarios="1"/>
  <mergeCells count="6">
    <mergeCell ref="K6:N6"/>
    <mergeCell ref="A6:A7"/>
    <mergeCell ref="B6:B7"/>
    <mergeCell ref="C6:E6"/>
    <mergeCell ref="F6:F7"/>
    <mergeCell ref="G6:J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3DC56-08A1-4083-B6B1-8710D803D595}">
  <dimension ref="A1:N25"/>
  <sheetViews>
    <sheetView zoomScale="80" zoomScaleNormal="80" workbookViewId="0">
      <selection activeCell="A6" sqref="A6:N25"/>
    </sheetView>
  </sheetViews>
  <sheetFormatPr defaultColWidth="8.7109375" defaultRowHeight="15" x14ac:dyDescent="0.25"/>
  <cols>
    <col min="1" max="1" width="24.28515625" style="22" customWidth="1"/>
    <col min="2" max="2" width="8.7109375" style="22"/>
    <col min="3" max="5" width="11.7109375" style="22" customWidth="1"/>
    <col min="6" max="6" width="13.7109375" style="22" customWidth="1"/>
    <col min="7" max="15" width="8.7109375" style="22"/>
    <col min="16" max="24" width="7" style="22" bestFit="1" customWidth="1"/>
    <col min="25" max="25" width="8.7109375" style="22"/>
    <col min="26" max="34" width="7" style="22" bestFit="1" customWidth="1"/>
    <col min="35" max="16384" width="8.7109375" style="22"/>
  </cols>
  <sheetData>
    <row r="1" spans="1:14" x14ac:dyDescent="0.25">
      <c r="A1" s="21" t="s">
        <v>72</v>
      </c>
    </row>
    <row r="2" spans="1:14" x14ac:dyDescent="0.25">
      <c r="A2" s="22" t="s">
        <v>89</v>
      </c>
    </row>
    <row r="3" spans="1:14" x14ac:dyDescent="0.25">
      <c r="A3" s="21" t="s">
        <v>73</v>
      </c>
    </row>
    <row r="4" spans="1:14" x14ac:dyDescent="0.25">
      <c r="A4" s="22" t="s">
        <v>74</v>
      </c>
    </row>
    <row r="5" spans="1:14" ht="15.75" thickBot="1" x14ac:dyDescent="0.3">
      <c r="G5" s="23"/>
      <c r="H5" s="23"/>
      <c r="I5" s="23"/>
      <c r="J5" s="23"/>
      <c r="K5" s="23"/>
      <c r="L5" s="23"/>
      <c r="M5" s="23"/>
      <c r="N5" s="23"/>
    </row>
    <row r="6" spans="1:14" ht="14.45" customHeight="1" thickBot="1" x14ac:dyDescent="0.3">
      <c r="A6" s="158" t="s">
        <v>75</v>
      </c>
      <c r="B6" s="160" t="s">
        <v>76</v>
      </c>
      <c r="C6" s="162" t="s">
        <v>77</v>
      </c>
      <c r="D6" s="163"/>
      <c r="E6" s="164"/>
      <c r="F6" s="165" t="s">
        <v>1</v>
      </c>
      <c r="G6" s="155" t="s">
        <v>78</v>
      </c>
      <c r="H6" s="156"/>
      <c r="I6" s="156"/>
      <c r="J6" s="156"/>
      <c r="K6" s="155" t="s">
        <v>79</v>
      </c>
      <c r="L6" s="156"/>
      <c r="M6" s="156"/>
      <c r="N6" s="157"/>
    </row>
    <row r="7" spans="1:14" ht="30.75" thickBot="1" x14ac:dyDescent="0.3">
      <c r="A7" s="159"/>
      <c r="B7" s="161"/>
      <c r="C7" s="24" t="s">
        <v>22</v>
      </c>
      <c r="D7" s="25" t="s">
        <v>36</v>
      </c>
      <c r="E7" s="26" t="s">
        <v>80</v>
      </c>
      <c r="F7" s="166"/>
      <c r="G7" s="27" t="s">
        <v>81</v>
      </c>
      <c r="H7" s="28" t="s">
        <v>82</v>
      </c>
      <c r="I7" s="28" t="s">
        <v>83</v>
      </c>
      <c r="J7" s="28" t="s">
        <v>84</v>
      </c>
      <c r="K7" s="27" t="s">
        <v>81</v>
      </c>
      <c r="L7" s="28" t="s">
        <v>82</v>
      </c>
      <c r="M7" s="28" t="s">
        <v>83</v>
      </c>
      <c r="N7" s="37" t="s">
        <v>84</v>
      </c>
    </row>
    <row r="8" spans="1:14" ht="15.75" thickTop="1" x14ac:dyDescent="0.25">
      <c r="A8" s="19" t="s">
        <v>10</v>
      </c>
      <c r="B8" s="22" t="s">
        <v>47</v>
      </c>
      <c r="C8" s="19" t="s">
        <v>18</v>
      </c>
      <c r="D8" s="22" t="s">
        <v>21</v>
      </c>
      <c r="E8" s="32" t="s">
        <v>19</v>
      </c>
      <c r="F8" s="22" t="s">
        <v>43</v>
      </c>
      <c r="G8" s="15">
        <v>3.7893287390581711E-2</v>
      </c>
      <c r="H8" s="16">
        <v>3.7403206083376814E-2</v>
      </c>
      <c r="I8" s="16">
        <v>3.160556615128992E-2</v>
      </c>
      <c r="J8" s="16">
        <v>1.1029153447934209E-2</v>
      </c>
      <c r="K8" s="15">
        <f>(G8*24.45)/(84.93)</f>
        <v>1.0908876447659515E-2</v>
      </c>
      <c r="L8" s="16">
        <f>(H8*24.45)/(84.93)</f>
        <v>1.0767789812063618E-2</v>
      </c>
      <c r="M8" s="16">
        <f t="shared" ref="M8:N17" si="0">(I8*24.45)/(84.93)</f>
        <v>9.0987412268814134E-3</v>
      </c>
      <c r="N8" s="38">
        <f t="shared" si="0"/>
        <v>3.1751183539619845E-3</v>
      </c>
    </row>
    <row r="9" spans="1:14" x14ac:dyDescent="0.25">
      <c r="A9" s="19"/>
      <c r="C9" s="19"/>
      <c r="E9" s="32"/>
      <c r="F9" s="22" t="s">
        <v>44</v>
      </c>
      <c r="G9" s="15">
        <v>1.3549777439226236E-2</v>
      </c>
      <c r="H9" s="16">
        <v>1.086567576145386E-2</v>
      </c>
      <c r="I9" s="16">
        <v>6.5805957155404176E-3</v>
      </c>
      <c r="J9" s="16">
        <v>2.6804241123810557E-3</v>
      </c>
      <c r="K9" s="15">
        <f t="shared" ref="K9:N25" si="1">(G9*24.45)/(84.93)</f>
        <v>3.9007660236557331E-3</v>
      </c>
      <c r="L9" s="16">
        <f t="shared" si="1"/>
        <v>3.1280557208000332E-3</v>
      </c>
      <c r="M9" s="16">
        <f t="shared" si="0"/>
        <v>1.8944491374657151E-3</v>
      </c>
      <c r="N9" s="38">
        <f t="shared" si="0"/>
        <v>7.7165159010616753E-4</v>
      </c>
    </row>
    <row r="10" spans="1:14" x14ac:dyDescent="0.25">
      <c r="A10" s="19"/>
      <c r="B10" s="22" t="s">
        <v>48</v>
      </c>
      <c r="C10" s="19" t="s">
        <v>18</v>
      </c>
      <c r="D10" s="22" t="s">
        <v>21</v>
      </c>
      <c r="E10" s="32" t="s">
        <v>20</v>
      </c>
      <c r="F10" s="22" t="s">
        <v>43</v>
      </c>
      <c r="G10" s="15">
        <v>0.22707277475449972</v>
      </c>
      <c r="H10" s="16">
        <v>0.2241359980865037</v>
      </c>
      <c r="I10" s="16">
        <v>0.18939406153091021</v>
      </c>
      <c r="J10" s="16">
        <v>6.6091401645929679E-2</v>
      </c>
      <c r="K10" s="15">
        <f t="shared" si="1"/>
        <v>6.5370650450341669E-2</v>
      </c>
      <c r="L10" s="16">
        <f t="shared" si="1"/>
        <v>6.4525199025256261E-2</v>
      </c>
      <c r="M10" s="16">
        <f t="shared" si="0"/>
        <v>5.4523546502187145E-2</v>
      </c>
      <c r="N10" s="38">
        <f t="shared" si="0"/>
        <v>1.9026666316295543E-2</v>
      </c>
    </row>
    <row r="11" spans="1:14" x14ac:dyDescent="0.25">
      <c r="A11" s="19"/>
      <c r="C11" s="19"/>
      <c r="E11" s="32"/>
      <c r="F11" s="22" t="s">
        <v>44</v>
      </c>
      <c r="G11" s="15">
        <v>8.1196057990887027E-2</v>
      </c>
      <c r="H11" s="16">
        <v>6.5111773473348247E-2</v>
      </c>
      <c r="I11" s="16">
        <v>3.9433742268471898E-2</v>
      </c>
      <c r="J11" s="16">
        <v>1.6062246973813948E-2</v>
      </c>
      <c r="K11" s="15">
        <f t="shared" si="1"/>
        <v>2.337505731634508E-2</v>
      </c>
      <c r="L11" s="16">
        <f t="shared" si="1"/>
        <v>1.8744646902429819E-2</v>
      </c>
      <c r="M11" s="16">
        <f t="shared" si="0"/>
        <v>1.1352348975204731E-2</v>
      </c>
      <c r="N11" s="38">
        <f t="shared" si="0"/>
        <v>4.6240661545949718E-3</v>
      </c>
    </row>
    <row r="12" spans="1:14" x14ac:dyDescent="0.25">
      <c r="A12" s="19"/>
      <c r="B12" s="22" t="s">
        <v>49</v>
      </c>
      <c r="C12" s="19" t="s">
        <v>18</v>
      </c>
      <c r="D12" s="22" t="s">
        <v>21</v>
      </c>
      <c r="E12" s="32" t="s">
        <v>18</v>
      </c>
      <c r="F12" s="22" t="s">
        <v>43</v>
      </c>
      <c r="G12" s="15">
        <v>1.8165928257985531</v>
      </c>
      <c r="H12" s="16">
        <v>1.79309847500365</v>
      </c>
      <c r="I12" s="16">
        <v>1.5151613565204975</v>
      </c>
      <c r="J12" s="16">
        <v>0.5287343064652773</v>
      </c>
      <c r="K12" s="15">
        <f t="shared" si="1"/>
        <v>0.52296826316701539</v>
      </c>
      <c r="L12" s="16">
        <f t="shared" si="1"/>
        <v>0.51620461219638802</v>
      </c>
      <c r="M12" s="16">
        <f t="shared" si="0"/>
        <v>0.43619092390116759</v>
      </c>
      <c r="N12" s="38">
        <f t="shared" si="0"/>
        <v>0.15221422104175236</v>
      </c>
    </row>
    <row r="13" spans="1:14" x14ac:dyDescent="0.25">
      <c r="A13" s="19"/>
      <c r="C13" s="19"/>
      <c r="E13" s="32"/>
      <c r="F13" s="22" t="s">
        <v>44</v>
      </c>
      <c r="G13" s="15">
        <v>0.64957226417318781</v>
      </c>
      <c r="H13" s="16">
        <v>0.52089723523476272</v>
      </c>
      <c r="I13" s="16">
        <v>0.31547178377832225</v>
      </c>
      <c r="J13" s="16">
        <v>0.12849872755719574</v>
      </c>
      <c r="K13" s="15">
        <f t="shared" si="1"/>
        <v>0.18700155256133805</v>
      </c>
      <c r="L13" s="16">
        <f t="shared" si="1"/>
        <v>0.14995805253137817</v>
      </c>
      <c r="M13" s="16">
        <f t="shared" si="0"/>
        <v>9.0819323129400414E-2</v>
      </c>
      <c r="N13" s="38">
        <f t="shared" si="0"/>
        <v>3.6992745658465033E-2</v>
      </c>
    </row>
    <row r="14" spans="1:14" x14ac:dyDescent="0.25">
      <c r="A14" s="19"/>
      <c r="B14" s="22" t="s">
        <v>47</v>
      </c>
      <c r="C14" s="19" t="s">
        <v>20</v>
      </c>
      <c r="D14" s="22" t="s">
        <v>21</v>
      </c>
      <c r="E14" s="32" t="s">
        <v>19</v>
      </c>
      <c r="F14" s="22" t="s">
        <v>43</v>
      </c>
      <c r="G14" s="15">
        <v>0.17837906360342087</v>
      </c>
      <c r="H14" s="16">
        <v>7.1988186350117334E-2</v>
      </c>
      <c r="I14" s="16">
        <v>2.9271017075198361E-2</v>
      </c>
      <c r="J14" s="16">
        <v>9.9112388309932579E-3</v>
      </c>
      <c r="K14" s="15">
        <f t="shared" si="1"/>
        <v>5.1352503298052986E-2</v>
      </c>
      <c r="L14" s="16">
        <f t="shared" si="1"/>
        <v>2.0724257108917565E-2</v>
      </c>
      <c r="M14" s="16">
        <f t="shared" si="0"/>
        <v>8.4266615741033762E-3</v>
      </c>
      <c r="N14" s="38">
        <f t="shared" si="0"/>
        <v>2.8532884660047702E-3</v>
      </c>
    </row>
    <row r="15" spans="1:14" x14ac:dyDescent="0.25">
      <c r="A15" s="19"/>
      <c r="C15" s="19"/>
      <c r="E15" s="32"/>
      <c r="F15" s="22" t="s">
        <v>44</v>
      </c>
      <c r="G15" s="15">
        <v>2.2575847047897311E-2</v>
      </c>
      <c r="H15" s="16">
        <v>1.5786772783573742E-2</v>
      </c>
      <c r="I15" s="16">
        <v>6.9977365291229582E-3</v>
      </c>
      <c r="J15" s="16">
        <v>2.4868119823014453E-3</v>
      </c>
      <c r="K15" s="15">
        <f t="shared" si="1"/>
        <v>6.4992283094441206E-3</v>
      </c>
      <c r="L15" s="16">
        <f t="shared" si="1"/>
        <v>4.5447615042785577E-3</v>
      </c>
      <c r="M15" s="16">
        <f t="shared" si="0"/>
        <v>2.0145373617927271E-3</v>
      </c>
      <c r="N15" s="38">
        <f t="shared" si="0"/>
        <v>7.1591372856788331E-4</v>
      </c>
    </row>
    <row r="16" spans="1:14" x14ac:dyDescent="0.25">
      <c r="A16" s="19"/>
      <c r="B16" s="22" t="s">
        <v>48</v>
      </c>
      <c r="C16" s="19" t="s">
        <v>20</v>
      </c>
      <c r="D16" s="22" t="s">
        <v>21</v>
      </c>
      <c r="E16" s="32" t="s">
        <v>20</v>
      </c>
      <c r="F16" s="22" t="s">
        <v>43</v>
      </c>
      <c r="G16" s="15">
        <v>1.0689235935915553</v>
      </c>
      <c r="H16" s="16">
        <v>0.43138398248677795</v>
      </c>
      <c r="I16" s="16">
        <v>0.17540444561174817</v>
      </c>
      <c r="J16" s="16">
        <v>5.9392379431496833E-2</v>
      </c>
      <c r="K16" s="15">
        <f t="shared" si="1"/>
        <v>0.30772614933843784</v>
      </c>
      <c r="L16" s="16">
        <f t="shared" si="1"/>
        <v>0.12418860675617237</v>
      </c>
      <c r="M16" s="16">
        <f t="shared" si="0"/>
        <v>5.0496157956049011E-2</v>
      </c>
      <c r="N16" s="38">
        <f t="shared" si="0"/>
        <v>1.7098124068057195E-2</v>
      </c>
    </row>
    <row r="17" spans="1:14" x14ac:dyDescent="0.25">
      <c r="A17" s="19"/>
      <c r="C17" s="19"/>
      <c r="E17" s="32"/>
      <c r="F17" s="22" t="s">
        <v>44</v>
      </c>
      <c r="G17" s="15">
        <v>0.13528412509476201</v>
      </c>
      <c r="H17" s="16">
        <v>9.4601090252092693E-2</v>
      </c>
      <c r="I17" s="16">
        <v>4.1933428321761633E-2</v>
      </c>
      <c r="J17" s="16">
        <v>1.4902040334834575E-2</v>
      </c>
      <c r="K17" s="15">
        <f t="shared" si="1"/>
        <v>3.8946153992310495E-2</v>
      </c>
      <c r="L17" s="16">
        <f t="shared" si="1"/>
        <v>2.7234153498924597E-2</v>
      </c>
      <c r="M17" s="16">
        <f t="shared" si="0"/>
        <v>1.2071968944625831E-2</v>
      </c>
      <c r="N17" s="38">
        <f t="shared" si="0"/>
        <v>4.2900610642494447E-3</v>
      </c>
    </row>
    <row r="18" spans="1:14" x14ac:dyDescent="0.25">
      <c r="A18" s="19"/>
      <c r="B18" s="22" t="s">
        <v>49</v>
      </c>
      <c r="C18" s="19" t="s">
        <v>20</v>
      </c>
      <c r="D18" s="22" t="s">
        <v>21</v>
      </c>
      <c r="E18" s="32" t="s">
        <v>18</v>
      </c>
      <c r="F18" s="22" t="s">
        <v>43</v>
      </c>
      <c r="G18" s="15">
        <v>8.5514387779186993</v>
      </c>
      <c r="H18" s="16">
        <v>3.4510920501021469</v>
      </c>
      <c r="I18" s="16">
        <v>1.4032437744065573</v>
      </c>
      <c r="J18" s="16">
        <v>0.47514181521325105</v>
      </c>
      <c r="K18" s="15">
        <f t="shared" si="1"/>
        <v>2.4618235973167573</v>
      </c>
      <c r="L18" s="16">
        <f t="shared" si="1"/>
        <v>0.99351466649002107</v>
      </c>
      <c r="M18" s="16">
        <f t="shared" si="1"/>
        <v>0.40397162703685768</v>
      </c>
      <c r="N18" s="38">
        <f t="shared" si="1"/>
        <v>0.13678579279364167</v>
      </c>
    </row>
    <row r="19" spans="1:14" x14ac:dyDescent="0.25">
      <c r="A19" s="19"/>
      <c r="C19" s="19"/>
      <c r="E19" s="32"/>
      <c r="F19" s="22" t="s">
        <v>44</v>
      </c>
      <c r="G19" s="15">
        <v>1.082279332505971</v>
      </c>
      <c r="H19" s="16">
        <v>0.75681314966301372</v>
      </c>
      <c r="I19" s="16">
        <v>0.33546938919827735</v>
      </c>
      <c r="J19" s="16">
        <v>0.11921702014382378</v>
      </c>
      <c r="K19" s="15">
        <f t="shared" si="1"/>
        <v>0.3115710547482749</v>
      </c>
      <c r="L19" s="16">
        <f t="shared" si="1"/>
        <v>0.21787450264053557</v>
      </c>
      <c r="M19" s="16">
        <f t="shared" si="1"/>
        <v>9.6576316565381848E-2</v>
      </c>
      <c r="N19" s="38">
        <f t="shared" si="1"/>
        <v>3.4320689303149549E-2</v>
      </c>
    </row>
    <row r="20" spans="1:14" x14ac:dyDescent="0.25">
      <c r="A20" s="19"/>
      <c r="B20" s="22" t="s">
        <v>47</v>
      </c>
      <c r="C20" s="19" t="s">
        <v>19</v>
      </c>
      <c r="D20" s="22" t="s">
        <v>21</v>
      </c>
      <c r="E20" s="32" t="s">
        <v>19</v>
      </c>
      <c r="F20" s="22" t="s">
        <v>43</v>
      </c>
      <c r="G20" s="15">
        <v>0.21232572429943355</v>
      </c>
      <c r="H20" s="16">
        <v>8.1160901177462899E-2</v>
      </c>
      <c r="I20" s="16">
        <v>3.2291259221996813E-2</v>
      </c>
      <c r="J20" s="16">
        <v>1.0903760997764429E-2</v>
      </c>
      <c r="K20" s="15">
        <f t="shared" si="1"/>
        <v>6.1125208514319442E-2</v>
      </c>
      <c r="L20" s="16">
        <f t="shared" si="1"/>
        <v>2.3364936227351557E-2</v>
      </c>
      <c r="M20" s="16">
        <f t="shared" si="1"/>
        <v>9.2961413867634762E-3</v>
      </c>
      <c r="N20" s="38">
        <f t="shared" si="1"/>
        <v>3.1390198562974243E-3</v>
      </c>
    </row>
    <row r="21" spans="1:14" x14ac:dyDescent="0.25">
      <c r="A21" s="19"/>
      <c r="C21" s="19"/>
      <c r="E21" s="32"/>
      <c r="F21" s="22" t="s">
        <v>44</v>
      </c>
      <c r="G21" s="15">
        <v>1.9057681999011689E-2</v>
      </c>
      <c r="H21" s="16">
        <v>1.3036862543255518E-2</v>
      </c>
      <c r="I21" s="16">
        <v>5.7750199751292995E-3</v>
      </c>
      <c r="J21" s="16">
        <v>2.0650145821419553E-3</v>
      </c>
      <c r="K21" s="15">
        <f t="shared" si="1"/>
        <v>5.4864043903901536E-3</v>
      </c>
      <c r="L21" s="16">
        <f t="shared" si="1"/>
        <v>3.7531059599976145E-3</v>
      </c>
      <c r="M21" s="16">
        <f t="shared" si="1"/>
        <v>1.6625366583293459E-3</v>
      </c>
      <c r="N21" s="38">
        <f t="shared" si="1"/>
        <v>5.9448494681939008E-4</v>
      </c>
    </row>
    <row r="22" spans="1:14" x14ac:dyDescent="0.25">
      <c r="A22" s="19"/>
      <c r="B22" s="22" t="s">
        <v>48</v>
      </c>
      <c r="C22" s="19" t="s">
        <v>19</v>
      </c>
      <c r="D22" s="22" t="s">
        <v>21</v>
      </c>
      <c r="E22" s="32" t="s">
        <v>20</v>
      </c>
      <c r="F22" s="22" t="s">
        <v>43</v>
      </c>
      <c r="G22" s="15">
        <v>1.2723464942873923</v>
      </c>
      <c r="H22" s="16">
        <v>0.48635081042144784</v>
      </c>
      <c r="I22" s="16">
        <v>0.19350302749605491</v>
      </c>
      <c r="J22" s="16">
        <v>6.5339996488075938E-2</v>
      </c>
      <c r="K22" s="15">
        <f t="shared" si="1"/>
        <v>0.36628837613713339</v>
      </c>
      <c r="L22" s="16">
        <f t="shared" si="1"/>
        <v>0.14001268473807135</v>
      </c>
      <c r="M22" s="16">
        <f t="shared" si="1"/>
        <v>5.5706452634858621E-2</v>
      </c>
      <c r="N22" s="38">
        <f t="shared" si="1"/>
        <v>1.8810348688725498E-2</v>
      </c>
    </row>
    <row r="23" spans="1:14" x14ac:dyDescent="0.25">
      <c r="A23" s="19"/>
      <c r="C23" s="19"/>
      <c r="E23" s="32"/>
      <c r="F23" s="22" t="s">
        <v>44</v>
      </c>
      <c r="G23" s="15">
        <v>0.1142017763541954</v>
      </c>
      <c r="H23" s="16">
        <v>7.8122452699256037E-2</v>
      </c>
      <c r="I23" s="16">
        <v>3.4606388105065944E-2</v>
      </c>
      <c r="J23" s="16">
        <v>1.237445002441313E-2</v>
      </c>
      <c r="K23" s="15">
        <f t="shared" si="1"/>
        <v>3.2876880158484369E-2</v>
      </c>
      <c r="L23" s="16">
        <f t="shared" si="1"/>
        <v>2.2490215100633579E-2</v>
      </c>
      <c r="M23" s="16">
        <f t="shared" si="1"/>
        <v>9.9626302739769489E-3</v>
      </c>
      <c r="N23" s="38">
        <f t="shared" si="1"/>
        <v>3.5624079017649948E-3</v>
      </c>
    </row>
    <row r="24" spans="1:14" x14ac:dyDescent="0.25">
      <c r="A24" s="19"/>
      <c r="B24" s="22" t="s">
        <v>49</v>
      </c>
      <c r="C24" s="19" t="s">
        <v>19</v>
      </c>
      <c r="D24" s="22" t="s">
        <v>21</v>
      </c>
      <c r="E24" s="32" t="s">
        <v>18</v>
      </c>
      <c r="F24" s="22" t="s">
        <v>43</v>
      </c>
      <c r="G24" s="15">
        <v>10.178831504355035</v>
      </c>
      <c r="H24" s="16">
        <v>3.8908292462102243</v>
      </c>
      <c r="I24" s="16">
        <v>1.5480332765549552</v>
      </c>
      <c r="J24" s="16">
        <v>0.52272303003418197</v>
      </c>
      <c r="K24" s="15">
        <f t="shared" si="1"/>
        <v>2.9303241526136889</v>
      </c>
      <c r="L24" s="16">
        <f t="shared" si="1"/>
        <v>1.1201080309647942</v>
      </c>
      <c r="M24" s="16">
        <f t="shared" si="1"/>
        <v>0.44565422832648827</v>
      </c>
      <c r="N24" s="38">
        <f t="shared" si="1"/>
        <v>0.15048366989680617</v>
      </c>
    </row>
    <row r="25" spans="1:14" ht="15.75" thickBot="1" x14ac:dyDescent="0.3">
      <c r="A25" s="20"/>
      <c r="B25" s="34"/>
      <c r="C25" s="20"/>
      <c r="D25" s="34"/>
      <c r="E25" s="35"/>
      <c r="F25" s="34" t="s">
        <v>44</v>
      </c>
      <c r="G25" s="17">
        <v>0.91361955585726229</v>
      </c>
      <c r="H25" s="18">
        <v>0.62498327798516962</v>
      </c>
      <c r="I25" s="18">
        <v>0.27685272453481308</v>
      </c>
      <c r="J25" s="18">
        <v>9.8996179360802766E-2</v>
      </c>
      <c r="K25" s="17">
        <f t="shared" si="1"/>
        <v>0.26301658001542516</v>
      </c>
      <c r="L25" s="18">
        <f t="shared" si="1"/>
        <v>0.17992277342208166</v>
      </c>
      <c r="M25" s="18">
        <f t="shared" si="1"/>
        <v>7.9701508476111849E-2</v>
      </c>
      <c r="N25" s="39">
        <f t="shared" si="1"/>
        <v>2.8499429946681122E-2</v>
      </c>
    </row>
  </sheetData>
  <sheetProtection algorithmName="SHA-512" hashValue="SBBJKe6bLQ7oemd1XslKBglHvd9hB9vRTFG/nEO//9zThQTEv0I2hcAfRgwieykepf9nL/a/qrcuGPZLO+I5ew==" saltValue="ZLTvoa/zC4lsocM2kez4yg==" spinCount="100000" sheet="1" objects="1" scenarios="1"/>
  <mergeCells count="6">
    <mergeCell ref="K6:N6"/>
    <mergeCell ref="A6:A7"/>
    <mergeCell ref="B6:B7"/>
    <mergeCell ref="C6:E6"/>
    <mergeCell ref="F6:F7"/>
    <mergeCell ref="G6:J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F5E16-944C-4EC7-A568-1CC4A456A6BE}">
  <dimension ref="A1:N43"/>
  <sheetViews>
    <sheetView topLeftCell="A8" zoomScale="80" zoomScaleNormal="80" workbookViewId="0">
      <selection activeCell="A6" sqref="A6:N43"/>
    </sheetView>
  </sheetViews>
  <sheetFormatPr defaultColWidth="8.7109375" defaultRowHeight="15" x14ac:dyDescent="0.25"/>
  <cols>
    <col min="1" max="1" width="24.28515625" style="22" customWidth="1"/>
    <col min="2" max="2" width="8.7109375" style="22"/>
    <col min="3" max="5" width="11.7109375" style="22" customWidth="1"/>
    <col min="6" max="6" width="13.7109375" style="22" customWidth="1"/>
    <col min="7" max="15" width="8.7109375" style="22"/>
    <col min="16" max="24" width="7" style="22" bestFit="1" customWidth="1"/>
    <col min="25" max="25" width="8.7109375" style="22"/>
    <col min="26" max="34" width="7" style="22" bestFit="1" customWidth="1"/>
    <col min="35" max="16384" width="8.7109375" style="22"/>
  </cols>
  <sheetData>
    <row r="1" spans="1:14" x14ac:dyDescent="0.25">
      <c r="A1" s="21" t="s">
        <v>72</v>
      </c>
    </row>
    <row r="2" spans="1:14" x14ac:dyDescent="0.25">
      <c r="A2" s="22" t="s">
        <v>90</v>
      </c>
    </row>
    <row r="3" spans="1:14" x14ac:dyDescent="0.25">
      <c r="A3" s="21" t="s">
        <v>73</v>
      </c>
    </row>
    <row r="4" spans="1:14" x14ac:dyDescent="0.25">
      <c r="A4" s="22" t="s">
        <v>74</v>
      </c>
    </row>
    <row r="5" spans="1:14" ht="15.75" thickBot="1" x14ac:dyDescent="0.3">
      <c r="G5" s="23"/>
      <c r="H5" s="23"/>
      <c r="I5" s="23"/>
      <c r="J5" s="23"/>
      <c r="K5" s="23"/>
      <c r="L5" s="23"/>
      <c r="M5" s="23"/>
      <c r="N5" s="23"/>
    </row>
    <row r="6" spans="1:14" ht="15.75" thickBot="1" x14ac:dyDescent="0.3">
      <c r="A6" s="158" t="s">
        <v>75</v>
      </c>
      <c r="B6" s="160" t="s">
        <v>76</v>
      </c>
      <c r="C6" s="162" t="s">
        <v>77</v>
      </c>
      <c r="D6" s="163"/>
      <c r="E6" s="164"/>
      <c r="F6" s="165" t="s">
        <v>1</v>
      </c>
      <c r="G6" s="155" t="s">
        <v>78</v>
      </c>
      <c r="H6" s="156"/>
      <c r="I6" s="156"/>
      <c r="J6" s="156"/>
      <c r="K6" s="155" t="s">
        <v>79</v>
      </c>
      <c r="L6" s="156"/>
      <c r="M6" s="156"/>
      <c r="N6" s="157"/>
    </row>
    <row r="7" spans="1:14" ht="30.75" thickBot="1" x14ac:dyDescent="0.3">
      <c r="A7" s="159"/>
      <c r="B7" s="161"/>
      <c r="C7" s="24" t="s">
        <v>22</v>
      </c>
      <c r="D7" s="25" t="s">
        <v>36</v>
      </c>
      <c r="E7" s="26" t="s">
        <v>80</v>
      </c>
      <c r="F7" s="166"/>
      <c r="G7" s="27" t="s">
        <v>81</v>
      </c>
      <c r="H7" s="28" t="s">
        <v>82</v>
      </c>
      <c r="I7" s="28" t="s">
        <v>83</v>
      </c>
      <c r="J7" s="28" t="s">
        <v>84</v>
      </c>
      <c r="K7" s="27" t="s">
        <v>81</v>
      </c>
      <c r="L7" s="28" t="s">
        <v>82</v>
      </c>
      <c r="M7" s="28" t="s">
        <v>83</v>
      </c>
      <c r="N7" s="37" t="s">
        <v>84</v>
      </c>
    </row>
    <row r="8" spans="1:14" ht="15.75" thickTop="1" x14ac:dyDescent="0.25">
      <c r="A8" s="19" t="s">
        <v>11</v>
      </c>
      <c r="B8" s="22" t="s">
        <v>47</v>
      </c>
      <c r="C8" s="19" t="s">
        <v>18</v>
      </c>
      <c r="D8" s="22" t="s">
        <v>19</v>
      </c>
      <c r="E8" s="32" t="s">
        <v>19</v>
      </c>
      <c r="F8" s="22" t="s">
        <v>43</v>
      </c>
      <c r="G8" s="11">
        <v>47.499510595109754</v>
      </c>
      <c r="H8" s="12">
        <v>30.761433565069918</v>
      </c>
      <c r="I8" s="12">
        <v>12.757864991167175</v>
      </c>
      <c r="J8" s="12">
        <v>4.2939181045028123</v>
      </c>
      <c r="K8" s="11">
        <f>(G8*24.45)/(84.93)</f>
        <v>13.67435575238942</v>
      </c>
      <c r="L8" s="12">
        <f>(H8*24.45)/(84.93)</f>
        <v>8.8557288433528729</v>
      </c>
      <c r="M8" s="12">
        <f t="shared" ref="M8:N23" si="0">(I8*24.45)/(84.93)</f>
        <v>3.6727869896860632</v>
      </c>
      <c r="N8" s="33">
        <f t="shared" si="0"/>
        <v>1.2361509202295273</v>
      </c>
    </row>
    <row r="9" spans="1:14" x14ac:dyDescent="0.25">
      <c r="A9" s="19"/>
      <c r="C9" s="19"/>
      <c r="E9" s="32"/>
      <c r="F9" s="22" t="s">
        <v>44</v>
      </c>
      <c r="G9" s="11">
        <v>8.4728809195625221</v>
      </c>
      <c r="H9" s="12">
        <v>6.8169508317399794</v>
      </c>
      <c r="I9" s="12">
        <v>3.1125637665319883</v>
      </c>
      <c r="J9" s="12">
        <v>1.0788176962910754</v>
      </c>
      <c r="K9" s="11">
        <f t="shared" ref="K9:N43" si="1">(G9*24.45)/(84.93)</f>
        <v>2.4392080358330817</v>
      </c>
      <c r="L9" s="12">
        <f t="shared" si="1"/>
        <v>1.9624920267990402</v>
      </c>
      <c r="M9" s="12">
        <f t="shared" si="0"/>
        <v>0.89605774274940664</v>
      </c>
      <c r="N9" s="33">
        <f t="shared" si="0"/>
        <v>0.31057450458397257</v>
      </c>
    </row>
    <row r="10" spans="1:14" x14ac:dyDescent="0.25">
      <c r="A10" s="19"/>
      <c r="B10" s="22" t="s">
        <v>48</v>
      </c>
      <c r="C10" s="19" t="s">
        <v>18</v>
      </c>
      <c r="D10" s="22" t="s">
        <v>19</v>
      </c>
      <c r="E10" s="32" t="s">
        <v>20</v>
      </c>
      <c r="F10" s="22" t="s">
        <v>43</v>
      </c>
      <c r="G10" s="11">
        <v>275.72767017625915</v>
      </c>
      <c r="H10" s="12">
        <v>178.56559576956434</v>
      </c>
      <c r="I10" s="12">
        <v>74.057529148520231</v>
      </c>
      <c r="J10" s="12">
        <v>24.925562812095823</v>
      </c>
      <c r="K10" s="11">
        <f t="shared" si="1"/>
        <v>79.377623169781415</v>
      </c>
      <c r="L10" s="12">
        <f t="shared" si="1"/>
        <v>51.406202950263129</v>
      </c>
      <c r="M10" s="12">
        <f t="shared" si="0"/>
        <v>21.319988080552449</v>
      </c>
      <c r="N10" s="33">
        <f t="shared" si="0"/>
        <v>7.1756742111826535</v>
      </c>
    </row>
    <row r="11" spans="1:14" x14ac:dyDescent="0.25">
      <c r="A11" s="19"/>
      <c r="C11" s="19"/>
      <c r="E11" s="32"/>
      <c r="F11" s="22" t="s">
        <v>44</v>
      </c>
      <c r="G11" s="11">
        <v>49.183827082891575</v>
      </c>
      <c r="H11" s="12">
        <v>39.57139656793202</v>
      </c>
      <c r="I11" s="12">
        <v>18.067974698443816</v>
      </c>
      <c r="J11" s="12">
        <v>6.2623779954036385</v>
      </c>
      <c r="K11" s="11">
        <f t="shared" si="1"/>
        <v>14.159243755760023</v>
      </c>
      <c r="L11" s="12">
        <f t="shared" si="1"/>
        <v>11.391977464805578</v>
      </c>
      <c r="M11" s="12">
        <f t="shared" si="0"/>
        <v>5.2014833554333126</v>
      </c>
      <c r="N11" s="33">
        <f t="shared" si="0"/>
        <v>1.8028393028095955</v>
      </c>
    </row>
    <row r="12" spans="1:14" x14ac:dyDescent="0.25">
      <c r="A12" s="19"/>
      <c r="B12" s="22" t="s">
        <v>49</v>
      </c>
      <c r="C12" s="19" t="s">
        <v>18</v>
      </c>
      <c r="D12" s="22" t="s">
        <v>19</v>
      </c>
      <c r="E12" s="32" t="s">
        <v>18</v>
      </c>
      <c r="F12" s="22" t="s">
        <v>43</v>
      </c>
      <c r="G12" s="11">
        <v>2714.8532875501287</v>
      </c>
      <c r="H12" s="12">
        <v>1758.181884351518</v>
      </c>
      <c r="I12" s="12">
        <v>729.18081216939481</v>
      </c>
      <c r="J12" s="12">
        <v>245.42058510557885</v>
      </c>
      <c r="K12" s="11">
        <f t="shared" si="1"/>
        <v>781.56320358649054</v>
      </c>
      <c r="L12" s="12">
        <f t="shared" si="1"/>
        <v>506.15267952896045</v>
      </c>
      <c r="M12" s="12">
        <f t="shared" si="0"/>
        <v>209.91959092831391</v>
      </c>
      <c r="N12" s="33">
        <f t="shared" si="0"/>
        <v>70.652694051941623</v>
      </c>
    </row>
    <row r="13" spans="1:14" x14ac:dyDescent="0.25">
      <c r="A13" s="19"/>
      <c r="C13" s="19"/>
      <c r="E13" s="32"/>
      <c r="F13" s="22" t="s">
        <v>44</v>
      </c>
      <c r="G13" s="11">
        <v>484.27085524252283</v>
      </c>
      <c r="H13" s="12">
        <v>389.62551707895352</v>
      </c>
      <c r="I13" s="12">
        <v>177.89981135403011</v>
      </c>
      <c r="J13" s="12">
        <v>61.660251500456852</v>
      </c>
      <c r="K13" s="11">
        <f t="shared" si="1"/>
        <v>139.41389863039777</v>
      </c>
      <c r="L13" s="12">
        <f t="shared" si="1"/>
        <v>112.16700685953623</v>
      </c>
      <c r="M13" s="12">
        <f t="shared" si="0"/>
        <v>51.214534176451615</v>
      </c>
      <c r="N13" s="33">
        <f t="shared" si="0"/>
        <v>17.751008467987401</v>
      </c>
    </row>
    <row r="14" spans="1:14" x14ac:dyDescent="0.25">
      <c r="A14" s="19"/>
      <c r="B14" s="22" t="s">
        <v>50</v>
      </c>
      <c r="C14" s="19" t="s">
        <v>18</v>
      </c>
      <c r="D14" s="22" t="s">
        <v>20</v>
      </c>
      <c r="E14" s="32" t="s">
        <v>19</v>
      </c>
      <c r="F14" s="22" t="s">
        <v>43</v>
      </c>
      <c r="G14" s="11">
        <v>83.124143541442052</v>
      </c>
      <c r="H14" s="12">
        <v>53.832508738872349</v>
      </c>
      <c r="I14" s="12">
        <v>22.32626373454255</v>
      </c>
      <c r="J14" s="12">
        <v>7.5143566828799191</v>
      </c>
      <c r="K14" s="11">
        <f t="shared" si="1"/>
        <v>23.930122566681479</v>
      </c>
      <c r="L14" s="12">
        <f t="shared" si="1"/>
        <v>15.497525475867524</v>
      </c>
      <c r="M14" s="12">
        <f t="shared" si="0"/>
        <v>6.4273772319506097</v>
      </c>
      <c r="N14" s="33">
        <f t="shared" si="0"/>
        <v>2.1632641104016721</v>
      </c>
    </row>
    <row r="15" spans="1:14" x14ac:dyDescent="0.25">
      <c r="A15" s="19"/>
      <c r="C15" s="19"/>
      <c r="E15" s="32"/>
      <c r="F15" s="22" t="s">
        <v>44</v>
      </c>
      <c r="G15" s="11">
        <v>14.827541609234411</v>
      </c>
      <c r="H15" s="12">
        <v>11.929663955544962</v>
      </c>
      <c r="I15" s="12">
        <v>5.4469865914309779</v>
      </c>
      <c r="J15" s="12">
        <v>1.8879309685093815</v>
      </c>
      <c r="K15" s="11">
        <f t="shared" si="1"/>
        <v>4.2686140627078926</v>
      </c>
      <c r="L15" s="12">
        <f t="shared" si="1"/>
        <v>3.4343610468983194</v>
      </c>
      <c r="M15" s="12">
        <f t="shared" si="0"/>
        <v>1.5681010498114611</v>
      </c>
      <c r="N15" s="33">
        <f t="shared" si="0"/>
        <v>0.54350538302195184</v>
      </c>
    </row>
    <row r="16" spans="1:14" x14ac:dyDescent="0.25">
      <c r="A16" s="19"/>
      <c r="B16" s="22" t="s">
        <v>51</v>
      </c>
      <c r="C16" s="19" t="s">
        <v>18</v>
      </c>
      <c r="D16" s="22" t="s">
        <v>20</v>
      </c>
      <c r="E16" s="32" t="s">
        <v>20</v>
      </c>
      <c r="F16" s="22" t="s">
        <v>43</v>
      </c>
      <c r="G16" s="11">
        <v>482.52342280845352</v>
      </c>
      <c r="H16" s="12">
        <v>312.48979259673757</v>
      </c>
      <c r="I16" s="12">
        <v>129.60067600991042</v>
      </c>
      <c r="J16" s="12">
        <v>43.619734921167691</v>
      </c>
      <c r="K16" s="11">
        <f t="shared" si="1"/>
        <v>138.91084054711749</v>
      </c>
      <c r="L16" s="12">
        <f t="shared" si="1"/>
        <v>89.96085516296047</v>
      </c>
      <c r="M16" s="12">
        <f t="shared" si="0"/>
        <v>37.309979140966789</v>
      </c>
      <c r="N16" s="33">
        <f t="shared" si="0"/>
        <v>12.557429869569644</v>
      </c>
    </row>
    <row r="17" spans="1:14" x14ac:dyDescent="0.25">
      <c r="A17" s="19"/>
      <c r="C17" s="19"/>
      <c r="E17" s="32"/>
      <c r="F17" s="22" t="s">
        <v>44</v>
      </c>
      <c r="G17" s="11">
        <v>86.071697395060255</v>
      </c>
      <c r="H17" s="12">
        <v>69.249943993881033</v>
      </c>
      <c r="I17" s="12">
        <v>31.618955722276674</v>
      </c>
      <c r="J17" s="12">
        <v>10.959161491956367</v>
      </c>
      <c r="K17" s="11">
        <f t="shared" si="1"/>
        <v>24.778676572580039</v>
      </c>
      <c r="L17" s="12">
        <f t="shared" si="1"/>
        <v>19.935960563409761</v>
      </c>
      <c r="M17" s="12">
        <f t="shared" si="0"/>
        <v>9.1025958720082958</v>
      </c>
      <c r="N17" s="33">
        <f t="shared" si="0"/>
        <v>3.1549687799167923</v>
      </c>
    </row>
    <row r="18" spans="1:14" x14ac:dyDescent="0.25">
      <c r="A18" s="19"/>
      <c r="B18" s="22" t="s">
        <v>52</v>
      </c>
      <c r="C18" s="19" t="s">
        <v>18</v>
      </c>
      <c r="D18" s="22" t="s">
        <v>20</v>
      </c>
      <c r="E18" s="32" t="s">
        <v>18</v>
      </c>
      <c r="F18" s="22" t="s">
        <v>43</v>
      </c>
      <c r="G18" s="11">
        <v>4750.993253212725</v>
      </c>
      <c r="H18" s="12">
        <v>3076.8182976151561</v>
      </c>
      <c r="I18" s="12">
        <v>1276.0664212964407</v>
      </c>
      <c r="J18" s="12">
        <v>429.48602393476295</v>
      </c>
      <c r="K18" s="11">
        <f t="shared" si="1"/>
        <v>1367.7356062763583</v>
      </c>
      <c r="L18" s="12">
        <f t="shared" si="1"/>
        <v>885.76718917568064</v>
      </c>
      <c r="M18" s="12">
        <f t="shared" si="0"/>
        <v>367.35928412454933</v>
      </c>
      <c r="N18" s="33">
        <f t="shared" si="0"/>
        <v>123.64221459089784</v>
      </c>
    </row>
    <row r="19" spans="1:14" x14ac:dyDescent="0.25">
      <c r="A19" s="19"/>
      <c r="C19" s="19"/>
      <c r="E19" s="32"/>
      <c r="F19" s="22" t="s">
        <v>44</v>
      </c>
      <c r="G19" s="11">
        <v>847.47399667441482</v>
      </c>
      <c r="H19" s="12">
        <v>681.84465488816863</v>
      </c>
      <c r="I19" s="12">
        <v>311.32466986955268</v>
      </c>
      <c r="J19" s="12">
        <v>107.90544012579949</v>
      </c>
      <c r="K19" s="11">
        <f t="shared" si="1"/>
        <v>243.97432260319607</v>
      </c>
      <c r="L19" s="12">
        <f t="shared" si="1"/>
        <v>196.29226200418842</v>
      </c>
      <c r="M19" s="12">
        <f t="shared" si="0"/>
        <v>89.625434808790317</v>
      </c>
      <c r="N19" s="33">
        <f t="shared" si="0"/>
        <v>31.06426481897795</v>
      </c>
    </row>
    <row r="20" spans="1:14" x14ac:dyDescent="0.25">
      <c r="A20" s="19"/>
      <c r="B20" s="22" t="s">
        <v>47</v>
      </c>
      <c r="C20" s="19" t="s">
        <v>20</v>
      </c>
      <c r="D20" s="22" t="s">
        <v>19</v>
      </c>
      <c r="E20" s="32" t="s">
        <v>19</v>
      </c>
      <c r="F20" s="22" t="s">
        <v>43</v>
      </c>
      <c r="G20" s="11">
        <v>88.167375592654437</v>
      </c>
      <c r="H20" s="12">
        <v>34.051617459877782</v>
      </c>
      <c r="I20" s="12">
        <v>13.564607252134603</v>
      </c>
      <c r="J20" s="12">
        <v>4.5484869978435025</v>
      </c>
      <c r="K20" s="11">
        <f t="shared" si="1"/>
        <v>25.381989087959504</v>
      </c>
      <c r="L20" s="12">
        <f t="shared" si="1"/>
        <v>9.8029206039563359</v>
      </c>
      <c r="M20" s="12">
        <f t="shared" si="0"/>
        <v>3.9050352915894386</v>
      </c>
      <c r="N20" s="33">
        <f t="shared" si="0"/>
        <v>1.3094372671290901</v>
      </c>
    </row>
    <row r="21" spans="1:14" x14ac:dyDescent="0.25">
      <c r="A21" s="19"/>
      <c r="C21" s="19"/>
      <c r="E21" s="32"/>
      <c r="F21" s="22" t="s">
        <v>44</v>
      </c>
      <c r="G21" s="11">
        <v>8.5590298297058816</v>
      </c>
      <c r="H21" s="12">
        <v>5.8442591163695061</v>
      </c>
      <c r="I21" s="12">
        <v>2.554594020330446</v>
      </c>
      <c r="J21" s="12">
        <v>0.87848258724212802</v>
      </c>
      <c r="K21" s="11">
        <f t="shared" si="1"/>
        <v>2.464008940731294</v>
      </c>
      <c r="L21" s="12">
        <f t="shared" si="1"/>
        <v>1.682469508951306</v>
      </c>
      <c r="M21" s="12">
        <f t="shared" si="0"/>
        <v>0.73542710228516894</v>
      </c>
      <c r="N21" s="33">
        <f t="shared" si="0"/>
        <v>0.25290120402767019</v>
      </c>
    </row>
    <row r="22" spans="1:14" x14ac:dyDescent="0.25">
      <c r="A22" s="19"/>
      <c r="B22" s="22" t="s">
        <v>48</v>
      </c>
      <c r="C22" s="19" t="s">
        <v>20</v>
      </c>
      <c r="D22" s="22" t="s">
        <v>19</v>
      </c>
      <c r="E22" s="32" t="s">
        <v>20</v>
      </c>
      <c r="F22" s="22" t="s">
        <v>43</v>
      </c>
      <c r="G22" s="11">
        <v>511.79864283108225</v>
      </c>
      <c r="H22" s="12">
        <v>197.66462917855745</v>
      </c>
      <c r="I22" s="12">
        <v>78.740549273619749</v>
      </c>
      <c r="J22" s="12">
        <v>26.403297782009467</v>
      </c>
      <c r="K22" s="11">
        <f t="shared" si="1"/>
        <v>147.33871208312681</v>
      </c>
      <c r="L22" s="12">
        <f t="shared" si="1"/>
        <v>56.904511755748608</v>
      </c>
      <c r="M22" s="12">
        <f t="shared" si="0"/>
        <v>22.668155301306989</v>
      </c>
      <c r="N22" s="33">
        <f t="shared" si="0"/>
        <v>7.6010906719666949</v>
      </c>
    </row>
    <row r="23" spans="1:14" x14ac:dyDescent="0.25">
      <c r="A23" s="19"/>
      <c r="C23" s="19"/>
      <c r="E23" s="32"/>
      <c r="F23" s="22" t="s">
        <v>44</v>
      </c>
      <c r="G23" s="11">
        <v>49.683908830775898</v>
      </c>
      <c r="H23" s="12">
        <v>33.925064276953393</v>
      </c>
      <c r="I23" s="12">
        <v>14.829042418479883</v>
      </c>
      <c r="J23" s="12">
        <v>5.0994621636295747</v>
      </c>
      <c r="K23" s="11">
        <f t="shared" si="1"/>
        <v>14.303209359619341</v>
      </c>
      <c r="L23" s="12">
        <f t="shared" si="1"/>
        <v>9.7664879497410855</v>
      </c>
      <c r="M23" s="12">
        <f t="shared" si="0"/>
        <v>4.2690461218866487</v>
      </c>
      <c r="N23" s="33">
        <f t="shared" si="0"/>
        <v>1.4680542788265996</v>
      </c>
    </row>
    <row r="24" spans="1:14" x14ac:dyDescent="0.25">
      <c r="A24" s="19"/>
      <c r="B24" s="22" t="s">
        <v>49</v>
      </c>
      <c r="C24" s="19" t="s">
        <v>20</v>
      </c>
      <c r="D24" s="22" t="s">
        <v>19</v>
      </c>
      <c r="E24" s="32" t="s">
        <v>18</v>
      </c>
      <c r="F24" s="22" t="s">
        <v>43</v>
      </c>
      <c r="G24" s="11">
        <v>5039.2411728770112</v>
      </c>
      <c r="H24" s="12">
        <v>1946.2336442865612</v>
      </c>
      <c r="I24" s="12">
        <v>775.29048471028477</v>
      </c>
      <c r="J24" s="12">
        <v>259.97057074406507</v>
      </c>
      <c r="K24" s="11">
        <f t="shared" si="1"/>
        <v>1450.7176107010823</v>
      </c>
      <c r="L24" s="12">
        <f t="shared" si="1"/>
        <v>560.28979869076204</v>
      </c>
      <c r="M24" s="12">
        <f t="shared" si="1"/>
        <v>223.19383434789191</v>
      </c>
      <c r="N24" s="33">
        <f t="shared" si="1"/>
        <v>74.841404152742143</v>
      </c>
    </row>
    <row r="25" spans="1:14" x14ac:dyDescent="0.25">
      <c r="A25" s="19"/>
      <c r="C25" s="19"/>
      <c r="E25" s="32"/>
      <c r="F25" s="22" t="s">
        <v>44</v>
      </c>
      <c r="G25" s="11">
        <v>489.19473022547129</v>
      </c>
      <c r="H25" s="12">
        <v>334.03093793147542</v>
      </c>
      <c r="I25" s="12">
        <v>146.00883014495801</v>
      </c>
      <c r="J25" s="12">
        <v>50.210019222290128</v>
      </c>
      <c r="K25" s="11">
        <f t="shared" si="1"/>
        <v>140.83140414474002</v>
      </c>
      <c r="L25" s="12">
        <f t="shared" si="1"/>
        <v>96.162209259679415</v>
      </c>
      <c r="M25" s="12">
        <f t="shared" si="1"/>
        <v>42.033626481151806</v>
      </c>
      <c r="N25" s="33">
        <f t="shared" si="1"/>
        <v>14.454668197162293</v>
      </c>
    </row>
    <row r="26" spans="1:14" x14ac:dyDescent="0.25">
      <c r="A26" s="19"/>
      <c r="B26" s="22" t="s">
        <v>50</v>
      </c>
      <c r="C26" s="19" t="s">
        <v>20</v>
      </c>
      <c r="D26" s="22" t="s">
        <v>20</v>
      </c>
      <c r="E26" s="32" t="s">
        <v>19</v>
      </c>
      <c r="F26" s="22" t="s">
        <v>43</v>
      </c>
      <c r="G26" s="11">
        <v>154.29290728714523</v>
      </c>
      <c r="H26" s="12">
        <v>59.590330554786114</v>
      </c>
      <c r="I26" s="12">
        <v>23.738062691235552</v>
      </c>
      <c r="J26" s="12">
        <v>7.9598522462261281</v>
      </c>
      <c r="K26" s="11">
        <f t="shared" si="1"/>
        <v>44.418480903929122</v>
      </c>
      <c r="L26" s="12">
        <f t="shared" si="1"/>
        <v>17.155111056923587</v>
      </c>
      <c r="M26" s="12">
        <f t="shared" si="1"/>
        <v>6.8338117602815158</v>
      </c>
      <c r="N26" s="33">
        <f t="shared" si="1"/>
        <v>2.2915152174759075</v>
      </c>
    </row>
    <row r="27" spans="1:14" x14ac:dyDescent="0.25">
      <c r="A27" s="19"/>
      <c r="C27" s="19"/>
      <c r="E27" s="32"/>
      <c r="F27" s="22" t="s">
        <v>44</v>
      </c>
      <c r="G27" s="11">
        <v>14.97830220198529</v>
      </c>
      <c r="H27" s="12">
        <v>10.227453453646634</v>
      </c>
      <c r="I27" s="12">
        <v>4.47053953557828</v>
      </c>
      <c r="J27" s="12">
        <v>1.5373445276737239</v>
      </c>
      <c r="K27" s="11">
        <f t="shared" si="1"/>
        <v>4.3120156462797627</v>
      </c>
      <c r="L27" s="12">
        <f t="shared" si="1"/>
        <v>2.9443216406647847</v>
      </c>
      <c r="M27" s="12">
        <f t="shared" si="1"/>
        <v>1.2869974289990456</v>
      </c>
      <c r="N27" s="33">
        <f t="shared" si="1"/>
        <v>0.44257710704842274</v>
      </c>
    </row>
    <row r="28" spans="1:14" x14ac:dyDescent="0.25">
      <c r="A28" s="19"/>
      <c r="B28" s="22" t="s">
        <v>51</v>
      </c>
      <c r="C28" s="19" t="s">
        <v>20</v>
      </c>
      <c r="D28" s="22" t="s">
        <v>20</v>
      </c>
      <c r="E28" s="32" t="s">
        <v>20</v>
      </c>
      <c r="F28" s="22" t="s">
        <v>43</v>
      </c>
      <c r="G28" s="11">
        <v>895.6476249543939</v>
      </c>
      <c r="H28" s="12">
        <v>345.9131010624755</v>
      </c>
      <c r="I28" s="12">
        <v>137.79596122883456</v>
      </c>
      <c r="J28" s="12">
        <v>46.205771118516566</v>
      </c>
      <c r="K28" s="11">
        <f t="shared" si="1"/>
        <v>257.84274614547189</v>
      </c>
      <c r="L28" s="12">
        <f t="shared" si="1"/>
        <v>99.582895572560062</v>
      </c>
      <c r="M28" s="12">
        <f t="shared" si="1"/>
        <v>39.669271777287229</v>
      </c>
      <c r="N28" s="33">
        <f t="shared" si="1"/>
        <v>13.301908675941716</v>
      </c>
    </row>
    <row r="29" spans="1:14" x14ac:dyDescent="0.25">
      <c r="A29" s="19"/>
      <c r="C29" s="19"/>
      <c r="E29" s="32"/>
      <c r="F29" s="22" t="s">
        <v>44</v>
      </c>
      <c r="G29" s="11">
        <v>86.946840453857817</v>
      </c>
      <c r="H29" s="12">
        <v>59.368862484668433</v>
      </c>
      <c r="I29" s="12">
        <v>25.950824232339794</v>
      </c>
      <c r="J29" s="12">
        <v>8.9240587863517558</v>
      </c>
      <c r="K29" s="11">
        <f t="shared" si="1"/>
        <v>25.030616379333843</v>
      </c>
      <c r="L29" s="12">
        <f t="shared" si="1"/>
        <v>17.091353912046898</v>
      </c>
      <c r="M29" s="12">
        <f t="shared" si="1"/>
        <v>7.4708307133016358</v>
      </c>
      <c r="N29" s="33">
        <f t="shared" si="1"/>
        <v>2.5690949879465488</v>
      </c>
    </row>
    <row r="30" spans="1:14" x14ac:dyDescent="0.25">
      <c r="A30" s="19"/>
      <c r="B30" s="22" t="s">
        <v>52</v>
      </c>
      <c r="C30" s="19" t="s">
        <v>20</v>
      </c>
      <c r="D30" s="22" t="s">
        <v>20</v>
      </c>
      <c r="E30" s="32" t="s">
        <v>18</v>
      </c>
      <c r="F30" s="22" t="s">
        <v>43</v>
      </c>
      <c r="G30" s="11">
        <v>8818.6720525347682</v>
      </c>
      <c r="H30" s="12">
        <v>3405.9088775014816</v>
      </c>
      <c r="I30" s="12">
        <v>1356.7583482429982</v>
      </c>
      <c r="J30" s="12">
        <v>454.94849880211387</v>
      </c>
      <c r="K30" s="11">
        <f t="shared" si="1"/>
        <v>2538.7558187268933</v>
      </c>
      <c r="L30" s="12">
        <f t="shared" si="1"/>
        <v>980.50714770883337</v>
      </c>
      <c r="M30" s="12">
        <f t="shared" si="1"/>
        <v>390.58921010881085</v>
      </c>
      <c r="N30" s="33">
        <f t="shared" si="1"/>
        <v>130.97245726729875</v>
      </c>
    </row>
    <row r="31" spans="1:14" x14ac:dyDescent="0.25">
      <c r="A31" s="19"/>
      <c r="C31" s="19"/>
      <c r="E31" s="32"/>
      <c r="F31" s="22" t="s">
        <v>44</v>
      </c>
      <c r="G31" s="11">
        <v>856.09077789457479</v>
      </c>
      <c r="H31" s="12">
        <v>584.554141380082</v>
      </c>
      <c r="I31" s="12">
        <v>255.5154527536765</v>
      </c>
      <c r="J31" s="12">
        <v>87.867533639007718</v>
      </c>
      <c r="K31" s="11">
        <f t="shared" si="1"/>
        <v>246.45495725329511</v>
      </c>
      <c r="L31" s="12">
        <f t="shared" si="1"/>
        <v>168.28386620443899</v>
      </c>
      <c r="M31" s="12">
        <f t="shared" si="1"/>
        <v>73.558846342015656</v>
      </c>
      <c r="N31" s="33">
        <f t="shared" si="1"/>
        <v>25.29566934503401</v>
      </c>
    </row>
    <row r="32" spans="1:14" x14ac:dyDescent="0.25">
      <c r="A32" s="19"/>
      <c r="B32" s="22" t="s">
        <v>47</v>
      </c>
      <c r="C32" s="19" t="s">
        <v>19</v>
      </c>
      <c r="D32" s="22" t="s">
        <v>19</v>
      </c>
      <c r="E32" s="32" t="s">
        <v>19</v>
      </c>
      <c r="F32" s="22" t="s">
        <v>43</v>
      </c>
      <c r="G32" s="11">
        <v>88.671853832565816</v>
      </c>
      <c r="H32" s="12">
        <v>34.000370823730897</v>
      </c>
      <c r="I32" s="12">
        <v>13.507158013975282</v>
      </c>
      <c r="J32" s="12">
        <v>4.5280416022076562</v>
      </c>
      <c r="K32" s="11">
        <f t="shared" si="1"/>
        <v>25.527220372144519</v>
      </c>
      <c r="L32" s="12">
        <f t="shared" si="1"/>
        <v>9.7881675101874528</v>
      </c>
      <c r="M32" s="12">
        <f t="shared" si="1"/>
        <v>3.8884965670751863</v>
      </c>
      <c r="N32" s="33">
        <f t="shared" si="1"/>
        <v>1.3035513619919601</v>
      </c>
    </row>
    <row r="33" spans="1:14" x14ac:dyDescent="0.25">
      <c r="A33" s="19"/>
      <c r="C33" s="19"/>
      <c r="E33" s="32"/>
      <c r="F33" s="22" t="s">
        <v>44</v>
      </c>
      <c r="G33" s="11">
        <v>8.1623305567262339</v>
      </c>
      <c r="H33" s="12">
        <v>5.5682490228141308</v>
      </c>
      <c r="I33" s="12">
        <v>2.4336395875242482</v>
      </c>
      <c r="J33" s="12">
        <v>0.83686879339063258</v>
      </c>
      <c r="K33" s="11">
        <f t="shared" si="1"/>
        <v>2.3498055117385657</v>
      </c>
      <c r="L33" s="12">
        <f t="shared" si="1"/>
        <v>1.6030105805699457</v>
      </c>
      <c r="M33" s="12">
        <f t="shared" si="1"/>
        <v>0.70060623943209543</v>
      </c>
      <c r="N33" s="33">
        <f t="shared" si="1"/>
        <v>0.24092125277759288</v>
      </c>
    </row>
    <row r="34" spans="1:14" x14ac:dyDescent="0.25">
      <c r="A34" s="19"/>
      <c r="B34" s="22" t="s">
        <v>48</v>
      </c>
      <c r="C34" s="19" t="s">
        <v>19</v>
      </c>
      <c r="D34" s="22" t="s">
        <v>19</v>
      </c>
      <c r="E34" s="32" t="s">
        <v>20</v>
      </c>
      <c r="F34" s="22" t="s">
        <v>43</v>
      </c>
      <c r="G34" s="11">
        <v>514.72706478749092</v>
      </c>
      <c r="H34" s="12">
        <v>197.36714999588546</v>
      </c>
      <c r="I34" s="12">
        <v>78.407064898883874</v>
      </c>
      <c r="J34" s="12">
        <v>26.284615268571436</v>
      </c>
      <c r="K34" s="11">
        <f t="shared" si="1"/>
        <v>148.18175831925294</v>
      </c>
      <c r="L34" s="12">
        <f t="shared" si="1"/>
        <v>56.818872217112904</v>
      </c>
      <c r="M34" s="12">
        <f t="shared" si="1"/>
        <v>22.572150438922765</v>
      </c>
      <c r="N34" s="33">
        <f t="shared" si="1"/>
        <v>7.5669238586668026</v>
      </c>
    </row>
    <row r="35" spans="1:14" x14ac:dyDescent="0.25">
      <c r="A35" s="19"/>
      <c r="C35" s="19"/>
      <c r="E35" s="32"/>
      <c r="F35" s="22" t="s">
        <v>44</v>
      </c>
      <c r="G35" s="11">
        <v>47.381127919375203</v>
      </c>
      <c r="H35" s="12">
        <v>32.322866294539018</v>
      </c>
      <c r="I35" s="12">
        <v>14.126919732639463</v>
      </c>
      <c r="J35" s="12">
        <v>4.8579002131565678</v>
      </c>
      <c r="K35" s="11">
        <f t="shared" si="1"/>
        <v>13.640275257608899</v>
      </c>
      <c r="L35" s="12">
        <f t="shared" si="1"/>
        <v>9.3052405616564098</v>
      </c>
      <c r="M35" s="12">
        <f t="shared" si="1"/>
        <v>4.0669161363833135</v>
      </c>
      <c r="N35" s="33">
        <f t="shared" si="1"/>
        <v>1.3985124244869667</v>
      </c>
    </row>
    <row r="36" spans="1:14" x14ac:dyDescent="0.25">
      <c r="A36" s="19"/>
      <c r="B36" s="22" t="s">
        <v>49</v>
      </c>
      <c r="C36" s="19" t="s">
        <v>19</v>
      </c>
      <c r="D36" s="22" t="s">
        <v>19</v>
      </c>
      <c r="E36" s="32" t="s">
        <v>18</v>
      </c>
      <c r="F36" s="22" t="s">
        <v>43</v>
      </c>
      <c r="G36" s="11">
        <v>5068.0748259181</v>
      </c>
      <c r="H36" s="12">
        <v>1943.3046225582068</v>
      </c>
      <c r="I36" s="12">
        <v>772.00695081425044</v>
      </c>
      <c r="J36" s="12">
        <v>258.8020060817808</v>
      </c>
      <c r="K36" s="11">
        <f t="shared" si="1"/>
        <v>1459.0183621064116</v>
      </c>
      <c r="L36" s="12">
        <f t="shared" si="1"/>
        <v>559.44657978980524</v>
      </c>
      <c r="M36" s="12">
        <f t="shared" si="1"/>
        <v>222.24855701646555</v>
      </c>
      <c r="N36" s="33">
        <f t="shared" si="1"/>
        <v>74.504992920046391</v>
      </c>
    </row>
    <row r="37" spans="1:14" x14ac:dyDescent="0.25">
      <c r="A37" s="19"/>
      <c r="C37" s="19"/>
      <c r="E37" s="32"/>
      <c r="F37" s="22" t="s">
        <v>44</v>
      </c>
      <c r="G37" s="11">
        <v>466.52122660565885</v>
      </c>
      <c r="H37" s="12">
        <v>318.25547202671777</v>
      </c>
      <c r="I37" s="12">
        <v>139.09563176809988</v>
      </c>
      <c r="J37" s="12">
        <v>47.831566399729951</v>
      </c>
      <c r="K37" s="11">
        <f t="shared" si="1"/>
        <v>134.3040620570865</v>
      </c>
      <c r="L37" s="12">
        <f t="shared" si="1"/>
        <v>91.620702826483551</v>
      </c>
      <c r="M37" s="12">
        <f t="shared" si="1"/>
        <v>40.043426312610876</v>
      </c>
      <c r="N37" s="33">
        <f t="shared" si="1"/>
        <v>13.769949352094633</v>
      </c>
    </row>
    <row r="38" spans="1:14" x14ac:dyDescent="0.25">
      <c r="A38" s="19"/>
      <c r="B38" s="22" t="s">
        <v>50</v>
      </c>
      <c r="C38" s="19" t="s">
        <v>19</v>
      </c>
      <c r="D38" s="22" t="s">
        <v>20</v>
      </c>
      <c r="E38" s="32" t="s">
        <v>19</v>
      </c>
      <c r="F38" s="22" t="s">
        <v>43</v>
      </c>
      <c r="G38" s="11">
        <v>155.17574420699015</v>
      </c>
      <c r="H38" s="12">
        <v>59.500648941529057</v>
      </c>
      <c r="I38" s="12">
        <v>23.637526524456739</v>
      </c>
      <c r="J38" s="12">
        <v>7.9240728038633961</v>
      </c>
      <c r="K38" s="11">
        <f t="shared" si="1"/>
        <v>44.672635651252897</v>
      </c>
      <c r="L38" s="12">
        <f t="shared" si="1"/>
        <v>17.12929314282804</v>
      </c>
      <c r="M38" s="12">
        <f t="shared" si="1"/>
        <v>6.8048689923815751</v>
      </c>
      <c r="N38" s="33">
        <f t="shared" si="1"/>
        <v>2.28121488348593</v>
      </c>
    </row>
    <row r="39" spans="1:14" x14ac:dyDescent="0.25">
      <c r="A39" s="19"/>
      <c r="C39" s="19"/>
      <c r="E39" s="32"/>
      <c r="F39" s="22" t="s">
        <v>44</v>
      </c>
      <c r="G39" s="11">
        <v>14.284078474270908</v>
      </c>
      <c r="H39" s="12">
        <v>9.7444357899247258</v>
      </c>
      <c r="I39" s="12">
        <v>4.2588692781674338</v>
      </c>
      <c r="J39" s="12">
        <v>1.4645203884336067</v>
      </c>
      <c r="K39" s="11">
        <f t="shared" si="1"/>
        <v>4.1121596455424898</v>
      </c>
      <c r="L39" s="12">
        <f t="shared" si="1"/>
        <v>2.8052685159974038</v>
      </c>
      <c r="M39" s="12">
        <f t="shared" si="1"/>
        <v>1.2260609190061669</v>
      </c>
      <c r="N39" s="33">
        <f t="shared" si="1"/>
        <v>0.4216121923607874</v>
      </c>
    </row>
    <row r="40" spans="1:14" x14ac:dyDescent="0.25">
      <c r="A40" s="19"/>
      <c r="B40" s="22" t="s">
        <v>51</v>
      </c>
      <c r="C40" s="19" t="s">
        <v>19</v>
      </c>
      <c r="D40" s="22" t="s">
        <v>20</v>
      </c>
      <c r="E40" s="32" t="s">
        <v>20</v>
      </c>
      <c r="F40" s="22" t="s">
        <v>43</v>
      </c>
      <c r="G40" s="11">
        <v>900.77236337810916</v>
      </c>
      <c r="H40" s="12">
        <v>345.39251249279954</v>
      </c>
      <c r="I40" s="12">
        <v>137.21236357304676</v>
      </c>
      <c r="J40" s="12">
        <v>45.998076720000014</v>
      </c>
      <c r="K40" s="11">
        <f t="shared" si="1"/>
        <v>259.31807705869267</v>
      </c>
      <c r="L40" s="12">
        <f t="shared" si="1"/>
        <v>99.433026379947577</v>
      </c>
      <c r="M40" s="12">
        <f t="shared" si="1"/>
        <v>39.501263268114833</v>
      </c>
      <c r="N40" s="33">
        <f t="shared" si="1"/>
        <v>13.242116752666906</v>
      </c>
    </row>
    <row r="41" spans="1:14" x14ac:dyDescent="0.25">
      <c r="A41" s="19"/>
      <c r="C41" s="19"/>
      <c r="E41" s="32"/>
      <c r="F41" s="22" t="s">
        <v>44</v>
      </c>
      <c r="G41" s="11">
        <v>82.916973858906601</v>
      </c>
      <c r="H41" s="12">
        <v>56.565016015443277</v>
      </c>
      <c r="I41" s="12">
        <v>24.722109532119063</v>
      </c>
      <c r="J41" s="12">
        <v>8.5013253730239935</v>
      </c>
      <c r="K41" s="11">
        <f t="shared" si="1"/>
        <v>23.870481700815567</v>
      </c>
      <c r="L41" s="12">
        <f t="shared" si="1"/>
        <v>16.284170982898715</v>
      </c>
      <c r="M41" s="12">
        <f t="shared" si="1"/>
        <v>7.1171032386707997</v>
      </c>
      <c r="N41" s="33">
        <f t="shared" si="1"/>
        <v>2.4473967428521912</v>
      </c>
    </row>
    <row r="42" spans="1:14" x14ac:dyDescent="0.25">
      <c r="A42" s="19"/>
      <c r="B42" s="22" t="s">
        <v>52</v>
      </c>
      <c r="C42" s="19" t="s">
        <v>19</v>
      </c>
      <c r="D42" s="22" t="s">
        <v>20</v>
      </c>
      <c r="E42" s="32" t="s">
        <v>18</v>
      </c>
      <c r="F42" s="22" t="s">
        <v>43</v>
      </c>
      <c r="G42" s="11">
        <v>8869.1309453566755</v>
      </c>
      <c r="H42" s="12">
        <v>3400.7830894768617</v>
      </c>
      <c r="I42" s="12">
        <v>1351.0121639249382</v>
      </c>
      <c r="J42" s="12">
        <v>452.90351064311642</v>
      </c>
      <c r="K42" s="11">
        <f t="shared" si="1"/>
        <v>2553.2821336862203</v>
      </c>
      <c r="L42" s="12">
        <f t="shared" si="1"/>
        <v>979.03151463215897</v>
      </c>
      <c r="M42" s="12">
        <f t="shared" si="1"/>
        <v>388.93497477881471</v>
      </c>
      <c r="N42" s="33">
        <f t="shared" si="1"/>
        <v>130.3837376100812</v>
      </c>
    </row>
    <row r="43" spans="1:14" ht="15.75" thickBot="1" x14ac:dyDescent="0.3">
      <c r="A43" s="20"/>
      <c r="B43" s="34"/>
      <c r="C43" s="20"/>
      <c r="D43" s="34"/>
      <c r="E43" s="35"/>
      <c r="F43" s="34" t="s">
        <v>44</v>
      </c>
      <c r="G43" s="13">
        <v>816.41214655990302</v>
      </c>
      <c r="H43" s="14">
        <v>556.94707604675602</v>
      </c>
      <c r="I43" s="14">
        <v>243.41735559417475</v>
      </c>
      <c r="J43" s="14">
        <v>83.705241199527407</v>
      </c>
      <c r="K43" s="13">
        <f t="shared" si="1"/>
        <v>235.03210859990139</v>
      </c>
      <c r="L43" s="14">
        <f t="shared" si="1"/>
        <v>160.33622994634621</v>
      </c>
      <c r="M43" s="14">
        <f t="shared" si="1"/>
        <v>70.075996047069026</v>
      </c>
      <c r="N43" s="36">
        <f t="shared" si="1"/>
        <v>24.097411366165606</v>
      </c>
    </row>
  </sheetData>
  <sheetProtection algorithmName="SHA-512" hashValue="lO/kkNROgrd8OlttLbTIGwzIEzhscDFo27WQhMe3lbhGmjA0YIsI0VjL++iJXZNdvCaq5P6CDR7Mfvi5BI+RTg==" saltValue="rsbcJ6kQ6lbdk++Lo6+nEg==" spinCount="100000" sheet="1" objects="1" scenarios="1"/>
  <mergeCells count="6">
    <mergeCell ref="K6:N6"/>
    <mergeCell ref="A6:A7"/>
    <mergeCell ref="B6:B7"/>
    <mergeCell ref="C6:E6"/>
    <mergeCell ref="F6:F7"/>
    <mergeCell ref="G6:J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7C575-5F81-4C54-9B0C-79C45E3770F0}">
  <dimension ref="A1:N61"/>
  <sheetViews>
    <sheetView topLeftCell="A33" zoomScale="80" zoomScaleNormal="80" workbookViewId="0">
      <selection activeCell="A6" sqref="A6:N61"/>
    </sheetView>
  </sheetViews>
  <sheetFormatPr defaultColWidth="8.7109375" defaultRowHeight="15" x14ac:dyDescent="0.25"/>
  <cols>
    <col min="1" max="1" width="24.28515625" style="22" customWidth="1"/>
    <col min="2" max="2" width="8.7109375" style="22"/>
    <col min="3" max="5" width="11.7109375" style="22" customWidth="1"/>
    <col min="6" max="6" width="13.7109375" style="22" customWidth="1"/>
    <col min="7" max="15" width="8.7109375" style="22"/>
    <col min="16" max="24" width="7" style="22" bestFit="1" customWidth="1"/>
    <col min="25" max="25" width="8.7109375" style="22"/>
    <col min="26" max="34" width="7" style="22" bestFit="1" customWidth="1"/>
    <col min="35" max="16384" width="8.7109375" style="22"/>
  </cols>
  <sheetData>
    <row r="1" spans="1:14" x14ac:dyDescent="0.25">
      <c r="A1" s="21" t="s">
        <v>72</v>
      </c>
    </row>
    <row r="2" spans="1:14" x14ac:dyDescent="0.25">
      <c r="A2" s="22" t="s">
        <v>91</v>
      </c>
    </row>
    <row r="3" spans="1:14" x14ac:dyDescent="0.25">
      <c r="A3" s="21" t="s">
        <v>73</v>
      </c>
    </row>
    <row r="4" spans="1:14" x14ac:dyDescent="0.25">
      <c r="A4" s="22" t="s">
        <v>74</v>
      </c>
    </row>
    <row r="5" spans="1:14" ht="15.75" thickBot="1" x14ac:dyDescent="0.3">
      <c r="G5" s="23"/>
      <c r="H5" s="23"/>
      <c r="I5" s="23"/>
      <c r="J5" s="23"/>
      <c r="K5" s="23"/>
      <c r="L5" s="23"/>
      <c r="M5" s="23"/>
      <c r="N5" s="23"/>
    </row>
    <row r="6" spans="1:14" ht="15.75" thickBot="1" x14ac:dyDescent="0.3">
      <c r="A6" s="158" t="s">
        <v>75</v>
      </c>
      <c r="B6" s="160" t="s">
        <v>76</v>
      </c>
      <c r="C6" s="162" t="s">
        <v>77</v>
      </c>
      <c r="D6" s="163"/>
      <c r="E6" s="164"/>
      <c r="F6" s="165" t="s">
        <v>1</v>
      </c>
      <c r="G6" s="155" t="s">
        <v>78</v>
      </c>
      <c r="H6" s="156"/>
      <c r="I6" s="156"/>
      <c r="J6" s="156"/>
      <c r="K6" s="155" t="s">
        <v>79</v>
      </c>
      <c r="L6" s="156"/>
      <c r="M6" s="156"/>
      <c r="N6" s="157"/>
    </row>
    <row r="7" spans="1:14" ht="30.75" thickBot="1" x14ac:dyDescent="0.3">
      <c r="A7" s="159"/>
      <c r="B7" s="161"/>
      <c r="C7" s="24" t="s">
        <v>22</v>
      </c>
      <c r="D7" s="25" t="s">
        <v>36</v>
      </c>
      <c r="E7" s="26" t="s">
        <v>80</v>
      </c>
      <c r="F7" s="166"/>
      <c r="G7" s="27" t="s">
        <v>81</v>
      </c>
      <c r="H7" s="28" t="s">
        <v>82</v>
      </c>
      <c r="I7" s="28" t="s">
        <v>83</v>
      </c>
      <c r="J7" s="28" t="s">
        <v>84</v>
      </c>
      <c r="K7" s="27" t="s">
        <v>81</v>
      </c>
      <c r="L7" s="28" t="s">
        <v>82</v>
      </c>
      <c r="M7" s="28" t="s">
        <v>83</v>
      </c>
      <c r="N7" s="37" t="s">
        <v>84</v>
      </c>
    </row>
    <row r="8" spans="1:14" ht="15.75" thickTop="1" x14ac:dyDescent="0.25">
      <c r="A8" s="19" t="s">
        <v>12</v>
      </c>
      <c r="B8" s="22" t="s">
        <v>47</v>
      </c>
      <c r="C8" s="19" t="s">
        <v>18</v>
      </c>
      <c r="D8" s="22" t="s">
        <v>19</v>
      </c>
      <c r="E8" s="32" t="s">
        <v>19</v>
      </c>
      <c r="F8" s="22" t="s">
        <v>43</v>
      </c>
      <c r="G8" s="11">
        <v>55.898546205380676</v>
      </c>
      <c r="H8" s="12">
        <v>23.359848723313235</v>
      </c>
      <c r="I8" s="12">
        <v>9.7169592619256839</v>
      </c>
      <c r="J8" s="12">
        <v>3.2716429696663281</v>
      </c>
      <c r="K8" s="11">
        <f>(G8*24.45)/(84.93)</f>
        <v>16.092304894872921</v>
      </c>
      <c r="L8" s="12">
        <f>(H8*24.45)/(84.93)</f>
        <v>6.7249299574356352</v>
      </c>
      <c r="M8" s="12">
        <f t="shared" ref="M8:N23" si="0">(I8*24.45)/(84.93)</f>
        <v>2.7973584593675138</v>
      </c>
      <c r="N8" s="33">
        <f t="shared" si="0"/>
        <v>0.94185412231651611</v>
      </c>
    </row>
    <row r="9" spans="1:14" x14ac:dyDescent="0.25">
      <c r="A9" s="19"/>
      <c r="C9" s="19"/>
      <c r="E9" s="32"/>
      <c r="F9" s="22" t="s">
        <v>44</v>
      </c>
      <c r="G9" s="11">
        <v>7.9217270324043438</v>
      </c>
      <c r="H9" s="12">
        <v>6.1268964794726868</v>
      </c>
      <c r="I9" s="12">
        <v>2.7372667083353046</v>
      </c>
      <c r="J9" s="12">
        <v>0.94507878513620769</v>
      </c>
      <c r="K9" s="11">
        <f t="shared" ref="K9:N61" si="1">(G9*24.45)/(84.93)</f>
        <v>2.2805395730870854</v>
      </c>
      <c r="L9" s="12">
        <f t="shared" si="1"/>
        <v>1.7638363231261884</v>
      </c>
      <c r="M9" s="12">
        <f t="shared" si="0"/>
        <v>0.7880156719509972</v>
      </c>
      <c r="N9" s="33">
        <f t="shared" si="0"/>
        <v>0.27207319317767897</v>
      </c>
    </row>
    <row r="10" spans="1:14" x14ac:dyDescent="0.25">
      <c r="A10" s="19"/>
      <c r="B10" s="22" t="s">
        <v>48</v>
      </c>
      <c r="C10" s="19" t="s">
        <v>18</v>
      </c>
      <c r="D10" s="22" t="s">
        <v>19</v>
      </c>
      <c r="E10" s="32" t="s">
        <v>20</v>
      </c>
      <c r="F10" s="22" t="s">
        <v>43</v>
      </c>
      <c r="G10" s="11">
        <v>223.58080235894059</v>
      </c>
      <c r="H10" s="12">
        <v>93.433802398945218</v>
      </c>
      <c r="I10" s="12">
        <v>38.865510746706342</v>
      </c>
      <c r="J10" s="12">
        <v>13.085788626817175</v>
      </c>
      <c r="K10" s="11">
        <f t="shared" si="1"/>
        <v>64.365366980761763</v>
      </c>
      <c r="L10" s="12">
        <f t="shared" si="1"/>
        <v>26.898109839328978</v>
      </c>
      <c r="M10" s="12">
        <f t="shared" si="0"/>
        <v>11.188764132308606</v>
      </c>
      <c r="N10" s="33">
        <f t="shared" si="0"/>
        <v>3.7671910034814542</v>
      </c>
    </row>
    <row r="11" spans="1:14" x14ac:dyDescent="0.25">
      <c r="A11" s="19"/>
      <c r="C11" s="19"/>
      <c r="E11" s="32"/>
      <c r="F11" s="22" t="s">
        <v>44</v>
      </c>
      <c r="G11" s="11">
        <v>31.685011618477223</v>
      </c>
      <c r="H11" s="12">
        <v>24.506119100442941</v>
      </c>
      <c r="I11" s="12">
        <v>10.94841151452189</v>
      </c>
      <c r="J11" s="12">
        <v>3.7800888827557149</v>
      </c>
      <c r="K11" s="11">
        <f t="shared" si="1"/>
        <v>9.121612316869987</v>
      </c>
      <c r="L11" s="12">
        <f t="shared" si="1"/>
        <v>7.0549230190254306</v>
      </c>
      <c r="M11" s="12">
        <f t="shared" si="0"/>
        <v>3.151874031909339</v>
      </c>
      <c r="N11" s="33">
        <f t="shared" si="0"/>
        <v>1.0882276366817052</v>
      </c>
    </row>
    <row r="12" spans="1:14" x14ac:dyDescent="0.25">
      <c r="A12" s="19"/>
      <c r="B12" s="22" t="s">
        <v>49</v>
      </c>
      <c r="C12" s="19" t="s">
        <v>18</v>
      </c>
      <c r="D12" s="22" t="s">
        <v>19</v>
      </c>
      <c r="E12" s="32" t="s">
        <v>18</v>
      </c>
      <c r="F12" s="22" t="s">
        <v>43</v>
      </c>
      <c r="G12" s="11">
        <v>863.02162945625912</v>
      </c>
      <c r="H12" s="12">
        <v>360.65436541004243</v>
      </c>
      <c r="I12" s="12">
        <v>150.02082495626655</v>
      </c>
      <c r="J12" s="12">
        <v>50.511128434477335</v>
      </c>
      <c r="K12" s="11">
        <f t="shared" si="1"/>
        <v>248.45023949376585</v>
      </c>
      <c r="L12" s="12">
        <f t="shared" si="1"/>
        <v>103.82667178000162</v>
      </c>
      <c r="M12" s="12">
        <f t="shared" si="0"/>
        <v>43.188616156607992</v>
      </c>
      <c r="N12" s="33">
        <f t="shared" si="0"/>
        <v>14.541352763722722</v>
      </c>
    </row>
    <row r="13" spans="1:14" x14ac:dyDescent="0.25">
      <c r="A13" s="19"/>
      <c r="C13" s="19"/>
      <c r="E13" s="32"/>
      <c r="F13" s="22" t="s">
        <v>44</v>
      </c>
      <c r="G13" s="11">
        <v>122.30410691709929</v>
      </c>
      <c r="H13" s="12">
        <v>94.593590391360806</v>
      </c>
      <c r="I13" s="12">
        <v>42.260855339678109</v>
      </c>
      <c r="J13" s="12">
        <v>14.591138562281277</v>
      </c>
      <c r="K13" s="11">
        <f t="shared" si="1"/>
        <v>35.209412623608586</v>
      </c>
      <c r="L13" s="12">
        <f t="shared" si="1"/>
        <v>27.231994407968578</v>
      </c>
      <c r="M13" s="12">
        <f t="shared" si="0"/>
        <v>12.166229990052157</v>
      </c>
      <c r="N13" s="33">
        <f t="shared" si="0"/>
        <v>4.2005573748708009</v>
      </c>
    </row>
    <row r="14" spans="1:14" x14ac:dyDescent="0.25">
      <c r="A14" s="19"/>
      <c r="B14" s="22" t="s">
        <v>50</v>
      </c>
      <c r="C14" s="19" t="s">
        <v>18</v>
      </c>
      <c r="D14" s="22" t="s">
        <v>20</v>
      </c>
      <c r="E14" s="32" t="s">
        <v>19</v>
      </c>
      <c r="F14" s="22" t="s">
        <v>43</v>
      </c>
      <c r="G14" s="11">
        <v>125.77172896210652</v>
      </c>
      <c r="H14" s="12">
        <v>52.559659627454778</v>
      </c>
      <c r="I14" s="12">
        <v>21.863158339332788</v>
      </c>
      <c r="J14" s="12">
        <v>7.361196681749238</v>
      </c>
      <c r="K14" s="11">
        <f t="shared" si="1"/>
        <v>36.207686013464077</v>
      </c>
      <c r="L14" s="12">
        <f t="shared" si="1"/>
        <v>15.131092404230179</v>
      </c>
      <c r="M14" s="12">
        <f t="shared" si="0"/>
        <v>6.2940565335769056</v>
      </c>
      <c r="N14" s="33">
        <f t="shared" si="0"/>
        <v>2.1191717752121613</v>
      </c>
    </row>
    <row r="15" spans="1:14" x14ac:dyDescent="0.25">
      <c r="A15" s="19"/>
      <c r="C15" s="19"/>
      <c r="E15" s="32"/>
      <c r="F15" s="22" t="s">
        <v>44</v>
      </c>
      <c r="G15" s="11">
        <v>17.823885822909773</v>
      </c>
      <c r="H15" s="12">
        <v>13.785517078813545</v>
      </c>
      <c r="I15" s="12">
        <v>6.1588500937544355</v>
      </c>
      <c r="J15" s="12">
        <v>2.1264272665564672</v>
      </c>
      <c r="K15" s="11">
        <f t="shared" si="1"/>
        <v>5.1312140394459425</v>
      </c>
      <c r="L15" s="12">
        <f t="shared" si="1"/>
        <v>3.9686317270339235</v>
      </c>
      <c r="M15" s="12">
        <f t="shared" si="0"/>
        <v>1.7730352618897438</v>
      </c>
      <c r="N15" s="33">
        <f t="shared" si="0"/>
        <v>0.61216468464977769</v>
      </c>
    </row>
    <row r="16" spans="1:14" x14ac:dyDescent="0.25">
      <c r="A16" s="19"/>
      <c r="B16" s="22" t="s">
        <v>51</v>
      </c>
      <c r="C16" s="19" t="s">
        <v>18</v>
      </c>
      <c r="D16" s="22" t="s">
        <v>20</v>
      </c>
      <c r="E16" s="32" t="s">
        <v>20</v>
      </c>
      <c r="F16" s="22" t="s">
        <v>43</v>
      </c>
      <c r="G16" s="11">
        <v>503.05680530761634</v>
      </c>
      <c r="H16" s="12">
        <v>210.22605539762674</v>
      </c>
      <c r="I16" s="12">
        <v>87.447399180089263</v>
      </c>
      <c r="J16" s="12">
        <v>29.443024410338641</v>
      </c>
      <c r="K16" s="11">
        <f t="shared" si="1"/>
        <v>144.82207570671397</v>
      </c>
      <c r="L16" s="12">
        <f t="shared" si="1"/>
        <v>60.520747138490201</v>
      </c>
      <c r="M16" s="12">
        <f t="shared" si="0"/>
        <v>25.174719297694363</v>
      </c>
      <c r="N16" s="33">
        <f t="shared" si="0"/>
        <v>8.47617975783327</v>
      </c>
    </row>
    <row r="17" spans="1:14" x14ac:dyDescent="0.25">
      <c r="A17" s="19"/>
      <c r="C17" s="19"/>
      <c r="E17" s="32"/>
      <c r="F17" s="22" t="s">
        <v>44</v>
      </c>
      <c r="G17" s="11">
        <v>71.291276141573746</v>
      </c>
      <c r="H17" s="12">
        <v>55.138767975996615</v>
      </c>
      <c r="I17" s="12">
        <v>24.63392590767425</v>
      </c>
      <c r="J17" s="12">
        <v>8.505199986200358</v>
      </c>
      <c r="K17" s="11">
        <f t="shared" si="1"/>
        <v>20.52362771295747</v>
      </c>
      <c r="L17" s="12">
        <f t="shared" si="1"/>
        <v>15.873576792807219</v>
      </c>
      <c r="M17" s="12">
        <f t="shared" si="0"/>
        <v>7.0917165717960122</v>
      </c>
      <c r="N17" s="33">
        <f t="shared" si="0"/>
        <v>2.4485121825338365</v>
      </c>
    </row>
    <row r="18" spans="1:14" x14ac:dyDescent="0.25">
      <c r="A18" s="19"/>
      <c r="B18" s="22" t="s">
        <v>52</v>
      </c>
      <c r="C18" s="19" t="s">
        <v>18</v>
      </c>
      <c r="D18" s="22" t="s">
        <v>20</v>
      </c>
      <c r="E18" s="32" t="s">
        <v>18</v>
      </c>
      <c r="F18" s="22" t="s">
        <v>43</v>
      </c>
      <c r="G18" s="11">
        <v>1941.7986662765827</v>
      </c>
      <c r="H18" s="12">
        <v>811.47232217259534</v>
      </c>
      <c r="I18" s="12">
        <v>337.54685615159968</v>
      </c>
      <c r="J18" s="12">
        <v>113.65003897757398</v>
      </c>
      <c r="K18" s="11">
        <f t="shared" si="1"/>
        <v>559.0130388609731</v>
      </c>
      <c r="L18" s="12">
        <f t="shared" si="1"/>
        <v>233.61001150500357</v>
      </c>
      <c r="M18" s="12">
        <f t="shared" si="0"/>
        <v>97.174386352367961</v>
      </c>
      <c r="N18" s="33">
        <f t="shared" si="0"/>
        <v>32.718043718376116</v>
      </c>
    </row>
    <row r="19" spans="1:14" x14ac:dyDescent="0.25">
      <c r="A19" s="19"/>
      <c r="C19" s="19"/>
      <c r="E19" s="32"/>
      <c r="F19" s="22" t="s">
        <v>44</v>
      </c>
      <c r="G19" s="11">
        <v>275.18424056347334</v>
      </c>
      <c r="H19" s="12">
        <v>212.83557838056177</v>
      </c>
      <c r="I19" s="12">
        <v>95.086924514275736</v>
      </c>
      <c r="J19" s="12">
        <v>32.830061765132868</v>
      </c>
      <c r="K19" s="11">
        <f t="shared" si="1"/>
        <v>79.221178403119296</v>
      </c>
      <c r="L19" s="12">
        <f t="shared" si="1"/>
        <v>61.271987417929296</v>
      </c>
      <c r="M19" s="12">
        <f t="shared" si="0"/>
        <v>27.37401747761735</v>
      </c>
      <c r="N19" s="33">
        <f t="shared" si="0"/>
        <v>9.4512540934593012</v>
      </c>
    </row>
    <row r="20" spans="1:14" x14ac:dyDescent="0.25">
      <c r="A20" s="19"/>
      <c r="B20" s="22" t="s">
        <v>53</v>
      </c>
      <c r="C20" s="19" t="s">
        <v>18</v>
      </c>
      <c r="D20" s="22" t="s">
        <v>18</v>
      </c>
      <c r="E20" s="32" t="s">
        <v>19</v>
      </c>
      <c r="F20" s="22" t="s">
        <v>43</v>
      </c>
      <c r="G20" s="11">
        <v>195.64491171883233</v>
      </c>
      <c r="H20" s="12">
        <v>81.759470531596321</v>
      </c>
      <c r="I20" s="12">
        <v>34.009357416739888</v>
      </c>
      <c r="J20" s="12">
        <v>11.450750393832147</v>
      </c>
      <c r="K20" s="11">
        <f t="shared" si="1"/>
        <v>56.323067132055222</v>
      </c>
      <c r="L20" s="12">
        <f t="shared" si="1"/>
        <v>23.537254851024727</v>
      </c>
      <c r="M20" s="12">
        <f t="shared" si="0"/>
        <v>9.7907546077862957</v>
      </c>
      <c r="N20" s="33">
        <f t="shared" si="0"/>
        <v>3.2964894281078059</v>
      </c>
    </row>
    <row r="21" spans="1:14" x14ac:dyDescent="0.25">
      <c r="A21" s="19"/>
      <c r="C21" s="19"/>
      <c r="E21" s="32"/>
      <c r="F21" s="22" t="s">
        <v>44</v>
      </c>
      <c r="G21" s="11">
        <v>27.726044613415201</v>
      </c>
      <c r="H21" s="12">
        <v>21.444137678154402</v>
      </c>
      <c r="I21" s="12">
        <v>9.5804334791735659</v>
      </c>
      <c r="J21" s="12">
        <v>3.3077757479767267</v>
      </c>
      <c r="K21" s="11">
        <f t="shared" si="1"/>
        <v>7.9818885058047995</v>
      </c>
      <c r="L21" s="12">
        <f t="shared" si="1"/>
        <v>6.1734271309416586</v>
      </c>
      <c r="M21" s="12">
        <f t="shared" si="0"/>
        <v>2.75805485182849</v>
      </c>
      <c r="N21" s="33">
        <f t="shared" si="0"/>
        <v>0.9522561761218763</v>
      </c>
    </row>
    <row r="22" spans="1:14" x14ac:dyDescent="0.25">
      <c r="A22" s="19"/>
      <c r="B22" s="22" t="s">
        <v>54</v>
      </c>
      <c r="C22" s="19" t="s">
        <v>18</v>
      </c>
      <c r="D22" s="22" t="s">
        <v>18</v>
      </c>
      <c r="E22" s="32" t="s">
        <v>20</v>
      </c>
      <c r="F22" s="22" t="s">
        <v>43</v>
      </c>
      <c r="G22" s="11">
        <v>782.5328082562919</v>
      </c>
      <c r="H22" s="12">
        <v>327.01830839630821</v>
      </c>
      <c r="I22" s="12">
        <v>136.02928761347218</v>
      </c>
      <c r="J22" s="12">
        <v>45.800260193860105</v>
      </c>
      <c r="K22" s="11">
        <f t="shared" si="1"/>
        <v>225.27878443266613</v>
      </c>
      <c r="L22" s="12">
        <f t="shared" si="1"/>
        <v>94.14338443765142</v>
      </c>
      <c r="M22" s="12">
        <f t="shared" si="0"/>
        <v>39.16067446308012</v>
      </c>
      <c r="N22" s="33">
        <f t="shared" si="0"/>
        <v>13.185168512185086</v>
      </c>
    </row>
    <row r="23" spans="1:14" x14ac:dyDescent="0.25">
      <c r="A23" s="19"/>
      <c r="C23" s="19"/>
      <c r="E23" s="32"/>
      <c r="F23" s="22" t="s">
        <v>44</v>
      </c>
      <c r="G23" s="11">
        <v>110.89754066467026</v>
      </c>
      <c r="H23" s="12">
        <v>85.771416851550285</v>
      </c>
      <c r="I23" s="12">
        <v>38.319440300826606</v>
      </c>
      <c r="J23" s="12">
        <v>13.230311089644999</v>
      </c>
      <c r="K23" s="11">
        <f t="shared" si="1"/>
        <v>31.925643109044948</v>
      </c>
      <c r="L23" s="12">
        <f t="shared" si="1"/>
        <v>24.692230566589004</v>
      </c>
      <c r="M23" s="12">
        <f t="shared" si="0"/>
        <v>11.031559111682686</v>
      </c>
      <c r="N23" s="33">
        <f t="shared" si="0"/>
        <v>3.8087967283859676</v>
      </c>
    </row>
    <row r="24" spans="1:14" x14ac:dyDescent="0.25">
      <c r="A24" s="19"/>
      <c r="B24" s="22" t="s">
        <v>55</v>
      </c>
      <c r="C24" s="19" t="s">
        <v>18</v>
      </c>
      <c r="D24" s="22" t="s">
        <v>18</v>
      </c>
      <c r="E24" s="32" t="s">
        <v>18</v>
      </c>
      <c r="F24" s="22" t="s">
        <v>43</v>
      </c>
      <c r="G24" s="11">
        <v>3020.5757030969062</v>
      </c>
      <c r="H24" s="12">
        <v>1262.2902789351483</v>
      </c>
      <c r="I24" s="12">
        <v>525.07288734693282</v>
      </c>
      <c r="J24" s="12">
        <v>176.78894952067063</v>
      </c>
      <c r="K24" s="11">
        <f t="shared" si="1"/>
        <v>869.57583822818026</v>
      </c>
      <c r="L24" s="12">
        <f t="shared" si="1"/>
        <v>363.39335123000558</v>
      </c>
      <c r="M24" s="12">
        <f t="shared" si="1"/>
        <v>151.16015654812793</v>
      </c>
      <c r="N24" s="33">
        <f t="shared" si="1"/>
        <v>50.894734673029504</v>
      </c>
    </row>
    <row r="25" spans="1:14" x14ac:dyDescent="0.25">
      <c r="A25" s="19"/>
      <c r="C25" s="19"/>
      <c r="E25" s="32"/>
      <c r="F25" s="22" t="s">
        <v>44</v>
      </c>
      <c r="G25" s="11">
        <v>428.06437420984741</v>
      </c>
      <c r="H25" s="12">
        <v>331.07756636976274</v>
      </c>
      <c r="I25" s="12">
        <v>147.91299368887334</v>
      </c>
      <c r="J25" s="12">
        <v>51.068984967984463</v>
      </c>
      <c r="K25" s="11">
        <f t="shared" si="1"/>
        <v>123.23294418263004</v>
      </c>
      <c r="L25" s="12">
        <f t="shared" si="1"/>
        <v>95.311980427890006</v>
      </c>
      <c r="M25" s="12">
        <f t="shared" si="1"/>
        <v>42.581804965182535</v>
      </c>
      <c r="N25" s="33">
        <f t="shared" si="1"/>
        <v>14.701950812047803</v>
      </c>
    </row>
    <row r="26" spans="1:14" x14ac:dyDescent="0.25">
      <c r="A26" s="19"/>
      <c r="B26" s="22" t="s">
        <v>47</v>
      </c>
      <c r="C26" s="19" t="s">
        <v>20</v>
      </c>
      <c r="D26" s="22" t="s">
        <v>19</v>
      </c>
      <c r="E26" s="32" t="s">
        <v>19</v>
      </c>
      <c r="F26" s="22" t="s">
        <v>43</v>
      </c>
      <c r="G26" s="11">
        <v>66.072546381654618</v>
      </c>
      <c r="H26" s="12">
        <v>26.445605041562576</v>
      </c>
      <c r="I26" s="12">
        <v>10.745580871371351</v>
      </c>
      <c r="J26" s="12">
        <v>3.6100489381503595</v>
      </c>
      <c r="K26" s="11">
        <f t="shared" si="1"/>
        <v>19.021238184757507</v>
      </c>
      <c r="L26" s="12">
        <f t="shared" si="1"/>
        <v>7.6132702609938168</v>
      </c>
      <c r="M26" s="12">
        <f t="shared" si="1"/>
        <v>3.0934823066646588</v>
      </c>
      <c r="N26" s="33">
        <f t="shared" si="1"/>
        <v>1.0392758334837664</v>
      </c>
    </row>
    <row r="27" spans="1:14" x14ac:dyDescent="0.25">
      <c r="A27" s="19"/>
      <c r="C27" s="19"/>
      <c r="E27" s="32"/>
      <c r="F27" s="22" t="s">
        <v>44</v>
      </c>
      <c r="G27" s="11">
        <v>7.7453410388920032</v>
      </c>
      <c r="H27" s="12">
        <v>5.6416848014327101</v>
      </c>
      <c r="I27" s="12">
        <v>2.4952157059660878</v>
      </c>
      <c r="J27" s="12">
        <v>0.85992721634860891</v>
      </c>
      <c r="K27" s="11">
        <f t="shared" si="1"/>
        <v>2.2297608430579237</v>
      </c>
      <c r="L27" s="12">
        <f t="shared" si="1"/>
        <v>1.624151576533966</v>
      </c>
      <c r="M27" s="12">
        <f t="shared" si="1"/>
        <v>0.71833302732686721</v>
      </c>
      <c r="N27" s="33">
        <f t="shared" si="1"/>
        <v>0.24755940703783688</v>
      </c>
    </row>
    <row r="28" spans="1:14" x14ac:dyDescent="0.25">
      <c r="A28" s="19"/>
      <c r="B28" s="22" t="s">
        <v>48</v>
      </c>
      <c r="C28" s="19" t="s">
        <v>20</v>
      </c>
      <c r="D28" s="22" t="s">
        <v>19</v>
      </c>
      <c r="E28" s="32" t="s">
        <v>20</v>
      </c>
      <c r="F28" s="22" t="s">
        <v>43</v>
      </c>
      <c r="G28" s="11">
        <v>264.27436734457831</v>
      </c>
      <c r="H28" s="12">
        <v>105.77608892252476</v>
      </c>
      <c r="I28" s="12">
        <v>42.979750926023733</v>
      </c>
      <c r="J28" s="12">
        <v>14.439331484241812</v>
      </c>
      <c r="K28" s="11">
        <f t="shared" si="1"/>
        <v>76.08039893529893</v>
      </c>
      <c r="L28" s="12">
        <f t="shared" si="1"/>
        <v>30.451258379320976</v>
      </c>
      <c r="M28" s="12">
        <f t="shared" si="1"/>
        <v>12.373188627590723</v>
      </c>
      <c r="N28" s="33">
        <f t="shared" si="1"/>
        <v>4.1568545247817292</v>
      </c>
    </row>
    <row r="29" spans="1:14" x14ac:dyDescent="0.25">
      <c r="A29" s="19"/>
      <c r="C29" s="19"/>
      <c r="E29" s="32"/>
      <c r="F29" s="22" t="s">
        <v>44</v>
      </c>
      <c r="G29" s="11">
        <v>30.97950987234108</v>
      </c>
      <c r="H29" s="12">
        <v>22.565388551002222</v>
      </c>
      <c r="I29" s="12">
        <v>9.9802654535732405</v>
      </c>
      <c r="J29" s="12">
        <v>3.4395029934249961</v>
      </c>
      <c r="K29" s="11">
        <f t="shared" si="1"/>
        <v>8.9185095534998151</v>
      </c>
      <c r="L29" s="12">
        <f t="shared" si="1"/>
        <v>6.4962174740610417</v>
      </c>
      <c r="M29" s="12">
        <f t="shared" si="1"/>
        <v>2.8731601358750232</v>
      </c>
      <c r="N29" s="33">
        <f t="shared" si="1"/>
        <v>0.99017836087650002</v>
      </c>
    </row>
    <row r="30" spans="1:14" x14ac:dyDescent="0.25">
      <c r="A30" s="19"/>
      <c r="B30" s="22" t="s">
        <v>49</v>
      </c>
      <c r="C30" s="19" t="s">
        <v>20</v>
      </c>
      <c r="D30" s="22" t="s">
        <v>19</v>
      </c>
      <c r="E30" s="32" t="s">
        <v>18</v>
      </c>
      <c r="F30" s="22" t="s">
        <v>43</v>
      </c>
      <c r="G30" s="11">
        <v>1020.0987415864316</v>
      </c>
      <c r="H30" s="12">
        <v>408.29557661607106</v>
      </c>
      <c r="I30" s="12">
        <v>165.90178712326238</v>
      </c>
      <c r="J30" s="12">
        <v>55.735802243806205</v>
      </c>
      <c r="K30" s="11">
        <f t="shared" si="1"/>
        <v>293.67024881417933</v>
      </c>
      <c r="L30" s="12">
        <f t="shared" si="1"/>
        <v>117.54182089088586</v>
      </c>
      <c r="M30" s="12">
        <f t="shared" si="1"/>
        <v>47.760493290518838</v>
      </c>
      <c r="N30" s="33">
        <f t="shared" si="1"/>
        <v>16.045453489474408</v>
      </c>
    </row>
    <row r="31" spans="1:14" x14ac:dyDescent="0.25">
      <c r="A31" s="19"/>
      <c r="C31" s="19"/>
      <c r="E31" s="32"/>
      <c r="F31" s="22" t="s">
        <v>44</v>
      </c>
      <c r="G31" s="11">
        <v>119.58087102157204</v>
      </c>
      <c r="H31" s="12">
        <v>87.102372793774009</v>
      </c>
      <c r="I31" s="12">
        <v>38.523812703386888</v>
      </c>
      <c r="J31" s="12">
        <v>13.276477437181097</v>
      </c>
      <c r="K31" s="11">
        <f t="shared" si="1"/>
        <v>34.425436200134648</v>
      </c>
      <c r="L31" s="12">
        <f t="shared" si="1"/>
        <v>25.075391673234126</v>
      </c>
      <c r="M31" s="12">
        <f t="shared" si="1"/>
        <v>11.09039468500894</v>
      </c>
      <c r="N31" s="33">
        <f t="shared" si="1"/>
        <v>3.8220872876377934</v>
      </c>
    </row>
    <row r="32" spans="1:14" x14ac:dyDescent="0.25">
      <c r="A32" s="19"/>
      <c r="B32" s="22" t="s">
        <v>50</v>
      </c>
      <c r="C32" s="19" t="s">
        <v>20</v>
      </c>
      <c r="D32" s="22" t="s">
        <v>20</v>
      </c>
      <c r="E32" s="32" t="s">
        <v>19</v>
      </c>
      <c r="F32" s="22" t="s">
        <v>43</v>
      </c>
      <c r="G32" s="11">
        <v>148.6632293587229</v>
      </c>
      <c r="H32" s="12">
        <v>59.502611343515795</v>
      </c>
      <c r="I32" s="12">
        <v>24.177556960585537</v>
      </c>
      <c r="J32" s="12">
        <v>8.1226101108383091</v>
      </c>
      <c r="K32" s="11">
        <f t="shared" si="1"/>
        <v>42.797785915704395</v>
      </c>
      <c r="L32" s="12">
        <f t="shared" si="1"/>
        <v>17.129858087236087</v>
      </c>
      <c r="M32" s="12">
        <f t="shared" si="1"/>
        <v>6.9603351899954822</v>
      </c>
      <c r="N32" s="33">
        <f t="shared" si="1"/>
        <v>2.3383706253384746</v>
      </c>
    </row>
    <row r="33" spans="1:14" x14ac:dyDescent="0.25">
      <c r="A33" s="19"/>
      <c r="C33" s="19"/>
      <c r="E33" s="32"/>
      <c r="F33" s="22" t="s">
        <v>44</v>
      </c>
      <c r="G33" s="11">
        <v>17.427017337507007</v>
      </c>
      <c r="H33" s="12">
        <v>12.693790803223598</v>
      </c>
      <c r="I33" s="12">
        <v>5.6142353384236978</v>
      </c>
      <c r="J33" s="12">
        <v>1.9348362367843701</v>
      </c>
      <c r="K33" s="11">
        <f t="shared" si="1"/>
        <v>5.0169618968803276</v>
      </c>
      <c r="L33" s="12">
        <f t="shared" si="1"/>
        <v>3.6543410472014237</v>
      </c>
      <c r="M33" s="12">
        <f t="shared" si="1"/>
        <v>1.6162493114854517</v>
      </c>
      <c r="N33" s="33">
        <f t="shared" si="1"/>
        <v>0.55700866583513298</v>
      </c>
    </row>
    <row r="34" spans="1:14" x14ac:dyDescent="0.25">
      <c r="A34" s="19"/>
      <c r="B34" s="22" t="s">
        <v>51</v>
      </c>
      <c r="C34" s="19" t="s">
        <v>20</v>
      </c>
      <c r="D34" s="22" t="s">
        <v>20</v>
      </c>
      <c r="E34" s="32" t="s">
        <v>20</v>
      </c>
      <c r="F34" s="22" t="s">
        <v>43</v>
      </c>
      <c r="G34" s="11">
        <v>594.61732652530122</v>
      </c>
      <c r="H34" s="12">
        <v>237.99620007568069</v>
      </c>
      <c r="I34" s="12">
        <v>96.704439583553395</v>
      </c>
      <c r="J34" s="12">
        <v>32.488495839544079</v>
      </c>
      <c r="K34" s="11">
        <f t="shared" si="1"/>
        <v>171.18089760442263</v>
      </c>
      <c r="L34" s="12">
        <f t="shared" si="1"/>
        <v>68.515331353472178</v>
      </c>
      <c r="M34" s="12">
        <f t="shared" si="1"/>
        <v>27.839674412079123</v>
      </c>
      <c r="N34" s="33">
        <f t="shared" si="1"/>
        <v>9.3529226807588923</v>
      </c>
    </row>
    <row r="35" spans="1:14" x14ac:dyDescent="0.25">
      <c r="A35" s="19"/>
      <c r="C35" s="19"/>
      <c r="E35" s="32"/>
      <c r="F35" s="22" t="s">
        <v>44</v>
      </c>
      <c r="G35" s="11">
        <v>69.70389721276743</v>
      </c>
      <c r="H35" s="12">
        <v>50.772124239754994</v>
      </c>
      <c r="I35" s="12">
        <v>22.455597270539791</v>
      </c>
      <c r="J35" s="12">
        <v>7.7388817352062409</v>
      </c>
      <c r="K35" s="11">
        <f t="shared" si="1"/>
        <v>20.066646495374584</v>
      </c>
      <c r="L35" s="12">
        <f t="shared" si="1"/>
        <v>14.616489316637344</v>
      </c>
      <c r="M35" s="12">
        <f t="shared" si="1"/>
        <v>6.4646103057188018</v>
      </c>
      <c r="N35" s="33">
        <f t="shared" si="1"/>
        <v>2.2279013119721247</v>
      </c>
    </row>
    <row r="36" spans="1:14" x14ac:dyDescent="0.25">
      <c r="A36" s="19"/>
      <c r="B36" s="22" t="s">
        <v>52</v>
      </c>
      <c r="C36" s="19" t="s">
        <v>20</v>
      </c>
      <c r="D36" s="22" t="s">
        <v>20</v>
      </c>
      <c r="E36" s="32" t="s">
        <v>18</v>
      </c>
      <c r="F36" s="22" t="s">
        <v>43</v>
      </c>
      <c r="G36" s="11">
        <v>2295.2221685694708</v>
      </c>
      <c r="H36" s="12">
        <v>918.66504738615981</v>
      </c>
      <c r="I36" s="12">
        <v>373.27902102734032</v>
      </c>
      <c r="J36" s="12">
        <v>125.40555504856394</v>
      </c>
      <c r="K36" s="11">
        <f t="shared" si="1"/>
        <v>660.75805983190332</v>
      </c>
      <c r="L36" s="12">
        <f t="shared" si="1"/>
        <v>264.46909700449316</v>
      </c>
      <c r="M36" s="12">
        <f t="shared" si="1"/>
        <v>107.46110990366738</v>
      </c>
      <c r="N36" s="33">
        <f t="shared" si="1"/>
        <v>36.102270351317415</v>
      </c>
    </row>
    <row r="37" spans="1:14" x14ac:dyDescent="0.25">
      <c r="A37" s="19"/>
      <c r="C37" s="19"/>
      <c r="E37" s="32"/>
      <c r="F37" s="22" t="s">
        <v>44</v>
      </c>
      <c r="G37" s="11">
        <v>269.05695979853704</v>
      </c>
      <c r="H37" s="12">
        <v>195.98033878599148</v>
      </c>
      <c r="I37" s="12">
        <v>86.678578582620489</v>
      </c>
      <c r="J37" s="12">
        <v>29.872074233657461</v>
      </c>
      <c r="K37" s="11">
        <f t="shared" si="1"/>
        <v>77.457231450302956</v>
      </c>
      <c r="L37" s="12">
        <f t="shared" si="1"/>
        <v>56.419631264776768</v>
      </c>
      <c r="M37" s="12">
        <f t="shared" si="1"/>
        <v>24.953388041270109</v>
      </c>
      <c r="N37" s="33">
        <f t="shared" si="1"/>
        <v>8.5996963971850331</v>
      </c>
    </row>
    <row r="38" spans="1:14" x14ac:dyDescent="0.25">
      <c r="A38" s="19"/>
      <c r="B38" s="22" t="s">
        <v>53</v>
      </c>
      <c r="C38" s="19" t="s">
        <v>20</v>
      </c>
      <c r="D38" s="22" t="s">
        <v>18</v>
      </c>
      <c r="E38" s="32" t="s">
        <v>19</v>
      </c>
      <c r="F38" s="22" t="s">
        <v>43</v>
      </c>
      <c r="G38" s="11">
        <v>231.25391233579117</v>
      </c>
      <c r="H38" s="12">
        <v>92.559617645469004</v>
      </c>
      <c r="I38" s="12">
        <v>37.609533049799722</v>
      </c>
      <c r="J38" s="12">
        <v>12.635171283526256</v>
      </c>
      <c r="K38" s="11">
        <f t="shared" si="1"/>
        <v>66.574333646651283</v>
      </c>
      <c r="L38" s="12">
        <f t="shared" si="1"/>
        <v>26.64644591347836</v>
      </c>
      <c r="M38" s="12">
        <f t="shared" si="1"/>
        <v>10.827188073326306</v>
      </c>
      <c r="N38" s="33">
        <f t="shared" si="1"/>
        <v>3.6374654171931819</v>
      </c>
    </row>
    <row r="39" spans="1:14" x14ac:dyDescent="0.25">
      <c r="A39" s="19"/>
      <c r="C39" s="19"/>
      <c r="E39" s="32"/>
      <c r="F39" s="22" t="s">
        <v>44</v>
      </c>
      <c r="G39" s="11">
        <v>27.108693636122009</v>
      </c>
      <c r="H39" s="12">
        <v>19.745896805014482</v>
      </c>
      <c r="I39" s="12">
        <v>8.7332549708813065</v>
      </c>
      <c r="J39" s="12">
        <v>3.0097452572201311</v>
      </c>
      <c r="K39" s="11">
        <f t="shared" si="1"/>
        <v>7.8041629507027315</v>
      </c>
      <c r="L39" s="12">
        <f t="shared" si="1"/>
        <v>5.6845305178688808</v>
      </c>
      <c r="M39" s="12">
        <f t="shared" si="1"/>
        <v>2.5141655956440356</v>
      </c>
      <c r="N39" s="33">
        <f t="shared" si="1"/>
        <v>0.8664579246324291</v>
      </c>
    </row>
    <row r="40" spans="1:14" x14ac:dyDescent="0.25">
      <c r="A40" s="19"/>
      <c r="B40" s="22" t="s">
        <v>54</v>
      </c>
      <c r="C40" s="19" t="s">
        <v>20</v>
      </c>
      <c r="D40" s="22" t="s">
        <v>18</v>
      </c>
      <c r="E40" s="32" t="s">
        <v>20</v>
      </c>
      <c r="F40" s="22" t="s">
        <v>43</v>
      </c>
      <c r="G40" s="11">
        <v>924.96028570602402</v>
      </c>
      <c r="H40" s="12">
        <v>370.21631122883662</v>
      </c>
      <c r="I40" s="12">
        <v>150.42912824108305</v>
      </c>
      <c r="J40" s="12">
        <v>50.537660194846332</v>
      </c>
      <c r="K40" s="11">
        <f t="shared" si="1"/>
        <v>266.28139627354625</v>
      </c>
      <c r="L40" s="12">
        <f t="shared" si="1"/>
        <v>106.57940432762338</v>
      </c>
      <c r="M40" s="12">
        <f t="shared" si="1"/>
        <v>43.306160196567532</v>
      </c>
      <c r="N40" s="33">
        <f t="shared" si="1"/>
        <v>14.548990836736049</v>
      </c>
    </row>
    <row r="41" spans="1:14" x14ac:dyDescent="0.25">
      <c r="A41" s="19"/>
      <c r="C41" s="19"/>
      <c r="E41" s="32"/>
      <c r="F41" s="22" t="s">
        <v>44</v>
      </c>
      <c r="G41" s="11">
        <v>108.42828455319376</v>
      </c>
      <c r="H41" s="12">
        <v>78.978859928507759</v>
      </c>
      <c r="I41" s="12">
        <v>34.930929087506335</v>
      </c>
      <c r="J41" s="12">
        <v>12.038260476987483</v>
      </c>
      <c r="K41" s="11">
        <f t="shared" si="1"/>
        <v>31.214783437249348</v>
      </c>
      <c r="L41" s="12">
        <f t="shared" si="1"/>
        <v>22.736761159213643</v>
      </c>
      <c r="M41" s="12">
        <f t="shared" si="1"/>
        <v>10.056060475562578</v>
      </c>
      <c r="N41" s="33">
        <f t="shared" si="1"/>
        <v>3.465624263067749</v>
      </c>
    </row>
    <row r="42" spans="1:14" x14ac:dyDescent="0.25">
      <c r="A42" s="19"/>
      <c r="B42" s="22" t="s">
        <v>55</v>
      </c>
      <c r="C42" s="19" t="s">
        <v>20</v>
      </c>
      <c r="D42" s="22" t="s">
        <v>18</v>
      </c>
      <c r="E42" s="32" t="s">
        <v>18</v>
      </c>
      <c r="F42" s="22" t="s">
        <v>43</v>
      </c>
      <c r="G42" s="11">
        <v>3570.3455955525101</v>
      </c>
      <c r="H42" s="12">
        <v>1429.0345181562484</v>
      </c>
      <c r="I42" s="12">
        <v>580.65625493141829</v>
      </c>
      <c r="J42" s="12">
        <v>195.07530785332168</v>
      </c>
      <c r="K42" s="11">
        <f t="shared" si="1"/>
        <v>1027.8458708496273</v>
      </c>
      <c r="L42" s="12">
        <f t="shared" si="1"/>
        <v>411.39637311810043</v>
      </c>
      <c r="M42" s="12">
        <f t="shared" si="1"/>
        <v>167.16172651681592</v>
      </c>
      <c r="N42" s="33">
        <f t="shared" si="1"/>
        <v>56.159087213160419</v>
      </c>
    </row>
    <row r="43" spans="1:14" x14ac:dyDescent="0.25">
      <c r="A43" s="19"/>
      <c r="C43" s="19"/>
      <c r="E43" s="32"/>
      <c r="F43" s="22" t="s">
        <v>44</v>
      </c>
      <c r="G43" s="11">
        <v>418.53304857550205</v>
      </c>
      <c r="H43" s="12">
        <v>304.85830477820895</v>
      </c>
      <c r="I43" s="12">
        <v>134.8333444618541</v>
      </c>
      <c r="J43" s="12">
        <v>46.467671030133829</v>
      </c>
      <c r="K43" s="11">
        <f t="shared" si="1"/>
        <v>120.48902670047126</v>
      </c>
      <c r="L43" s="12">
        <f t="shared" si="1"/>
        <v>87.763870856319414</v>
      </c>
      <c r="M43" s="12">
        <f t="shared" si="1"/>
        <v>38.816381397531288</v>
      </c>
      <c r="N43" s="33">
        <f t="shared" si="1"/>
        <v>13.377305506732274</v>
      </c>
    </row>
    <row r="44" spans="1:14" x14ac:dyDescent="0.25">
      <c r="A44" s="19"/>
      <c r="B44" s="22" t="s">
        <v>47</v>
      </c>
      <c r="C44" s="19" t="s">
        <v>19</v>
      </c>
      <c r="D44" s="22" t="s">
        <v>19</v>
      </c>
      <c r="E44" s="32" t="s">
        <v>19</v>
      </c>
      <c r="F44" s="22" t="s">
        <v>43</v>
      </c>
      <c r="G44" s="11">
        <v>65.6825688857909</v>
      </c>
      <c r="H44" s="12">
        <v>26.25018343851012</v>
      </c>
      <c r="I44" s="12">
        <v>10.654008961423695</v>
      </c>
      <c r="J44" s="12">
        <v>3.5788947076227</v>
      </c>
      <c r="K44" s="11">
        <f t="shared" si="1"/>
        <v>18.908969848788267</v>
      </c>
      <c r="L44" s="12">
        <f t="shared" si="1"/>
        <v>7.5570114808851097</v>
      </c>
      <c r="M44" s="12">
        <f t="shared" si="1"/>
        <v>3.0671202061322189</v>
      </c>
      <c r="N44" s="33">
        <f t="shared" si="1"/>
        <v>1.030307024624691</v>
      </c>
    </row>
    <row r="45" spans="1:14" x14ac:dyDescent="0.25">
      <c r="A45" s="19"/>
      <c r="C45" s="19"/>
      <c r="E45" s="32"/>
      <c r="F45" s="22" t="s">
        <v>44</v>
      </c>
      <c r="G45" s="11">
        <v>7.6611809817472469</v>
      </c>
      <c r="H45" s="12">
        <v>5.5501375375362425</v>
      </c>
      <c r="I45" s="12">
        <v>2.4524041961493137</v>
      </c>
      <c r="J45" s="12">
        <v>0.84502645253124509</v>
      </c>
      <c r="K45" s="11">
        <f t="shared" si="1"/>
        <v>2.2055324973945623</v>
      </c>
      <c r="L45" s="12">
        <f t="shared" si="1"/>
        <v>1.5977965712087732</v>
      </c>
      <c r="M45" s="12">
        <f t="shared" si="1"/>
        <v>0.70600827264630539</v>
      </c>
      <c r="N45" s="33">
        <f t="shared" si="1"/>
        <v>0.24326971346272153</v>
      </c>
    </row>
    <row r="46" spans="1:14" x14ac:dyDescent="0.25">
      <c r="A46" s="19"/>
      <c r="B46" s="22" t="s">
        <v>48</v>
      </c>
      <c r="C46" s="19" t="s">
        <v>19</v>
      </c>
      <c r="D46" s="22" t="s">
        <v>19</v>
      </c>
      <c r="E46" s="32" t="s">
        <v>20</v>
      </c>
      <c r="F46" s="22" t="s">
        <v>43</v>
      </c>
      <c r="G46" s="11">
        <v>262.71455072418206</v>
      </c>
      <c r="H46" s="12">
        <v>104.99444929547249</v>
      </c>
      <c r="I46" s="12">
        <v>42.613485209122736</v>
      </c>
      <c r="J46" s="12">
        <v>14.314722020649375</v>
      </c>
      <c r="K46" s="11">
        <f t="shared" si="1"/>
        <v>75.63135246916579</v>
      </c>
      <c r="L46" s="12">
        <f t="shared" si="1"/>
        <v>30.226236727590983</v>
      </c>
      <c r="M46" s="12">
        <f t="shared" si="1"/>
        <v>12.267746536713183</v>
      </c>
      <c r="N46" s="33">
        <f t="shared" si="1"/>
        <v>4.1209814365345245</v>
      </c>
    </row>
    <row r="47" spans="1:14" x14ac:dyDescent="0.25">
      <c r="A47" s="19"/>
      <c r="C47" s="19"/>
      <c r="E47" s="32"/>
      <c r="F47" s="22" t="s">
        <v>44</v>
      </c>
      <c r="G47" s="11">
        <v>30.642889792207622</v>
      </c>
      <c r="H47" s="12">
        <v>22.199221412405553</v>
      </c>
      <c r="I47" s="12">
        <v>9.8090296636501275</v>
      </c>
      <c r="J47" s="12">
        <v>3.3799035054918631</v>
      </c>
      <c r="K47" s="11">
        <f t="shared" si="1"/>
        <v>8.8216019712642915</v>
      </c>
      <c r="L47" s="12">
        <f t="shared" si="1"/>
        <v>6.3908037623138556</v>
      </c>
      <c r="M47" s="12">
        <f t="shared" si="1"/>
        <v>2.8238640677763525</v>
      </c>
      <c r="N47" s="33">
        <f t="shared" si="1"/>
        <v>0.97302061355558744</v>
      </c>
    </row>
    <row r="48" spans="1:14" x14ac:dyDescent="0.25">
      <c r="A48" s="19"/>
      <c r="B48" s="22" t="s">
        <v>49</v>
      </c>
      <c r="C48" s="19" t="s">
        <v>19</v>
      </c>
      <c r="D48" s="22" t="s">
        <v>19</v>
      </c>
      <c r="E48" s="32" t="s">
        <v>18</v>
      </c>
      <c r="F48" s="22" t="s">
        <v>43</v>
      </c>
      <c r="G48" s="11">
        <v>1014.0778512989632</v>
      </c>
      <c r="H48" s="12">
        <v>405.27844859135246</v>
      </c>
      <c r="I48" s="12">
        <v>164.48800189448232</v>
      </c>
      <c r="J48" s="12">
        <v>55.254809863509763</v>
      </c>
      <c r="K48" s="11">
        <f t="shared" si="1"/>
        <v>291.93692999246019</v>
      </c>
      <c r="L48" s="12">
        <f t="shared" si="1"/>
        <v>116.67323758458221</v>
      </c>
      <c r="M48" s="12">
        <f t="shared" si="1"/>
        <v>47.353486945956583</v>
      </c>
      <c r="N48" s="33">
        <f t="shared" si="1"/>
        <v>15.906983411783983</v>
      </c>
    </row>
    <row r="49" spans="1:14" x14ac:dyDescent="0.25">
      <c r="A49" s="19"/>
      <c r="C49" s="19"/>
      <c r="E49" s="32"/>
      <c r="F49" s="22" t="s">
        <v>44</v>
      </c>
      <c r="G49" s="11">
        <v>118.28151791522579</v>
      </c>
      <c r="H49" s="12">
        <v>85.688968077130639</v>
      </c>
      <c r="I49" s="12">
        <v>37.862842759270549</v>
      </c>
      <c r="J49" s="12">
        <v>13.04642348510593</v>
      </c>
      <c r="K49" s="11">
        <f t="shared" si="1"/>
        <v>34.051373048713884</v>
      </c>
      <c r="L49" s="12">
        <f t="shared" si="1"/>
        <v>24.668494872081055</v>
      </c>
      <c r="M49" s="12">
        <f t="shared" si="1"/>
        <v>10.900111921160542</v>
      </c>
      <c r="N49" s="33">
        <f t="shared" si="1"/>
        <v>3.7558584035186615</v>
      </c>
    </row>
    <row r="50" spans="1:14" x14ac:dyDescent="0.25">
      <c r="A50" s="19"/>
      <c r="B50" s="22" t="s">
        <v>50</v>
      </c>
      <c r="C50" s="19" t="s">
        <v>19</v>
      </c>
      <c r="D50" s="22" t="s">
        <v>20</v>
      </c>
      <c r="E50" s="32" t="s">
        <v>19</v>
      </c>
      <c r="F50" s="22" t="s">
        <v>43</v>
      </c>
      <c r="G50" s="11">
        <v>147.78577999302954</v>
      </c>
      <c r="H50" s="12">
        <v>59.062912736647775</v>
      </c>
      <c r="I50" s="12">
        <v>23.971520163203316</v>
      </c>
      <c r="J50" s="12">
        <v>8.0525130921510755</v>
      </c>
      <c r="K50" s="11">
        <f t="shared" si="1"/>
        <v>42.545182159773603</v>
      </c>
      <c r="L50" s="12">
        <f t="shared" si="1"/>
        <v>17.003275831991498</v>
      </c>
      <c r="M50" s="12">
        <f t="shared" si="1"/>
        <v>6.9010204637974919</v>
      </c>
      <c r="N50" s="33">
        <f t="shared" si="1"/>
        <v>2.3181908054055551</v>
      </c>
    </row>
    <row r="51" spans="1:14" x14ac:dyDescent="0.25">
      <c r="A51" s="19"/>
      <c r="C51" s="19"/>
      <c r="E51" s="32"/>
      <c r="F51" s="22" t="s">
        <v>44</v>
      </c>
      <c r="G51" s="11">
        <v>17.237657208931303</v>
      </c>
      <c r="H51" s="12">
        <v>12.487809459456544</v>
      </c>
      <c r="I51" s="12">
        <v>5.5179094413359557</v>
      </c>
      <c r="J51" s="12">
        <v>1.9013095181953015</v>
      </c>
      <c r="K51" s="11">
        <f t="shared" si="1"/>
        <v>4.9624481191377638</v>
      </c>
      <c r="L51" s="12">
        <f t="shared" si="1"/>
        <v>3.5950422852197392</v>
      </c>
      <c r="M51" s="12">
        <f t="shared" si="1"/>
        <v>1.5885186134541869</v>
      </c>
      <c r="N51" s="33">
        <f t="shared" si="1"/>
        <v>0.54735685529112343</v>
      </c>
    </row>
    <row r="52" spans="1:14" x14ac:dyDescent="0.25">
      <c r="A52" s="19"/>
      <c r="B52" s="22" t="s">
        <v>51</v>
      </c>
      <c r="C52" s="19" t="s">
        <v>19</v>
      </c>
      <c r="D52" s="22" t="s">
        <v>20</v>
      </c>
      <c r="E52" s="32" t="s">
        <v>20</v>
      </c>
      <c r="F52" s="22" t="s">
        <v>43</v>
      </c>
      <c r="G52" s="11">
        <v>591.10773912940965</v>
      </c>
      <c r="H52" s="12">
        <v>236.23751091481307</v>
      </c>
      <c r="I52" s="12">
        <v>95.880341720526147</v>
      </c>
      <c r="J52" s="12">
        <v>32.208124546461093</v>
      </c>
      <c r="K52" s="11">
        <f t="shared" si="1"/>
        <v>170.17054305562303</v>
      </c>
      <c r="L52" s="12">
        <f t="shared" si="1"/>
        <v>68.009032637079699</v>
      </c>
      <c r="M52" s="12">
        <f t="shared" si="1"/>
        <v>27.602429707604664</v>
      </c>
      <c r="N52" s="33">
        <f t="shared" si="1"/>
        <v>9.2722082322026793</v>
      </c>
    </row>
    <row r="53" spans="1:14" x14ac:dyDescent="0.25">
      <c r="A53" s="19"/>
      <c r="C53" s="19"/>
      <c r="E53" s="32"/>
      <c r="F53" s="22" t="s">
        <v>44</v>
      </c>
      <c r="G53" s="11">
        <v>68.946502032467151</v>
      </c>
      <c r="H53" s="12">
        <v>49.94824817791249</v>
      </c>
      <c r="I53" s="12">
        <v>22.070316743212786</v>
      </c>
      <c r="J53" s="12">
        <v>7.6047828873566914</v>
      </c>
      <c r="K53" s="11">
        <f t="shared" si="1"/>
        <v>19.848604435344654</v>
      </c>
      <c r="L53" s="12">
        <f t="shared" si="1"/>
        <v>14.379308465206172</v>
      </c>
      <c r="M53" s="12">
        <f t="shared" si="1"/>
        <v>6.353694152496792</v>
      </c>
      <c r="N53" s="33">
        <f t="shared" si="1"/>
        <v>2.1892963805000716</v>
      </c>
    </row>
    <row r="54" spans="1:14" x14ac:dyDescent="0.25">
      <c r="A54" s="19"/>
      <c r="B54" s="22" t="s">
        <v>52</v>
      </c>
      <c r="C54" s="19" t="s">
        <v>19</v>
      </c>
      <c r="D54" s="22" t="s">
        <v>20</v>
      </c>
      <c r="E54" s="32" t="s">
        <v>18</v>
      </c>
      <c r="F54" s="22" t="s">
        <v>43</v>
      </c>
      <c r="G54" s="11">
        <v>2281.6751654226669</v>
      </c>
      <c r="H54" s="12">
        <v>911.87650933054283</v>
      </c>
      <c r="I54" s="12">
        <v>370.09800426258516</v>
      </c>
      <c r="J54" s="12">
        <v>124.32332219289695</v>
      </c>
      <c r="K54" s="11">
        <f t="shared" si="1"/>
        <v>656.85809248303542</v>
      </c>
      <c r="L54" s="12">
        <f t="shared" si="1"/>
        <v>262.51478456530992</v>
      </c>
      <c r="M54" s="12">
        <f t="shared" si="1"/>
        <v>106.54534562840229</v>
      </c>
      <c r="N54" s="33">
        <f t="shared" si="1"/>
        <v>35.790712676513955</v>
      </c>
    </row>
    <row r="55" spans="1:14" x14ac:dyDescent="0.25">
      <c r="A55" s="19"/>
      <c r="C55" s="19"/>
      <c r="E55" s="32"/>
      <c r="F55" s="22" t="s">
        <v>44</v>
      </c>
      <c r="G55" s="11">
        <v>266.133415309258</v>
      </c>
      <c r="H55" s="12">
        <v>192.80017817354391</v>
      </c>
      <c r="I55" s="12">
        <v>85.191396208358725</v>
      </c>
      <c r="J55" s="12">
        <v>29.354452841488335</v>
      </c>
      <c r="K55" s="11">
        <f t="shared" si="1"/>
        <v>76.615589359606233</v>
      </c>
      <c r="L55" s="12">
        <f t="shared" si="1"/>
        <v>55.50411346218236</v>
      </c>
      <c r="M55" s="12">
        <f t="shared" si="1"/>
        <v>24.525251822611217</v>
      </c>
      <c r="N55" s="33">
        <f t="shared" si="1"/>
        <v>8.4506814079169867</v>
      </c>
    </row>
    <row r="56" spans="1:14" x14ac:dyDescent="0.25">
      <c r="A56" s="19"/>
      <c r="B56" s="22" t="s">
        <v>53</v>
      </c>
      <c r="C56" s="19" t="s">
        <v>19</v>
      </c>
      <c r="D56" s="22" t="s">
        <v>18</v>
      </c>
      <c r="E56" s="32" t="s">
        <v>19</v>
      </c>
      <c r="F56" s="22" t="s">
        <v>43</v>
      </c>
      <c r="G56" s="11">
        <v>229.88899110026813</v>
      </c>
      <c r="H56" s="12">
        <v>91.875642034785415</v>
      </c>
      <c r="I56" s="12">
        <v>37.289031364982932</v>
      </c>
      <c r="J56" s="12">
        <v>12.526131476679449</v>
      </c>
      <c r="K56" s="11">
        <f t="shared" si="1"/>
        <v>66.181394470758931</v>
      </c>
      <c r="L56" s="12">
        <f t="shared" si="1"/>
        <v>26.449540183097884</v>
      </c>
      <c r="M56" s="12">
        <f t="shared" si="1"/>
        <v>10.734920721462764</v>
      </c>
      <c r="N56" s="33">
        <f t="shared" si="1"/>
        <v>3.6060745861864181</v>
      </c>
    </row>
    <row r="57" spans="1:14" x14ac:dyDescent="0.25">
      <c r="A57" s="19"/>
      <c r="C57" s="19"/>
      <c r="E57" s="32"/>
      <c r="F57" s="22" t="s">
        <v>44</v>
      </c>
      <c r="G57" s="11">
        <v>26.814133436115359</v>
      </c>
      <c r="H57" s="12">
        <v>19.425481381376844</v>
      </c>
      <c r="I57" s="12">
        <v>8.5834146865225982</v>
      </c>
      <c r="J57" s="12">
        <v>2.9575925838593577</v>
      </c>
      <c r="K57" s="11">
        <f t="shared" si="1"/>
        <v>7.7193637408809659</v>
      </c>
      <c r="L57" s="12">
        <f t="shared" si="1"/>
        <v>5.5922879992307051</v>
      </c>
      <c r="M57" s="12">
        <f t="shared" si="1"/>
        <v>2.4710289542620689</v>
      </c>
      <c r="N57" s="33">
        <f t="shared" si="1"/>
        <v>0.85144399711952545</v>
      </c>
    </row>
    <row r="58" spans="1:14" x14ac:dyDescent="0.25">
      <c r="A58" s="19"/>
      <c r="B58" s="22" t="s">
        <v>54</v>
      </c>
      <c r="C58" s="19" t="s">
        <v>19</v>
      </c>
      <c r="D58" s="22" t="s">
        <v>18</v>
      </c>
      <c r="E58" s="32" t="s">
        <v>20</v>
      </c>
      <c r="F58" s="22" t="s">
        <v>43</v>
      </c>
      <c r="G58" s="11">
        <v>919.50092753463707</v>
      </c>
      <c r="H58" s="12">
        <v>367.48057253415362</v>
      </c>
      <c r="I58" s="12">
        <v>149.14719823192954</v>
      </c>
      <c r="J58" s="12">
        <v>50.101527072272809</v>
      </c>
      <c r="K58" s="11">
        <f t="shared" si="1"/>
        <v>264.70973364208021</v>
      </c>
      <c r="L58" s="12">
        <f t="shared" si="1"/>
        <v>105.79182854656841</v>
      </c>
      <c r="M58" s="12">
        <f t="shared" si="1"/>
        <v>42.937112878496137</v>
      </c>
      <c r="N58" s="33">
        <f t="shared" si="1"/>
        <v>14.423435027870836</v>
      </c>
    </row>
    <row r="59" spans="1:14" x14ac:dyDescent="0.25">
      <c r="A59" s="19"/>
      <c r="C59" s="19"/>
      <c r="E59" s="32"/>
      <c r="F59" s="22" t="s">
        <v>44</v>
      </c>
      <c r="G59" s="11">
        <v>107.25011427272666</v>
      </c>
      <c r="H59" s="12">
        <v>77.697274943419416</v>
      </c>
      <c r="I59" s="12">
        <v>34.331603822775442</v>
      </c>
      <c r="J59" s="12">
        <v>11.829662269221519</v>
      </c>
      <c r="K59" s="11">
        <f t="shared" si="1"/>
        <v>30.875606899425019</v>
      </c>
      <c r="L59" s="12">
        <f t="shared" si="1"/>
        <v>22.367813168098486</v>
      </c>
      <c r="M59" s="12">
        <f t="shared" si="1"/>
        <v>9.8835242372172303</v>
      </c>
      <c r="N59" s="33">
        <f t="shared" si="1"/>
        <v>3.4055721474445555</v>
      </c>
    </row>
    <row r="60" spans="1:14" x14ac:dyDescent="0.25">
      <c r="A60" s="19"/>
      <c r="B60" s="22" t="s">
        <v>55</v>
      </c>
      <c r="C60" s="19" t="s">
        <v>19</v>
      </c>
      <c r="D60" s="22" t="s">
        <v>18</v>
      </c>
      <c r="E60" s="32" t="s">
        <v>18</v>
      </c>
      <c r="F60" s="22" t="s">
        <v>43</v>
      </c>
      <c r="G60" s="11">
        <v>3549.2724795463705</v>
      </c>
      <c r="H60" s="12">
        <v>1418.4745700697333</v>
      </c>
      <c r="I60" s="12">
        <v>575.70800663068803</v>
      </c>
      <c r="J60" s="12">
        <v>193.39183452228414</v>
      </c>
      <c r="K60" s="11">
        <f t="shared" si="1"/>
        <v>1021.7792549736106</v>
      </c>
      <c r="L60" s="12">
        <f t="shared" si="1"/>
        <v>408.35633154603767</v>
      </c>
      <c r="M60" s="12">
        <f t="shared" si="1"/>
        <v>165.737204310848</v>
      </c>
      <c r="N60" s="33">
        <f t="shared" si="1"/>
        <v>55.674441941243934</v>
      </c>
    </row>
    <row r="61" spans="1:14" ht="15.75" thickBot="1" x14ac:dyDescent="0.3">
      <c r="A61" s="20"/>
      <c r="B61" s="34"/>
      <c r="C61" s="20"/>
      <c r="D61" s="34"/>
      <c r="E61" s="35"/>
      <c r="F61" s="34" t="s">
        <v>44</v>
      </c>
      <c r="G61" s="13">
        <v>413.98531270329022</v>
      </c>
      <c r="H61" s="14">
        <v>299.91138826995717</v>
      </c>
      <c r="I61" s="14">
        <v>132.51994965744692</v>
      </c>
      <c r="J61" s="14">
        <v>45.662482197870744</v>
      </c>
      <c r="K61" s="13">
        <f t="shared" si="1"/>
        <v>119.1798056704986</v>
      </c>
      <c r="L61" s="14">
        <f t="shared" si="1"/>
        <v>86.339732052283679</v>
      </c>
      <c r="M61" s="14">
        <f t="shared" si="1"/>
        <v>38.150391724061897</v>
      </c>
      <c r="N61" s="36">
        <f t="shared" si="1"/>
        <v>13.145504412315315</v>
      </c>
    </row>
  </sheetData>
  <sheetProtection algorithmName="SHA-512" hashValue="/abyoZ18BOQ8MHP5imF1p3X2wWMQ9gHHojb9+6myHkBX9xvRsj8AZR0dSYb8reYhXVJPdm70F78iME1lw3ZIrQ==" saltValue="PXudVI1jrMqw4jZkTSt8tg==" spinCount="100000" sheet="1" objects="1" scenarios="1"/>
  <mergeCells count="6">
    <mergeCell ref="K6:N6"/>
    <mergeCell ref="A6:A7"/>
    <mergeCell ref="B6:B7"/>
    <mergeCell ref="C6:E6"/>
    <mergeCell ref="F6:F7"/>
    <mergeCell ref="G6:J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D3429-F8F8-4DAE-9FAD-87DBCF63E45C}">
  <dimension ref="A1:N43"/>
  <sheetViews>
    <sheetView topLeftCell="A9" zoomScale="80" zoomScaleNormal="80" workbookViewId="0">
      <selection activeCell="A6" sqref="A6:N43"/>
    </sheetView>
  </sheetViews>
  <sheetFormatPr defaultColWidth="8.7109375" defaultRowHeight="15" x14ac:dyDescent="0.25"/>
  <cols>
    <col min="1" max="1" width="24.28515625" style="22" customWidth="1"/>
    <col min="2" max="2" width="8.7109375" style="22"/>
    <col min="3" max="5" width="11.7109375" style="22" customWidth="1"/>
    <col min="6" max="6" width="13.7109375" style="22" customWidth="1"/>
    <col min="7" max="15" width="8.7109375" style="22"/>
    <col min="16" max="24" width="7" style="22" bestFit="1" customWidth="1"/>
    <col min="25" max="25" width="8.7109375" style="22"/>
    <col min="26" max="34" width="7" style="22" bestFit="1" customWidth="1"/>
    <col min="35" max="16384" width="8.7109375" style="22"/>
  </cols>
  <sheetData>
    <row r="1" spans="1:14" x14ac:dyDescent="0.25">
      <c r="A1" s="21" t="s">
        <v>72</v>
      </c>
    </row>
    <row r="2" spans="1:14" x14ac:dyDescent="0.25">
      <c r="A2" s="22" t="s">
        <v>92</v>
      </c>
    </row>
    <row r="3" spans="1:14" x14ac:dyDescent="0.25">
      <c r="A3" s="21" t="s">
        <v>73</v>
      </c>
    </row>
    <row r="4" spans="1:14" x14ac:dyDescent="0.25">
      <c r="A4" s="22" t="s">
        <v>74</v>
      </c>
    </row>
    <row r="5" spans="1:14" ht="15.75" thickBot="1" x14ac:dyDescent="0.3">
      <c r="G5" s="23"/>
      <c r="H5" s="23"/>
      <c r="I5" s="23"/>
      <c r="J5" s="23"/>
      <c r="K5" s="23"/>
      <c r="L5" s="23"/>
      <c r="M5" s="23"/>
      <c r="N5" s="23"/>
    </row>
    <row r="6" spans="1:14" ht="15.75" thickBot="1" x14ac:dyDescent="0.3">
      <c r="A6" s="158" t="s">
        <v>75</v>
      </c>
      <c r="B6" s="160" t="s">
        <v>76</v>
      </c>
      <c r="C6" s="162" t="s">
        <v>77</v>
      </c>
      <c r="D6" s="163"/>
      <c r="E6" s="164"/>
      <c r="F6" s="165" t="s">
        <v>1</v>
      </c>
      <c r="G6" s="155" t="s">
        <v>78</v>
      </c>
      <c r="H6" s="156"/>
      <c r="I6" s="156"/>
      <c r="J6" s="156"/>
      <c r="K6" s="155" t="s">
        <v>79</v>
      </c>
      <c r="L6" s="156"/>
      <c r="M6" s="156"/>
      <c r="N6" s="157"/>
    </row>
    <row r="7" spans="1:14" ht="30.75" thickBot="1" x14ac:dyDescent="0.3">
      <c r="A7" s="159"/>
      <c r="B7" s="161"/>
      <c r="C7" s="24" t="s">
        <v>22</v>
      </c>
      <c r="D7" s="25" t="s">
        <v>36</v>
      </c>
      <c r="E7" s="26" t="s">
        <v>80</v>
      </c>
      <c r="F7" s="166"/>
      <c r="G7" s="27" t="s">
        <v>81</v>
      </c>
      <c r="H7" s="28" t="s">
        <v>82</v>
      </c>
      <c r="I7" s="28" t="s">
        <v>83</v>
      </c>
      <c r="J7" s="28" t="s">
        <v>84</v>
      </c>
      <c r="K7" s="27" t="s">
        <v>81</v>
      </c>
      <c r="L7" s="28" t="s">
        <v>82</v>
      </c>
      <c r="M7" s="28" t="s">
        <v>83</v>
      </c>
      <c r="N7" s="37" t="s">
        <v>84</v>
      </c>
    </row>
    <row r="8" spans="1:14" ht="15.75" thickTop="1" x14ac:dyDescent="0.25">
      <c r="A8" s="19" t="s">
        <v>13</v>
      </c>
      <c r="B8" s="22" t="s">
        <v>47</v>
      </c>
      <c r="C8" s="19" t="s">
        <v>18</v>
      </c>
      <c r="D8" s="22" t="s">
        <v>19</v>
      </c>
      <c r="E8" s="32" t="s">
        <v>19</v>
      </c>
      <c r="F8" s="22" t="s">
        <v>43</v>
      </c>
      <c r="G8" s="11">
        <v>81.6221585006829</v>
      </c>
      <c r="H8" s="12">
        <v>52.859799494752302</v>
      </c>
      <c r="I8" s="12">
        <v>21.922846475529134</v>
      </c>
      <c r="J8" s="12">
        <v>7.3785784258325284</v>
      </c>
      <c r="K8" s="11">
        <f>(G8*24.45)/(84.93)</f>
        <v>23.497724895110053</v>
      </c>
      <c r="L8" s="12">
        <f>(H8*24.45)/(84.93)</f>
        <v>15.217497911770796</v>
      </c>
      <c r="M8" s="12">
        <f t="shared" ref="M8:N23" si="0">(I8*24.45)/(84.93)</f>
        <v>6.3112398013268249</v>
      </c>
      <c r="N8" s="33">
        <f t="shared" si="0"/>
        <v>2.1241757036571918</v>
      </c>
    </row>
    <row r="9" spans="1:14" x14ac:dyDescent="0.25">
      <c r="A9" s="19"/>
      <c r="C9" s="19"/>
      <c r="E9" s="32"/>
      <c r="F9" s="22" t="s">
        <v>44</v>
      </c>
      <c r="G9" s="11">
        <v>14.5596201036468</v>
      </c>
      <c r="H9" s="12">
        <v>11.714104720416374</v>
      </c>
      <c r="I9" s="12">
        <v>5.3485640149208677</v>
      </c>
      <c r="J9" s="12">
        <v>1.8538176056297593</v>
      </c>
      <c r="K9" s="11">
        <f t="shared" ref="K9:N43" si="1">(G9*24.45)/(84.93)</f>
        <v>4.1914837105164748</v>
      </c>
      <c r="L9" s="12">
        <f t="shared" si="1"/>
        <v>3.372304961900157</v>
      </c>
      <c r="M9" s="12">
        <f t="shared" si="0"/>
        <v>1.5397667510280844</v>
      </c>
      <c r="N9" s="33">
        <f t="shared" si="0"/>
        <v>0.53368468689094095</v>
      </c>
    </row>
    <row r="10" spans="1:14" x14ac:dyDescent="0.25">
      <c r="A10" s="19"/>
      <c r="B10" s="22" t="s">
        <v>48</v>
      </c>
      <c r="C10" s="19" t="s">
        <v>18</v>
      </c>
      <c r="D10" s="22" t="s">
        <v>19</v>
      </c>
      <c r="E10" s="32" t="s">
        <v>20</v>
      </c>
      <c r="F10" s="22" t="s">
        <v>43</v>
      </c>
      <c r="G10" s="11">
        <v>473.69542909950178</v>
      </c>
      <c r="H10" s="12">
        <v>306.77264438639935</v>
      </c>
      <c r="I10" s="12">
        <v>127.22957048754584</v>
      </c>
      <c r="J10" s="12">
        <v>42.821691287909552</v>
      </c>
      <c r="K10" s="11">
        <f t="shared" si="1"/>
        <v>136.36940117135075</v>
      </c>
      <c r="L10" s="12">
        <f t="shared" si="1"/>
        <v>88.314978867861328</v>
      </c>
      <c r="M10" s="12">
        <f t="shared" si="0"/>
        <v>36.627375467096378</v>
      </c>
      <c r="N10" s="33">
        <f t="shared" si="0"/>
        <v>12.327685764622494</v>
      </c>
    </row>
    <row r="11" spans="1:14" x14ac:dyDescent="0.25">
      <c r="A11" s="19"/>
      <c r="C11" s="19"/>
      <c r="E11" s="32"/>
      <c r="F11" s="22" t="s">
        <v>44</v>
      </c>
      <c r="G11" s="11">
        <v>84.496975076504498</v>
      </c>
      <c r="H11" s="12">
        <v>67.982983591492598</v>
      </c>
      <c r="I11" s="12">
        <v>31.040472007278474</v>
      </c>
      <c r="J11" s="12">
        <v>10.75865846115369</v>
      </c>
      <c r="K11" s="11">
        <f t="shared" si="1"/>
        <v>24.325338992352936</v>
      </c>
      <c r="L11" s="12">
        <f t="shared" si="1"/>
        <v>19.571222757706273</v>
      </c>
      <c r="M11" s="12">
        <f t="shared" si="0"/>
        <v>8.9360595852815106</v>
      </c>
      <c r="N11" s="33">
        <f t="shared" si="0"/>
        <v>3.0972471373508501</v>
      </c>
    </row>
    <row r="12" spans="1:14" x14ac:dyDescent="0.25">
      <c r="A12" s="19"/>
      <c r="B12" s="22" t="s">
        <v>49</v>
      </c>
      <c r="C12" s="19" t="s">
        <v>18</v>
      </c>
      <c r="D12" s="22" t="s">
        <v>19</v>
      </c>
      <c r="E12" s="32" t="s">
        <v>18</v>
      </c>
      <c r="F12" s="22" t="s">
        <v>43</v>
      </c>
      <c r="G12" s="11">
        <v>4663.9762096676832</v>
      </c>
      <c r="H12" s="12">
        <v>3020.4646853251975</v>
      </c>
      <c r="I12" s="12">
        <v>1252.6945658905779</v>
      </c>
      <c r="J12" s="12">
        <v>421.61975217749495</v>
      </c>
      <c r="K12" s="11">
        <f t="shared" si="1"/>
        <v>1342.6847795405019</v>
      </c>
      <c r="L12" s="12">
        <f t="shared" si="1"/>
        <v>869.54387797246056</v>
      </c>
      <c r="M12" s="12">
        <f t="shared" si="0"/>
        <v>360.63089763363507</v>
      </c>
      <c r="N12" s="33">
        <f t="shared" si="0"/>
        <v>121.37763971199517</v>
      </c>
    </row>
    <row r="13" spans="1:14" x14ac:dyDescent="0.25">
      <c r="A13" s="19"/>
      <c r="C13" s="19"/>
      <c r="E13" s="32"/>
      <c r="F13" s="22" t="s">
        <v>44</v>
      </c>
      <c r="G13" s="11">
        <v>831.95204626498401</v>
      </c>
      <c r="H13" s="12">
        <v>669.35629658851497</v>
      </c>
      <c r="I13" s="12">
        <v>305.62258802879961</v>
      </c>
      <c r="J13" s="12">
        <v>105.92909289023476</v>
      </c>
      <c r="K13" s="11">
        <f t="shared" si="1"/>
        <v>239.50579926031858</v>
      </c>
      <c r="L13" s="12">
        <f t="shared" si="1"/>
        <v>192.69706171658058</v>
      </c>
      <c r="M13" s="12">
        <f t="shared" si="0"/>
        <v>87.983895882540324</v>
      </c>
      <c r="N13" s="33">
        <f t="shared" si="0"/>
        <v>30.495305794963375</v>
      </c>
    </row>
    <row r="14" spans="1:14" x14ac:dyDescent="0.25">
      <c r="A14" s="19"/>
      <c r="B14" s="22" t="s">
        <v>50</v>
      </c>
      <c r="C14" s="19" t="s">
        <v>18</v>
      </c>
      <c r="D14" s="22" t="s">
        <v>20</v>
      </c>
      <c r="E14" s="32" t="s">
        <v>19</v>
      </c>
      <c r="F14" s="22" t="s">
        <v>43</v>
      </c>
      <c r="G14" s="11">
        <v>136.03693083447152</v>
      </c>
      <c r="H14" s="12">
        <v>88.099665824587177</v>
      </c>
      <c r="I14" s="12">
        <v>36.538077459215231</v>
      </c>
      <c r="J14" s="12">
        <v>12.297630709720881</v>
      </c>
      <c r="K14" s="11">
        <f t="shared" si="1"/>
        <v>39.162874825183422</v>
      </c>
      <c r="L14" s="12">
        <f t="shared" si="1"/>
        <v>25.362496519617991</v>
      </c>
      <c r="M14" s="12">
        <f t="shared" si="0"/>
        <v>10.518733002211377</v>
      </c>
      <c r="N14" s="33">
        <f t="shared" si="0"/>
        <v>3.5402928394286528</v>
      </c>
    </row>
    <row r="15" spans="1:14" x14ac:dyDescent="0.25">
      <c r="A15" s="19"/>
      <c r="C15" s="19"/>
      <c r="E15" s="32"/>
      <c r="F15" s="22" t="s">
        <v>44</v>
      </c>
      <c r="G15" s="11">
        <v>24.266033506078003</v>
      </c>
      <c r="H15" s="12">
        <v>19.523507867360625</v>
      </c>
      <c r="I15" s="12">
        <v>8.9142733582014468</v>
      </c>
      <c r="J15" s="12">
        <v>3.0896960093829322</v>
      </c>
      <c r="K15" s="11">
        <f t="shared" si="1"/>
        <v>6.9858061841941259</v>
      </c>
      <c r="L15" s="12">
        <f t="shared" si="1"/>
        <v>5.6205082698335955</v>
      </c>
      <c r="M15" s="12">
        <f t="shared" si="0"/>
        <v>2.5662779183801407</v>
      </c>
      <c r="N15" s="33">
        <f t="shared" si="0"/>
        <v>0.8894744781515681</v>
      </c>
    </row>
    <row r="16" spans="1:14" x14ac:dyDescent="0.25">
      <c r="A16" s="19"/>
      <c r="B16" s="22" t="s">
        <v>51</v>
      </c>
      <c r="C16" s="19" t="s">
        <v>18</v>
      </c>
      <c r="D16" s="22" t="s">
        <v>20</v>
      </c>
      <c r="E16" s="32" t="s">
        <v>20</v>
      </c>
      <c r="F16" s="22" t="s">
        <v>43</v>
      </c>
      <c r="G16" s="11">
        <v>789.49238183250304</v>
      </c>
      <c r="H16" s="12">
        <v>511.28774064399892</v>
      </c>
      <c r="I16" s="12">
        <v>212.04928414590972</v>
      </c>
      <c r="J16" s="12">
        <v>71.36948547984926</v>
      </c>
      <c r="K16" s="11">
        <f t="shared" si="1"/>
        <v>227.28233528558459</v>
      </c>
      <c r="L16" s="12">
        <f t="shared" si="1"/>
        <v>147.19163144643557</v>
      </c>
      <c r="M16" s="12">
        <f t="shared" si="0"/>
        <v>61.045625778493964</v>
      </c>
      <c r="N16" s="33">
        <f t="shared" si="0"/>
        <v>20.546142941037491</v>
      </c>
    </row>
    <row r="17" spans="1:14" x14ac:dyDescent="0.25">
      <c r="A17" s="19"/>
      <c r="C17" s="19"/>
      <c r="E17" s="32"/>
      <c r="F17" s="22" t="s">
        <v>44</v>
      </c>
      <c r="G17" s="11">
        <v>140.82829179417416</v>
      </c>
      <c r="H17" s="12">
        <v>113.30497265248766</v>
      </c>
      <c r="I17" s="12">
        <v>51.734120012130795</v>
      </c>
      <c r="J17" s="12">
        <v>17.931097435256152</v>
      </c>
      <c r="K17" s="11">
        <f t="shared" si="1"/>
        <v>40.542231653921554</v>
      </c>
      <c r="L17" s="12">
        <f t="shared" si="1"/>
        <v>32.618704596177125</v>
      </c>
      <c r="M17" s="12">
        <f t="shared" si="0"/>
        <v>14.893432642135849</v>
      </c>
      <c r="N17" s="33">
        <f t="shared" si="0"/>
        <v>5.1620785622514171</v>
      </c>
    </row>
    <row r="18" spans="1:14" x14ac:dyDescent="0.25">
      <c r="A18" s="19"/>
      <c r="B18" s="22" t="s">
        <v>52</v>
      </c>
      <c r="C18" s="19" t="s">
        <v>18</v>
      </c>
      <c r="D18" s="22" t="s">
        <v>20</v>
      </c>
      <c r="E18" s="32" t="s">
        <v>18</v>
      </c>
      <c r="F18" s="22" t="s">
        <v>43</v>
      </c>
      <c r="G18" s="11">
        <v>7773.2936827794729</v>
      </c>
      <c r="H18" s="12">
        <v>5034.1078088753293</v>
      </c>
      <c r="I18" s="12">
        <v>2087.8242764842967</v>
      </c>
      <c r="J18" s="12">
        <v>702.69958696249159</v>
      </c>
      <c r="K18" s="11">
        <f t="shared" si="1"/>
        <v>2237.8079659008372</v>
      </c>
      <c r="L18" s="12">
        <f t="shared" si="1"/>
        <v>1449.2397966207677</v>
      </c>
      <c r="M18" s="12">
        <f t="shared" si="0"/>
        <v>601.05149605605845</v>
      </c>
      <c r="N18" s="33">
        <f t="shared" si="0"/>
        <v>202.29606618665863</v>
      </c>
    </row>
    <row r="19" spans="1:14" x14ac:dyDescent="0.25">
      <c r="A19" s="19"/>
      <c r="C19" s="19"/>
      <c r="E19" s="32"/>
      <c r="F19" s="22" t="s">
        <v>44</v>
      </c>
      <c r="G19" s="11">
        <v>1386.5867437749735</v>
      </c>
      <c r="H19" s="12">
        <v>1115.5938276475249</v>
      </c>
      <c r="I19" s="12">
        <v>509.37098004799941</v>
      </c>
      <c r="J19" s="12">
        <v>176.54848815039128</v>
      </c>
      <c r="K19" s="11">
        <f t="shared" si="1"/>
        <v>399.176332100531</v>
      </c>
      <c r="L19" s="12">
        <f t="shared" si="1"/>
        <v>321.16176952763425</v>
      </c>
      <c r="M19" s="12">
        <f t="shared" si="0"/>
        <v>146.63982647090054</v>
      </c>
      <c r="N19" s="33">
        <f t="shared" si="0"/>
        <v>50.825509658272296</v>
      </c>
    </row>
    <row r="20" spans="1:14" x14ac:dyDescent="0.25">
      <c r="A20" s="19"/>
      <c r="B20" s="22" t="s">
        <v>47</v>
      </c>
      <c r="C20" s="19" t="s">
        <v>20</v>
      </c>
      <c r="D20" s="22" t="s">
        <v>19</v>
      </c>
      <c r="E20" s="32" t="s">
        <v>19</v>
      </c>
      <c r="F20" s="22" t="s">
        <v>43</v>
      </c>
      <c r="G20" s="11">
        <v>151.50496110487879</v>
      </c>
      <c r="H20" s="12">
        <v>58.513582196800826</v>
      </c>
      <c r="I20" s="12">
        <v>23.309135383959742</v>
      </c>
      <c r="J20" s="12">
        <v>7.8160242500372208</v>
      </c>
      <c r="K20" s="11">
        <f t="shared" si="1"/>
        <v>43.615875415215896</v>
      </c>
      <c r="L20" s="12">
        <f t="shared" si="1"/>
        <v>16.845132282017897</v>
      </c>
      <c r="M20" s="12">
        <f t="shared" si="0"/>
        <v>6.7103303913554173</v>
      </c>
      <c r="N20" s="33">
        <f t="shared" si="0"/>
        <v>2.2501094185024142</v>
      </c>
    </row>
    <row r="21" spans="1:14" x14ac:dyDescent="0.25">
      <c r="A21" s="19"/>
      <c r="C21" s="19"/>
      <c r="E21" s="32"/>
      <c r="F21" s="22" t="s">
        <v>44</v>
      </c>
      <c r="G21" s="11">
        <v>14.707656576239557</v>
      </c>
      <c r="H21" s="12">
        <v>10.042651765015952</v>
      </c>
      <c r="I21" s="12">
        <v>4.3897605558440311</v>
      </c>
      <c r="J21" s="12">
        <v>1.5095659739986695</v>
      </c>
      <c r="K21" s="11">
        <f t="shared" si="1"/>
        <v>4.2341010630996951</v>
      </c>
      <c r="L21" s="12">
        <f t="shared" si="1"/>
        <v>2.8911201654849874</v>
      </c>
      <c r="M21" s="12">
        <f t="shared" si="0"/>
        <v>1.2637424418978753</v>
      </c>
      <c r="N21" s="33">
        <f t="shared" si="0"/>
        <v>0.4345801020165721</v>
      </c>
    </row>
    <row r="22" spans="1:14" x14ac:dyDescent="0.25">
      <c r="A22" s="19"/>
      <c r="B22" s="22" t="s">
        <v>48</v>
      </c>
      <c r="C22" s="19" t="s">
        <v>20</v>
      </c>
      <c r="D22" s="22" t="s">
        <v>19</v>
      </c>
      <c r="E22" s="32" t="s">
        <v>20</v>
      </c>
      <c r="F22" s="22" t="s">
        <v>43</v>
      </c>
      <c r="G22" s="11">
        <v>879.26132902597078</v>
      </c>
      <c r="H22" s="12">
        <v>339.58445765227623</v>
      </c>
      <c r="I22" s="12">
        <v>135.27491909627469</v>
      </c>
      <c r="J22" s="12">
        <v>45.360414732753192</v>
      </c>
      <c r="K22" s="11">
        <f t="shared" si="1"/>
        <v>253.1253914363003</v>
      </c>
      <c r="L22" s="12">
        <f t="shared" si="1"/>
        <v>97.760979507808216</v>
      </c>
      <c r="M22" s="12">
        <f t="shared" si="0"/>
        <v>38.943503731354241</v>
      </c>
      <c r="N22" s="33">
        <f t="shared" si="0"/>
        <v>13.058543979934246</v>
      </c>
    </row>
    <row r="23" spans="1:14" x14ac:dyDescent="0.25">
      <c r="A23" s="19"/>
      <c r="C23" s="19"/>
      <c r="E23" s="32"/>
      <c r="F23" s="22" t="s">
        <v>44</v>
      </c>
      <c r="G23" s="11">
        <v>85.356106980086977</v>
      </c>
      <c r="H23" s="12">
        <v>58.282681131084018</v>
      </c>
      <c r="I23" s="12">
        <v>25.47604165757523</v>
      </c>
      <c r="J23" s="12">
        <v>8.7607889198534767</v>
      </c>
      <c r="K23" s="11">
        <f t="shared" si="1"/>
        <v>24.572669441459162</v>
      </c>
      <c r="L23" s="12">
        <f t="shared" si="1"/>
        <v>16.778659527316663</v>
      </c>
      <c r="M23" s="12">
        <f t="shared" si="0"/>
        <v>7.3341483401355738</v>
      </c>
      <c r="N23" s="33">
        <f t="shared" si="0"/>
        <v>2.5220921828613858</v>
      </c>
    </row>
    <row r="24" spans="1:14" x14ac:dyDescent="0.25">
      <c r="A24" s="19"/>
      <c r="B24" s="22" t="s">
        <v>49</v>
      </c>
      <c r="C24" s="19" t="s">
        <v>20</v>
      </c>
      <c r="D24" s="22" t="s">
        <v>19</v>
      </c>
      <c r="E24" s="32" t="s">
        <v>18</v>
      </c>
      <c r="F24" s="22" t="s">
        <v>43</v>
      </c>
      <c r="G24" s="11">
        <v>8657.1532439180755</v>
      </c>
      <c r="H24" s="12">
        <v>3343.5277909984484</v>
      </c>
      <c r="I24" s="12">
        <v>1331.908576000252</v>
      </c>
      <c r="J24" s="12">
        <v>446.61586787188793</v>
      </c>
      <c r="K24" s="11">
        <f t="shared" si="1"/>
        <v>2492.2571154338507</v>
      </c>
      <c r="L24" s="12">
        <f t="shared" si="1"/>
        <v>962.54862227613387</v>
      </c>
      <c r="M24" s="12">
        <f t="shared" si="1"/>
        <v>383.43535480049638</v>
      </c>
      <c r="N24" s="33">
        <f t="shared" si="1"/>
        <v>128.573624979014</v>
      </c>
    </row>
    <row r="25" spans="1:14" x14ac:dyDescent="0.25">
      <c r="A25" s="19"/>
      <c r="C25" s="19"/>
      <c r="E25" s="32"/>
      <c r="F25" s="22" t="s">
        <v>44</v>
      </c>
      <c r="G25" s="11">
        <v>840.41100641769754</v>
      </c>
      <c r="H25" s="12">
        <v>573.84771212120893</v>
      </c>
      <c r="I25" s="12">
        <v>250.8355472910319</v>
      </c>
      <c r="J25" s="12">
        <v>86.258191635482333</v>
      </c>
      <c r="K25" s="11">
        <f t="shared" si="1"/>
        <v>241.94099972816088</v>
      </c>
      <c r="L25" s="12">
        <f t="shared" si="1"/>
        <v>165.20165502606329</v>
      </c>
      <c r="M25" s="12">
        <f t="shared" si="1"/>
        <v>72.211575783182965</v>
      </c>
      <c r="N25" s="33">
        <f t="shared" si="1"/>
        <v>24.832365306576509</v>
      </c>
    </row>
    <row r="26" spans="1:14" x14ac:dyDescent="0.25">
      <c r="A26" s="19"/>
      <c r="B26" s="22" t="s">
        <v>50</v>
      </c>
      <c r="C26" s="19" t="s">
        <v>20</v>
      </c>
      <c r="D26" s="22" t="s">
        <v>20</v>
      </c>
      <c r="E26" s="32" t="s">
        <v>19</v>
      </c>
      <c r="F26" s="22" t="s">
        <v>43</v>
      </c>
      <c r="G26" s="11">
        <v>252.50826850813135</v>
      </c>
      <c r="H26" s="12">
        <v>97.522636994668048</v>
      </c>
      <c r="I26" s="12">
        <v>38.848558973266236</v>
      </c>
      <c r="J26" s="12">
        <v>13.026707083395369</v>
      </c>
      <c r="K26" s="11">
        <f t="shared" si="1"/>
        <v>72.693125692026499</v>
      </c>
      <c r="L26" s="12">
        <f t="shared" si="1"/>
        <v>28.07522047002983</v>
      </c>
      <c r="M26" s="12">
        <f t="shared" si="1"/>
        <v>11.183883985592363</v>
      </c>
      <c r="N26" s="33">
        <f t="shared" si="1"/>
        <v>3.7501823641706906</v>
      </c>
    </row>
    <row r="27" spans="1:14" x14ac:dyDescent="0.25">
      <c r="A27" s="19"/>
      <c r="C27" s="19"/>
      <c r="E27" s="32"/>
      <c r="F27" s="22" t="s">
        <v>44</v>
      </c>
      <c r="G27" s="11">
        <v>24.512760960399262</v>
      </c>
      <c r="H27" s="12">
        <v>16.737752941693255</v>
      </c>
      <c r="I27" s="12">
        <v>7.3162675930733867</v>
      </c>
      <c r="J27" s="12">
        <v>2.5159432899977827</v>
      </c>
      <c r="K27" s="11">
        <f t="shared" si="1"/>
        <v>7.0568351051661589</v>
      </c>
      <c r="L27" s="12">
        <f t="shared" si="1"/>
        <v>4.8185336091416469</v>
      </c>
      <c r="M27" s="12">
        <f t="shared" si="1"/>
        <v>2.1062374031631261</v>
      </c>
      <c r="N27" s="33">
        <f t="shared" si="1"/>
        <v>0.72430017002762015</v>
      </c>
    </row>
    <row r="28" spans="1:14" x14ac:dyDescent="0.25">
      <c r="A28" s="19"/>
      <c r="B28" s="22" t="s">
        <v>51</v>
      </c>
      <c r="C28" s="19" t="s">
        <v>20</v>
      </c>
      <c r="D28" s="22" t="s">
        <v>20</v>
      </c>
      <c r="E28" s="32" t="s">
        <v>20</v>
      </c>
      <c r="F28" s="22" t="s">
        <v>43</v>
      </c>
      <c r="G28" s="11">
        <v>1465.435548376618</v>
      </c>
      <c r="H28" s="12">
        <v>565.97409608712712</v>
      </c>
      <c r="I28" s="12">
        <v>225.45819849379114</v>
      </c>
      <c r="J28" s="12">
        <v>75.600691221255317</v>
      </c>
      <c r="K28" s="11">
        <f t="shared" si="1"/>
        <v>421.87565239383378</v>
      </c>
      <c r="L28" s="12">
        <f t="shared" si="1"/>
        <v>162.93496584634707</v>
      </c>
      <c r="M28" s="12">
        <f t="shared" si="1"/>
        <v>64.905839552257063</v>
      </c>
      <c r="N28" s="33">
        <f t="shared" si="1"/>
        <v>21.764239966557074</v>
      </c>
    </row>
    <row r="29" spans="1:14" x14ac:dyDescent="0.25">
      <c r="A29" s="19"/>
      <c r="C29" s="19"/>
      <c r="E29" s="32"/>
      <c r="F29" s="22" t="s">
        <v>44</v>
      </c>
      <c r="G29" s="11">
        <v>142.26017830014499</v>
      </c>
      <c r="H29" s="12">
        <v>97.137801885140036</v>
      </c>
      <c r="I29" s="12">
        <v>42.460069429292055</v>
      </c>
      <c r="J29" s="12">
        <v>14.601314866422463</v>
      </c>
      <c r="K29" s="11">
        <f t="shared" si="1"/>
        <v>40.954449069098608</v>
      </c>
      <c r="L29" s="12">
        <f t="shared" si="1"/>
        <v>27.964432545527771</v>
      </c>
      <c r="M29" s="12">
        <f t="shared" si="1"/>
        <v>12.223580566892625</v>
      </c>
      <c r="N29" s="33">
        <f t="shared" si="1"/>
        <v>4.2034869714356429</v>
      </c>
    </row>
    <row r="30" spans="1:14" x14ac:dyDescent="0.25">
      <c r="A30" s="19"/>
      <c r="B30" s="22" t="s">
        <v>52</v>
      </c>
      <c r="C30" s="19" t="s">
        <v>20</v>
      </c>
      <c r="D30" s="22" t="s">
        <v>20</v>
      </c>
      <c r="E30" s="32" t="s">
        <v>18</v>
      </c>
      <c r="F30" s="22" t="s">
        <v>43</v>
      </c>
      <c r="G30" s="11">
        <v>14428.588739863462</v>
      </c>
      <c r="H30" s="12">
        <v>5572.5463183307475</v>
      </c>
      <c r="I30" s="12">
        <v>2219.8476266670868</v>
      </c>
      <c r="J30" s="12">
        <v>744.35977978647998</v>
      </c>
      <c r="K30" s="11">
        <f t="shared" si="1"/>
        <v>4153.7618590564189</v>
      </c>
      <c r="L30" s="12">
        <f t="shared" si="1"/>
        <v>1604.2477037935566</v>
      </c>
      <c r="M30" s="12">
        <f t="shared" si="1"/>
        <v>639.05892466749401</v>
      </c>
      <c r="N30" s="33">
        <f t="shared" si="1"/>
        <v>214.28937496502337</v>
      </c>
    </row>
    <row r="31" spans="1:14" x14ac:dyDescent="0.25">
      <c r="A31" s="19"/>
      <c r="C31" s="19"/>
      <c r="E31" s="32"/>
      <c r="F31" s="22" t="s">
        <v>44</v>
      </c>
      <c r="G31" s="11">
        <v>1400.6850106961626</v>
      </c>
      <c r="H31" s="12">
        <v>956.41285353534829</v>
      </c>
      <c r="I31" s="12">
        <v>418.05924548505322</v>
      </c>
      <c r="J31" s="12">
        <v>143.76365272580389</v>
      </c>
      <c r="K31" s="11">
        <f t="shared" si="1"/>
        <v>403.23499954693477</v>
      </c>
      <c r="L31" s="12">
        <f t="shared" si="1"/>
        <v>275.33609171010556</v>
      </c>
      <c r="M31" s="12">
        <f t="shared" si="1"/>
        <v>120.35262630530495</v>
      </c>
      <c r="N31" s="33">
        <f t="shared" si="1"/>
        <v>41.387275510960848</v>
      </c>
    </row>
    <row r="32" spans="1:14" x14ac:dyDescent="0.25">
      <c r="A32" s="19"/>
      <c r="B32" s="22" t="s">
        <v>47</v>
      </c>
      <c r="C32" s="19" t="s">
        <v>19</v>
      </c>
      <c r="D32" s="22" t="s">
        <v>19</v>
      </c>
      <c r="E32" s="32" t="s">
        <v>19</v>
      </c>
      <c r="F32" s="22" t="s">
        <v>43</v>
      </c>
      <c r="G32" s="11">
        <v>152.37184588626499</v>
      </c>
      <c r="H32" s="12">
        <v>58.425521056679543</v>
      </c>
      <c r="I32" s="12">
        <v>23.210415823188807</v>
      </c>
      <c r="J32" s="12">
        <v>7.780891312828178</v>
      </c>
      <c r="K32" s="11">
        <f t="shared" si="1"/>
        <v>43.865437794880236</v>
      </c>
      <c r="L32" s="12">
        <f t="shared" si="1"/>
        <v>16.819780876437239</v>
      </c>
      <c r="M32" s="12">
        <f t="shared" si="1"/>
        <v>6.681910595513556</v>
      </c>
      <c r="N32" s="33">
        <f t="shared" si="1"/>
        <v>2.2399952030925343</v>
      </c>
    </row>
    <row r="33" spans="1:14" x14ac:dyDescent="0.25">
      <c r="A33" s="19"/>
      <c r="C33" s="19"/>
      <c r="E33" s="32"/>
      <c r="F33" s="22" t="s">
        <v>44</v>
      </c>
      <c r="G33" s="11">
        <v>14.025976901426571</v>
      </c>
      <c r="H33" s="12">
        <v>9.568361833989071</v>
      </c>
      <c r="I33" s="12">
        <v>4.181915006233587</v>
      </c>
      <c r="J33" s="12">
        <v>1.4380577071764173</v>
      </c>
      <c r="K33" s="11">
        <f t="shared" si="1"/>
        <v>4.0378562962425484</v>
      </c>
      <c r="L33" s="12">
        <f t="shared" si="1"/>
        <v>2.7545796166376166</v>
      </c>
      <c r="M33" s="12">
        <f t="shared" si="1"/>
        <v>1.2039070046204075</v>
      </c>
      <c r="N33" s="33">
        <f t="shared" si="1"/>
        <v>0.41399400612814552</v>
      </c>
    </row>
    <row r="34" spans="1:14" x14ac:dyDescent="0.25">
      <c r="A34" s="19"/>
      <c r="B34" s="22" t="s">
        <v>48</v>
      </c>
      <c r="C34" s="19" t="s">
        <v>19</v>
      </c>
      <c r="D34" s="22" t="s">
        <v>19</v>
      </c>
      <c r="E34" s="32" t="s">
        <v>20</v>
      </c>
      <c r="F34" s="22" t="s">
        <v>43</v>
      </c>
      <c r="G34" s="11">
        <v>884.29230794201021</v>
      </c>
      <c r="H34" s="12">
        <v>339.07339349613301</v>
      </c>
      <c r="I34" s="12">
        <v>134.70199863498217</v>
      </c>
      <c r="J34" s="12">
        <v>45.156520201262403</v>
      </c>
      <c r="K34" s="11">
        <f t="shared" si="1"/>
        <v>254.5737304742982</v>
      </c>
      <c r="L34" s="12">
        <f t="shared" si="1"/>
        <v>97.613852242793484</v>
      </c>
      <c r="M34" s="12">
        <f t="shared" si="1"/>
        <v>38.778569017135453</v>
      </c>
      <c r="N34" s="33">
        <f t="shared" si="1"/>
        <v>12.999845978109803</v>
      </c>
    </row>
    <row r="35" spans="1:14" x14ac:dyDescent="0.25">
      <c r="A35" s="19"/>
      <c r="C35" s="19"/>
      <c r="E35" s="32"/>
      <c r="F35" s="22" t="s">
        <v>44</v>
      </c>
      <c r="G35" s="11">
        <v>81.399968696066409</v>
      </c>
      <c r="H35" s="12">
        <v>55.53013235606636</v>
      </c>
      <c r="I35" s="12">
        <v>24.269806872589516</v>
      </c>
      <c r="J35" s="12">
        <v>8.3457896137980629</v>
      </c>
      <c r="K35" s="11">
        <f t="shared" si="1"/>
        <v>23.433759974317951</v>
      </c>
      <c r="L35" s="12">
        <f t="shared" si="1"/>
        <v>15.986244390743227</v>
      </c>
      <c r="M35" s="12">
        <f t="shared" si="1"/>
        <v>6.9868924765667444</v>
      </c>
      <c r="N35" s="33">
        <f t="shared" si="1"/>
        <v>2.4026204645868674</v>
      </c>
    </row>
    <row r="36" spans="1:14" x14ac:dyDescent="0.25">
      <c r="A36" s="19"/>
      <c r="B36" s="22" t="s">
        <v>49</v>
      </c>
      <c r="C36" s="19" t="s">
        <v>19</v>
      </c>
      <c r="D36" s="22" t="s">
        <v>19</v>
      </c>
      <c r="E36" s="32" t="s">
        <v>18</v>
      </c>
      <c r="F36" s="22" t="s">
        <v>43</v>
      </c>
      <c r="G36" s="11">
        <v>8706.6879544816838</v>
      </c>
      <c r="H36" s="12">
        <v>3338.4958845888859</v>
      </c>
      <c r="I36" s="12">
        <v>1326.2676361951546</v>
      </c>
      <c r="J36" s="12">
        <v>444.60833479105975</v>
      </c>
      <c r="K36" s="11">
        <f t="shared" si="1"/>
        <v>2506.5173729786547</v>
      </c>
      <c r="L36" s="12">
        <f t="shared" si="1"/>
        <v>961.10001622746086</v>
      </c>
      <c r="M36" s="12">
        <f t="shared" si="1"/>
        <v>381.8114176965916</v>
      </c>
      <c r="N36" s="33">
        <f t="shared" si="1"/>
        <v>127.99568804475933</v>
      </c>
    </row>
    <row r="37" spans="1:14" x14ac:dyDescent="0.25">
      <c r="A37" s="19"/>
      <c r="C37" s="19"/>
      <c r="E37" s="32"/>
      <c r="F37" s="22" t="s">
        <v>44</v>
      </c>
      <c r="G37" s="11">
        <v>801.45911094785185</v>
      </c>
      <c r="H37" s="12">
        <v>546.74628530981443</v>
      </c>
      <c r="I37" s="12">
        <v>238.95903340711757</v>
      </c>
      <c r="J37" s="12">
        <v>82.172133861712922</v>
      </c>
      <c r="K37" s="11">
        <f t="shared" si="1"/>
        <v>230.72736680413252</v>
      </c>
      <c r="L37" s="12">
        <f t="shared" si="1"/>
        <v>157.3995840789469</v>
      </c>
      <c r="M37" s="12">
        <f t="shared" si="1"/>
        <v>68.792515798940585</v>
      </c>
      <c r="N37" s="33">
        <f t="shared" si="1"/>
        <v>23.656054078875318</v>
      </c>
    </row>
    <row r="38" spans="1:14" x14ac:dyDescent="0.25">
      <c r="A38" s="19"/>
      <c r="B38" s="22" t="s">
        <v>50</v>
      </c>
      <c r="C38" s="19" t="s">
        <v>19</v>
      </c>
      <c r="D38" s="22" t="s">
        <v>20</v>
      </c>
      <c r="E38" s="32" t="s">
        <v>19</v>
      </c>
      <c r="F38" s="22" t="s">
        <v>43</v>
      </c>
      <c r="G38" s="11">
        <v>253.95307647710834</v>
      </c>
      <c r="H38" s="12">
        <v>97.375868427799233</v>
      </c>
      <c r="I38" s="12">
        <v>38.684026371981346</v>
      </c>
      <c r="J38" s="12">
        <v>12.968152188046963</v>
      </c>
      <c r="K38" s="11">
        <f t="shared" si="1"/>
        <v>73.10906299146707</v>
      </c>
      <c r="L38" s="12">
        <f t="shared" si="1"/>
        <v>28.032968127395399</v>
      </c>
      <c r="M38" s="12">
        <f t="shared" si="1"/>
        <v>11.136517659189259</v>
      </c>
      <c r="N38" s="33">
        <f t="shared" si="1"/>
        <v>3.7333253384875569</v>
      </c>
    </row>
    <row r="39" spans="1:14" x14ac:dyDescent="0.25">
      <c r="A39" s="19"/>
      <c r="C39" s="19"/>
      <c r="E39" s="32"/>
      <c r="F39" s="22" t="s">
        <v>44</v>
      </c>
      <c r="G39" s="11">
        <v>23.376628169044285</v>
      </c>
      <c r="H39" s="12">
        <v>15.94726972331512</v>
      </c>
      <c r="I39" s="12">
        <v>6.9698583437226462</v>
      </c>
      <c r="J39" s="12">
        <v>2.3967628452940288</v>
      </c>
      <c r="K39" s="11">
        <f t="shared" si="1"/>
        <v>6.7297604937375803</v>
      </c>
      <c r="L39" s="12">
        <f t="shared" si="1"/>
        <v>4.5909660277293609</v>
      </c>
      <c r="M39" s="12">
        <f t="shared" si="1"/>
        <v>2.0065116743673457</v>
      </c>
      <c r="N39" s="33">
        <f t="shared" si="1"/>
        <v>0.68999001021357587</v>
      </c>
    </row>
    <row r="40" spans="1:14" x14ac:dyDescent="0.25">
      <c r="A40" s="19"/>
      <c r="B40" s="22" t="s">
        <v>51</v>
      </c>
      <c r="C40" s="19" t="s">
        <v>19</v>
      </c>
      <c r="D40" s="22" t="s">
        <v>20</v>
      </c>
      <c r="E40" s="32" t="s">
        <v>20</v>
      </c>
      <c r="F40" s="22" t="s">
        <v>43</v>
      </c>
      <c r="G40" s="11">
        <v>1473.8205132366836</v>
      </c>
      <c r="H40" s="12">
        <v>565.12232249355498</v>
      </c>
      <c r="I40" s="12">
        <v>224.50333105830364</v>
      </c>
      <c r="J40" s="12">
        <v>75.260867002104007</v>
      </c>
      <c r="K40" s="11">
        <f t="shared" si="1"/>
        <v>424.289550790497</v>
      </c>
      <c r="L40" s="12">
        <f t="shared" si="1"/>
        <v>162.68975373798912</v>
      </c>
      <c r="M40" s="12">
        <f t="shared" si="1"/>
        <v>64.630948361892422</v>
      </c>
      <c r="N40" s="33">
        <f t="shared" si="1"/>
        <v>21.66640996351634</v>
      </c>
    </row>
    <row r="41" spans="1:14" x14ac:dyDescent="0.25">
      <c r="A41" s="19"/>
      <c r="C41" s="19"/>
      <c r="E41" s="32"/>
      <c r="F41" s="22" t="s">
        <v>44</v>
      </c>
      <c r="G41" s="11">
        <v>135.66661449344403</v>
      </c>
      <c r="H41" s="12">
        <v>92.550220593443939</v>
      </c>
      <c r="I41" s="12">
        <v>40.449678120982526</v>
      </c>
      <c r="J41" s="12">
        <v>13.909649356330105</v>
      </c>
      <c r="K41" s="11">
        <f t="shared" si="1"/>
        <v>39.056266623863252</v>
      </c>
      <c r="L41" s="12">
        <f t="shared" si="1"/>
        <v>26.643740651238716</v>
      </c>
      <c r="M41" s="12">
        <f t="shared" si="1"/>
        <v>11.644820794277907</v>
      </c>
      <c r="N41" s="33">
        <f t="shared" si="1"/>
        <v>4.004367440978112</v>
      </c>
    </row>
    <row r="42" spans="1:14" x14ac:dyDescent="0.25">
      <c r="A42" s="19"/>
      <c r="B42" s="22" t="s">
        <v>52</v>
      </c>
      <c r="C42" s="19" t="s">
        <v>19</v>
      </c>
      <c r="D42" s="22" t="s">
        <v>20</v>
      </c>
      <c r="E42" s="32" t="s">
        <v>18</v>
      </c>
      <c r="F42" s="22" t="s">
        <v>43</v>
      </c>
      <c r="G42" s="11">
        <v>14511.146590802806</v>
      </c>
      <c r="H42" s="12">
        <v>5564.1598076481441</v>
      </c>
      <c r="I42" s="12">
        <v>2210.4460603252578</v>
      </c>
      <c r="J42" s="12">
        <v>741.01389131843291</v>
      </c>
      <c r="K42" s="11">
        <f t="shared" si="1"/>
        <v>4177.528954964424</v>
      </c>
      <c r="L42" s="12">
        <f t="shared" si="1"/>
        <v>1601.8333603791018</v>
      </c>
      <c r="M42" s="12">
        <f t="shared" si="1"/>
        <v>636.35236282765277</v>
      </c>
      <c r="N42" s="33">
        <f t="shared" si="1"/>
        <v>213.32614674126552</v>
      </c>
    </row>
    <row r="43" spans="1:14" ht="15.75" thickBot="1" x14ac:dyDescent="0.3">
      <c r="A43" s="20"/>
      <c r="B43" s="34"/>
      <c r="C43" s="20"/>
      <c r="D43" s="34"/>
      <c r="E43" s="35"/>
      <c r="F43" s="34" t="s">
        <v>44</v>
      </c>
      <c r="G43" s="13">
        <v>1335.7651849130866</v>
      </c>
      <c r="H43" s="14">
        <v>911.24380884969082</v>
      </c>
      <c r="I43" s="14">
        <v>398.26505567852934</v>
      </c>
      <c r="J43" s="14">
        <v>136.95355643618822</v>
      </c>
      <c r="K43" s="13">
        <f t="shared" si="1"/>
        <v>384.54561134022094</v>
      </c>
      <c r="L43" s="14">
        <f t="shared" si="1"/>
        <v>262.33264013157822</v>
      </c>
      <c r="M43" s="14">
        <f t="shared" si="1"/>
        <v>114.65419299823432</v>
      </c>
      <c r="N43" s="36">
        <f t="shared" si="1"/>
        <v>39.426756798125531</v>
      </c>
    </row>
  </sheetData>
  <sheetProtection algorithmName="SHA-512" hashValue="2dKyGskSHQmNWson7XbVDe4gwVlgOXZNQu/FHiODx4f3u4ix+wwcDa05/jY588q5xvYHw1e0Tl1AZ1OXNFWfnQ==" saltValue="TAXFxjETZGcWsUNNgt4Z3A==" spinCount="100000" sheet="1" objects="1" scenarios="1"/>
  <mergeCells count="6">
    <mergeCell ref="K6:N6"/>
    <mergeCell ref="A6:A7"/>
    <mergeCell ref="B6:B7"/>
    <mergeCell ref="C6:E6"/>
    <mergeCell ref="F6:F7"/>
    <mergeCell ref="G6:J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C9625-9BAC-46BF-ADF3-1255F6C770F4}">
  <dimension ref="A1:N43"/>
  <sheetViews>
    <sheetView topLeftCell="A13" workbookViewId="0">
      <selection activeCell="A6" sqref="A6:N43"/>
    </sheetView>
  </sheetViews>
  <sheetFormatPr defaultColWidth="8.7109375" defaultRowHeight="15" x14ac:dyDescent="0.25"/>
  <cols>
    <col min="1" max="1" width="24.28515625" style="22" customWidth="1"/>
    <col min="2" max="2" width="8.7109375" style="22"/>
    <col min="3" max="5" width="11.7109375" style="22" customWidth="1"/>
    <col min="6" max="6" width="13.7109375" style="22" customWidth="1"/>
    <col min="7" max="15" width="8.7109375" style="22"/>
    <col min="16" max="24" width="7" style="22" bestFit="1" customWidth="1"/>
    <col min="25" max="25" width="8.7109375" style="22"/>
    <col min="26" max="34" width="7" style="22" bestFit="1" customWidth="1"/>
    <col min="35" max="16384" width="8.7109375" style="22"/>
  </cols>
  <sheetData>
    <row r="1" spans="1:14" x14ac:dyDescent="0.25">
      <c r="A1" s="21" t="s">
        <v>72</v>
      </c>
    </row>
    <row r="2" spans="1:14" x14ac:dyDescent="0.25">
      <c r="A2" s="22" t="s">
        <v>93</v>
      </c>
    </row>
    <row r="3" spans="1:14" x14ac:dyDescent="0.25">
      <c r="A3" s="21" t="s">
        <v>73</v>
      </c>
    </row>
    <row r="4" spans="1:14" x14ac:dyDescent="0.25">
      <c r="A4" s="22" t="s">
        <v>74</v>
      </c>
    </row>
    <row r="5" spans="1:14" ht="15.75" thickBot="1" x14ac:dyDescent="0.3">
      <c r="G5" s="23"/>
      <c r="H5" s="23"/>
      <c r="I5" s="23"/>
      <c r="J5" s="23"/>
      <c r="K5" s="23"/>
      <c r="L5" s="23"/>
      <c r="M5" s="23"/>
      <c r="N5" s="23"/>
    </row>
    <row r="6" spans="1:14" ht="15.75" thickBot="1" x14ac:dyDescent="0.3">
      <c r="A6" s="158" t="s">
        <v>75</v>
      </c>
      <c r="B6" s="160" t="s">
        <v>76</v>
      </c>
      <c r="C6" s="162" t="s">
        <v>77</v>
      </c>
      <c r="D6" s="163"/>
      <c r="E6" s="164"/>
      <c r="F6" s="165" t="s">
        <v>1</v>
      </c>
      <c r="G6" s="155" t="s">
        <v>78</v>
      </c>
      <c r="H6" s="156"/>
      <c r="I6" s="156"/>
      <c r="J6" s="156"/>
      <c r="K6" s="155" t="s">
        <v>79</v>
      </c>
      <c r="L6" s="156"/>
      <c r="M6" s="156"/>
      <c r="N6" s="157"/>
    </row>
    <row r="7" spans="1:14" ht="30.75" thickBot="1" x14ac:dyDescent="0.3">
      <c r="A7" s="159"/>
      <c r="B7" s="161"/>
      <c r="C7" s="24" t="s">
        <v>22</v>
      </c>
      <c r="D7" s="25" t="s">
        <v>36</v>
      </c>
      <c r="E7" s="26" t="s">
        <v>80</v>
      </c>
      <c r="F7" s="166"/>
      <c r="G7" s="27" t="s">
        <v>81</v>
      </c>
      <c r="H7" s="28" t="s">
        <v>82</v>
      </c>
      <c r="I7" s="28" t="s">
        <v>83</v>
      </c>
      <c r="J7" s="28" t="s">
        <v>84</v>
      </c>
      <c r="K7" s="27" t="s">
        <v>81</v>
      </c>
      <c r="L7" s="28" t="s">
        <v>82</v>
      </c>
      <c r="M7" s="28" t="s">
        <v>83</v>
      </c>
      <c r="N7" s="37" t="s">
        <v>84</v>
      </c>
    </row>
    <row r="8" spans="1:14" ht="15.75" thickTop="1" x14ac:dyDescent="0.25">
      <c r="A8" s="19" t="s">
        <v>71</v>
      </c>
      <c r="B8" s="22" t="s">
        <v>47</v>
      </c>
      <c r="C8" s="19" t="s">
        <v>18</v>
      </c>
      <c r="D8" s="22" t="s">
        <v>19</v>
      </c>
      <c r="E8" s="32" t="s">
        <v>19</v>
      </c>
      <c r="F8" s="22" t="s">
        <v>43</v>
      </c>
      <c r="G8" s="11">
        <v>45.395543199073579</v>
      </c>
      <c r="H8" s="12">
        <v>18.461290861695261</v>
      </c>
      <c r="I8" s="12">
        <v>7.5097625635762588</v>
      </c>
      <c r="J8" s="12">
        <v>2.5231394635735351</v>
      </c>
      <c r="K8" s="11">
        <f>(G8*24.45)/(84.93)</f>
        <v>13.06865690824619</v>
      </c>
      <c r="L8" s="12">
        <f>(H8*24.45)/(84.93)</f>
        <v>5.3147128407918176</v>
      </c>
      <c r="M8" s="12">
        <f t="shared" ref="M8:N23" si="0">(I8*24.45)/(84.93)</f>
        <v>2.1619415363174324</v>
      </c>
      <c r="N8" s="33">
        <f t="shared" si="0"/>
        <v>0.72637183426790208</v>
      </c>
    </row>
    <row r="9" spans="1:14" x14ac:dyDescent="0.25">
      <c r="A9" s="19"/>
      <c r="C9" s="19"/>
      <c r="E9" s="32"/>
      <c r="F9" s="22" t="s">
        <v>44</v>
      </c>
      <c r="G9" s="11">
        <v>5.9701908423976535</v>
      </c>
      <c r="H9" s="12">
        <v>4.1965232291695749</v>
      </c>
      <c r="I9" s="12">
        <v>1.8415239831805161</v>
      </c>
      <c r="J9" s="12">
        <v>0.63372660344162823</v>
      </c>
      <c r="K9" s="11">
        <f t="shared" ref="K9:N43" si="1">(G9*24.45)/(84.93)</f>
        <v>1.7187232555825105</v>
      </c>
      <c r="L9" s="12">
        <f t="shared" si="1"/>
        <v>1.2081124803155081</v>
      </c>
      <c r="M9" s="12">
        <f t="shared" si="0"/>
        <v>0.53014554796613222</v>
      </c>
      <c r="N9" s="33">
        <f t="shared" si="0"/>
        <v>0.18243983815080431</v>
      </c>
    </row>
    <row r="10" spans="1:14" x14ac:dyDescent="0.25">
      <c r="A10" s="19"/>
      <c r="B10" s="22" t="s">
        <v>48</v>
      </c>
      <c r="C10" s="19" t="s">
        <v>18</v>
      </c>
      <c r="D10" s="22" t="s">
        <v>19</v>
      </c>
      <c r="E10" s="32" t="s">
        <v>20</v>
      </c>
      <c r="F10" s="22" t="s">
        <v>43</v>
      </c>
      <c r="G10" s="11">
        <v>218.87644497987881</v>
      </c>
      <c r="H10" s="12">
        <v>89.011859508486836</v>
      </c>
      <c r="I10" s="12">
        <v>36.208623506285022</v>
      </c>
      <c r="J10" s="12">
        <v>12.165418828751546</v>
      </c>
      <c r="K10" s="11">
        <f t="shared" si="1"/>
        <v>63.011057103002898</v>
      </c>
      <c r="L10" s="12">
        <f t="shared" si="1"/>
        <v>25.625102613711327</v>
      </c>
      <c r="M10" s="12">
        <f t="shared" si="0"/>
        <v>10.423888434342031</v>
      </c>
      <c r="N10" s="33">
        <f t="shared" si="0"/>
        <v>3.5022311357938922</v>
      </c>
    </row>
    <row r="11" spans="1:14" x14ac:dyDescent="0.25">
      <c r="A11" s="19"/>
      <c r="C11" s="19"/>
      <c r="E11" s="32"/>
      <c r="F11" s="22" t="s">
        <v>44</v>
      </c>
      <c r="G11" s="11">
        <v>28.785516272048795</v>
      </c>
      <c r="H11" s="12">
        <v>20.233706239577785</v>
      </c>
      <c r="I11" s="12">
        <v>8.8789822607952242</v>
      </c>
      <c r="J11" s="12">
        <v>3.0555384135883132</v>
      </c>
      <c r="K11" s="11">
        <f t="shared" si="1"/>
        <v>8.2868935929776626</v>
      </c>
      <c r="L11" s="12">
        <f t="shared" si="1"/>
        <v>5.8249631173634384</v>
      </c>
      <c r="M11" s="12">
        <f t="shared" si="0"/>
        <v>2.5561181711579324</v>
      </c>
      <c r="N11" s="33">
        <f t="shared" si="0"/>
        <v>0.87964104806586896</v>
      </c>
    </row>
    <row r="12" spans="1:14" x14ac:dyDescent="0.25">
      <c r="A12" s="19"/>
      <c r="B12" s="22" t="s">
        <v>49</v>
      </c>
      <c r="C12" s="19" t="s">
        <v>18</v>
      </c>
      <c r="D12" s="22" t="s">
        <v>19</v>
      </c>
      <c r="E12" s="32" t="s">
        <v>18</v>
      </c>
      <c r="F12" s="22" t="s">
        <v>43</v>
      </c>
      <c r="G12" s="11">
        <v>1482.7031489085014</v>
      </c>
      <c r="H12" s="12">
        <v>602.98020828859512</v>
      </c>
      <c r="I12" s="12">
        <v>245.28285853393939</v>
      </c>
      <c r="J12" s="12">
        <v>82.410443055390843</v>
      </c>
      <c r="K12" s="11">
        <f t="shared" si="1"/>
        <v>426.84672072074477</v>
      </c>
      <c r="L12" s="12">
        <f t="shared" si="1"/>
        <v>173.58843862776578</v>
      </c>
      <c r="M12" s="12">
        <f t="shared" si="0"/>
        <v>70.613044756326588</v>
      </c>
      <c r="N12" s="33">
        <f t="shared" si="0"/>
        <v>23.72465951612276</v>
      </c>
    </row>
    <row r="13" spans="1:14" x14ac:dyDescent="0.25">
      <c r="A13" s="19"/>
      <c r="C13" s="19"/>
      <c r="E13" s="32"/>
      <c r="F13" s="22" t="s">
        <v>44</v>
      </c>
      <c r="G13" s="11">
        <v>194.99757328134251</v>
      </c>
      <c r="H13" s="12">
        <v>137.06627937176845</v>
      </c>
      <c r="I13" s="12">
        <v>60.147609572122036</v>
      </c>
      <c r="J13" s="12">
        <v>20.698693401451951</v>
      </c>
      <c r="K13" s="11">
        <f t="shared" si="1"/>
        <v>56.136708662767262</v>
      </c>
      <c r="L13" s="12">
        <f t="shared" si="1"/>
        <v>39.459207943479782</v>
      </c>
      <c r="M13" s="12">
        <f t="shared" si="0"/>
        <v>17.315542847502456</v>
      </c>
      <c r="N13" s="33">
        <f t="shared" si="0"/>
        <v>5.9588255465147784</v>
      </c>
    </row>
    <row r="14" spans="1:14" x14ac:dyDescent="0.25">
      <c r="A14" s="19"/>
      <c r="B14" s="22" t="s">
        <v>50</v>
      </c>
      <c r="C14" s="19" t="s">
        <v>18</v>
      </c>
      <c r="D14" s="22" t="s">
        <v>20</v>
      </c>
      <c r="E14" s="32" t="s">
        <v>19</v>
      </c>
      <c r="F14" s="22" t="s">
        <v>43</v>
      </c>
      <c r="G14" s="11">
        <v>90.791086398147158</v>
      </c>
      <c r="H14" s="12">
        <v>36.922581723390522</v>
      </c>
      <c r="I14" s="12">
        <v>15.019525127152518</v>
      </c>
      <c r="J14" s="12">
        <v>5.0462789271470703</v>
      </c>
      <c r="K14" s="11">
        <f t="shared" si="1"/>
        <v>26.13731381649238</v>
      </c>
      <c r="L14" s="12">
        <f t="shared" si="1"/>
        <v>10.629425681583635</v>
      </c>
      <c r="M14" s="12">
        <f t="shared" si="0"/>
        <v>4.3238830726348647</v>
      </c>
      <c r="N14" s="33">
        <f t="shared" si="0"/>
        <v>1.4527436685358042</v>
      </c>
    </row>
    <row r="15" spans="1:14" x14ac:dyDescent="0.25">
      <c r="A15" s="19"/>
      <c r="C15" s="19"/>
      <c r="E15" s="32"/>
      <c r="F15" s="22" t="s">
        <v>44</v>
      </c>
      <c r="G15" s="11">
        <v>11.940381684795307</v>
      </c>
      <c r="H15" s="12">
        <v>8.3930464583391498</v>
      </c>
      <c r="I15" s="12">
        <v>3.6830479663610323</v>
      </c>
      <c r="J15" s="12">
        <v>1.2674532068832565</v>
      </c>
      <c r="K15" s="11">
        <f t="shared" si="1"/>
        <v>3.437446511165021</v>
      </c>
      <c r="L15" s="12">
        <f t="shared" si="1"/>
        <v>2.4162249606310162</v>
      </c>
      <c r="M15" s="12">
        <f t="shared" si="0"/>
        <v>1.0602910959322644</v>
      </c>
      <c r="N15" s="33">
        <f t="shared" si="0"/>
        <v>0.36487967630160861</v>
      </c>
    </row>
    <row r="16" spans="1:14" x14ac:dyDescent="0.25">
      <c r="A16" s="19"/>
      <c r="B16" s="22" t="s">
        <v>51</v>
      </c>
      <c r="C16" s="19" t="s">
        <v>18</v>
      </c>
      <c r="D16" s="22" t="s">
        <v>20</v>
      </c>
      <c r="E16" s="32" t="s">
        <v>20</v>
      </c>
      <c r="F16" s="22" t="s">
        <v>43</v>
      </c>
      <c r="G16" s="11">
        <v>437.75288995975762</v>
      </c>
      <c r="H16" s="12">
        <v>178.02371901697367</v>
      </c>
      <c r="I16" s="12">
        <v>72.417247012570044</v>
      </c>
      <c r="J16" s="12">
        <v>24.330837657503093</v>
      </c>
      <c r="K16" s="11">
        <f t="shared" si="1"/>
        <v>126.0221142060058</v>
      </c>
      <c r="L16" s="12">
        <f t="shared" si="1"/>
        <v>51.250205227422654</v>
      </c>
      <c r="M16" s="12">
        <f t="shared" si="0"/>
        <v>20.847776868684061</v>
      </c>
      <c r="N16" s="33">
        <f t="shared" si="0"/>
        <v>7.0044622715877844</v>
      </c>
    </row>
    <row r="17" spans="1:14" x14ac:dyDescent="0.25">
      <c r="A17" s="19"/>
      <c r="C17" s="19"/>
      <c r="E17" s="32"/>
      <c r="F17" s="22" t="s">
        <v>44</v>
      </c>
      <c r="G17" s="11">
        <v>57.571032544097591</v>
      </c>
      <c r="H17" s="12">
        <v>40.46741247915557</v>
      </c>
      <c r="I17" s="12">
        <v>17.757964521590448</v>
      </c>
      <c r="J17" s="12">
        <v>6.1110768271766265</v>
      </c>
      <c r="K17" s="11">
        <f t="shared" si="1"/>
        <v>16.573787185955325</v>
      </c>
      <c r="L17" s="12">
        <f t="shared" si="1"/>
        <v>11.649926234726877</v>
      </c>
      <c r="M17" s="12">
        <f t="shared" si="0"/>
        <v>5.1122363423158648</v>
      </c>
      <c r="N17" s="33">
        <f t="shared" si="0"/>
        <v>1.7592820961317379</v>
      </c>
    </row>
    <row r="18" spans="1:14" x14ac:dyDescent="0.25">
      <c r="A18" s="19"/>
      <c r="B18" s="22" t="s">
        <v>52</v>
      </c>
      <c r="C18" s="19" t="s">
        <v>18</v>
      </c>
      <c r="D18" s="22" t="s">
        <v>20</v>
      </c>
      <c r="E18" s="32" t="s">
        <v>18</v>
      </c>
      <c r="F18" s="22" t="s">
        <v>43</v>
      </c>
      <c r="G18" s="11">
        <v>2965.4062978170027</v>
      </c>
      <c r="H18" s="12">
        <v>1205.9604165771902</v>
      </c>
      <c r="I18" s="12">
        <v>490.56571706787878</v>
      </c>
      <c r="J18" s="12">
        <v>164.82088611078169</v>
      </c>
      <c r="K18" s="11">
        <f t="shared" si="1"/>
        <v>853.69344144148954</v>
      </c>
      <c r="L18" s="12">
        <f t="shared" si="1"/>
        <v>347.17687725553156</v>
      </c>
      <c r="M18" s="12">
        <f t="shared" si="0"/>
        <v>141.22608951265318</v>
      </c>
      <c r="N18" s="33">
        <f t="shared" si="0"/>
        <v>47.449319032245519</v>
      </c>
    </row>
    <row r="19" spans="1:14" x14ac:dyDescent="0.25">
      <c r="A19" s="19"/>
      <c r="C19" s="19"/>
      <c r="E19" s="32"/>
      <c r="F19" s="22" t="s">
        <v>44</v>
      </c>
      <c r="G19" s="11">
        <v>389.99514656268502</v>
      </c>
      <c r="H19" s="12">
        <v>274.13255874353689</v>
      </c>
      <c r="I19" s="12">
        <v>120.29521914424407</v>
      </c>
      <c r="J19" s="12">
        <v>41.397386802903902</v>
      </c>
      <c r="K19" s="11">
        <f t="shared" si="1"/>
        <v>112.27341732553452</v>
      </c>
      <c r="L19" s="12">
        <f t="shared" si="1"/>
        <v>78.918415886959565</v>
      </c>
      <c r="M19" s="12">
        <f t="shared" si="0"/>
        <v>34.631085695004913</v>
      </c>
      <c r="N19" s="33">
        <f t="shared" si="0"/>
        <v>11.917651093029557</v>
      </c>
    </row>
    <row r="20" spans="1:14" x14ac:dyDescent="0.25">
      <c r="A20" s="19"/>
      <c r="B20" s="22" t="s">
        <v>47</v>
      </c>
      <c r="C20" s="19" t="s">
        <v>20</v>
      </c>
      <c r="D20" s="22" t="s">
        <v>19</v>
      </c>
      <c r="E20" s="32" t="s">
        <v>19</v>
      </c>
      <c r="F20" s="22" t="s">
        <v>43</v>
      </c>
      <c r="G20" s="11">
        <v>54.97925662421865</v>
      </c>
      <c r="H20" s="12">
        <v>21.104534833814135</v>
      </c>
      <c r="I20" s="12">
        <v>8.3876249102870322</v>
      </c>
      <c r="J20" s="12">
        <v>2.8119194584540406</v>
      </c>
      <c r="K20" s="11">
        <f t="shared" si="1"/>
        <v>15.82765600449954</v>
      </c>
      <c r="L20" s="12">
        <f t="shared" si="1"/>
        <v>6.0756608581979936</v>
      </c>
      <c r="M20" s="12">
        <f t="shared" si="0"/>
        <v>2.4146641829332145</v>
      </c>
      <c r="N20" s="33">
        <f t="shared" si="0"/>
        <v>0.80950701470859865</v>
      </c>
    </row>
    <row r="21" spans="1:14" x14ac:dyDescent="0.25">
      <c r="A21" s="19"/>
      <c r="C21" s="19"/>
      <c r="E21" s="32"/>
      <c r="F21" s="22" t="s">
        <v>44</v>
      </c>
      <c r="G21" s="11">
        <v>5.1029979646733841</v>
      </c>
      <c r="H21" s="12">
        <v>3.4817479330778673</v>
      </c>
      <c r="I21" s="12">
        <v>1.5217530355326325</v>
      </c>
      <c r="J21" s="12">
        <v>0.52329550020257198</v>
      </c>
      <c r="K21" s="11">
        <f t="shared" si="1"/>
        <v>1.4690721798688828</v>
      </c>
      <c r="L21" s="12">
        <f t="shared" si="1"/>
        <v>1.0023400089927452</v>
      </c>
      <c r="M21" s="12">
        <f t="shared" si="0"/>
        <v>0.43808856374394045</v>
      </c>
      <c r="N21" s="33">
        <f t="shared" si="0"/>
        <v>0.15064847497884001</v>
      </c>
    </row>
    <row r="22" spans="1:14" x14ac:dyDescent="0.25">
      <c r="A22" s="19"/>
      <c r="B22" s="22" t="s">
        <v>48</v>
      </c>
      <c r="C22" s="19" t="s">
        <v>20</v>
      </c>
      <c r="D22" s="22" t="s">
        <v>19</v>
      </c>
      <c r="E22" s="32" t="s">
        <v>20</v>
      </c>
      <c r="F22" s="22" t="s">
        <v>43</v>
      </c>
      <c r="G22" s="11">
        <v>265.08470632841801</v>
      </c>
      <c r="H22" s="12">
        <v>101.75636707599801</v>
      </c>
      <c r="I22" s="12">
        <v>40.441272266255567</v>
      </c>
      <c r="J22" s="12">
        <v>13.557783237380155</v>
      </c>
      <c r="K22" s="11">
        <f t="shared" si="1"/>
        <v>76.313682676672784</v>
      </c>
      <c r="L22" s="12">
        <f t="shared" si="1"/>
        <v>29.29404421297717</v>
      </c>
      <c r="M22" s="12">
        <f t="shared" si="0"/>
        <v>11.642400882019881</v>
      </c>
      <c r="N22" s="33">
        <f t="shared" si="0"/>
        <v>3.9030707659713264</v>
      </c>
    </row>
    <row r="23" spans="1:14" x14ac:dyDescent="0.25">
      <c r="A23" s="19"/>
      <c r="C23" s="19"/>
      <c r="E23" s="32"/>
      <c r="F23" s="22" t="s">
        <v>44</v>
      </c>
      <c r="G23" s="11">
        <v>24.604310787717626</v>
      </c>
      <c r="H23" s="12">
        <v>16.787388280964041</v>
      </c>
      <c r="I23" s="12">
        <v>7.3371937217290348</v>
      </c>
      <c r="J23" s="12">
        <v>2.5230903892046359</v>
      </c>
      <c r="K23" s="11">
        <f t="shared" si="1"/>
        <v>7.0831908484598607</v>
      </c>
      <c r="L23" s="12">
        <f t="shared" si="1"/>
        <v>4.8328228360952643</v>
      </c>
      <c r="M23" s="12">
        <f t="shared" si="0"/>
        <v>2.1122617037121736</v>
      </c>
      <c r="N23" s="33">
        <f t="shared" si="0"/>
        <v>0.72635770653542142</v>
      </c>
    </row>
    <row r="24" spans="1:14" x14ac:dyDescent="0.25">
      <c r="A24" s="19"/>
      <c r="B24" s="22" t="s">
        <v>49</v>
      </c>
      <c r="C24" s="19" t="s">
        <v>20</v>
      </c>
      <c r="D24" s="22" t="s">
        <v>19</v>
      </c>
      <c r="E24" s="32" t="s">
        <v>18</v>
      </c>
      <c r="F24" s="22" t="s">
        <v>43</v>
      </c>
      <c r="G24" s="11">
        <v>1795.7251125709886</v>
      </c>
      <c r="H24" s="12">
        <v>689.31348870793931</v>
      </c>
      <c r="I24" s="12">
        <v>273.95548086755281</v>
      </c>
      <c r="J24" s="12">
        <v>91.842536551296931</v>
      </c>
      <c r="K24" s="11">
        <f t="shared" si="1"/>
        <v>516.96077949323751</v>
      </c>
      <c r="L24" s="12">
        <f t="shared" si="1"/>
        <v>198.44242080429902</v>
      </c>
      <c r="M24" s="12">
        <f t="shared" si="1"/>
        <v>78.867437974940131</v>
      </c>
      <c r="N24" s="33">
        <f t="shared" si="1"/>
        <v>26.440009639458495</v>
      </c>
    </row>
    <row r="25" spans="1:14" x14ac:dyDescent="0.25">
      <c r="A25" s="19"/>
      <c r="C25" s="19"/>
      <c r="E25" s="32"/>
      <c r="F25" s="22" t="s">
        <v>44</v>
      </c>
      <c r="G25" s="11">
        <v>166.67343571404407</v>
      </c>
      <c r="H25" s="12">
        <v>113.72038443160591</v>
      </c>
      <c r="I25" s="12">
        <v>49.703293729754314</v>
      </c>
      <c r="J25" s="12">
        <v>17.091807505364027</v>
      </c>
      <c r="K25" s="11">
        <f t="shared" si="1"/>
        <v>47.982638681365565</v>
      </c>
      <c r="L25" s="12">
        <f t="shared" si="1"/>
        <v>32.738295058904562</v>
      </c>
      <c r="M25" s="12">
        <f t="shared" si="1"/>
        <v>14.308789964588401</v>
      </c>
      <c r="N25" s="33">
        <f t="shared" si="1"/>
        <v>4.9204603026745604</v>
      </c>
    </row>
    <row r="26" spans="1:14" x14ac:dyDescent="0.25">
      <c r="A26" s="19"/>
      <c r="B26" s="22" t="s">
        <v>50</v>
      </c>
      <c r="C26" s="19" t="s">
        <v>20</v>
      </c>
      <c r="D26" s="22" t="s">
        <v>20</v>
      </c>
      <c r="E26" s="32" t="s">
        <v>19</v>
      </c>
      <c r="F26" s="22" t="s">
        <v>43</v>
      </c>
      <c r="G26" s="11">
        <v>109.9585132484373</v>
      </c>
      <c r="H26" s="12">
        <v>42.20906966762827</v>
      </c>
      <c r="I26" s="12">
        <v>16.775249820574064</v>
      </c>
      <c r="J26" s="12">
        <v>5.6238389169080811</v>
      </c>
      <c r="K26" s="11">
        <f t="shared" si="1"/>
        <v>31.655312008999079</v>
      </c>
      <c r="L26" s="12">
        <f t="shared" si="1"/>
        <v>12.151321716395987</v>
      </c>
      <c r="M26" s="12">
        <f t="shared" si="1"/>
        <v>4.829328365866429</v>
      </c>
      <c r="N26" s="33">
        <f t="shared" si="1"/>
        <v>1.6190140294171973</v>
      </c>
    </row>
    <row r="27" spans="1:14" x14ac:dyDescent="0.25">
      <c r="A27" s="19"/>
      <c r="C27" s="19"/>
      <c r="E27" s="32"/>
      <c r="F27" s="22" t="s">
        <v>44</v>
      </c>
      <c r="G27" s="11">
        <v>10.205995929346768</v>
      </c>
      <c r="H27" s="12">
        <v>6.9634958661557347</v>
      </c>
      <c r="I27" s="12">
        <v>3.0435060710652651</v>
      </c>
      <c r="J27" s="12">
        <v>1.046591000405144</v>
      </c>
      <c r="K27" s="11">
        <f t="shared" si="1"/>
        <v>2.9381443597377657</v>
      </c>
      <c r="L27" s="12">
        <f t="shared" si="1"/>
        <v>2.0046800179854904</v>
      </c>
      <c r="M27" s="12">
        <f t="shared" si="1"/>
        <v>0.8761771274878809</v>
      </c>
      <c r="N27" s="33">
        <f t="shared" si="1"/>
        <v>0.30129694995768003</v>
      </c>
    </row>
    <row r="28" spans="1:14" x14ac:dyDescent="0.25">
      <c r="A28" s="19"/>
      <c r="B28" s="22" t="s">
        <v>51</v>
      </c>
      <c r="C28" s="19" t="s">
        <v>20</v>
      </c>
      <c r="D28" s="22" t="s">
        <v>20</v>
      </c>
      <c r="E28" s="32" t="s">
        <v>20</v>
      </c>
      <c r="F28" s="22" t="s">
        <v>43</v>
      </c>
      <c r="G28" s="11">
        <v>530.16941265683602</v>
      </c>
      <c r="H28" s="12">
        <v>203.51273415199603</v>
      </c>
      <c r="I28" s="12">
        <v>80.882544532511133</v>
      </c>
      <c r="J28" s="12">
        <v>27.11556647476031</v>
      </c>
      <c r="K28" s="11">
        <f t="shared" si="1"/>
        <v>152.62736535334557</v>
      </c>
      <c r="L28" s="12">
        <f t="shared" si="1"/>
        <v>58.588088425954339</v>
      </c>
      <c r="M28" s="12">
        <f t="shared" si="1"/>
        <v>23.284801764039763</v>
      </c>
      <c r="N28" s="33">
        <f t="shared" si="1"/>
        <v>7.8061415319426528</v>
      </c>
    </row>
    <row r="29" spans="1:14" x14ac:dyDescent="0.25">
      <c r="A29" s="19"/>
      <c r="C29" s="19"/>
      <c r="E29" s="32"/>
      <c r="F29" s="22" t="s">
        <v>44</v>
      </c>
      <c r="G29" s="11">
        <v>49.208621575435252</v>
      </c>
      <c r="H29" s="12">
        <v>33.574776561928083</v>
      </c>
      <c r="I29" s="12">
        <v>14.67438744345807</v>
      </c>
      <c r="J29" s="12">
        <v>5.0461807784092718</v>
      </c>
      <c r="K29" s="11">
        <f t="shared" si="1"/>
        <v>14.166381696919721</v>
      </c>
      <c r="L29" s="12">
        <f t="shared" si="1"/>
        <v>9.6656456721905286</v>
      </c>
      <c r="M29" s="12">
        <f t="shared" si="1"/>
        <v>4.2245234074243472</v>
      </c>
      <c r="N29" s="33">
        <f t="shared" si="1"/>
        <v>1.4527154130708428</v>
      </c>
    </row>
    <row r="30" spans="1:14" x14ac:dyDescent="0.25">
      <c r="A30" s="19"/>
      <c r="B30" s="22" t="s">
        <v>52</v>
      </c>
      <c r="C30" s="19" t="s">
        <v>20</v>
      </c>
      <c r="D30" s="22" t="s">
        <v>20</v>
      </c>
      <c r="E30" s="32" t="s">
        <v>18</v>
      </c>
      <c r="F30" s="22" t="s">
        <v>43</v>
      </c>
      <c r="G30" s="11">
        <v>3591.4502251419772</v>
      </c>
      <c r="H30" s="12">
        <v>1378.6269774158786</v>
      </c>
      <c r="I30" s="12">
        <v>547.91096173510562</v>
      </c>
      <c r="J30" s="12">
        <v>183.68507310259386</v>
      </c>
      <c r="K30" s="11">
        <f t="shared" si="1"/>
        <v>1033.921558986475</v>
      </c>
      <c r="L30" s="12">
        <f t="shared" si="1"/>
        <v>396.88484160859804</v>
      </c>
      <c r="M30" s="12">
        <f t="shared" si="1"/>
        <v>157.73487594988026</v>
      </c>
      <c r="N30" s="33">
        <f t="shared" si="1"/>
        <v>52.88001927891699</v>
      </c>
    </row>
    <row r="31" spans="1:14" x14ac:dyDescent="0.25">
      <c r="A31" s="19"/>
      <c r="C31" s="19"/>
      <c r="E31" s="32"/>
      <c r="F31" s="22" t="s">
        <v>44</v>
      </c>
      <c r="G31" s="11">
        <v>333.34687142808815</v>
      </c>
      <c r="H31" s="12">
        <v>227.44076886321182</v>
      </c>
      <c r="I31" s="12">
        <v>99.406587459508629</v>
      </c>
      <c r="J31" s="12">
        <v>34.183615010728055</v>
      </c>
      <c r="K31" s="11">
        <f t="shared" si="1"/>
        <v>95.965277362731129</v>
      </c>
      <c r="L31" s="12">
        <f t="shared" si="1"/>
        <v>65.476590117809124</v>
      </c>
      <c r="M31" s="12">
        <f t="shared" si="1"/>
        <v>28.617579929176802</v>
      </c>
      <c r="N31" s="33">
        <f t="shared" si="1"/>
        <v>9.8409206053491207</v>
      </c>
    </row>
    <row r="32" spans="1:14" x14ac:dyDescent="0.25">
      <c r="A32" s="19"/>
      <c r="B32" s="22" t="s">
        <v>47</v>
      </c>
      <c r="C32" s="19" t="s">
        <v>19</v>
      </c>
      <c r="D32" s="22" t="s">
        <v>19</v>
      </c>
      <c r="E32" s="32" t="s">
        <v>19</v>
      </c>
      <c r="F32" s="22" t="s">
        <v>43</v>
      </c>
      <c r="G32" s="11">
        <v>53.583777773141492</v>
      </c>
      <c r="H32" s="12">
        <v>20.593436977103593</v>
      </c>
      <c r="I32" s="12">
        <v>8.1880140749975538</v>
      </c>
      <c r="J32" s="12">
        <v>2.745113119819214</v>
      </c>
      <c r="K32" s="11">
        <f t="shared" si="1"/>
        <v>15.425919775736597</v>
      </c>
      <c r="L32" s="12">
        <f t="shared" si="1"/>
        <v>5.928523891324418</v>
      </c>
      <c r="M32" s="12">
        <f t="shared" si="1"/>
        <v>2.3571993893051943</v>
      </c>
      <c r="N32" s="33">
        <f t="shared" si="1"/>
        <v>0.79027452937218623</v>
      </c>
    </row>
    <row r="33" spans="1:14" x14ac:dyDescent="0.25">
      <c r="A33" s="19"/>
      <c r="C33" s="19"/>
      <c r="E33" s="32"/>
      <c r="F33" s="22" t="s">
        <v>44</v>
      </c>
      <c r="G33" s="11">
        <v>5.0195214606026264</v>
      </c>
      <c r="H33" s="12">
        <v>3.4240264850311397</v>
      </c>
      <c r="I33" s="12">
        <v>1.4964791258648982</v>
      </c>
      <c r="J33" s="12">
        <v>0.51460147010832558</v>
      </c>
      <c r="K33" s="11">
        <f t="shared" si="1"/>
        <v>1.4450406182942919</v>
      </c>
      <c r="L33" s="12">
        <f t="shared" si="1"/>
        <v>0.98572291956919056</v>
      </c>
      <c r="M33" s="12">
        <f t="shared" si="1"/>
        <v>0.43081260599784243</v>
      </c>
      <c r="N33" s="33">
        <f t="shared" si="1"/>
        <v>0.14814560160306794</v>
      </c>
    </row>
    <row r="34" spans="1:14" x14ac:dyDescent="0.25">
      <c r="A34" s="19"/>
      <c r="B34" s="22" t="s">
        <v>48</v>
      </c>
      <c r="C34" s="19" t="s">
        <v>19</v>
      </c>
      <c r="D34" s="22" t="s">
        <v>19</v>
      </c>
      <c r="E34" s="32" t="s">
        <v>20</v>
      </c>
      <c r="F34" s="22" t="s">
        <v>43</v>
      </c>
      <c r="G34" s="11">
        <v>258.35634868703158</v>
      </c>
      <c r="H34" s="12">
        <v>99.292088117531392</v>
      </c>
      <c r="I34" s="12">
        <v>39.478840561979432</v>
      </c>
      <c r="J34" s="12">
        <v>13.235673777462708</v>
      </c>
      <c r="K34" s="11">
        <f t="shared" si="1"/>
        <v>74.376695224277896</v>
      </c>
      <c r="L34" s="12">
        <f t="shared" si="1"/>
        <v>28.584617384594871</v>
      </c>
      <c r="M34" s="12">
        <f t="shared" si="1"/>
        <v>11.365332058641197</v>
      </c>
      <c r="N34" s="33">
        <f t="shared" si="1"/>
        <v>3.810340561155813</v>
      </c>
    </row>
    <row r="35" spans="1:14" x14ac:dyDescent="0.25">
      <c r="A35" s="19"/>
      <c r="C35" s="19"/>
      <c r="E35" s="32"/>
      <c r="F35" s="22" t="s">
        <v>44</v>
      </c>
      <c r="G35" s="11">
        <v>24.201825451872395</v>
      </c>
      <c r="H35" s="12">
        <v>16.509081987939744</v>
      </c>
      <c r="I35" s="12">
        <v>7.2153345454976296</v>
      </c>
      <c r="J35" s="12">
        <v>2.4811717719687576</v>
      </c>
      <c r="K35" s="11">
        <f t="shared" si="1"/>
        <v>6.9673217037357826</v>
      </c>
      <c r="L35" s="12">
        <f t="shared" si="1"/>
        <v>4.7527028683048007</v>
      </c>
      <c r="M35" s="12">
        <f t="shared" si="1"/>
        <v>2.0771803795763217</v>
      </c>
      <c r="N35" s="33">
        <f t="shared" si="1"/>
        <v>0.71429000146751576</v>
      </c>
    </row>
    <row r="36" spans="1:14" x14ac:dyDescent="0.25">
      <c r="A36" s="19"/>
      <c r="B36" s="22" t="s">
        <v>49</v>
      </c>
      <c r="C36" s="19" t="s">
        <v>19</v>
      </c>
      <c r="D36" s="22" t="s">
        <v>19</v>
      </c>
      <c r="E36" s="32" t="s">
        <v>18</v>
      </c>
      <c r="F36" s="22" t="s">
        <v>43</v>
      </c>
      <c r="G36" s="11">
        <v>1750.1461693330202</v>
      </c>
      <c r="H36" s="12">
        <v>672.62007899981245</v>
      </c>
      <c r="I36" s="12">
        <v>267.43581851342975</v>
      </c>
      <c r="J36" s="12">
        <v>89.660516870939276</v>
      </c>
      <c r="K36" s="11">
        <f t="shared" si="1"/>
        <v>503.83932462254023</v>
      </c>
      <c r="L36" s="12">
        <f t="shared" si="1"/>
        <v>193.6366529088121</v>
      </c>
      <c r="M36" s="12">
        <f t="shared" si="1"/>
        <v>76.990530585816046</v>
      </c>
      <c r="N36" s="33">
        <f t="shared" si="1"/>
        <v>25.811840780577711</v>
      </c>
    </row>
    <row r="37" spans="1:14" x14ac:dyDescent="0.25">
      <c r="A37" s="19"/>
      <c r="C37" s="19"/>
      <c r="E37" s="32"/>
      <c r="F37" s="22" t="s">
        <v>44</v>
      </c>
      <c r="G37" s="11">
        <v>163.94693732404104</v>
      </c>
      <c r="H37" s="12">
        <v>111.83509423025001</v>
      </c>
      <c r="I37" s="12">
        <v>48.877800678922327</v>
      </c>
      <c r="J37" s="12">
        <v>16.807844259436674</v>
      </c>
      <c r="K37" s="11">
        <f t="shared" si="1"/>
        <v>47.197723037475605</v>
      </c>
      <c r="L37" s="12">
        <f t="shared" si="1"/>
        <v>32.195549910863207</v>
      </c>
      <c r="M37" s="12">
        <f t="shared" si="1"/>
        <v>14.071143607672797</v>
      </c>
      <c r="N37" s="33">
        <f t="shared" si="1"/>
        <v>4.8387117878632599</v>
      </c>
    </row>
    <row r="38" spans="1:14" x14ac:dyDescent="0.25">
      <c r="A38" s="19"/>
      <c r="B38" s="22" t="s">
        <v>50</v>
      </c>
      <c r="C38" s="19" t="s">
        <v>19</v>
      </c>
      <c r="D38" s="22" t="s">
        <v>20</v>
      </c>
      <c r="E38" s="32" t="s">
        <v>19</v>
      </c>
      <c r="F38" s="22" t="s">
        <v>43</v>
      </c>
      <c r="G38" s="11">
        <v>107.16755554628298</v>
      </c>
      <c r="H38" s="12">
        <v>41.186873954207186</v>
      </c>
      <c r="I38" s="12">
        <v>16.376028149995108</v>
      </c>
      <c r="J38" s="12">
        <v>5.490226239638428</v>
      </c>
      <c r="K38" s="11">
        <f t="shared" si="1"/>
        <v>30.851839551473194</v>
      </c>
      <c r="L38" s="12">
        <f t="shared" si="1"/>
        <v>11.857047782648836</v>
      </c>
      <c r="M38" s="12">
        <f t="shared" si="1"/>
        <v>4.7143987786103887</v>
      </c>
      <c r="N38" s="33">
        <f t="shared" si="1"/>
        <v>1.5805490587443725</v>
      </c>
    </row>
    <row r="39" spans="1:14" x14ac:dyDescent="0.25">
      <c r="A39" s="19"/>
      <c r="C39" s="19"/>
      <c r="E39" s="32"/>
      <c r="F39" s="22" t="s">
        <v>44</v>
      </c>
      <c r="G39" s="11">
        <v>10.039042921205253</v>
      </c>
      <c r="H39" s="12">
        <v>6.8480529700622794</v>
      </c>
      <c r="I39" s="12">
        <v>2.9929582517297963</v>
      </c>
      <c r="J39" s="12">
        <v>1.0292029402166512</v>
      </c>
      <c r="K39" s="11">
        <f t="shared" si="1"/>
        <v>2.8900812365885837</v>
      </c>
      <c r="L39" s="12">
        <f t="shared" si="1"/>
        <v>1.9714458391383811</v>
      </c>
      <c r="M39" s="12">
        <f t="shared" si="1"/>
        <v>0.86162521199568487</v>
      </c>
      <c r="N39" s="33">
        <f t="shared" si="1"/>
        <v>0.29629120320613589</v>
      </c>
    </row>
    <row r="40" spans="1:14" x14ac:dyDescent="0.25">
      <c r="A40" s="19"/>
      <c r="B40" s="22" t="s">
        <v>51</v>
      </c>
      <c r="C40" s="19" t="s">
        <v>19</v>
      </c>
      <c r="D40" s="22" t="s">
        <v>20</v>
      </c>
      <c r="E40" s="32" t="s">
        <v>20</v>
      </c>
      <c r="F40" s="22" t="s">
        <v>43</v>
      </c>
      <c r="G40" s="11">
        <v>516.71269737406317</v>
      </c>
      <c r="H40" s="12">
        <v>198.58417623506278</v>
      </c>
      <c r="I40" s="12">
        <v>78.957681123958864</v>
      </c>
      <c r="J40" s="12">
        <v>26.471347554925416</v>
      </c>
      <c r="K40" s="11">
        <f t="shared" si="1"/>
        <v>148.75339044855579</v>
      </c>
      <c r="L40" s="12">
        <f t="shared" si="1"/>
        <v>57.169234769189742</v>
      </c>
      <c r="M40" s="12">
        <f t="shared" si="1"/>
        <v>22.730664117282394</v>
      </c>
      <c r="N40" s="33">
        <f t="shared" si="1"/>
        <v>7.620681122311626</v>
      </c>
    </row>
    <row r="41" spans="1:14" x14ac:dyDescent="0.25">
      <c r="A41" s="19"/>
      <c r="C41" s="19"/>
      <c r="E41" s="32"/>
      <c r="F41" s="22" t="s">
        <v>44</v>
      </c>
      <c r="G41" s="11">
        <v>48.40365090374479</v>
      </c>
      <c r="H41" s="12">
        <v>33.018163975879489</v>
      </c>
      <c r="I41" s="12">
        <v>14.430669090995259</v>
      </c>
      <c r="J41" s="12">
        <v>4.9623435439375152</v>
      </c>
      <c r="K41" s="11">
        <f t="shared" si="1"/>
        <v>13.934643407471565</v>
      </c>
      <c r="L41" s="12">
        <f t="shared" si="1"/>
        <v>9.5054057366096014</v>
      </c>
      <c r="M41" s="12">
        <f t="shared" si="1"/>
        <v>4.1543607591526435</v>
      </c>
      <c r="N41" s="33">
        <f t="shared" si="1"/>
        <v>1.4285800029350315</v>
      </c>
    </row>
    <row r="42" spans="1:14" x14ac:dyDescent="0.25">
      <c r="A42" s="19"/>
      <c r="B42" s="22" t="s">
        <v>52</v>
      </c>
      <c r="C42" s="19" t="s">
        <v>19</v>
      </c>
      <c r="D42" s="22" t="s">
        <v>20</v>
      </c>
      <c r="E42" s="32" t="s">
        <v>18</v>
      </c>
      <c r="F42" s="22" t="s">
        <v>43</v>
      </c>
      <c r="G42" s="11">
        <v>3500.2923386660405</v>
      </c>
      <c r="H42" s="12">
        <v>1345.2401579996249</v>
      </c>
      <c r="I42" s="12">
        <v>534.8716370268595</v>
      </c>
      <c r="J42" s="12">
        <v>179.32103374187855</v>
      </c>
      <c r="K42" s="11">
        <f t="shared" si="1"/>
        <v>1007.6786492450805</v>
      </c>
      <c r="L42" s="12">
        <f t="shared" si="1"/>
        <v>387.27330581762419</v>
      </c>
      <c r="M42" s="12">
        <f t="shared" si="1"/>
        <v>153.98106117163209</v>
      </c>
      <c r="N42" s="33">
        <f t="shared" si="1"/>
        <v>51.623681561155422</v>
      </c>
    </row>
    <row r="43" spans="1:14" ht="15.75" thickBot="1" x14ac:dyDescent="0.3">
      <c r="A43" s="20"/>
      <c r="B43" s="34"/>
      <c r="C43" s="20"/>
      <c r="D43" s="34"/>
      <c r="E43" s="35"/>
      <c r="F43" s="34" t="s">
        <v>44</v>
      </c>
      <c r="G43" s="13">
        <v>327.89387464808209</v>
      </c>
      <c r="H43" s="14">
        <v>223.67018846050001</v>
      </c>
      <c r="I43" s="14">
        <v>97.755601357844654</v>
      </c>
      <c r="J43" s="14">
        <v>33.615688518873348</v>
      </c>
      <c r="K43" s="13">
        <f t="shared" si="1"/>
        <v>94.395446074951209</v>
      </c>
      <c r="L43" s="14">
        <f t="shared" si="1"/>
        <v>64.391099821726414</v>
      </c>
      <c r="M43" s="14">
        <f t="shared" si="1"/>
        <v>28.142287215345593</v>
      </c>
      <c r="N43" s="36">
        <f t="shared" si="1"/>
        <v>9.6774235757265199</v>
      </c>
    </row>
  </sheetData>
  <sheetProtection algorithmName="SHA-512" hashValue="Nrv4lzAx0vpQ1hJljlZxBi2731E8b2BJKh6A8LQeOWdcD32Xu36ZI+z3hviLTmNXGzdL4EfSusqFSS9jc0aPAA==" saltValue="UbnyIVCOvbBGLi8Y9s1VGw==" spinCount="100000" sheet="1" objects="1" scenarios="1"/>
  <mergeCells count="6">
    <mergeCell ref="K6:N6"/>
    <mergeCell ref="A6:A7"/>
    <mergeCell ref="B6:B7"/>
    <mergeCell ref="C6:E6"/>
    <mergeCell ref="F6:F7"/>
    <mergeCell ref="G6:J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C5057-2092-4DA1-A23E-D001033DA235}">
  <dimension ref="A1:N25"/>
  <sheetViews>
    <sheetView zoomScale="80" zoomScaleNormal="80" workbookViewId="0">
      <selection activeCell="A6" sqref="A6:N25"/>
    </sheetView>
  </sheetViews>
  <sheetFormatPr defaultColWidth="8.7109375" defaultRowHeight="15" x14ac:dyDescent="0.25"/>
  <cols>
    <col min="1" max="1" width="24.28515625" style="22" customWidth="1"/>
    <col min="2" max="2" width="8.7109375" style="22"/>
    <col min="3" max="5" width="11.7109375" style="22" customWidth="1"/>
    <col min="6" max="6" width="13.7109375" style="22" customWidth="1"/>
    <col min="7" max="15" width="8.7109375" style="22"/>
    <col min="16" max="24" width="7" style="22" bestFit="1" customWidth="1"/>
    <col min="25" max="25" width="8.7109375" style="22"/>
    <col min="26" max="34" width="7" style="22" bestFit="1" customWidth="1"/>
    <col min="35" max="16384" width="8.7109375" style="22"/>
  </cols>
  <sheetData>
    <row r="1" spans="1:14" x14ac:dyDescent="0.25">
      <c r="A1" s="21" t="s">
        <v>72</v>
      </c>
    </row>
    <row r="2" spans="1:14" x14ac:dyDescent="0.25">
      <c r="A2" s="22" t="s">
        <v>94</v>
      </c>
    </row>
    <row r="3" spans="1:14" x14ac:dyDescent="0.25">
      <c r="A3" s="21" t="s">
        <v>73</v>
      </c>
    </row>
    <row r="4" spans="1:14" x14ac:dyDescent="0.25">
      <c r="A4" s="22" t="s">
        <v>74</v>
      </c>
    </row>
    <row r="5" spans="1:14" ht="15.75" thickBot="1" x14ac:dyDescent="0.3">
      <c r="G5" s="23"/>
      <c r="H5" s="23"/>
      <c r="I5" s="23"/>
      <c r="J5" s="23"/>
      <c r="K5" s="23"/>
      <c r="L5" s="23"/>
      <c r="M5" s="23"/>
      <c r="N5" s="23"/>
    </row>
    <row r="6" spans="1:14" ht="15.75" thickBot="1" x14ac:dyDescent="0.3">
      <c r="A6" s="158" t="s">
        <v>75</v>
      </c>
      <c r="B6" s="160" t="s">
        <v>76</v>
      </c>
      <c r="C6" s="162" t="s">
        <v>77</v>
      </c>
      <c r="D6" s="163"/>
      <c r="E6" s="164"/>
      <c r="F6" s="165" t="s">
        <v>1</v>
      </c>
      <c r="G6" s="155" t="s">
        <v>78</v>
      </c>
      <c r="H6" s="156"/>
      <c r="I6" s="156"/>
      <c r="J6" s="156"/>
      <c r="K6" s="155" t="s">
        <v>79</v>
      </c>
      <c r="L6" s="156"/>
      <c r="M6" s="156"/>
      <c r="N6" s="157"/>
    </row>
    <row r="7" spans="1:14" ht="30.75" thickBot="1" x14ac:dyDescent="0.3">
      <c r="A7" s="159"/>
      <c r="B7" s="161"/>
      <c r="C7" s="24" t="s">
        <v>22</v>
      </c>
      <c r="D7" s="25" t="s">
        <v>36</v>
      </c>
      <c r="E7" s="26" t="s">
        <v>80</v>
      </c>
      <c r="F7" s="166"/>
      <c r="G7" s="27" t="s">
        <v>81</v>
      </c>
      <c r="H7" s="28" t="s">
        <v>82</v>
      </c>
      <c r="I7" s="28" t="s">
        <v>83</v>
      </c>
      <c r="J7" s="28" t="s">
        <v>84</v>
      </c>
      <c r="K7" s="27" t="s">
        <v>81</v>
      </c>
      <c r="L7" s="28" t="s">
        <v>82</v>
      </c>
      <c r="M7" s="28" t="s">
        <v>83</v>
      </c>
      <c r="N7" s="37" t="s">
        <v>84</v>
      </c>
    </row>
    <row r="8" spans="1:14" ht="15.75" thickTop="1" x14ac:dyDescent="0.25">
      <c r="A8" s="19" t="s">
        <v>14</v>
      </c>
      <c r="B8" s="22" t="s">
        <v>47</v>
      </c>
      <c r="C8" s="19" t="s">
        <v>18</v>
      </c>
      <c r="D8" s="22" t="s">
        <v>21</v>
      </c>
      <c r="E8" s="32" t="s">
        <v>19</v>
      </c>
      <c r="F8" s="22" t="s">
        <v>43</v>
      </c>
      <c r="G8" s="11">
        <v>0.68971975513353889</v>
      </c>
      <c r="H8" s="12">
        <v>0.29749189860157677</v>
      </c>
      <c r="I8" s="12">
        <v>0.11971326316867122</v>
      </c>
      <c r="J8" s="12">
        <v>4.0180838806094292E-2</v>
      </c>
      <c r="K8" s="11">
        <f>(G8*24.45)/(84.93)</f>
        <v>0.19855937846479485</v>
      </c>
      <c r="L8" s="12">
        <f>(H8*24.45)/(84.93)</f>
        <v>8.5643199350153673E-2</v>
      </c>
      <c r="M8" s="12">
        <f t="shared" ref="M8:N17" si="0">(I8*24.45)/(84.93)</f>
        <v>3.4463549799529154E-2</v>
      </c>
      <c r="N8" s="33">
        <f t="shared" si="0"/>
        <v>1.1567426219345405E-2</v>
      </c>
    </row>
    <row r="9" spans="1:14" x14ac:dyDescent="0.25">
      <c r="A9" s="19"/>
      <c r="C9" s="19"/>
      <c r="E9" s="32"/>
      <c r="F9" s="22" t="s">
        <v>44</v>
      </c>
      <c r="G9" s="11">
        <v>0.14530629353491875</v>
      </c>
      <c r="H9" s="12">
        <v>8.0182256890057632E-2</v>
      </c>
      <c r="I9" s="12">
        <v>3.3791408307159168E-2</v>
      </c>
      <c r="J9" s="12">
        <v>1.1540220518923535E-2</v>
      </c>
      <c r="K9" s="11">
        <f t="shared" ref="K9:N25" si="1">(G9*24.45)/(84.93)</f>
        <v>4.1831377333436517E-2</v>
      </c>
      <c r="L9" s="12">
        <f t="shared" si="1"/>
        <v>2.3083200058423511E-2</v>
      </c>
      <c r="M9" s="12">
        <f t="shared" si="0"/>
        <v>9.7280105158370593E-3</v>
      </c>
      <c r="N9" s="33">
        <f t="shared" si="0"/>
        <v>3.3222464581146873E-3</v>
      </c>
    </row>
    <row r="10" spans="1:14" x14ac:dyDescent="0.25">
      <c r="A10" s="19"/>
      <c r="B10" s="22" t="s">
        <v>48</v>
      </c>
      <c r="C10" s="19" t="s">
        <v>18</v>
      </c>
      <c r="D10" s="22" t="s">
        <v>21</v>
      </c>
      <c r="E10" s="32" t="s">
        <v>20</v>
      </c>
      <c r="F10" s="22" t="s">
        <v>43</v>
      </c>
      <c r="G10" s="11">
        <v>8.6352913342719049</v>
      </c>
      <c r="H10" s="12">
        <v>3.7245985704917404</v>
      </c>
      <c r="I10" s="12">
        <v>1.4988100548717636</v>
      </c>
      <c r="J10" s="12">
        <v>0.50306410185230055</v>
      </c>
      <c r="K10" s="11">
        <f t="shared" si="1"/>
        <v>2.4859634183792307</v>
      </c>
      <c r="L10" s="12">
        <f t="shared" si="1"/>
        <v>1.0722528558639237</v>
      </c>
      <c r="M10" s="12">
        <f t="shared" si="0"/>
        <v>0.43148364349010498</v>
      </c>
      <c r="N10" s="33">
        <f t="shared" si="0"/>
        <v>0.1448241762662045</v>
      </c>
    </row>
    <row r="11" spans="1:14" x14ac:dyDescent="0.25">
      <c r="A11" s="19"/>
      <c r="C11" s="19"/>
      <c r="E11" s="32"/>
      <c r="F11" s="22" t="s">
        <v>44</v>
      </c>
      <c r="G11" s="11">
        <v>1.8192347950571826</v>
      </c>
      <c r="H11" s="12">
        <v>1.0038818562635214</v>
      </c>
      <c r="I11" s="12">
        <v>0.42306843200563277</v>
      </c>
      <c r="J11" s="12">
        <v>0.14448356089692263</v>
      </c>
      <c r="K11" s="11">
        <f t="shared" si="1"/>
        <v>0.52372884421462507</v>
      </c>
      <c r="L11" s="12">
        <f t="shared" si="1"/>
        <v>0.28900166473146233</v>
      </c>
      <c r="M11" s="12">
        <f t="shared" si="0"/>
        <v>0.12179469165827998</v>
      </c>
      <c r="N11" s="33">
        <f t="shared" si="0"/>
        <v>4.1594525655595876E-2</v>
      </c>
    </row>
    <row r="12" spans="1:14" x14ac:dyDescent="0.25">
      <c r="A12" s="19"/>
      <c r="B12" s="22" t="s">
        <v>49</v>
      </c>
      <c r="C12" s="19" t="s">
        <v>18</v>
      </c>
      <c r="D12" s="22" t="s">
        <v>21</v>
      </c>
      <c r="E12" s="32" t="s">
        <v>18</v>
      </c>
      <c r="F12" s="22" t="s">
        <v>43</v>
      </c>
      <c r="G12" s="11">
        <v>129.50637935557413</v>
      </c>
      <c r="H12" s="12">
        <v>55.859062160756046</v>
      </c>
      <c r="I12" s="12">
        <v>22.478160380970827</v>
      </c>
      <c r="J12" s="12">
        <v>7.5446221664909707</v>
      </c>
      <c r="K12" s="11">
        <f t="shared" si="1"/>
        <v>37.28283262973963</v>
      </c>
      <c r="L12" s="12">
        <f t="shared" si="1"/>
        <v>16.080938064647182</v>
      </c>
      <c r="M12" s="12">
        <f t="shared" si="0"/>
        <v>6.471105867358256</v>
      </c>
      <c r="N12" s="33">
        <f t="shared" si="0"/>
        <v>2.1719770631190887</v>
      </c>
    </row>
    <row r="13" spans="1:14" x14ac:dyDescent="0.25">
      <c r="A13" s="19"/>
      <c r="C13" s="19"/>
      <c r="E13" s="32"/>
      <c r="F13" s="22" t="s">
        <v>44</v>
      </c>
      <c r="G13" s="11">
        <v>27.283678382739907</v>
      </c>
      <c r="H13" s="12">
        <v>15.055555102056484</v>
      </c>
      <c r="I13" s="12">
        <v>6.3449000998075862</v>
      </c>
      <c r="J13" s="12">
        <v>2.1668687394365418</v>
      </c>
      <c r="K13" s="11">
        <f t="shared" si="1"/>
        <v>7.8545382839749278</v>
      </c>
      <c r="L13" s="12">
        <f t="shared" si="1"/>
        <v>4.3342555309699868</v>
      </c>
      <c r="M13" s="12">
        <f t="shared" si="0"/>
        <v>1.8265961078570052</v>
      </c>
      <c r="N13" s="33">
        <f t="shared" si="0"/>
        <v>0.62380714328533426</v>
      </c>
    </row>
    <row r="14" spans="1:14" x14ac:dyDescent="0.25">
      <c r="A14" s="19"/>
      <c r="B14" s="22" t="s">
        <v>47</v>
      </c>
      <c r="C14" s="19" t="s">
        <v>20</v>
      </c>
      <c r="D14" s="22" t="s">
        <v>21</v>
      </c>
      <c r="E14" s="32" t="s">
        <v>19</v>
      </c>
      <c r="F14" s="22" t="s">
        <v>43</v>
      </c>
      <c r="G14" s="11">
        <v>0.73682287732259366</v>
      </c>
      <c r="H14" s="12">
        <v>0.29790697445414521</v>
      </c>
      <c r="I14" s="12">
        <v>0.11904183185239436</v>
      </c>
      <c r="J14" s="12">
        <v>3.992895451407049E-2</v>
      </c>
      <c r="K14" s="11">
        <f t="shared" si="1"/>
        <v>0.21211962028184872</v>
      </c>
      <c r="L14" s="12">
        <f t="shared" si="1"/>
        <v>8.5762693104955254E-2</v>
      </c>
      <c r="M14" s="12">
        <f t="shared" si="0"/>
        <v>3.4270255372554362E-2</v>
      </c>
      <c r="N14" s="33">
        <f t="shared" si="0"/>
        <v>1.1494912726586875E-2</v>
      </c>
    </row>
    <row r="15" spans="1:14" x14ac:dyDescent="0.25">
      <c r="A15" s="19"/>
      <c r="C15" s="19"/>
      <c r="E15" s="32"/>
      <c r="F15" s="22" t="s">
        <v>44</v>
      </c>
      <c r="G15" s="11">
        <v>0.10604927655854024</v>
      </c>
      <c r="H15" s="12">
        <v>6.3414838797887674E-2</v>
      </c>
      <c r="I15" s="12">
        <v>2.7125468013665891E-2</v>
      </c>
      <c r="J15" s="12">
        <v>9.2901665678277821E-3</v>
      </c>
      <c r="K15" s="11">
        <f t="shared" si="1"/>
        <v>3.0529904766941111E-2</v>
      </c>
      <c r="L15" s="12">
        <f t="shared" si="1"/>
        <v>1.8256126322952471E-2</v>
      </c>
      <c r="M15" s="12">
        <f t="shared" si="0"/>
        <v>7.8089920279539732E-3</v>
      </c>
      <c r="N15" s="33">
        <f t="shared" si="0"/>
        <v>2.6744916117201136E-3</v>
      </c>
    </row>
    <row r="16" spans="1:14" x14ac:dyDescent="0.25">
      <c r="A16" s="19"/>
      <c r="B16" s="22" t="s">
        <v>48</v>
      </c>
      <c r="C16" s="19" t="s">
        <v>20</v>
      </c>
      <c r="D16" s="22" t="s">
        <v>21</v>
      </c>
      <c r="E16" s="32" t="s">
        <v>20</v>
      </c>
      <c r="F16" s="22" t="s">
        <v>43</v>
      </c>
      <c r="G16" s="11">
        <v>9.2250224240788707</v>
      </c>
      <c r="H16" s="12">
        <v>3.7297953201658975</v>
      </c>
      <c r="I16" s="12">
        <v>1.4904037347919774</v>
      </c>
      <c r="J16" s="12">
        <v>0.49991051051616253</v>
      </c>
      <c r="K16" s="11">
        <f t="shared" si="1"/>
        <v>2.6557376459287458</v>
      </c>
      <c r="L16" s="12">
        <f t="shared" si="1"/>
        <v>1.0737489176740396</v>
      </c>
      <c r="M16" s="12">
        <f t="shared" si="0"/>
        <v>0.42906359726438059</v>
      </c>
      <c r="N16" s="33">
        <f t="shared" si="0"/>
        <v>0.14391630733686769</v>
      </c>
    </row>
    <row r="17" spans="1:14" x14ac:dyDescent="0.25">
      <c r="A17" s="19"/>
      <c r="C17" s="19"/>
      <c r="E17" s="32"/>
      <c r="F17" s="22" t="s">
        <v>44</v>
      </c>
      <c r="G17" s="11">
        <v>1.3277369425129237</v>
      </c>
      <c r="H17" s="12">
        <v>0.79395378174955367</v>
      </c>
      <c r="I17" s="12">
        <v>0.33961085953109693</v>
      </c>
      <c r="J17" s="12">
        <v>0.11631288542920382</v>
      </c>
      <c r="K17" s="11">
        <f t="shared" si="1"/>
        <v>0.38223440768210271</v>
      </c>
      <c r="L17" s="12">
        <f t="shared" si="1"/>
        <v>0.22856670156336498</v>
      </c>
      <c r="M17" s="12">
        <f t="shared" si="0"/>
        <v>9.7768580189983745E-2</v>
      </c>
      <c r="N17" s="33">
        <f t="shared" si="0"/>
        <v>3.3484634978735814E-2</v>
      </c>
    </row>
    <row r="18" spans="1:14" x14ac:dyDescent="0.25">
      <c r="A18" s="19"/>
      <c r="B18" s="22" t="s">
        <v>49</v>
      </c>
      <c r="C18" s="19" t="s">
        <v>20</v>
      </c>
      <c r="D18" s="22" t="s">
        <v>21</v>
      </c>
      <c r="E18" s="32" t="s">
        <v>18</v>
      </c>
      <c r="F18" s="22" t="s">
        <v>43</v>
      </c>
      <c r="G18" s="11">
        <v>138.35077559860562</v>
      </c>
      <c r="H18" s="12">
        <v>55.936999570006655</v>
      </c>
      <c r="I18" s="12">
        <v>22.352087960817911</v>
      </c>
      <c r="J18" s="12">
        <v>7.4973266925919679</v>
      </c>
      <c r="K18" s="11">
        <f t="shared" si="1"/>
        <v>39.828994034921784</v>
      </c>
      <c r="L18" s="12">
        <f t="shared" si="1"/>
        <v>16.103375008673762</v>
      </c>
      <c r="M18" s="12">
        <f t="shared" si="1"/>
        <v>6.4348116171199559</v>
      </c>
      <c r="N18" s="33">
        <f t="shared" si="1"/>
        <v>2.1583614462954621</v>
      </c>
    </row>
    <row r="19" spans="1:14" x14ac:dyDescent="0.25">
      <c r="A19" s="19"/>
      <c r="C19" s="19"/>
      <c r="E19" s="32"/>
      <c r="F19" s="22" t="s">
        <v>44</v>
      </c>
      <c r="G19" s="11">
        <v>19.912519161808568</v>
      </c>
      <c r="H19" s="12">
        <v>11.907192898283375</v>
      </c>
      <c r="I19" s="12">
        <v>5.093258710699331</v>
      </c>
      <c r="J19" s="12">
        <v>1.7443836092191296</v>
      </c>
      <c r="K19" s="11">
        <f t="shared" si="1"/>
        <v>5.7324984517393078</v>
      </c>
      <c r="L19" s="12">
        <f t="shared" si="1"/>
        <v>3.4278919859063759</v>
      </c>
      <c r="M19" s="12">
        <f t="shared" si="1"/>
        <v>1.4662684031154909</v>
      </c>
      <c r="N19" s="33">
        <f t="shared" si="1"/>
        <v>0.5021803749606466</v>
      </c>
    </row>
    <row r="20" spans="1:14" x14ac:dyDescent="0.25">
      <c r="A20" s="19"/>
      <c r="B20" s="22" t="s">
        <v>47</v>
      </c>
      <c r="C20" s="19" t="s">
        <v>19</v>
      </c>
      <c r="D20" s="22" t="s">
        <v>21</v>
      </c>
      <c r="E20" s="32" t="s">
        <v>19</v>
      </c>
      <c r="F20" s="22" t="s">
        <v>43</v>
      </c>
      <c r="G20" s="11">
        <v>0.71737597382676899</v>
      </c>
      <c r="H20" s="12">
        <v>0.2908535366938057</v>
      </c>
      <c r="I20" s="12">
        <v>0.11635566592384192</v>
      </c>
      <c r="J20" s="12">
        <v>3.9032170690464829E-2</v>
      </c>
      <c r="K20" s="11">
        <f t="shared" si="1"/>
        <v>0.2065211651956258</v>
      </c>
      <c r="L20" s="12">
        <f t="shared" si="1"/>
        <v>8.3732120242123495E-2</v>
      </c>
      <c r="M20" s="12">
        <f t="shared" si="1"/>
        <v>3.3496950804638347E-2</v>
      </c>
      <c r="N20" s="33">
        <f t="shared" si="1"/>
        <v>1.1236742886869952E-2</v>
      </c>
    </row>
    <row r="21" spans="1:14" x14ac:dyDescent="0.25">
      <c r="A21" s="19"/>
      <c r="C21" s="19"/>
      <c r="E21" s="32"/>
      <c r="F21" s="22" t="s">
        <v>44</v>
      </c>
      <c r="G21" s="11">
        <v>0.10464675940853853</v>
      </c>
      <c r="H21" s="12">
        <v>6.2774602136012325E-2</v>
      </c>
      <c r="I21" s="12">
        <v>2.6866586727723241E-2</v>
      </c>
      <c r="J21" s="12">
        <v>9.2024776250919631E-3</v>
      </c>
      <c r="K21" s="11">
        <f t="shared" si="1"/>
        <v>3.012614232354606E-2</v>
      </c>
      <c r="L21" s="12">
        <f t="shared" si="1"/>
        <v>1.8071812342228908E-2</v>
      </c>
      <c r="M21" s="12">
        <f t="shared" si="1"/>
        <v>7.7344642116193704E-3</v>
      </c>
      <c r="N21" s="33">
        <f t="shared" si="1"/>
        <v>2.6492473558636341E-3</v>
      </c>
    </row>
    <row r="22" spans="1:14" x14ac:dyDescent="0.25">
      <c r="A22" s="19"/>
      <c r="B22" s="22" t="s">
        <v>48</v>
      </c>
      <c r="C22" s="19" t="s">
        <v>19</v>
      </c>
      <c r="D22" s="22" t="s">
        <v>21</v>
      </c>
      <c r="E22" s="32" t="s">
        <v>20</v>
      </c>
      <c r="F22" s="22" t="s">
        <v>43</v>
      </c>
      <c r="G22" s="11">
        <v>8.9815471923111474</v>
      </c>
      <c r="H22" s="12">
        <v>3.6414862794064469</v>
      </c>
      <c r="I22" s="12">
        <v>1.4567729373665006</v>
      </c>
      <c r="J22" s="12">
        <v>0.4886827770446196</v>
      </c>
      <c r="K22" s="11">
        <f t="shared" si="1"/>
        <v>2.5856449882492352</v>
      </c>
      <c r="L22" s="12">
        <f t="shared" si="1"/>
        <v>1.0483261454313859</v>
      </c>
      <c r="M22" s="12">
        <f t="shared" si="1"/>
        <v>0.41938182407407204</v>
      </c>
      <c r="N22" s="33">
        <f t="shared" si="1"/>
        <v>0.14068402094361179</v>
      </c>
    </row>
    <row r="23" spans="1:14" x14ac:dyDescent="0.25">
      <c r="A23" s="19"/>
      <c r="C23" s="19"/>
      <c r="E23" s="32"/>
      <c r="F23" s="22" t="s">
        <v>44</v>
      </c>
      <c r="G23" s="11">
        <v>1.3101774277949023</v>
      </c>
      <c r="H23" s="12">
        <v>0.78593801874287428</v>
      </c>
      <c r="I23" s="12">
        <v>0.3363696658310949</v>
      </c>
      <c r="J23" s="12">
        <v>0.11521501986615136</v>
      </c>
      <c r="K23" s="11">
        <f t="shared" si="1"/>
        <v>0.37717930189079663</v>
      </c>
      <c r="L23" s="12">
        <f t="shared" si="1"/>
        <v>0.22625909052470591</v>
      </c>
      <c r="M23" s="12">
        <f t="shared" si="1"/>
        <v>9.6835491929474493E-2</v>
      </c>
      <c r="N23" s="33">
        <f t="shared" si="1"/>
        <v>3.3168576895412694E-2</v>
      </c>
    </row>
    <row r="24" spans="1:14" x14ac:dyDescent="0.25">
      <c r="A24" s="19"/>
      <c r="B24" s="22" t="s">
        <v>49</v>
      </c>
      <c r="C24" s="19" t="s">
        <v>19</v>
      </c>
      <c r="D24" s="22" t="s">
        <v>21</v>
      </c>
      <c r="E24" s="32" t="s">
        <v>18</v>
      </c>
      <c r="F24" s="22" t="s">
        <v>43</v>
      </c>
      <c r="G24" s="11">
        <v>134.69929535220632</v>
      </c>
      <c r="H24" s="12">
        <v>54.612599073206908</v>
      </c>
      <c r="I24" s="12">
        <v>21.847715538300047</v>
      </c>
      <c r="J24" s="12">
        <v>7.3289405833129448</v>
      </c>
      <c r="K24" s="11">
        <f t="shared" si="1"/>
        <v>38.77779078489867</v>
      </c>
      <c r="L24" s="12">
        <f t="shared" si="1"/>
        <v>15.722101110796054</v>
      </c>
      <c r="M24" s="12">
        <f t="shared" si="1"/>
        <v>6.2896107960842587</v>
      </c>
      <c r="N24" s="33">
        <f t="shared" si="1"/>
        <v>2.1098857560579476</v>
      </c>
    </row>
    <row r="25" spans="1:14" ht="15.75" thickBot="1" x14ac:dyDescent="0.3">
      <c r="A25" s="20"/>
      <c r="B25" s="34"/>
      <c r="C25" s="20"/>
      <c r="D25" s="34"/>
      <c r="E25" s="35"/>
      <c r="F25" s="34" t="s">
        <v>44</v>
      </c>
      <c r="G25" s="13">
        <v>19.649173191609915</v>
      </c>
      <c r="H25" s="14">
        <v>11.786977794405246</v>
      </c>
      <c r="I25" s="14">
        <v>5.0446494345754989</v>
      </c>
      <c r="J25" s="14">
        <v>1.7279185487381006</v>
      </c>
      <c r="K25" s="13">
        <f t="shared" si="1"/>
        <v>5.6566853236178307</v>
      </c>
      <c r="L25" s="14">
        <f t="shared" si="1"/>
        <v>3.3932839641258479</v>
      </c>
      <c r="M25" s="14">
        <f t="shared" si="1"/>
        <v>1.4522745634683967</v>
      </c>
      <c r="N25" s="36">
        <f t="shared" si="1"/>
        <v>0.497440345185995</v>
      </c>
    </row>
  </sheetData>
  <sheetProtection algorithmName="SHA-512" hashValue="8pa9FohfbrHanXdquabyhPaABqLfsX6TraOGdPJ07ALKive2o0f1xL8essYtoGgU8hoOebmxyQjvuL8y1j5qcg==" saltValue="3BwnDVfKZwzdrqSiakxYpQ==" spinCount="100000" sheet="1" objects="1" scenarios="1"/>
  <mergeCells count="6">
    <mergeCell ref="K6:N6"/>
    <mergeCell ref="A6:A7"/>
    <mergeCell ref="B6:B7"/>
    <mergeCell ref="C6:E6"/>
    <mergeCell ref="F6:F7"/>
    <mergeCell ref="G6:J6"/>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4584C-B8B3-4EE3-B188-30C0BEB6805D}">
  <dimension ref="A1:N61"/>
  <sheetViews>
    <sheetView topLeftCell="A20" zoomScale="80" zoomScaleNormal="80" workbookViewId="0">
      <selection activeCell="A6" sqref="A6:N61"/>
    </sheetView>
  </sheetViews>
  <sheetFormatPr defaultColWidth="8.7109375" defaultRowHeight="15" x14ac:dyDescent="0.25"/>
  <cols>
    <col min="1" max="1" width="24.28515625" style="22" customWidth="1"/>
    <col min="2" max="2" width="8.7109375" style="22"/>
    <col min="3" max="5" width="11.7109375" style="22" customWidth="1"/>
    <col min="6" max="6" width="13.7109375" style="22" customWidth="1"/>
    <col min="7" max="15" width="8.7109375" style="22"/>
    <col min="16" max="24" width="7" style="22" bestFit="1" customWidth="1"/>
    <col min="25" max="25" width="8.7109375" style="22"/>
    <col min="26" max="34" width="7" style="22" bestFit="1" customWidth="1"/>
    <col min="35" max="16384" width="8.7109375" style="22"/>
  </cols>
  <sheetData>
    <row r="1" spans="1:14" x14ac:dyDescent="0.25">
      <c r="A1" s="21" t="s">
        <v>72</v>
      </c>
    </row>
    <row r="2" spans="1:14" x14ac:dyDescent="0.25">
      <c r="A2" s="22" t="s">
        <v>95</v>
      </c>
    </row>
    <row r="3" spans="1:14" x14ac:dyDescent="0.25">
      <c r="A3" s="21" t="s">
        <v>73</v>
      </c>
    </row>
    <row r="4" spans="1:14" x14ac:dyDescent="0.25">
      <c r="A4" s="22" t="s">
        <v>74</v>
      </c>
    </row>
    <row r="5" spans="1:14" ht="15.75" thickBot="1" x14ac:dyDescent="0.3">
      <c r="G5" s="23"/>
      <c r="H5" s="23"/>
      <c r="I5" s="23"/>
      <c r="J5" s="23"/>
      <c r="K5" s="23"/>
      <c r="L5" s="23"/>
      <c r="M5" s="23"/>
      <c r="N5" s="23"/>
    </row>
    <row r="6" spans="1:14" ht="15.75" thickBot="1" x14ac:dyDescent="0.3">
      <c r="A6" s="158" t="s">
        <v>75</v>
      </c>
      <c r="B6" s="160" t="s">
        <v>76</v>
      </c>
      <c r="C6" s="162" t="s">
        <v>77</v>
      </c>
      <c r="D6" s="163"/>
      <c r="E6" s="164"/>
      <c r="F6" s="165" t="s">
        <v>1</v>
      </c>
      <c r="G6" s="155" t="s">
        <v>78</v>
      </c>
      <c r="H6" s="156"/>
      <c r="I6" s="156"/>
      <c r="J6" s="156"/>
      <c r="K6" s="155" t="s">
        <v>79</v>
      </c>
      <c r="L6" s="156"/>
      <c r="M6" s="156"/>
      <c r="N6" s="157"/>
    </row>
    <row r="7" spans="1:14" ht="30.75" thickBot="1" x14ac:dyDescent="0.3">
      <c r="A7" s="159"/>
      <c r="B7" s="161"/>
      <c r="C7" s="24" t="s">
        <v>22</v>
      </c>
      <c r="D7" s="25" t="s">
        <v>36</v>
      </c>
      <c r="E7" s="26" t="s">
        <v>80</v>
      </c>
      <c r="F7" s="166"/>
      <c r="G7" s="27" t="s">
        <v>81</v>
      </c>
      <c r="H7" s="28" t="s">
        <v>82</v>
      </c>
      <c r="I7" s="28" t="s">
        <v>83</v>
      </c>
      <c r="J7" s="28" t="s">
        <v>84</v>
      </c>
      <c r="K7" s="27" t="s">
        <v>81</v>
      </c>
      <c r="L7" s="28" t="s">
        <v>82</v>
      </c>
      <c r="M7" s="28" t="s">
        <v>83</v>
      </c>
      <c r="N7" s="37" t="s">
        <v>84</v>
      </c>
    </row>
    <row r="8" spans="1:14" ht="15.75" thickTop="1" x14ac:dyDescent="0.25">
      <c r="A8" s="19" t="s">
        <v>15</v>
      </c>
      <c r="B8" s="22" t="s">
        <v>47</v>
      </c>
      <c r="C8" s="19" t="s">
        <v>18</v>
      </c>
      <c r="D8" s="22" t="s">
        <v>19</v>
      </c>
      <c r="E8" s="32" t="s">
        <v>19</v>
      </c>
      <c r="F8" s="22" t="s">
        <v>43</v>
      </c>
      <c r="G8" s="11">
        <v>88.268669187483454</v>
      </c>
      <c r="H8" s="12">
        <v>54.271296230517756</v>
      </c>
      <c r="I8" s="12">
        <v>23.328113591904277</v>
      </c>
      <c r="J8" s="12">
        <v>7.8796940768353112</v>
      </c>
      <c r="K8" s="11">
        <f>(G8*24.45)/(84.93)</f>
        <v>25.4111499073822</v>
      </c>
      <c r="L8" s="12">
        <f>(H8*24.45)/(84.93)</f>
        <v>15.623845435489921</v>
      </c>
      <c r="M8" s="12">
        <f t="shared" ref="M8:N23" si="0">(I8*24.45)/(84.93)</f>
        <v>6.7157939164259925</v>
      </c>
      <c r="N8" s="33">
        <f t="shared" si="0"/>
        <v>2.2684389518264845</v>
      </c>
    </row>
    <row r="9" spans="1:14" x14ac:dyDescent="0.25">
      <c r="A9" s="19"/>
      <c r="C9" s="19"/>
      <c r="E9" s="32"/>
      <c r="F9" s="22" t="s">
        <v>44</v>
      </c>
      <c r="G9" s="11">
        <v>16.586465835116684</v>
      </c>
      <c r="H9" s="12">
        <v>13.686678889131116</v>
      </c>
      <c r="I9" s="12">
        <v>6.5266197811862128</v>
      </c>
      <c r="J9" s="12">
        <v>2.2791961399293084</v>
      </c>
      <c r="K9" s="11">
        <f t="shared" ref="K9:N61" si="1">(G9*24.45)/(84.93)</f>
        <v>4.7749804505899318</v>
      </c>
      <c r="L9" s="12">
        <f t="shared" si="1"/>
        <v>3.9401777798099111</v>
      </c>
      <c r="M9" s="12">
        <f t="shared" si="0"/>
        <v>1.878910322029941</v>
      </c>
      <c r="N9" s="33">
        <f t="shared" si="0"/>
        <v>0.65614442036113962</v>
      </c>
    </row>
    <row r="10" spans="1:14" x14ac:dyDescent="0.25">
      <c r="A10" s="19"/>
      <c r="B10" s="22" t="s">
        <v>48</v>
      </c>
      <c r="C10" s="19" t="s">
        <v>18</v>
      </c>
      <c r="D10" s="22" t="s">
        <v>19</v>
      </c>
      <c r="E10" s="32" t="s">
        <v>20</v>
      </c>
      <c r="F10" s="22" t="s">
        <v>43</v>
      </c>
      <c r="G10" s="11">
        <v>351.84014990815086</v>
      </c>
      <c r="H10" s="12">
        <v>216.32614581395191</v>
      </c>
      <c r="I10" s="12">
        <v>92.98618704465342</v>
      </c>
      <c r="J10" s="12">
        <v>31.40857079577712</v>
      </c>
      <c r="K10" s="11">
        <f t="shared" si="1"/>
        <v>101.28919893152347</v>
      </c>
      <c r="L10" s="12">
        <f t="shared" si="1"/>
        <v>62.276866421183605</v>
      </c>
      <c r="M10" s="12">
        <f t="shared" si="0"/>
        <v>26.769248478061652</v>
      </c>
      <c r="N10" s="33">
        <f t="shared" si="0"/>
        <v>9.0420293883992766</v>
      </c>
    </row>
    <row r="11" spans="1:14" x14ac:dyDescent="0.25">
      <c r="A11" s="19"/>
      <c r="C11" s="19"/>
      <c r="E11" s="32"/>
      <c r="F11" s="22" t="s">
        <v>44</v>
      </c>
      <c r="G11" s="11">
        <v>66.113884797318264</v>
      </c>
      <c r="H11" s="12">
        <v>54.555293474159001</v>
      </c>
      <c r="I11" s="12">
        <v>26.015197729203788</v>
      </c>
      <c r="J11" s="12">
        <v>9.0849076906273147</v>
      </c>
      <c r="K11" s="11">
        <f t="shared" si="1"/>
        <v>19.033138858994835</v>
      </c>
      <c r="L11" s="12">
        <f t="shared" si="1"/>
        <v>15.705603737703843</v>
      </c>
      <c r="M11" s="12">
        <f t="shared" si="0"/>
        <v>7.4893628220773873</v>
      </c>
      <c r="N11" s="33">
        <f t="shared" si="0"/>
        <v>2.6154008364045427</v>
      </c>
    </row>
    <row r="12" spans="1:14" x14ac:dyDescent="0.25">
      <c r="A12" s="19"/>
      <c r="B12" s="22" t="s">
        <v>49</v>
      </c>
      <c r="C12" s="19" t="s">
        <v>18</v>
      </c>
      <c r="D12" s="22" t="s">
        <v>19</v>
      </c>
      <c r="E12" s="32" t="s">
        <v>18</v>
      </c>
      <c r="F12" s="22" t="s">
        <v>43</v>
      </c>
      <c r="G12" s="11">
        <v>1455.9065522050698</v>
      </c>
      <c r="H12" s="12">
        <v>895.15267994860994</v>
      </c>
      <c r="I12" s="12">
        <v>384.77473084927436</v>
      </c>
      <c r="J12" s="12">
        <v>129.96795285843913</v>
      </c>
      <c r="K12" s="11">
        <f t="shared" si="1"/>
        <v>419.13240552706878</v>
      </c>
      <c r="L12" s="12">
        <f t="shared" si="1"/>
        <v>257.70025932819397</v>
      </c>
      <c r="M12" s="12">
        <f t="shared" si="0"/>
        <v>110.77054243806379</v>
      </c>
      <c r="N12" s="33">
        <f t="shared" si="0"/>
        <v>37.415712320603276</v>
      </c>
    </row>
    <row r="13" spans="1:14" x14ac:dyDescent="0.25">
      <c r="A13" s="19"/>
      <c r="C13" s="19"/>
      <c r="E13" s="32"/>
      <c r="F13" s="22" t="s">
        <v>44</v>
      </c>
      <c r="G13" s="11">
        <v>273.57775425367083</v>
      </c>
      <c r="H13" s="12">
        <v>225.74856578259582</v>
      </c>
      <c r="I13" s="12">
        <v>107.6502975591212</v>
      </c>
      <c r="J13" s="12">
        <v>37.593141761721718</v>
      </c>
      <c r="K13" s="11">
        <f t="shared" si="1"/>
        <v>78.758696473592977</v>
      </c>
      <c r="L13" s="12">
        <f t="shared" si="1"/>
        <v>64.989431689443862</v>
      </c>
      <c r="M13" s="12">
        <f t="shared" si="0"/>
        <v>30.990813320623019</v>
      </c>
      <c r="N13" s="33">
        <f t="shared" si="0"/>
        <v>10.822469281456446</v>
      </c>
    </row>
    <row r="14" spans="1:14" x14ac:dyDescent="0.25">
      <c r="A14" s="19"/>
      <c r="B14" s="22" t="s">
        <v>50</v>
      </c>
      <c r="C14" s="19" t="s">
        <v>18</v>
      </c>
      <c r="D14" s="22" t="s">
        <v>20</v>
      </c>
      <c r="E14" s="32" t="s">
        <v>19</v>
      </c>
      <c r="F14" s="22" t="s">
        <v>43</v>
      </c>
      <c r="G14" s="11">
        <v>198.60450567183773</v>
      </c>
      <c r="H14" s="12">
        <v>122.11041651866493</v>
      </c>
      <c r="I14" s="12">
        <v>52.488255581784621</v>
      </c>
      <c r="J14" s="12">
        <v>17.729311672879447</v>
      </c>
      <c r="K14" s="11">
        <f t="shared" si="1"/>
        <v>57.175087291609934</v>
      </c>
      <c r="L14" s="12">
        <f t="shared" si="1"/>
        <v>35.15365222985232</v>
      </c>
      <c r="M14" s="12">
        <f t="shared" si="0"/>
        <v>15.110536311958482</v>
      </c>
      <c r="N14" s="33">
        <f t="shared" si="0"/>
        <v>5.1039876416095895</v>
      </c>
    </row>
    <row r="15" spans="1:14" x14ac:dyDescent="0.25">
      <c r="A15" s="19"/>
      <c r="C15" s="19"/>
      <c r="E15" s="32"/>
      <c r="F15" s="22" t="s">
        <v>44</v>
      </c>
      <c r="G15" s="11">
        <v>37.319548129012539</v>
      </c>
      <c r="H15" s="12">
        <v>30.795027500545007</v>
      </c>
      <c r="I15" s="12">
        <v>14.684894507668977</v>
      </c>
      <c r="J15" s="12">
        <v>5.1281913148409437</v>
      </c>
      <c r="K15" s="11">
        <f t="shared" si="1"/>
        <v>10.743706013827346</v>
      </c>
      <c r="L15" s="12">
        <f t="shared" si="1"/>
        <v>8.8654000045722992</v>
      </c>
      <c r="M15" s="12">
        <f t="shared" si="0"/>
        <v>4.227548224567367</v>
      </c>
      <c r="N15" s="33">
        <f t="shared" si="0"/>
        <v>1.476324945812564</v>
      </c>
    </row>
    <row r="16" spans="1:14" x14ac:dyDescent="0.25">
      <c r="A16" s="19"/>
      <c r="B16" s="22" t="s">
        <v>51</v>
      </c>
      <c r="C16" s="19" t="s">
        <v>18</v>
      </c>
      <c r="D16" s="22" t="s">
        <v>20</v>
      </c>
      <c r="E16" s="32" t="s">
        <v>20</v>
      </c>
      <c r="F16" s="22" t="s">
        <v>43</v>
      </c>
      <c r="G16" s="11">
        <v>791.64033729333937</v>
      </c>
      <c r="H16" s="12">
        <v>486.73382808139178</v>
      </c>
      <c r="I16" s="12">
        <v>209.2189208504702</v>
      </c>
      <c r="J16" s="12">
        <v>70.66928429049851</v>
      </c>
      <c r="K16" s="11">
        <f t="shared" si="1"/>
        <v>227.90069759592777</v>
      </c>
      <c r="L16" s="12">
        <f t="shared" si="1"/>
        <v>140.1229494476631</v>
      </c>
      <c r="M16" s="12">
        <f t="shared" si="0"/>
        <v>60.23080907563871</v>
      </c>
      <c r="N16" s="33">
        <f t="shared" si="0"/>
        <v>20.344566123898367</v>
      </c>
    </row>
    <row r="17" spans="1:14" x14ac:dyDescent="0.25">
      <c r="A17" s="19"/>
      <c r="C17" s="19"/>
      <c r="E17" s="32"/>
      <c r="F17" s="22" t="s">
        <v>44</v>
      </c>
      <c r="G17" s="11">
        <v>148.75624079396607</v>
      </c>
      <c r="H17" s="12">
        <v>122.74941031685775</v>
      </c>
      <c r="I17" s="12">
        <v>58.534194890708527</v>
      </c>
      <c r="J17" s="12">
        <v>20.441042303911459</v>
      </c>
      <c r="K17" s="11">
        <f t="shared" si="1"/>
        <v>42.824562432738375</v>
      </c>
      <c r="L17" s="12">
        <f t="shared" si="1"/>
        <v>35.337608409833649</v>
      </c>
      <c r="M17" s="12">
        <f t="shared" si="0"/>
        <v>16.851066349674124</v>
      </c>
      <c r="N17" s="33">
        <f t="shared" si="0"/>
        <v>5.8846518819102211</v>
      </c>
    </row>
    <row r="18" spans="1:14" x14ac:dyDescent="0.25">
      <c r="A18" s="19"/>
      <c r="B18" s="22" t="s">
        <v>52</v>
      </c>
      <c r="C18" s="19" t="s">
        <v>18</v>
      </c>
      <c r="D18" s="22" t="s">
        <v>20</v>
      </c>
      <c r="E18" s="32" t="s">
        <v>18</v>
      </c>
      <c r="F18" s="22" t="s">
        <v>43</v>
      </c>
      <c r="G18" s="11">
        <v>3275.7897424614066</v>
      </c>
      <c r="H18" s="12">
        <v>2014.0935298843722</v>
      </c>
      <c r="I18" s="12">
        <v>865.74314441086722</v>
      </c>
      <c r="J18" s="12">
        <v>292.42789393148803</v>
      </c>
      <c r="K18" s="11">
        <f t="shared" si="1"/>
        <v>943.04791243590466</v>
      </c>
      <c r="L18" s="12">
        <f t="shared" si="1"/>
        <v>579.82558348843634</v>
      </c>
      <c r="M18" s="12">
        <f t="shared" si="0"/>
        <v>249.23372048564349</v>
      </c>
      <c r="N18" s="33">
        <f t="shared" si="0"/>
        <v>84.185352721357376</v>
      </c>
    </row>
    <row r="19" spans="1:14" x14ac:dyDescent="0.25">
      <c r="A19" s="19"/>
      <c r="C19" s="19"/>
      <c r="E19" s="32"/>
      <c r="F19" s="22" t="s">
        <v>44</v>
      </c>
      <c r="G19" s="11">
        <v>615.54994707075934</v>
      </c>
      <c r="H19" s="12">
        <v>507.93427301084057</v>
      </c>
      <c r="I19" s="12">
        <v>242.21316950802267</v>
      </c>
      <c r="J19" s="12">
        <v>84.584568963873863</v>
      </c>
      <c r="K19" s="11">
        <f t="shared" si="1"/>
        <v>177.20706706558417</v>
      </c>
      <c r="L19" s="12">
        <f t="shared" si="1"/>
        <v>146.2262213012487</v>
      </c>
      <c r="M19" s="12">
        <f t="shared" si="0"/>
        <v>69.729329971401796</v>
      </c>
      <c r="N19" s="33">
        <f t="shared" si="0"/>
        <v>24.350555883277003</v>
      </c>
    </row>
    <row r="20" spans="1:14" x14ac:dyDescent="0.25">
      <c r="A20" s="19"/>
      <c r="B20" s="22" t="s">
        <v>53</v>
      </c>
      <c r="C20" s="19" t="s">
        <v>18</v>
      </c>
      <c r="D20" s="22" t="s">
        <v>18</v>
      </c>
      <c r="E20" s="32" t="s">
        <v>19</v>
      </c>
      <c r="F20" s="22" t="s">
        <v>43</v>
      </c>
      <c r="G20" s="11">
        <v>308.94034215619206</v>
      </c>
      <c r="H20" s="12">
        <v>189.94953680681212</v>
      </c>
      <c r="I20" s="12">
        <v>81.648397571664972</v>
      </c>
      <c r="J20" s="12">
        <v>27.578929268923588</v>
      </c>
      <c r="K20" s="11">
        <f t="shared" si="1"/>
        <v>88.939024675837686</v>
      </c>
      <c r="L20" s="12">
        <f t="shared" si="1"/>
        <v>54.683459024214713</v>
      </c>
      <c r="M20" s="12">
        <f t="shared" si="0"/>
        <v>23.505278707490973</v>
      </c>
      <c r="N20" s="33">
        <f t="shared" si="0"/>
        <v>7.9395363313926959</v>
      </c>
    </row>
    <row r="21" spans="1:14" x14ac:dyDescent="0.25">
      <c r="A21" s="19"/>
      <c r="C21" s="19"/>
      <c r="E21" s="32"/>
      <c r="F21" s="22" t="s">
        <v>44</v>
      </c>
      <c r="G21" s="11">
        <v>58.052630422908393</v>
      </c>
      <c r="H21" s="12">
        <v>47.903376111958899</v>
      </c>
      <c r="I21" s="12">
        <v>22.843169234151745</v>
      </c>
      <c r="J21" s="12">
        <v>7.9771864897525795</v>
      </c>
      <c r="K21" s="11">
        <f t="shared" si="1"/>
        <v>16.712431577064759</v>
      </c>
      <c r="L21" s="12">
        <f t="shared" si="1"/>
        <v>13.790622229334685</v>
      </c>
      <c r="M21" s="12">
        <f t="shared" si="0"/>
        <v>6.5761861271047932</v>
      </c>
      <c r="N21" s="33">
        <f t="shared" si="0"/>
        <v>2.2965054712639885</v>
      </c>
    </row>
    <row r="22" spans="1:14" x14ac:dyDescent="0.25">
      <c r="A22" s="19"/>
      <c r="B22" s="22" t="s">
        <v>54</v>
      </c>
      <c r="C22" s="19" t="s">
        <v>18</v>
      </c>
      <c r="D22" s="22" t="s">
        <v>18</v>
      </c>
      <c r="E22" s="32" t="s">
        <v>20</v>
      </c>
      <c r="F22" s="22" t="s">
        <v>43</v>
      </c>
      <c r="G22" s="11">
        <v>1231.4405246785277</v>
      </c>
      <c r="H22" s="12">
        <v>757.1415103488315</v>
      </c>
      <c r="I22" s="12">
        <v>325.45165465628691</v>
      </c>
      <c r="J22" s="12">
        <v>109.9299977852199</v>
      </c>
      <c r="K22" s="11">
        <f t="shared" si="1"/>
        <v>354.51219626033202</v>
      </c>
      <c r="L22" s="12">
        <f t="shared" si="1"/>
        <v>217.96903247414258</v>
      </c>
      <c r="M22" s="12">
        <f t="shared" si="0"/>
        <v>93.692369673215751</v>
      </c>
      <c r="N22" s="33">
        <f t="shared" si="0"/>
        <v>31.64710285939746</v>
      </c>
    </row>
    <row r="23" spans="1:14" x14ac:dyDescent="0.25">
      <c r="A23" s="19"/>
      <c r="C23" s="19"/>
      <c r="E23" s="32"/>
      <c r="F23" s="22" t="s">
        <v>44</v>
      </c>
      <c r="G23" s="11">
        <v>231.39859679061388</v>
      </c>
      <c r="H23" s="12">
        <v>190.94352715955645</v>
      </c>
      <c r="I23" s="12">
        <v>91.053192052213248</v>
      </c>
      <c r="J23" s="12">
        <v>31.797176917195596</v>
      </c>
      <c r="K23" s="11">
        <f t="shared" si="1"/>
        <v>66.615986006481904</v>
      </c>
      <c r="L23" s="12">
        <f t="shared" si="1"/>
        <v>54.969613081963438</v>
      </c>
      <c r="M23" s="12">
        <f t="shared" si="0"/>
        <v>26.212769877270855</v>
      </c>
      <c r="N23" s="33">
        <f t="shared" si="0"/>
        <v>9.1539029274158992</v>
      </c>
    </row>
    <row r="24" spans="1:14" x14ac:dyDescent="0.25">
      <c r="A24" s="19"/>
      <c r="B24" s="22" t="s">
        <v>55</v>
      </c>
      <c r="C24" s="19" t="s">
        <v>18</v>
      </c>
      <c r="D24" s="22" t="s">
        <v>18</v>
      </c>
      <c r="E24" s="32" t="s">
        <v>18</v>
      </c>
      <c r="F24" s="22" t="s">
        <v>43</v>
      </c>
      <c r="G24" s="11">
        <v>5095.6729327177427</v>
      </c>
      <c r="H24" s="12">
        <v>3133.0343798201338</v>
      </c>
      <c r="I24" s="12">
        <v>1346.7115579724598</v>
      </c>
      <c r="J24" s="12">
        <v>454.88783500453684</v>
      </c>
      <c r="K24" s="11">
        <f t="shared" si="1"/>
        <v>1466.9634193447403</v>
      </c>
      <c r="L24" s="12">
        <f t="shared" si="1"/>
        <v>901.95090764867848</v>
      </c>
      <c r="M24" s="12">
        <f t="shared" si="1"/>
        <v>387.69689853322308</v>
      </c>
      <c r="N24" s="33">
        <f t="shared" si="1"/>
        <v>130.95499312211143</v>
      </c>
    </row>
    <row r="25" spans="1:14" x14ac:dyDescent="0.25">
      <c r="A25" s="19"/>
      <c r="C25" s="19"/>
      <c r="E25" s="32"/>
      <c r="F25" s="22" t="s">
        <v>44</v>
      </c>
      <c r="G25" s="11">
        <v>957.52213988784763</v>
      </c>
      <c r="H25" s="12">
        <v>790.11998023908518</v>
      </c>
      <c r="I25" s="12">
        <v>376.77604145692408</v>
      </c>
      <c r="J25" s="12">
        <v>131.57599616602599</v>
      </c>
      <c r="K25" s="11">
        <f t="shared" si="1"/>
        <v>275.65543765757531</v>
      </c>
      <c r="L25" s="12">
        <f t="shared" si="1"/>
        <v>227.46301091305344</v>
      </c>
      <c r="M25" s="12">
        <f t="shared" si="1"/>
        <v>108.46784662218053</v>
      </c>
      <c r="N25" s="33">
        <f t="shared" si="1"/>
        <v>37.878642485097551</v>
      </c>
    </row>
    <row r="26" spans="1:14" x14ac:dyDescent="0.25">
      <c r="A26" s="19"/>
      <c r="B26" s="22" t="s">
        <v>47</v>
      </c>
      <c r="C26" s="19" t="s">
        <v>20</v>
      </c>
      <c r="D26" s="22" t="s">
        <v>19</v>
      </c>
      <c r="E26" s="32" t="s">
        <v>19</v>
      </c>
      <c r="F26" s="22" t="s">
        <v>43</v>
      </c>
      <c r="G26" s="11">
        <v>150.19033228120543</v>
      </c>
      <c r="H26" s="12">
        <v>60.549050319385977</v>
      </c>
      <c r="I26" s="12">
        <v>24.693258716144786</v>
      </c>
      <c r="J26" s="12">
        <v>8.2987354321320979</v>
      </c>
      <c r="K26" s="11">
        <f t="shared" si="1"/>
        <v>43.237414627051365</v>
      </c>
      <c r="L26" s="12">
        <f t="shared" si="1"/>
        <v>17.43111127174128</v>
      </c>
      <c r="M26" s="12">
        <f t="shared" si="1"/>
        <v>7.1087975463292121</v>
      </c>
      <c r="N26" s="33">
        <f t="shared" si="1"/>
        <v>2.3890743119702078</v>
      </c>
    </row>
    <row r="27" spans="1:14" x14ac:dyDescent="0.25">
      <c r="A27" s="19"/>
      <c r="C27" s="19"/>
      <c r="E27" s="32"/>
      <c r="F27" s="22" t="s">
        <v>44</v>
      </c>
      <c r="G27" s="11">
        <v>18.254311309199526</v>
      </c>
      <c r="H27" s="12">
        <v>13.409714499655152</v>
      </c>
      <c r="I27" s="12">
        <v>5.939574986838597</v>
      </c>
      <c r="J27" s="12">
        <v>2.0475075223633912</v>
      </c>
      <c r="K27" s="11">
        <f t="shared" si="1"/>
        <v>5.2551267103488568</v>
      </c>
      <c r="L27" s="12">
        <f t="shared" si="1"/>
        <v>3.8604441247682613</v>
      </c>
      <c r="M27" s="12">
        <f t="shared" si="1"/>
        <v>1.7099094363382044</v>
      </c>
      <c r="N27" s="33">
        <f t="shared" si="1"/>
        <v>0.58944494197321218</v>
      </c>
    </row>
    <row r="28" spans="1:14" x14ac:dyDescent="0.25">
      <c r="A28" s="19"/>
      <c r="B28" s="22" t="s">
        <v>48</v>
      </c>
      <c r="C28" s="19" t="s">
        <v>20</v>
      </c>
      <c r="D28" s="22" t="s">
        <v>19</v>
      </c>
      <c r="E28" s="32" t="s">
        <v>20</v>
      </c>
      <c r="F28" s="22" t="s">
        <v>43</v>
      </c>
      <c r="G28" s="11">
        <v>598.66076503697275</v>
      </c>
      <c r="H28" s="12">
        <v>241.34936141293716</v>
      </c>
      <c r="I28" s="12">
        <v>98.427674602814903</v>
      </c>
      <c r="J28" s="12">
        <v>33.078875498708371</v>
      </c>
      <c r="K28" s="11">
        <f t="shared" si="1"/>
        <v>172.34493942251243</v>
      </c>
      <c r="L28" s="12">
        <f t="shared" si="1"/>
        <v>69.480653320926791</v>
      </c>
      <c r="M28" s="12">
        <f t="shared" si="1"/>
        <v>28.335766443410151</v>
      </c>
      <c r="N28" s="33">
        <f t="shared" si="1"/>
        <v>9.522883621139993</v>
      </c>
    </row>
    <row r="29" spans="1:14" x14ac:dyDescent="0.25">
      <c r="A29" s="19"/>
      <c r="C29" s="19"/>
      <c r="E29" s="32"/>
      <c r="F29" s="22" t="s">
        <v>44</v>
      </c>
      <c r="G29" s="11">
        <v>72.761940183522597</v>
      </c>
      <c r="H29" s="12">
        <v>53.451309544079983</v>
      </c>
      <c r="I29" s="12">
        <v>23.675228968517487</v>
      </c>
      <c r="J29" s="12">
        <v>8.1613936206093225</v>
      </c>
      <c r="K29" s="11">
        <f t="shared" si="1"/>
        <v>20.947008565726215</v>
      </c>
      <c r="L29" s="12">
        <f t="shared" si="1"/>
        <v>15.387784273551812</v>
      </c>
      <c r="M29" s="12">
        <f t="shared" si="1"/>
        <v>6.8157229280613745</v>
      </c>
      <c r="N29" s="33">
        <f t="shared" si="1"/>
        <v>2.3495357826904262</v>
      </c>
    </row>
    <row r="30" spans="1:14" x14ac:dyDescent="0.25">
      <c r="A30" s="19"/>
      <c r="B30" s="22" t="s">
        <v>49</v>
      </c>
      <c r="C30" s="19" t="s">
        <v>20</v>
      </c>
      <c r="D30" s="22" t="s">
        <v>19</v>
      </c>
      <c r="E30" s="32" t="s">
        <v>18</v>
      </c>
      <c r="F30" s="22" t="s">
        <v>43</v>
      </c>
      <c r="G30" s="11">
        <v>2477.2446538377189</v>
      </c>
      <c r="H30" s="12">
        <v>998.69817797466885</v>
      </c>
      <c r="I30" s="12">
        <v>407.29148282240135</v>
      </c>
      <c r="J30" s="12">
        <v>136.87963579687406</v>
      </c>
      <c r="K30" s="11">
        <f t="shared" si="1"/>
        <v>713.15944644215494</v>
      </c>
      <c r="L30" s="12">
        <f t="shared" si="1"/>
        <v>287.50936596586189</v>
      </c>
      <c r="M30" s="12">
        <f t="shared" si="1"/>
        <v>117.25275821273652</v>
      </c>
      <c r="N30" s="33">
        <f t="shared" si="1"/>
        <v>39.405476218457203</v>
      </c>
    </row>
    <row r="31" spans="1:14" x14ac:dyDescent="0.25">
      <c r="A31" s="19"/>
      <c r="C31" s="19"/>
      <c r="E31" s="32"/>
      <c r="F31" s="22" t="s">
        <v>44</v>
      </c>
      <c r="G31" s="11">
        <v>301.08725650554237</v>
      </c>
      <c r="H31" s="12">
        <v>221.18030534457949</v>
      </c>
      <c r="I31" s="12">
        <v>97.967559953627017</v>
      </c>
      <c r="J31" s="12">
        <v>33.771661507282971</v>
      </c>
      <c r="K31" s="11">
        <f t="shared" si="1"/>
        <v>86.678245867897218</v>
      </c>
      <c r="L31" s="12">
        <f t="shared" si="1"/>
        <v>63.674301962498149</v>
      </c>
      <c r="M31" s="12">
        <f t="shared" si="1"/>
        <v>28.203306733382554</v>
      </c>
      <c r="N31" s="33">
        <f t="shared" si="1"/>
        <v>9.7223257253393207</v>
      </c>
    </row>
    <row r="32" spans="1:14" x14ac:dyDescent="0.25">
      <c r="A32" s="19"/>
      <c r="B32" s="22" t="s">
        <v>50</v>
      </c>
      <c r="C32" s="19" t="s">
        <v>20</v>
      </c>
      <c r="D32" s="22" t="s">
        <v>20</v>
      </c>
      <c r="E32" s="32" t="s">
        <v>19</v>
      </c>
      <c r="F32" s="22" t="s">
        <v>43</v>
      </c>
      <c r="G32" s="11">
        <v>337.92824763271216</v>
      </c>
      <c r="H32" s="12">
        <v>136.23536321861843</v>
      </c>
      <c r="I32" s="12">
        <v>55.559832111325768</v>
      </c>
      <c r="J32" s="12">
        <v>18.672154722297218</v>
      </c>
      <c r="K32" s="11">
        <f t="shared" si="1"/>
        <v>97.284182910865553</v>
      </c>
      <c r="L32" s="12">
        <f t="shared" si="1"/>
        <v>39.220000361417881</v>
      </c>
      <c r="M32" s="12">
        <f t="shared" si="1"/>
        <v>15.994794479240728</v>
      </c>
      <c r="N32" s="33">
        <f t="shared" si="1"/>
        <v>5.3754172019329678</v>
      </c>
    </row>
    <row r="33" spans="1:14" x14ac:dyDescent="0.25">
      <c r="A33" s="19"/>
      <c r="C33" s="19"/>
      <c r="E33" s="32"/>
      <c r="F33" s="22" t="s">
        <v>44</v>
      </c>
      <c r="G33" s="11">
        <v>41.072200445698925</v>
      </c>
      <c r="H33" s="12">
        <v>30.171857624224089</v>
      </c>
      <c r="I33" s="12">
        <v>13.364043720386841</v>
      </c>
      <c r="J33" s="12">
        <v>4.6068919253176297</v>
      </c>
      <c r="K33" s="11">
        <f t="shared" si="1"/>
        <v>11.824035098284924</v>
      </c>
      <c r="L33" s="12">
        <f t="shared" si="1"/>
        <v>8.6859992807285877</v>
      </c>
      <c r="M33" s="12">
        <f t="shared" si="1"/>
        <v>3.8472962317609585</v>
      </c>
      <c r="N33" s="33">
        <f t="shared" si="1"/>
        <v>1.3262511194397273</v>
      </c>
    </row>
    <row r="34" spans="1:14" x14ac:dyDescent="0.25">
      <c r="A34" s="19"/>
      <c r="B34" s="22" t="s">
        <v>51</v>
      </c>
      <c r="C34" s="19" t="s">
        <v>20</v>
      </c>
      <c r="D34" s="22" t="s">
        <v>20</v>
      </c>
      <c r="E34" s="32" t="s">
        <v>20</v>
      </c>
      <c r="F34" s="22" t="s">
        <v>43</v>
      </c>
      <c r="G34" s="11">
        <v>1346.9867213331886</v>
      </c>
      <c r="H34" s="12">
        <v>543.03606317910851</v>
      </c>
      <c r="I34" s="12">
        <v>221.46226785633351</v>
      </c>
      <c r="J34" s="12">
        <v>74.427469872093823</v>
      </c>
      <c r="K34" s="11">
        <f t="shared" si="1"/>
        <v>387.77611370065301</v>
      </c>
      <c r="L34" s="12">
        <f t="shared" si="1"/>
        <v>156.33146997208527</v>
      </c>
      <c r="M34" s="12">
        <f t="shared" si="1"/>
        <v>63.755474497672829</v>
      </c>
      <c r="N34" s="33">
        <f t="shared" si="1"/>
        <v>21.426488147564978</v>
      </c>
    </row>
    <row r="35" spans="1:14" x14ac:dyDescent="0.25">
      <c r="A35" s="19"/>
      <c r="C35" s="19"/>
      <c r="E35" s="32"/>
      <c r="F35" s="22" t="s">
        <v>44</v>
      </c>
      <c r="G35" s="11">
        <v>163.71436541292582</v>
      </c>
      <c r="H35" s="12">
        <v>120.26544647417997</v>
      </c>
      <c r="I35" s="12">
        <v>53.269265179164343</v>
      </c>
      <c r="J35" s="12">
        <v>18.363135646370974</v>
      </c>
      <c r="K35" s="11">
        <f t="shared" si="1"/>
        <v>47.130769272883974</v>
      </c>
      <c r="L35" s="12">
        <f t="shared" si="1"/>
        <v>34.622514615491575</v>
      </c>
      <c r="M35" s="12">
        <f t="shared" si="1"/>
        <v>15.335376588138089</v>
      </c>
      <c r="N35" s="33">
        <f t="shared" si="1"/>
        <v>5.2864555110534592</v>
      </c>
    </row>
    <row r="36" spans="1:14" x14ac:dyDescent="0.25">
      <c r="A36" s="19"/>
      <c r="B36" s="22" t="s">
        <v>52</v>
      </c>
      <c r="C36" s="19" t="s">
        <v>20</v>
      </c>
      <c r="D36" s="22" t="s">
        <v>20</v>
      </c>
      <c r="E36" s="32" t="s">
        <v>18</v>
      </c>
      <c r="F36" s="22" t="s">
        <v>43</v>
      </c>
      <c r="G36" s="11">
        <v>5573.8004711348676</v>
      </c>
      <c r="H36" s="12">
        <v>2247.0709004430046</v>
      </c>
      <c r="I36" s="12">
        <v>916.40583635040298</v>
      </c>
      <c r="J36" s="12">
        <v>307.97918054296656</v>
      </c>
      <c r="K36" s="11">
        <f t="shared" si="1"/>
        <v>1604.6087544948484</v>
      </c>
      <c r="L36" s="12">
        <f t="shared" si="1"/>
        <v>646.89607342318914</v>
      </c>
      <c r="M36" s="12">
        <f t="shared" si="1"/>
        <v>263.81870597865714</v>
      </c>
      <c r="N36" s="33">
        <f t="shared" si="1"/>
        <v>88.662321491528687</v>
      </c>
    </row>
    <row r="37" spans="1:14" x14ac:dyDescent="0.25">
      <c r="A37" s="19"/>
      <c r="C37" s="19"/>
      <c r="E37" s="32"/>
      <c r="F37" s="22" t="s">
        <v>44</v>
      </c>
      <c r="G37" s="11">
        <v>677.44632713747023</v>
      </c>
      <c r="H37" s="12">
        <v>497.65568702530385</v>
      </c>
      <c r="I37" s="12">
        <v>220.42700989566075</v>
      </c>
      <c r="J37" s="12">
        <v>75.986238391386678</v>
      </c>
      <c r="K37" s="11">
        <f t="shared" si="1"/>
        <v>195.02605320276871</v>
      </c>
      <c r="L37" s="12">
        <f t="shared" si="1"/>
        <v>143.26717941562086</v>
      </c>
      <c r="M37" s="12">
        <f t="shared" si="1"/>
        <v>63.457440150110735</v>
      </c>
      <c r="N37" s="33">
        <f t="shared" si="1"/>
        <v>21.875232882013471</v>
      </c>
    </row>
    <row r="38" spans="1:14" x14ac:dyDescent="0.25">
      <c r="A38" s="19"/>
      <c r="B38" s="22" t="s">
        <v>53</v>
      </c>
      <c r="C38" s="19" t="s">
        <v>20</v>
      </c>
      <c r="D38" s="22" t="s">
        <v>18</v>
      </c>
      <c r="E38" s="32" t="s">
        <v>19</v>
      </c>
      <c r="F38" s="22" t="s">
        <v>43</v>
      </c>
      <c r="G38" s="11">
        <v>525.666162984219</v>
      </c>
      <c r="H38" s="12">
        <v>211.92167611785092</v>
      </c>
      <c r="I38" s="12">
        <v>86.426405506506754</v>
      </c>
      <c r="J38" s="12">
        <v>29.045574012462342</v>
      </c>
      <c r="K38" s="11">
        <f t="shared" si="1"/>
        <v>151.33095119467978</v>
      </c>
      <c r="L38" s="12">
        <f t="shared" si="1"/>
        <v>61.008889451094483</v>
      </c>
      <c r="M38" s="12">
        <f t="shared" si="1"/>
        <v>24.880791412152245</v>
      </c>
      <c r="N38" s="33">
        <f t="shared" si="1"/>
        <v>8.3617600918957287</v>
      </c>
    </row>
    <row r="39" spans="1:14" x14ac:dyDescent="0.25">
      <c r="A39" s="19"/>
      <c r="C39" s="19"/>
      <c r="E39" s="32"/>
      <c r="F39" s="22" t="s">
        <v>44</v>
      </c>
      <c r="G39" s="11">
        <v>63.890089582198335</v>
      </c>
      <c r="H39" s="12">
        <v>46.934000748793032</v>
      </c>
      <c r="I39" s="12">
        <v>20.788512453935088</v>
      </c>
      <c r="J39" s="12">
        <v>7.1662763282718682</v>
      </c>
      <c r="K39" s="11">
        <f t="shared" si="1"/>
        <v>18.392943486220997</v>
      </c>
      <c r="L39" s="12">
        <f t="shared" si="1"/>
        <v>13.511554436688915</v>
      </c>
      <c r="M39" s="12">
        <f t="shared" si="1"/>
        <v>5.9846830271837144</v>
      </c>
      <c r="N39" s="33">
        <f t="shared" si="1"/>
        <v>2.0630572969062424</v>
      </c>
    </row>
    <row r="40" spans="1:14" x14ac:dyDescent="0.25">
      <c r="A40" s="19"/>
      <c r="B40" s="22" t="s">
        <v>54</v>
      </c>
      <c r="C40" s="19" t="s">
        <v>20</v>
      </c>
      <c r="D40" s="22" t="s">
        <v>18</v>
      </c>
      <c r="E40" s="32" t="s">
        <v>20</v>
      </c>
      <c r="F40" s="22" t="s">
        <v>43</v>
      </c>
      <c r="G40" s="11">
        <v>2095.3126776294043</v>
      </c>
      <c r="H40" s="12">
        <v>844.72276494527989</v>
      </c>
      <c r="I40" s="12">
        <v>344.49686110985209</v>
      </c>
      <c r="J40" s="12">
        <v>115.77606424547928</v>
      </c>
      <c r="K40" s="11">
        <f t="shared" si="1"/>
        <v>603.20728797879349</v>
      </c>
      <c r="L40" s="12">
        <f t="shared" si="1"/>
        <v>243.18228662324375</v>
      </c>
      <c r="M40" s="12">
        <f t="shared" si="1"/>
        <v>99.175182551935507</v>
      </c>
      <c r="N40" s="33">
        <f t="shared" si="1"/>
        <v>33.330092673989967</v>
      </c>
    </row>
    <row r="41" spans="1:14" x14ac:dyDescent="0.25">
      <c r="A41" s="19"/>
      <c r="C41" s="19"/>
      <c r="E41" s="32"/>
      <c r="F41" s="22" t="s">
        <v>44</v>
      </c>
      <c r="G41" s="11">
        <v>254.66679064232903</v>
      </c>
      <c r="H41" s="12">
        <v>187.07958340427993</v>
      </c>
      <c r="I41" s="12">
        <v>82.863301389811184</v>
      </c>
      <c r="J41" s="12">
        <v>28.564877672132624</v>
      </c>
      <c r="K41" s="11">
        <f t="shared" si="1"/>
        <v>73.314529980041726</v>
      </c>
      <c r="L41" s="12">
        <f t="shared" si="1"/>
        <v>53.857244957431341</v>
      </c>
      <c r="M41" s="12">
        <f t="shared" si="1"/>
        <v>23.855030248214803</v>
      </c>
      <c r="N41" s="33">
        <f t="shared" si="1"/>
        <v>8.223375239416491</v>
      </c>
    </row>
    <row r="42" spans="1:14" x14ac:dyDescent="0.25">
      <c r="A42" s="19"/>
      <c r="B42" s="22" t="s">
        <v>55</v>
      </c>
      <c r="C42" s="19" t="s">
        <v>20</v>
      </c>
      <c r="D42" s="22" t="s">
        <v>18</v>
      </c>
      <c r="E42" s="32" t="s">
        <v>18</v>
      </c>
      <c r="F42" s="22" t="s">
        <v>43</v>
      </c>
      <c r="G42" s="11">
        <v>8670.3562884320145</v>
      </c>
      <c r="H42" s="12">
        <v>3495.4436229113398</v>
      </c>
      <c r="I42" s="12">
        <v>1425.5201898784044</v>
      </c>
      <c r="J42" s="12">
        <v>479.07872528905904</v>
      </c>
      <c r="K42" s="11">
        <f t="shared" si="1"/>
        <v>2496.0580625475418</v>
      </c>
      <c r="L42" s="12">
        <f t="shared" si="1"/>
        <v>1006.2827808805164</v>
      </c>
      <c r="M42" s="12">
        <f t="shared" si="1"/>
        <v>410.38465374457763</v>
      </c>
      <c r="N42" s="33">
        <f t="shared" si="1"/>
        <v>137.91916676460016</v>
      </c>
    </row>
    <row r="43" spans="1:14" x14ac:dyDescent="0.25">
      <c r="A43" s="19"/>
      <c r="C43" s="19"/>
      <c r="E43" s="32"/>
      <c r="F43" s="22" t="s">
        <v>44</v>
      </c>
      <c r="G43" s="11">
        <v>1053.805397769398</v>
      </c>
      <c r="H43" s="12">
        <v>774.13106870602803</v>
      </c>
      <c r="I43" s="12">
        <v>342.88645983769442</v>
      </c>
      <c r="J43" s="12">
        <v>118.20081527549037</v>
      </c>
      <c r="K43" s="11">
        <f t="shared" si="1"/>
        <v>303.37386053764016</v>
      </c>
      <c r="L43" s="12">
        <f t="shared" si="1"/>
        <v>222.86005686874347</v>
      </c>
      <c r="M43" s="12">
        <f t="shared" si="1"/>
        <v>98.711573566838894</v>
      </c>
      <c r="N43" s="33">
        <f t="shared" si="1"/>
        <v>34.028140038687617</v>
      </c>
    </row>
    <row r="44" spans="1:14" x14ac:dyDescent="0.25">
      <c r="A44" s="19"/>
      <c r="B44" s="22" t="s">
        <v>47</v>
      </c>
      <c r="C44" s="19" t="s">
        <v>19</v>
      </c>
      <c r="D44" s="22" t="s">
        <v>19</v>
      </c>
      <c r="E44" s="32" t="s">
        <v>19</v>
      </c>
      <c r="F44" s="22" t="s">
        <v>43</v>
      </c>
      <c r="G44" s="11">
        <v>154.49203240212844</v>
      </c>
      <c r="H44" s="12">
        <v>61.740221361562618</v>
      </c>
      <c r="I44" s="12">
        <v>25.066944447163113</v>
      </c>
      <c r="J44" s="12">
        <v>8.4207769512347284</v>
      </c>
      <c r="K44" s="11">
        <f t="shared" si="1"/>
        <v>44.475805866384547</v>
      </c>
      <c r="L44" s="12">
        <f t="shared" si="1"/>
        <v>17.774030522668149</v>
      </c>
      <c r="M44" s="12">
        <f t="shared" si="1"/>
        <v>7.2163757415888155</v>
      </c>
      <c r="N44" s="33">
        <f t="shared" si="1"/>
        <v>2.4242081297267055</v>
      </c>
    </row>
    <row r="45" spans="1:14" x14ac:dyDescent="0.25">
      <c r="A45" s="19"/>
      <c r="C45" s="19"/>
      <c r="E45" s="32"/>
      <c r="F45" s="22" t="s">
        <v>44</v>
      </c>
      <c r="G45" s="11">
        <v>17.968139642179146</v>
      </c>
      <c r="H45" s="12">
        <v>13.063199366234757</v>
      </c>
      <c r="I45" s="12">
        <v>5.775718656232959</v>
      </c>
      <c r="J45" s="12">
        <v>1.9903683542580393</v>
      </c>
      <c r="K45" s="11">
        <f t="shared" si="1"/>
        <v>5.1727424261306973</v>
      </c>
      <c r="L45" s="12">
        <f t="shared" si="1"/>
        <v>3.7606879136281615</v>
      </c>
      <c r="M45" s="12">
        <f t="shared" si="1"/>
        <v>1.6627377975379232</v>
      </c>
      <c r="N45" s="33">
        <f t="shared" si="1"/>
        <v>0.57299548170974979</v>
      </c>
    </row>
    <row r="46" spans="1:14" x14ac:dyDescent="0.25">
      <c r="A46" s="19"/>
      <c r="B46" s="22" t="s">
        <v>48</v>
      </c>
      <c r="C46" s="19" t="s">
        <v>19</v>
      </c>
      <c r="D46" s="22" t="s">
        <v>19</v>
      </c>
      <c r="E46" s="32" t="s">
        <v>20</v>
      </c>
      <c r="F46" s="22" t="s">
        <v>43</v>
      </c>
      <c r="G46" s="11">
        <v>615.80740188260995</v>
      </c>
      <c r="H46" s="12">
        <v>246.09738584678809</v>
      </c>
      <c r="I46" s="12">
        <v>99.917191153027815</v>
      </c>
      <c r="J46" s="12">
        <v>33.565334700725842</v>
      </c>
      <c r="K46" s="11">
        <f t="shared" si="1"/>
        <v>177.28118422265172</v>
      </c>
      <c r="L46" s="12">
        <f t="shared" si="1"/>
        <v>70.847534251194716</v>
      </c>
      <c r="M46" s="12">
        <f t="shared" si="1"/>
        <v>28.76457463430507</v>
      </c>
      <c r="N46" s="33">
        <f t="shared" si="1"/>
        <v>9.6629275100994558</v>
      </c>
    </row>
    <row r="47" spans="1:14" x14ac:dyDescent="0.25">
      <c r="A47" s="19"/>
      <c r="C47" s="19"/>
      <c r="E47" s="32"/>
      <c r="F47" s="22" t="s">
        <v>44</v>
      </c>
      <c r="G47" s="11">
        <v>71.621255916378416</v>
      </c>
      <c r="H47" s="12">
        <v>52.070095375900792</v>
      </c>
      <c r="I47" s="12">
        <v>23.022095343026482</v>
      </c>
      <c r="J47" s="12">
        <v>7.9336360973921849</v>
      </c>
      <c r="K47" s="11">
        <f t="shared" si="1"/>
        <v>20.618623656604875</v>
      </c>
      <c r="L47" s="12">
        <f t="shared" si="1"/>
        <v>14.990154620755614</v>
      </c>
      <c r="M47" s="12">
        <f t="shared" si="1"/>
        <v>6.627696116060255</v>
      </c>
      <c r="N47" s="33">
        <f t="shared" si="1"/>
        <v>2.283968004017884</v>
      </c>
    </row>
    <row r="48" spans="1:14" x14ac:dyDescent="0.25">
      <c r="A48" s="19"/>
      <c r="B48" s="22" t="s">
        <v>49</v>
      </c>
      <c r="C48" s="19" t="s">
        <v>19</v>
      </c>
      <c r="D48" s="22" t="s">
        <v>19</v>
      </c>
      <c r="E48" s="32" t="s">
        <v>18</v>
      </c>
      <c r="F48" s="22" t="s">
        <v>43</v>
      </c>
      <c r="G48" s="11">
        <v>2548.1970478108374</v>
      </c>
      <c r="H48" s="12">
        <v>1018.3453952836597</v>
      </c>
      <c r="I48" s="12">
        <v>413.45506848946917</v>
      </c>
      <c r="J48" s="12">
        <v>138.89259293034098</v>
      </c>
      <c r="K48" s="11">
        <f t="shared" si="1"/>
        <v>733.58551535352603</v>
      </c>
      <c r="L48" s="12">
        <f t="shared" si="1"/>
        <v>293.16548822189424</v>
      </c>
      <c r="M48" s="12">
        <f t="shared" si="1"/>
        <v>119.02715677107642</v>
      </c>
      <c r="N48" s="33">
        <f t="shared" si="1"/>
        <v>39.984974651440439</v>
      </c>
    </row>
    <row r="49" spans="1:14" x14ac:dyDescent="0.25">
      <c r="A49" s="19"/>
      <c r="C49" s="19"/>
      <c r="E49" s="32"/>
      <c r="F49" s="22" t="s">
        <v>44</v>
      </c>
      <c r="G49" s="11">
        <v>296.36713090598823</v>
      </c>
      <c r="H49" s="12">
        <v>215.46487247548959</v>
      </c>
      <c r="I49" s="12">
        <v>95.264907839972437</v>
      </c>
      <c r="J49" s="12">
        <v>32.829206047175902</v>
      </c>
      <c r="K49" s="11">
        <f t="shared" si="1"/>
        <v>85.319396569544466</v>
      </c>
      <c r="L49" s="12">
        <f t="shared" si="1"/>
        <v>62.028919486938896</v>
      </c>
      <c r="M49" s="12">
        <f t="shared" si="1"/>
        <v>27.425256054248507</v>
      </c>
      <c r="N49" s="33">
        <f t="shared" si="1"/>
        <v>9.45100774583128</v>
      </c>
    </row>
    <row r="50" spans="1:14" x14ac:dyDescent="0.25">
      <c r="A50" s="19"/>
      <c r="B50" s="22" t="s">
        <v>50</v>
      </c>
      <c r="C50" s="19" t="s">
        <v>19</v>
      </c>
      <c r="D50" s="22" t="s">
        <v>20</v>
      </c>
      <c r="E50" s="32" t="s">
        <v>19</v>
      </c>
      <c r="F50" s="22" t="s">
        <v>43</v>
      </c>
      <c r="G50" s="11">
        <v>347.60707290478894</v>
      </c>
      <c r="H50" s="12">
        <v>138.91549806351588</v>
      </c>
      <c r="I50" s="12">
        <v>56.400625006117004</v>
      </c>
      <c r="J50" s="12">
        <v>18.946748140278135</v>
      </c>
      <c r="K50" s="11">
        <f t="shared" si="1"/>
        <v>100.07056319936522</v>
      </c>
      <c r="L50" s="12">
        <f t="shared" si="1"/>
        <v>39.991568676003332</v>
      </c>
      <c r="M50" s="12">
        <f t="shared" si="1"/>
        <v>16.236845418574834</v>
      </c>
      <c r="N50" s="33">
        <f t="shared" si="1"/>
        <v>5.4544682918850862</v>
      </c>
    </row>
    <row r="51" spans="1:14" x14ac:dyDescent="0.25">
      <c r="A51" s="19"/>
      <c r="C51" s="19"/>
      <c r="E51" s="32"/>
      <c r="F51" s="22" t="s">
        <v>44</v>
      </c>
      <c r="G51" s="11">
        <v>40.428314194903074</v>
      </c>
      <c r="H51" s="12">
        <v>29.3921985740282</v>
      </c>
      <c r="I51" s="12">
        <v>12.995366976524156</v>
      </c>
      <c r="J51" s="12">
        <v>4.4783287970805876</v>
      </c>
      <c r="K51" s="11">
        <f t="shared" si="1"/>
        <v>11.638670458794065</v>
      </c>
      <c r="L51" s="12">
        <f t="shared" si="1"/>
        <v>8.4615478056633631</v>
      </c>
      <c r="M51" s="12">
        <f t="shared" si="1"/>
        <v>3.7411600444603272</v>
      </c>
      <c r="N51" s="33">
        <f t="shared" si="1"/>
        <v>1.2892398338469369</v>
      </c>
    </row>
    <row r="52" spans="1:14" x14ac:dyDescent="0.25">
      <c r="A52" s="19"/>
      <c r="B52" s="22" t="s">
        <v>51</v>
      </c>
      <c r="C52" s="19" t="s">
        <v>19</v>
      </c>
      <c r="D52" s="22" t="s">
        <v>20</v>
      </c>
      <c r="E52" s="32" t="s">
        <v>20</v>
      </c>
      <c r="F52" s="22" t="s">
        <v>43</v>
      </c>
      <c r="G52" s="11">
        <v>1385.5666542358722</v>
      </c>
      <c r="H52" s="12">
        <v>553.71911815527312</v>
      </c>
      <c r="I52" s="12">
        <v>224.81368009431256</v>
      </c>
      <c r="J52" s="12">
        <v>75.52200307663314</v>
      </c>
      <c r="K52" s="11">
        <f t="shared" si="1"/>
        <v>398.88266450096631</v>
      </c>
      <c r="L52" s="12">
        <f t="shared" si="1"/>
        <v>159.40695206518811</v>
      </c>
      <c r="M52" s="12">
        <f t="shared" si="1"/>
        <v>64.720292927186406</v>
      </c>
      <c r="N52" s="33">
        <f t="shared" si="1"/>
        <v>21.741586897723774</v>
      </c>
    </row>
    <row r="53" spans="1:14" x14ac:dyDescent="0.25">
      <c r="A53" s="19"/>
      <c r="C53" s="19"/>
      <c r="E53" s="32"/>
      <c r="F53" s="22" t="s">
        <v>44</v>
      </c>
      <c r="G53" s="11">
        <v>161.14782581185145</v>
      </c>
      <c r="H53" s="12">
        <v>117.15771459577677</v>
      </c>
      <c r="I53" s="12">
        <v>51.799714521809584</v>
      </c>
      <c r="J53" s="12">
        <v>17.850681219132415</v>
      </c>
      <c r="K53" s="11">
        <f t="shared" si="1"/>
        <v>46.39190322736097</v>
      </c>
      <c r="L53" s="12">
        <f t="shared" si="1"/>
        <v>33.727847896700126</v>
      </c>
      <c r="M53" s="12">
        <f t="shared" si="1"/>
        <v>14.912316261135574</v>
      </c>
      <c r="N53" s="33">
        <f t="shared" si="1"/>
        <v>5.1389280090402387</v>
      </c>
    </row>
    <row r="54" spans="1:14" x14ac:dyDescent="0.25">
      <c r="A54" s="19"/>
      <c r="B54" s="22" t="s">
        <v>52</v>
      </c>
      <c r="C54" s="19" t="s">
        <v>19</v>
      </c>
      <c r="D54" s="22" t="s">
        <v>20</v>
      </c>
      <c r="E54" s="32" t="s">
        <v>18</v>
      </c>
      <c r="F54" s="22" t="s">
        <v>43</v>
      </c>
      <c r="G54" s="11">
        <v>5733.4433575743833</v>
      </c>
      <c r="H54" s="12">
        <v>2291.277139388234</v>
      </c>
      <c r="I54" s="12">
        <v>930.27390410130556</v>
      </c>
      <c r="J54" s="12">
        <v>312.50833409326719</v>
      </c>
      <c r="K54" s="11">
        <f t="shared" si="1"/>
        <v>1650.5674095454333</v>
      </c>
      <c r="L54" s="12">
        <f t="shared" si="1"/>
        <v>659.62234849926188</v>
      </c>
      <c r="M54" s="12">
        <f t="shared" si="1"/>
        <v>267.81110273492192</v>
      </c>
      <c r="N54" s="33">
        <f t="shared" si="1"/>
        <v>89.966192965740987</v>
      </c>
    </row>
    <row r="55" spans="1:14" x14ac:dyDescent="0.25">
      <c r="A55" s="19"/>
      <c r="C55" s="19"/>
      <c r="E55" s="32"/>
      <c r="F55" s="22" t="s">
        <v>44</v>
      </c>
      <c r="G55" s="11">
        <v>666.82604453847341</v>
      </c>
      <c r="H55" s="12">
        <v>484.79596306985155</v>
      </c>
      <c r="I55" s="12">
        <v>214.34604263993799</v>
      </c>
      <c r="J55" s="12">
        <v>73.865713606145775</v>
      </c>
      <c r="K55" s="11">
        <f t="shared" si="1"/>
        <v>191.96864228147501</v>
      </c>
      <c r="L55" s="12">
        <f t="shared" si="1"/>
        <v>139.5650688456125</v>
      </c>
      <c r="M55" s="12">
        <f t="shared" si="1"/>
        <v>61.706826122059148</v>
      </c>
      <c r="N55" s="33">
        <f t="shared" si="1"/>
        <v>21.264767428120383</v>
      </c>
    </row>
    <row r="56" spans="1:14" x14ac:dyDescent="0.25">
      <c r="A56" s="19"/>
      <c r="B56" s="22" t="s">
        <v>53</v>
      </c>
      <c r="C56" s="19" t="s">
        <v>19</v>
      </c>
      <c r="D56" s="22" t="s">
        <v>18</v>
      </c>
      <c r="E56" s="32" t="s">
        <v>19</v>
      </c>
      <c r="F56" s="22" t="s">
        <v>43</v>
      </c>
      <c r="G56" s="11">
        <v>540.72211340744957</v>
      </c>
      <c r="H56" s="12">
        <v>216.09077476546915</v>
      </c>
      <c r="I56" s="12">
        <v>87.734305565070898</v>
      </c>
      <c r="J56" s="12">
        <v>29.472719329321546</v>
      </c>
      <c r="K56" s="11">
        <f t="shared" si="1"/>
        <v>155.66532053234593</v>
      </c>
      <c r="L56" s="12">
        <f t="shared" si="1"/>
        <v>62.209106829338516</v>
      </c>
      <c r="M56" s="12">
        <f t="shared" si="1"/>
        <v>25.257315095560852</v>
      </c>
      <c r="N56" s="33">
        <f t="shared" si="1"/>
        <v>8.4847284540434682</v>
      </c>
    </row>
    <row r="57" spans="1:14" x14ac:dyDescent="0.25">
      <c r="A57" s="19"/>
      <c r="C57" s="19"/>
      <c r="E57" s="32"/>
      <c r="F57" s="22" t="s">
        <v>44</v>
      </c>
      <c r="G57" s="11">
        <v>62.888488747627008</v>
      </c>
      <c r="H57" s="12">
        <v>45.721197781821651</v>
      </c>
      <c r="I57" s="12">
        <v>20.215015296815356</v>
      </c>
      <c r="J57" s="12">
        <v>6.9662892399031371</v>
      </c>
      <c r="K57" s="11">
        <f t="shared" si="1"/>
        <v>18.104598491457438</v>
      </c>
      <c r="L57" s="12">
        <f t="shared" si="1"/>
        <v>13.162407697698566</v>
      </c>
      <c r="M57" s="12">
        <f t="shared" si="1"/>
        <v>5.8195822913827318</v>
      </c>
      <c r="N57" s="33">
        <f t="shared" si="1"/>
        <v>2.0054841859841241</v>
      </c>
    </row>
    <row r="58" spans="1:14" x14ac:dyDescent="0.25">
      <c r="A58" s="19"/>
      <c r="B58" s="22" t="s">
        <v>54</v>
      </c>
      <c r="C58" s="19" t="s">
        <v>19</v>
      </c>
      <c r="D58" s="22" t="s">
        <v>18</v>
      </c>
      <c r="E58" s="32" t="s">
        <v>20</v>
      </c>
      <c r="F58" s="22" t="s">
        <v>43</v>
      </c>
      <c r="G58" s="11">
        <v>2155.3259065891343</v>
      </c>
      <c r="H58" s="12">
        <v>861.34085046375822</v>
      </c>
      <c r="I58" s="12">
        <v>349.71016903559729</v>
      </c>
      <c r="J58" s="12">
        <v>117.47867145254042</v>
      </c>
      <c r="K58" s="11">
        <f t="shared" si="1"/>
        <v>620.48414477928088</v>
      </c>
      <c r="L58" s="12">
        <f t="shared" si="1"/>
        <v>247.96636987918151</v>
      </c>
      <c r="M58" s="12">
        <f t="shared" si="1"/>
        <v>100.67601122006774</v>
      </c>
      <c r="N58" s="33">
        <f t="shared" si="1"/>
        <v>33.820246285348091</v>
      </c>
    </row>
    <row r="59" spans="1:14" x14ac:dyDescent="0.25">
      <c r="A59" s="19"/>
      <c r="C59" s="19"/>
      <c r="E59" s="32"/>
      <c r="F59" s="22" t="s">
        <v>44</v>
      </c>
      <c r="G59" s="11">
        <v>250.67439570732444</v>
      </c>
      <c r="H59" s="12">
        <v>182.24533381565274</v>
      </c>
      <c r="I59" s="12">
        <v>80.577333700592675</v>
      </c>
      <c r="J59" s="12">
        <v>27.767726340872645</v>
      </c>
      <c r="K59" s="11">
        <f t="shared" si="1"/>
        <v>72.165182798117058</v>
      </c>
      <c r="L59" s="12">
        <f t="shared" si="1"/>
        <v>52.465541172644635</v>
      </c>
      <c r="M59" s="12">
        <f t="shared" si="1"/>
        <v>23.196936406210888</v>
      </c>
      <c r="N59" s="33">
        <f t="shared" si="1"/>
        <v>7.9938880140625947</v>
      </c>
    </row>
    <row r="60" spans="1:14" x14ac:dyDescent="0.25">
      <c r="A60" s="19"/>
      <c r="B60" s="22" t="s">
        <v>55</v>
      </c>
      <c r="C60" s="19" t="s">
        <v>19</v>
      </c>
      <c r="D60" s="22" t="s">
        <v>18</v>
      </c>
      <c r="E60" s="32" t="s">
        <v>18</v>
      </c>
      <c r="F60" s="22" t="s">
        <v>43</v>
      </c>
      <c r="G60" s="11">
        <v>8918.6896673379269</v>
      </c>
      <c r="H60" s="12">
        <v>3564.2088834928081</v>
      </c>
      <c r="I60" s="12">
        <v>1447.0927397131418</v>
      </c>
      <c r="J60" s="12">
        <v>486.12407525619329</v>
      </c>
      <c r="K60" s="11">
        <f t="shared" si="1"/>
        <v>2567.5493037373399</v>
      </c>
      <c r="L60" s="12">
        <f t="shared" si="1"/>
        <v>1026.0792087766295</v>
      </c>
      <c r="M60" s="12">
        <f t="shared" si="1"/>
        <v>416.59504869876736</v>
      </c>
      <c r="N60" s="33">
        <f t="shared" si="1"/>
        <v>139.94741128004151</v>
      </c>
    </row>
    <row r="61" spans="1:14" ht="15.75" thickBot="1" x14ac:dyDescent="0.3">
      <c r="A61" s="20"/>
      <c r="B61" s="34"/>
      <c r="C61" s="20"/>
      <c r="D61" s="34"/>
      <c r="E61" s="35"/>
      <c r="F61" s="34" t="s">
        <v>44</v>
      </c>
      <c r="G61" s="13">
        <v>1037.2849581709584</v>
      </c>
      <c r="H61" s="14">
        <v>754.12705366421335</v>
      </c>
      <c r="I61" s="14">
        <v>333.42717743990346</v>
      </c>
      <c r="J61" s="14">
        <v>114.90222116511562</v>
      </c>
      <c r="K61" s="13">
        <f t="shared" si="1"/>
        <v>298.61788799340547</v>
      </c>
      <c r="L61" s="14">
        <f t="shared" si="1"/>
        <v>217.10121820428606</v>
      </c>
      <c r="M61" s="14">
        <f t="shared" si="1"/>
        <v>95.988396189869761</v>
      </c>
      <c r="N61" s="36">
        <f t="shared" si="1"/>
        <v>33.078527110409475</v>
      </c>
    </row>
  </sheetData>
  <sheetProtection algorithmName="SHA-512" hashValue="CaX08GjHr8SrVQJ0OIlV7RA1vd6DIEks2k8RIK76/P3/x+EUWmY04l7NVEZjjcj+lfgljAgAGTq61FI8uo6zkg==" saltValue="H5B4MBAADGPiH0qY4pn4Hg==" spinCount="100000" sheet="1" objects="1" scenarios="1"/>
  <mergeCells count="6">
    <mergeCell ref="K6:N6"/>
    <mergeCell ref="A6:A7"/>
    <mergeCell ref="B6:B7"/>
    <mergeCell ref="C6:E6"/>
    <mergeCell ref="F6:F7"/>
    <mergeCell ref="G6:J6"/>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6D688-402F-40DC-9C69-D21353D40BCF}">
  <dimension ref="A1:N43"/>
  <sheetViews>
    <sheetView workbookViewId="0">
      <selection activeCell="Q1" sqref="Q1"/>
    </sheetView>
  </sheetViews>
  <sheetFormatPr defaultColWidth="8.7109375" defaultRowHeight="15" x14ac:dyDescent="0.25"/>
  <cols>
    <col min="1" max="1" width="24.28515625" style="22" customWidth="1"/>
    <col min="2" max="2" width="8.7109375" style="22"/>
    <col min="3" max="5" width="11.7109375" style="22" customWidth="1"/>
    <col min="6" max="6" width="13.7109375" style="22" customWidth="1"/>
    <col min="7" max="15" width="8.7109375" style="22"/>
    <col min="16" max="24" width="7" style="22" bestFit="1" customWidth="1"/>
    <col min="25" max="25" width="8.7109375" style="22"/>
    <col min="26" max="34" width="7" style="22" bestFit="1" customWidth="1"/>
    <col min="35" max="16384" width="8.7109375" style="22"/>
  </cols>
  <sheetData>
    <row r="1" spans="1:14" x14ac:dyDescent="0.25">
      <c r="A1" s="21" t="s">
        <v>72</v>
      </c>
    </row>
    <row r="2" spans="1:14" x14ac:dyDescent="0.25">
      <c r="A2" s="22" t="s">
        <v>96</v>
      </c>
    </row>
    <row r="3" spans="1:14" x14ac:dyDescent="0.25">
      <c r="A3" s="21" t="s">
        <v>73</v>
      </c>
    </row>
    <row r="4" spans="1:14" x14ac:dyDescent="0.25">
      <c r="A4" s="22" t="s">
        <v>74</v>
      </c>
    </row>
    <row r="5" spans="1:14" ht="15.75" thickBot="1" x14ac:dyDescent="0.3">
      <c r="G5" s="23"/>
      <c r="H5" s="23"/>
      <c r="I5" s="23"/>
      <c r="J5" s="23"/>
      <c r="K5" s="23"/>
      <c r="L5" s="23"/>
      <c r="M5" s="23"/>
      <c r="N5" s="23"/>
    </row>
    <row r="6" spans="1:14" ht="15.75" thickBot="1" x14ac:dyDescent="0.3">
      <c r="A6" s="158" t="s">
        <v>75</v>
      </c>
      <c r="B6" s="160" t="s">
        <v>76</v>
      </c>
      <c r="C6" s="162" t="s">
        <v>77</v>
      </c>
      <c r="D6" s="163"/>
      <c r="E6" s="164"/>
      <c r="F6" s="165" t="s">
        <v>1</v>
      </c>
      <c r="G6" s="155" t="s">
        <v>78</v>
      </c>
      <c r="H6" s="156"/>
      <c r="I6" s="156"/>
      <c r="J6" s="156"/>
      <c r="K6" s="155" t="s">
        <v>79</v>
      </c>
      <c r="L6" s="156"/>
      <c r="M6" s="156"/>
      <c r="N6" s="157"/>
    </row>
    <row r="7" spans="1:14" ht="30.75" thickBot="1" x14ac:dyDescent="0.3">
      <c r="A7" s="159"/>
      <c r="B7" s="161"/>
      <c r="C7" s="24" t="s">
        <v>22</v>
      </c>
      <c r="D7" s="25" t="s">
        <v>36</v>
      </c>
      <c r="E7" s="26" t="s">
        <v>80</v>
      </c>
      <c r="F7" s="166"/>
      <c r="G7" s="27" t="s">
        <v>81</v>
      </c>
      <c r="H7" s="28" t="s">
        <v>82</v>
      </c>
      <c r="I7" s="28" t="s">
        <v>83</v>
      </c>
      <c r="J7" s="28" t="s">
        <v>84</v>
      </c>
      <c r="K7" s="27" t="s">
        <v>81</v>
      </c>
      <c r="L7" s="28" t="s">
        <v>82</v>
      </c>
      <c r="M7" s="28" t="s">
        <v>83</v>
      </c>
      <c r="N7" s="37" t="s">
        <v>84</v>
      </c>
    </row>
    <row r="8" spans="1:14" ht="15.75" thickTop="1" x14ac:dyDescent="0.25">
      <c r="A8" s="19" t="s">
        <v>16</v>
      </c>
      <c r="B8" s="22" t="s">
        <v>47</v>
      </c>
      <c r="C8" s="19" t="s">
        <v>18</v>
      </c>
      <c r="D8" s="22" t="s">
        <v>19</v>
      </c>
      <c r="E8" s="32" t="s">
        <v>19</v>
      </c>
      <c r="F8" s="22" t="s">
        <v>43</v>
      </c>
      <c r="G8" s="11">
        <v>106.52053343518088</v>
      </c>
      <c r="H8" s="12">
        <v>45.643998374162649</v>
      </c>
      <c r="I8" s="12">
        <v>19.284939771234082</v>
      </c>
      <c r="J8" s="12">
        <v>6.5024500444428055</v>
      </c>
      <c r="K8" s="11">
        <f>(G8*24.45)/(84.93)</f>
        <v>30.66557214753529</v>
      </c>
      <c r="L8" s="12">
        <f>(H8*24.45)/(84.93)</f>
        <v>13.140183212625418</v>
      </c>
      <c r="M8" s="12">
        <f t="shared" ref="M8:N23" si="0">(I8*24.45)/(84.93)</f>
        <v>5.5518282986774201</v>
      </c>
      <c r="N8" s="33">
        <f t="shared" si="0"/>
        <v>1.8719522381564415</v>
      </c>
    </row>
    <row r="9" spans="1:14" x14ac:dyDescent="0.25">
      <c r="A9" s="19"/>
      <c r="C9" s="19"/>
      <c r="E9" s="32"/>
      <c r="F9" s="22" t="s">
        <v>44</v>
      </c>
      <c r="G9" s="11">
        <v>16.686872179086322</v>
      </c>
      <c r="H9" s="12">
        <v>13.294488569986674</v>
      </c>
      <c r="I9" s="12">
        <v>5.9834931018445463</v>
      </c>
      <c r="J9" s="12">
        <v>2.0686344879796041</v>
      </c>
      <c r="K9" s="11">
        <f t="shared" ref="K9:N43" si="1">(G9*24.45)/(84.93)</f>
        <v>4.8038858445621164</v>
      </c>
      <c r="L9" s="12">
        <f t="shared" si="1"/>
        <v>3.82727240711379</v>
      </c>
      <c r="M9" s="12">
        <f t="shared" si="0"/>
        <v>1.7225527651018384</v>
      </c>
      <c r="N9" s="33">
        <f t="shared" si="0"/>
        <v>0.59552706029790792</v>
      </c>
    </row>
    <row r="10" spans="1:14" x14ac:dyDescent="0.25">
      <c r="A10" s="19"/>
      <c r="B10" s="22" t="s">
        <v>48</v>
      </c>
      <c r="C10" s="19" t="s">
        <v>18</v>
      </c>
      <c r="D10" s="22" t="s">
        <v>19</v>
      </c>
      <c r="E10" s="32" t="s">
        <v>20</v>
      </c>
      <c r="F10" s="22" t="s">
        <v>43</v>
      </c>
      <c r="G10" s="11">
        <v>439.28538427400593</v>
      </c>
      <c r="H10" s="12">
        <v>188.23358012750919</v>
      </c>
      <c r="I10" s="12">
        <v>79.530132875861881</v>
      </c>
      <c r="J10" s="12">
        <v>26.815780717374647</v>
      </c>
      <c r="K10" s="11">
        <f t="shared" si="1"/>
        <v>126.46329501353402</v>
      </c>
      <c r="L10" s="12">
        <f t="shared" si="1"/>
        <v>54.189462311522426</v>
      </c>
      <c r="M10" s="12">
        <f t="shared" si="0"/>
        <v>22.895463897501742</v>
      </c>
      <c r="N10" s="33">
        <f t="shared" si="0"/>
        <v>7.719837967029437</v>
      </c>
    </row>
    <row r="11" spans="1:14" x14ac:dyDescent="0.25">
      <c r="A11" s="19"/>
      <c r="C11" s="19"/>
      <c r="E11" s="32"/>
      <c r="F11" s="22" t="s">
        <v>44</v>
      </c>
      <c r="G11" s="11">
        <v>68.815831287417794</v>
      </c>
      <c r="H11" s="12">
        <v>54.825809934070001</v>
      </c>
      <c r="I11" s="12">
        <v>24.675628085772754</v>
      </c>
      <c r="J11" s="12">
        <v>8.5309457873448427</v>
      </c>
      <c r="K11" s="11">
        <f t="shared" si="1"/>
        <v>19.810986400298656</v>
      </c>
      <c r="L11" s="12">
        <f t="shared" si="1"/>
        <v>15.783481136088676</v>
      </c>
      <c r="M11" s="12">
        <f t="shared" si="0"/>
        <v>7.1037219674690197</v>
      </c>
      <c r="N11" s="33">
        <f t="shared" si="0"/>
        <v>2.4559239903518355</v>
      </c>
    </row>
    <row r="12" spans="1:14" x14ac:dyDescent="0.25">
      <c r="A12" s="19"/>
      <c r="B12" s="22" t="s">
        <v>49</v>
      </c>
      <c r="C12" s="19" t="s">
        <v>18</v>
      </c>
      <c r="D12" s="22" t="s">
        <v>19</v>
      </c>
      <c r="E12" s="32" t="s">
        <v>18</v>
      </c>
      <c r="F12" s="22" t="s">
        <v>43</v>
      </c>
      <c r="G12" s="11">
        <v>2826.8910796259543</v>
      </c>
      <c r="H12" s="12">
        <v>1211.3214953143165</v>
      </c>
      <c r="I12" s="12">
        <v>511.79263239044298</v>
      </c>
      <c r="J12" s="12">
        <v>172.56502041021292</v>
      </c>
      <c r="K12" s="11">
        <f t="shared" si="1"/>
        <v>813.81710699228279</v>
      </c>
      <c r="L12" s="12">
        <f t="shared" si="1"/>
        <v>348.72024679659762</v>
      </c>
      <c r="M12" s="12">
        <f t="shared" si="0"/>
        <v>147.33698177259308</v>
      </c>
      <c r="N12" s="33">
        <f t="shared" si="0"/>
        <v>49.678732474151715</v>
      </c>
    </row>
    <row r="13" spans="1:14" x14ac:dyDescent="0.25">
      <c r="A13" s="19"/>
      <c r="C13" s="19"/>
      <c r="E13" s="32"/>
      <c r="F13" s="22" t="s">
        <v>44</v>
      </c>
      <c r="G13" s="11">
        <v>442.84391552190624</v>
      </c>
      <c r="H13" s="12">
        <v>352.81527358810791</v>
      </c>
      <c r="I13" s="12">
        <v>158.79270154895141</v>
      </c>
      <c r="J13" s="12">
        <v>54.898376796381804</v>
      </c>
      <c r="K13" s="11">
        <f t="shared" si="1"/>
        <v>127.48773972107155</v>
      </c>
      <c r="L13" s="12">
        <f t="shared" si="1"/>
        <v>101.56992157340441</v>
      </c>
      <c r="M13" s="12">
        <f t="shared" si="0"/>
        <v>45.71390030462571</v>
      </c>
      <c r="N13" s="33">
        <f t="shared" si="0"/>
        <v>15.804371984829093</v>
      </c>
    </row>
    <row r="14" spans="1:14" x14ac:dyDescent="0.25">
      <c r="A14" s="19"/>
      <c r="B14" s="22" t="s">
        <v>50</v>
      </c>
      <c r="C14" s="19" t="s">
        <v>18</v>
      </c>
      <c r="D14" s="22" t="s">
        <v>20</v>
      </c>
      <c r="E14" s="32" t="s">
        <v>19</v>
      </c>
      <c r="F14" s="22" t="s">
        <v>43</v>
      </c>
      <c r="G14" s="11">
        <v>142.02737791357455</v>
      </c>
      <c r="H14" s="12">
        <v>60.858664498883542</v>
      </c>
      <c r="I14" s="12">
        <v>25.713253028312117</v>
      </c>
      <c r="J14" s="12">
        <v>8.6699333925904085</v>
      </c>
      <c r="K14" s="11">
        <f t="shared" si="1"/>
        <v>40.887429530047072</v>
      </c>
      <c r="L14" s="12">
        <f t="shared" si="1"/>
        <v>17.520244283500556</v>
      </c>
      <c r="M14" s="12">
        <f t="shared" si="0"/>
        <v>7.4024377315698953</v>
      </c>
      <c r="N14" s="33">
        <f t="shared" si="0"/>
        <v>2.4959363175419225</v>
      </c>
    </row>
    <row r="15" spans="1:14" x14ac:dyDescent="0.25">
      <c r="A15" s="19"/>
      <c r="C15" s="19"/>
      <c r="E15" s="32"/>
      <c r="F15" s="22" t="s">
        <v>44</v>
      </c>
      <c r="G15" s="11">
        <v>22.249162905448433</v>
      </c>
      <c r="H15" s="12">
        <v>17.725984759982236</v>
      </c>
      <c r="I15" s="12">
        <v>7.977990802459396</v>
      </c>
      <c r="J15" s="12">
        <v>2.7581793173061393</v>
      </c>
      <c r="K15" s="11">
        <f t="shared" si="1"/>
        <v>6.4051811260828222</v>
      </c>
      <c r="L15" s="12">
        <f t="shared" si="1"/>
        <v>5.1030298761517203</v>
      </c>
      <c r="M15" s="12">
        <f t="shared" si="0"/>
        <v>2.2967370201357848</v>
      </c>
      <c r="N15" s="33">
        <f t="shared" si="0"/>
        <v>0.79403608039721052</v>
      </c>
    </row>
    <row r="16" spans="1:14" x14ac:dyDescent="0.25">
      <c r="A16" s="19"/>
      <c r="B16" s="22" t="s">
        <v>51</v>
      </c>
      <c r="C16" s="19" t="s">
        <v>18</v>
      </c>
      <c r="D16" s="22" t="s">
        <v>20</v>
      </c>
      <c r="E16" s="32" t="s">
        <v>20</v>
      </c>
      <c r="F16" s="22" t="s">
        <v>43</v>
      </c>
      <c r="G16" s="11">
        <v>585.71384569867473</v>
      </c>
      <c r="H16" s="12">
        <v>250.97810683667896</v>
      </c>
      <c r="I16" s="12">
        <v>106.04017716781587</v>
      </c>
      <c r="J16" s="12">
        <v>35.754374289832867</v>
      </c>
      <c r="K16" s="11">
        <f t="shared" si="1"/>
        <v>168.61772668471207</v>
      </c>
      <c r="L16" s="12">
        <f t="shared" si="1"/>
        <v>72.252616415363235</v>
      </c>
      <c r="M16" s="12">
        <f t="shared" si="0"/>
        <v>30.527285196668995</v>
      </c>
      <c r="N16" s="33">
        <f t="shared" si="0"/>
        <v>10.293117289372583</v>
      </c>
    </row>
    <row r="17" spans="1:14" x14ac:dyDescent="0.25">
      <c r="A17" s="19"/>
      <c r="C17" s="19"/>
      <c r="E17" s="32"/>
      <c r="F17" s="22" t="s">
        <v>44</v>
      </c>
      <c r="G17" s="11">
        <v>91.754441716557068</v>
      </c>
      <c r="H17" s="12">
        <v>73.101079912093354</v>
      </c>
      <c r="I17" s="12">
        <v>32.900837447697015</v>
      </c>
      <c r="J17" s="12">
        <v>11.37459438312646</v>
      </c>
      <c r="K17" s="11">
        <f t="shared" si="1"/>
        <v>26.414648533731544</v>
      </c>
      <c r="L17" s="12">
        <f t="shared" si="1"/>
        <v>21.044641514784907</v>
      </c>
      <c r="M17" s="12">
        <f t="shared" si="0"/>
        <v>9.4716292899586936</v>
      </c>
      <c r="N17" s="33">
        <f t="shared" si="0"/>
        <v>3.2745653204691152</v>
      </c>
    </row>
    <row r="18" spans="1:14" x14ac:dyDescent="0.25">
      <c r="A18" s="19"/>
      <c r="B18" s="22" t="s">
        <v>52</v>
      </c>
      <c r="C18" s="19" t="s">
        <v>18</v>
      </c>
      <c r="D18" s="22" t="s">
        <v>20</v>
      </c>
      <c r="E18" s="32" t="s">
        <v>18</v>
      </c>
      <c r="F18" s="22" t="s">
        <v>43</v>
      </c>
      <c r="G18" s="11">
        <v>3769.1881061679392</v>
      </c>
      <c r="H18" s="12">
        <v>1615.0953270857553</v>
      </c>
      <c r="I18" s="12">
        <v>682.39017652059067</v>
      </c>
      <c r="J18" s="12">
        <v>230.08669388028389</v>
      </c>
      <c r="K18" s="11">
        <f t="shared" si="1"/>
        <v>1085.0894759897103</v>
      </c>
      <c r="L18" s="12">
        <f t="shared" si="1"/>
        <v>464.9603290621302</v>
      </c>
      <c r="M18" s="12">
        <f t="shared" si="0"/>
        <v>196.44930903012411</v>
      </c>
      <c r="N18" s="33">
        <f t="shared" si="0"/>
        <v>66.23830996553562</v>
      </c>
    </row>
    <row r="19" spans="1:14" x14ac:dyDescent="0.25">
      <c r="A19" s="19"/>
      <c r="C19" s="19"/>
      <c r="E19" s="32"/>
      <c r="F19" s="22" t="s">
        <v>44</v>
      </c>
      <c r="G19" s="11">
        <v>590.45855402920824</v>
      </c>
      <c r="H19" s="12">
        <v>470.42036478414383</v>
      </c>
      <c r="I19" s="12">
        <v>211.72360206526855</v>
      </c>
      <c r="J19" s="12">
        <v>73.197835728509062</v>
      </c>
      <c r="K19" s="11">
        <f t="shared" si="1"/>
        <v>169.9836529614287</v>
      </c>
      <c r="L19" s="12">
        <f t="shared" si="1"/>
        <v>135.42656209787256</v>
      </c>
      <c r="M19" s="12">
        <f t="shared" si="0"/>
        <v>60.95186707283429</v>
      </c>
      <c r="N19" s="33">
        <f t="shared" si="0"/>
        <v>21.072495979772125</v>
      </c>
    </row>
    <row r="20" spans="1:14" x14ac:dyDescent="0.25">
      <c r="A20" s="19"/>
      <c r="B20" s="22" t="s">
        <v>47</v>
      </c>
      <c r="C20" s="19" t="s">
        <v>20</v>
      </c>
      <c r="D20" s="22" t="s">
        <v>19</v>
      </c>
      <c r="E20" s="32" t="s">
        <v>19</v>
      </c>
      <c r="F20" s="22" t="s">
        <v>43</v>
      </c>
      <c r="G20" s="11">
        <v>137.94219021014453</v>
      </c>
      <c r="H20" s="12">
        <v>55.611226697083104</v>
      </c>
      <c r="I20" s="12">
        <v>22.679503660416401</v>
      </c>
      <c r="J20" s="12">
        <v>7.6219669009020734</v>
      </c>
      <c r="K20" s="11">
        <f t="shared" si="1"/>
        <v>39.711368781797169</v>
      </c>
      <c r="L20" s="12">
        <f t="shared" si="1"/>
        <v>16.009590165355959</v>
      </c>
      <c r="M20" s="12">
        <f t="shared" si="0"/>
        <v>6.5290694041820432</v>
      </c>
      <c r="N20" s="33">
        <f t="shared" si="0"/>
        <v>2.1942433854592687</v>
      </c>
    </row>
    <row r="21" spans="1:14" x14ac:dyDescent="0.25">
      <c r="A21" s="19"/>
      <c r="C21" s="19"/>
      <c r="E21" s="32"/>
      <c r="F21" s="22" t="s">
        <v>44</v>
      </c>
      <c r="G21" s="11">
        <v>16.765657579438599</v>
      </c>
      <c r="H21" s="12">
        <v>12.316141525752792</v>
      </c>
      <c r="I21" s="12">
        <v>5.4551978822969458</v>
      </c>
      <c r="J21" s="12">
        <v>1.8805316415289433</v>
      </c>
      <c r="K21" s="11">
        <f t="shared" si="1"/>
        <v>4.8265669117776255</v>
      </c>
      <c r="L21" s="12">
        <f t="shared" si="1"/>
        <v>3.5456218097804753</v>
      </c>
      <c r="M21" s="12">
        <f t="shared" si="0"/>
        <v>1.5704649502197141</v>
      </c>
      <c r="N21" s="33">
        <f t="shared" si="0"/>
        <v>0.5413752341384982</v>
      </c>
    </row>
    <row r="22" spans="1:14" x14ac:dyDescent="0.25">
      <c r="A22" s="19"/>
      <c r="B22" s="22" t="s">
        <v>48</v>
      </c>
      <c r="C22" s="19" t="s">
        <v>20</v>
      </c>
      <c r="D22" s="22" t="s">
        <v>19</v>
      </c>
      <c r="E22" s="32" t="s">
        <v>20</v>
      </c>
      <c r="F22" s="22" t="s">
        <v>43</v>
      </c>
      <c r="G22" s="11">
        <v>568.86673470270216</v>
      </c>
      <c r="H22" s="12">
        <v>229.33793421568333</v>
      </c>
      <c r="I22" s="12">
        <v>93.529145595879115</v>
      </c>
      <c r="J22" s="12">
        <v>31.432612577216915</v>
      </c>
      <c r="K22" s="11">
        <f t="shared" si="1"/>
        <v>163.76771062617527</v>
      </c>
      <c r="L22" s="12">
        <f t="shared" si="1"/>
        <v>66.022753933515318</v>
      </c>
      <c r="M22" s="12">
        <f t="shared" si="0"/>
        <v>26.925557633571692</v>
      </c>
      <c r="N22" s="33">
        <f t="shared" si="0"/>
        <v>9.0489506359702521</v>
      </c>
    </row>
    <row r="23" spans="1:14" x14ac:dyDescent="0.25">
      <c r="A23" s="19"/>
      <c r="C23" s="19"/>
      <c r="E23" s="32"/>
      <c r="F23" s="22" t="s">
        <v>44</v>
      </c>
      <c r="G23" s="11">
        <v>69.140738361695554</v>
      </c>
      <c r="H23" s="12">
        <v>50.791155361661751</v>
      </c>
      <c r="I23" s="12">
        <v>22.496964864279342</v>
      </c>
      <c r="J23" s="12">
        <v>7.7552190000170764</v>
      </c>
      <c r="K23" s="11">
        <f t="shared" si="1"/>
        <v>19.904521993918003</v>
      </c>
      <c r="L23" s="12">
        <f t="shared" si="1"/>
        <v>14.621968074798417</v>
      </c>
      <c r="M23" s="12">
        <f t="shared" si="0"/>
        <v>6.4765193798614131</v>
      </c>
      <c r="N23" s="33">
        <f t="shared" si="0"/>
        <v>2.2326045514001827</v>
      </c>
    </row>
    <row r="24" spans="1:14" x14ac:dyDescent="0.25">
      <c r="A24" s="19"/>
      <c r="B24" s="22" t="s">
        <v>49</v>
      </c>
      <c r="C24" s="19" t="s">
        <v>20</v>
      </c>
      <c r="D24" s="22" t="s">
        <v>19</v>
      </c>
      <c r="E24" s="32" t="s">
        <v>18</v>
      </c>
      <c r="F24" s="22" t="s">
        <v>43</v>
      </c>
      <c r="G24" s="11">
        <v>3660.7735094230666</v>
      </c>
      <c r="H24" s="12">
        <v>1475.8364008072056</v>
      </c>
      <c r="I24" s="12">
        <v>601.87913560335835</v>
      </c>
      <c r="J24" s="12">
        <v>202.27527544701658</v>
      </c>
      <c r="K24" s="11">
        <f t="shared" si="1"/>
        <v>1053.8786330553864</v>
      </c>
      <c r="L24" s="12">
        <f t="shared" si="1"/>
        <v>424.86989284983133</v>
      </c>
      <c r="M24" s="12">
        <f t="shared" si="1"/>
        <v>173.27145726483116</v>
      </c>
      <c r="N24" s="33">
        <f t="shared" si="1"/>
        <v>58.231843691034442</v>
      </c>
    </row>
    <row r="25" spans="1:14" x14ac:dyDescent="0.25">
      <c r="A25" s="19"/>
      <c r="C25" s="19"/>
      <c r="E25" s="32"/>
      <c r="F25" s="22" t="s">
        <v>44</v>
      </c>
      <c r="G25" s="11">
        <v>444.93475883894746</v>
      </c>
      <c r="H25" s="12">
        <v>326.85144818343952</v>
      </c>
      <c r="I25" s="12">
        <v>144.77255918403435</v>
      </c>
      <c r="J25" s="12">
        <v>49.906416640575806</v>
      </c>
      <c r="K25" s="11">
        <f t="shared" si="1"/>
        <v>128.08966035102159</v>
      </c>
      <c r="L25" s="12">
        <f t="shared" si="1"/>
        <v>94.09534802878953</v>
      </c>
      <c r="M25" s="12">
        <f t="shared" si="1"/>
        <v>41.677723678907803</v>
      </c>
      <c r="N25" s="33">
        <f t="shared" si="1"/>
        <v>14.367265829060148</v>
      </c>
    </row>
    <row r="26" spans="1:14" x14ac:dyDescent="0.25">
      <c r="A26" s="19"/>
      <c r="B26" s="22" t="s">
        <v>50</v>
      </c>
      <c r="C26" s="19" t="s">
        <v>20</v>
      </c>
      <c r="D26" s="22" t="s">
        <v>20</v>
      </c>
      <c r="E26" s="32" t="s">
        <v>19</v>
      </c>
      <c r="F26" s="22" t="s">
        <v>43</v>
      </c>
      <c r="G26" s="11">
        <v>183.92292028019276</v>
      </c>
      <c r="H26" s="12">
        <v>74.148302262777491</v>
      </c>
      <c r="I26" s="12">
        <v>30.239338213888541</v>
      </c>
      <c r="J26" s="12">
        <v>10.1626225345361</v>
      </c>
      <c r="K26" s="11">
        <f t="shared" si="1"/>
        <v>52.948491709062907</v>
      </c>
      <c r="L26" s="12">
        <f t="shared" si="1"/>
        <v>21.346120220474621</v>
      </c>
      <c r="M26" s="12">
        <f t="shared" si="1"/>
        <v>8.705425872242726</v>
      </c>
      <c r="N26" s="33">
        <f t="shared" si="1"/>
        <v>2.9256578472790249</v>
      </c>
    </row>
    <row r="27" spans="1:14" x14ac:dyDescent="0.25">
      <c r="A27" s="19"/>
      <c r="C27" s="19"/>
      <c r="E27" s="32"/>
      <c r="F27" s="22" t="s">
        <v>44</v>
      </c>
      <c r="G27" s="11">
        <v>22.354210105918138</v>
      </c>
      <c r="H27" s="12">
        <v>16.421522034337059</v>
      </c>
      <c r="I27" s="12">
        <v>7.2735971763959295</v>
      </c>
      <c r="J27" s="12">
        <v>2.5073755220385916</v>
      </c>
      <c r="K27" s="11">
        <f t="shared" si="1"/>
        <v>6.4354225490368346</v>
      </c>
      <c r="L27" s="12">
        <f t="shared" si="1"/>
        <v>4.7274957463739673</v>
      </c>
      <c r="M27" s="12">
        <f t="shared" si="1"/>
        <v>2.0939532669596193</v>
      </c>
      <c r="N27" s="33">
        <f t="shared" si="1"/>
        <v>0.72183364551799789</v>
      </c>
    </row>
    <row r="28" spans="1:14" x14ac:dyDescent="0.25">
      <c r="A28" s="19"/>
      <c r="B28" s="22" t="s">
        <v>51</v>
      </c>
      <c r="C28" s="19" t="s">
        <v>20</v>
      </c>
      <c r="D28" s="22" t="s">
        <v>20</v>
      </c>
      <c r="E28" s="32" t="s">
        <v>20</v>
      </c>
      <c r="F28" s="22" t="s">
        <v>43</v>
      </c>
      <c r="G28" s="11">
        <v>758.48897960360307</v>
      </c>
      <c r="H28" s="12">
        <v>305.78391228757783</v>
      </c>
      <c r="I28" s="12">
        <v>124.70552746117218</v>
      </c>
      <c r="J28" s="12">
        <v>41.910150102955896</v>
      </c>
      <c r="K28" s="11">
        <f t="shared" si="1"/>
        <v>218.35694750156708</v>
      </c>
      <c r="L28" s="12">
        <f t="shared" si="1"/>
        <v>88.030338578020448</v>
      </c>
      <c r="M28" s="12">
        <f t="shared" si="1"/>
        <v>35.900743511428935</v>
      </c>
      <c r="N28" s="33">
        <f t="shared" si="1"/>
        <v>12.065267514627005</v>
      </c>
    </row>
    <row r="29" spans="1:14" x14ac:dyDescent="0.25">
      <c r="A29" s="19"/>
      <c r="C29" s="19"/>
      <c r="E29" s="32"/>
      <c r="F29" s="22" t="s">
        <v>44</v>
      </c>
      <c r="G29" s="11">
        <v>92.187651148927429</v>
      </c>
      <c r="H29" s="12">
        <v>67.721540482215687</v>
      </c>
      <c r="I29" s="12">
        <v>29.995953152372465</v>
      </c>
      <c r="J29" s="12">
        <v>10.340292000022771</v>
      </c>
      <c r="K29" s="11">
        <f t="shared" si="1"/>
        <v>26.539362658557344</v>
      </c>
      <c r="L29" s="12">
        <f t="shared" si="1"/>
        <v>19.495957433064561</v>
      </c>
      <c r="M29" s="12">
        <f t="shared" si="1"/>
        <v>8.6353591731485526</v>
      </c>
      <c r="N29" s="33">
        <f t="shared" si="1"/>
        <v>2.9768060685335773</v>
      </c>
    </row>
    <row r="30" spans="1:14" x14ac:dyDescent="0.25">
      <c r="A30" s="19"/>
      <c r="B30" s="22" t="s">
        <v>52</v>
      </c>
      <c r="C30" s="19" t="s">
        <v>20</v>
      </c>
      <c r="D30" s="22" t="s">
        <v>20</v>
      </c>
      <c r="E30" s="32" t="s">
        <v>18</v>
      </c>
      <c r="F30" s="22" t="s">
        <v>43</v>
      </c>
      <c r="G30" s="11">
        <v>4881.0313458974224</v>
      </c>
      <c r="H30" s="12">
        <v>1967.7818677429407</v>
      </c>
      <c r="I30" s="12">
        <v>802.50551413781113</v>
      </c>
      <c r="J30" s="12">
        <v>269.70036726268876</v>
      </c>
      <c r="K30" s="11">
        <f t="shared" si="1"/>
        <v>1405.1715107405153</v>
      </c>
      <c r="L30" s="12">
        <f t="shared" si="1"/>
        <v>566.49319046644177</v>
      </c>
      <c r="M30" s="12">
        <f t="shared" si="1"/>
        <v>231.02860968644154</v>
      </c>
      <c r="N30" s="33">
        <f t="shared" si="1"/>
        <v>77.642458254712579</v>
      </c>
    </row>
    <row r="31" spans="1:14" x14ac:dyDescent="0.25">
      <c r="A31" s="19"/>
      <c r="C31" s="19"/>
      <c r="E31" s="32"/>
      <c r="F31" s="22" t="s">
        <v>44</v>
      </c>
      <c r="G31" s="11">
        <v>593.24634511859665</v>
      </c>
      <c r="H31" s="12">
        <v>435.80193091125267</v>
      </c>
      <c r="I31" s="12">
        <v>193.03007891204578</v>
      </c>
      <c r="J31" s="12">
        <v>66.541888854101074</v>
      </c>
      <c r="K31" s="11">
        <f t="shared" si="1"/>
        <v>170.78621380136212</v>
      </c>
      <c r="L31" s="12">
        <f t="shared" si="1"/>
        <v>125.46046403838605</v>
      </c>
      <c r="M31" s="12">
        <f t="shared" si="1"/>
        <v>55.570298238543728</v>
      </c>
      <c r="N31" s="33">
        <f t="shared" si="1"/>
        <v>19.156354438746863</v>
      </c>
    </row>
    <row r="32" spans="1:14" x14ac:dyDescent="0.25">
      <c r="A32" s="19"/>
      <c r="B32" s="22" t="s">
        <v>47</v>
      </c>
      <c r="C32" s="19" t="s">
        <v>19</v>
      </c>
      <c r="D32" s="22" t="s">
        <v>19</v>
      </c>
      <c r="E32" s="32" t="s">
        <v>19</v>
      </c>
      <c r="F32" s="22" t="s">
        <v>43</v>
      </c>
      <c r="G32" s="11">
        <v>141.95437261328985</v>
      </c>
      <c r="H32" s="12">
        <v>56.655501328318863</v>
      </c>
      <c r="I32" s="12">
        <v>22.984551372149394</v>
      </c>
      <c r="J32" s="12">
        <v>7.7206625360068957</v>
      </c>
      <c r="K32" s="11">
        <f t="shared" si="1"/>
        <v>40.866412461967933</v>
      </c>
      <c r="L32" s="12">
        <f t="shared" si="1"/>
        <v>16.310220269367669</v>
      </c>
      <c r="M32" s="12">
        <f t="shared" si="1"/>
        <v>6.6168878022966275</v>
      </c>
      <c r="N32" s="33">
        <f t="shared" si="1"/>
        <v>2.2226562934813208</v>
      </c>
    </row>
    <row r="33" spans="1:14" x14ac:dyDescent="0.25">
      <c r="A33" s="19"/>
      <c r="C33" s="19"/>
      <c r="E33" s="32"/>
      <c r="F33" s="22" t="s">
        <v>44</v>
      </c>
      <c r="G33" s="11">
        <v>16.411975296879884</v>
      </c>
      <c r="H33" s="12">
        <v>11.899833946177932</v>
      </c>
      <c r="I33" s="12">
        <v>5.2588908610928797</v>
      </c>
      <c r="J33" s="12">
        <v>1.8121090323213853</v>
      </c>
      <c r="K33" s="11">
        <f t="shared" si="1"/>
        <v>4.724747392072449</v>
      </c>
      <c r="L33" s="12">
        <f t="shared" si="1"/>
        <v>3.4257734603090828</v>
      </c>
      <c r="M33" s="12">
        <f t="shared" si="1"/>
        <v>1.5139512722679958</v>
      </c>
      <c r="N33" s="33">
        <f t="shared" si="1"/>
        <v>0.52167745013844191</v>
      </c>
    </row>
    <row r="34" spans="1:14" x14ac:dyDescent="0.25">
      <c r="A34" s="19"/>
      <c r="B34" s="22" t="s">
        <v>48</v>
      </c>
      <c r="C34" s="19" t="s">
        <v>19</v>
      </c>
      <c r="D34" s="22" t="s">
        <v>19</v>
      </c>
      <c r="E34" s="32" t="s">
        <v>20</v>
      </c>
      <c r="F34" s="22" t="s">
        <v>43</v>
      </c>
      <c r="G34" s="11">
        <v>585.41277546972105</v>
      </c>
      <c r="H34" s="12">
        <v>233.64447087933178</v>
      </c>
      <c r="I34" s="12">
        <v>94.787147193778338</v>
      </c>
      <c r="J34" s="12">
        <v>31.839628469787254</v>
      </c>
      <c r="K34" s="11">
        <f t="shared" si="1"/>
        <v>168.5310533408063</v>
      </c>
      <c r="L34" s="12">
        <f t="shared" si="1"/>
        <v>67.262537536791029</v>
      </c>
      <c r="M34" s="12">
        <f t="shared" si="1"/>
        <v>27.287716341550453</v>
      </c>
      <c r="N34" s="33">
        <f t="shared" si="1"/>
        <v>9.1661240561203137</v>
      </c>
    </row>
    <row r="35" spans="1:14" x14ac:dyDescent="0.25">
      <c r="A35" s="19"/>
      <c r="C35" s="19"/>
      <c r="E35" s="32"/>
      <c r="F35" s="22" t="s">
        <v>44</v>
      </c>
      <c r="G35" s="11">
        <v>67.682170211553341</v>
      </c>
      <c r="H35" s="12">
        <v>49.074323600008896</v>
      </c>
      <c r="I35" s="12">
        <v>21.687404468134794</v>
      </c>
      <c r="J35" s="12">
        <v>7.4730475612393841</v>
      </c>
      <c r="K35" s="11">
        <f t="shared" si="1"/>
        <v>19.484623356558096</v>
      </c>
      <c r="L35" s="12">
        <f t="shared" si="1"/>
        <v>14.127719439776492</v>
      </c>
      <c r="M35" s="12">
        <f t="shared" si="1"/>
        <v>6.2434597815365089</v>
      </c>
      <c r="N35" s="33">
        <f t="shared" si="1"/>
        <v>2.1513718694489925</v>
      </c>
    </row>
    <row r="36" spans="1:14" x14ac:dyDescent="0.25">
      <c r="A36" s="19"/>
      <c r="B36" s="22" t="s">
        <v>49</v>
      </c>
      <c r="C36" s="19" t="s">
        <v>19</v>
      </c>
      <c r="D36" s="22" t="s">
        <v>19</v>
      </c>
      <c r="E36" s="32" t="s">
        <v>18</v>
      </c>
      <c r="F36" s="22" t="s">
        <v>43</v>
      </c>
      <c r="G36" s="11">
        <v>3767.2506578142306</v>
      </c>
      <c r="H36" s="12">
        <v>1503.5498429438469</v>
      </c>
      <c r="I36" s="12">
        <v>609.97463256858009</v>
      </c>
      <c r="J36" s="12">
        <v>204.89450576325993</v>
      </c>
      <c r="K36" s="11">
        <f t="shared" si="1"/>
        <v>1084.5317153368414</v>
      </c>
      <c r="L36" s="12">
        <f t="shared" si="1"/>
        <v>432.8481533024497</v>
      </c>
      <c r="M36" s="12">
        <f t="shared" si="1"/>
        <v>175.60202244556436</v>
      </c>
      <c r="N36" s="33">
        <f t="shared" si="1"/>
        <v>58.985878557773518</v>
      </c>
    </row>
    <row r="37" spans="1:14" x14ac:dyDescent="0.25">
      <c r="A37" s="19"/>
      <c r="C37" s="19"/>
      <c r="E37" s="32"/>
      <c r="F37" s="22" t="s">
        <v>44</v>
      </c>
      <c r="G37" s="11">
        <v>435.54857518642768</v>
      </c>
      <c r="H37" s="12">
        <v>315.80328549472205</v>
      </c>
      <c r="I37" s="12">
        <v>139.56287285208029</v>
      </c>
      <c r="J37" s="12">
        <v>48.090585857759841</v>
      </c>
      <c r="K37" s="11">
        <f t="shared" si="1"/>
        <v>125.38752694346114</v>
      </c>
      <c r="L37" s="12">
        <f t="shared" si="1"/>
        <v>90.914757215894895</v>
      </c>
      <c r="M37" s="12">
        <f t="shared" si="1"/>
        <v>40.177937610189126</v>
      </c>
      <c r="N37" s="33">
        <f t="shared" si="1"/>
        <v>13.844516945981725</v>
      </c>
    </row>
    <row r="38" spans="1:14" x14ac:dyDescent="0.25">
      <c r="A38" s="19"/>
      <c r="B38" s="22" t="s">
        <v>50</v>
      </c>
      <c r="C38" s="19" t="s">
        <v>19</v>
      </c>
      <c r="D38" s="22" t="s">
        <v>20</v>
      </c>
      <c r="E38" s="32" t="s">
        <v>19</v>
      </c>
      <c r="F38" s="22" t="s">
        <v>43</v>
      </c>
      <c r="G38" s="11">
        <v>189.27249681771983</v>
      </c>
      <c r="H38" s="12">
        <v>75.540668437758498</v>
      </c>
      <c r="I38" s="12">
        <v>30.646068496199199</v>
      </c>
      <c r="J38" s="12">
        <v>10.294216714675864</v>
      </c>
      <c r="K38" s="11">
        <f t="shared" si="1"/>
        <v>54.488549949290579</v>
      </c>
      <c r="L38" s="12">
        <f t="shared" si="1"/>
        <v>21.746960359156894</v>
      </c>
      <c r="M38" s="12">
        <f t="shared" si="1"/>
        <v>8.8225170697288391</v>
      </c>
      <c r="N38" s="33">
        <f t="shared" si="1"/>
        <v>2.9635417246417619</v>
      </c>
    </row>
    <row r="39" spans="1:14" x14ac:dyDescent="0.25">
      <c r="A39" s="19"/>
      <c r="C39" s="19"/>
      <c r="E39" s="32"/>
      <c r="F39" s="22" t="s">
        <v>44</v>
      </c>
      <c r="G39" s="11">
        <v>21.882633729173183</v>
      </c>
      <c r="H39" s="12">
        <v>15.866445261570579</v>
      </c>
      <c r="I39" s="12">
        <v>7.0118544814571742</v>
      </c>
      <c r="J39" s="12">
        <v>2.4161453764285143</v>
      </c>
      <c r="K39" s="11">
        <f t="shared" si="1"/>
        <v>6.2996631894299338</v>
      </c>
      <c r="L39" s="12">
        <f t="shared" si="1"/>
        <v>4.567697947078778</v>
      </c>
      <c r="M39" s="12">
        <f t="shared" si="1"/>
        <v>2.0186016963573281</v>
      </c>
      <c r="N39" s="33">
        <f t="shared" si="1"/>
        <v>0.69556993351792262</v>
      </c>
    </row>
    <row r="40" spans="1:14" x14ac:dyDescent="0.25">
      <c r="A40" s="19"/>
      <c r="B40" s="22" t="s">
        <v>51</v>
      </c>
      <c r="C40" s="19" t="s">
        <v>19</v>
      </c>
      <c r="D40" s="22" t="s">
        <v>20</v>
      </c>
      <c r="E40" s="32" t="s">
        <v>20</v>
      </c>
      <c r="F40" s="22" t="s">
        <v>43</v>
      </c>
      <c r="G40" s="11">
        <v>780.55036729296148</v>
      </c>
      <c r="H40" s="12">
        <v>311.52596117244241</v>
      </c>
      <c r="I40" s="12">
        <v>126.38286292503781</v>
      </c>
      <c r="J40" s="12">
        <v>42.452837959716348</v>
      </c>
      <c r="K40" s="11">
        <f t="shared" si="1"/>
        <v>224.70807112107508</v>
      </c>
      <c r="L40" s="12">
        <f t="shared" si="1"/>
        <v>89.683383382388044</v>
      </c>
      <c r="M40" s="12">
        <f t="shared" si="1"/>
        <v>36.383621788733947</v>
      </c>
      <c r="N40" s="33">
        <f t="shared" si="1"/>
        <v>12.221498741493756</v>
      </c>
    </row>
    <row r="41" spans="1:14" x14ac:dyDescent="0.25">
      <c r="A41" s="19"/>
      <c r="C41" s="19"/>
      <c r="E41" s="32"/>
      <c r="F41" s="22" t="s">
        <v>44</v>
      </c>
      <c r="G41" s="11">
        <v>90.242893615404483</v>
      </c>
      <c r="H41" s="12">
        <v>65.432431466678537</v>
      </c>
      <c r="I41" s="12">
        <v>28.916539290846398</v>
      </c>
      <c r="J41" s="12">
        <v>9.9640634149858478</v>
      </c>
      <c r="K41" s="11">
        <f t="shared" si="1"/>
        <v>25.979497808744135</v>
      </c>
      <c r="L41" s="12">
        <f t="shared" si="1"/>
        <v>18.836959253035324</v>
      </c>
      <c r="M41" s="12">
        <f t="shared" si="1"/>
        <v>8.3246130420486804</v>
      </c>
      <c r="N41" s="33">
        <f t="shared" si="1"/>
        <v>2.8684958259319906</v>
      </c>
    </row>
    <row r="42" spans="1:14" x14ac:dyDescent="0.25">
      <c r="A42" s="19"/>
      <c r="B42" s="22" t="s">
        <v>52</v>
      </c>
      <c r="C42" s="19" t="s">
        <v>19</v>
      </c>
      <c r="D42" s="22" t="s">
        <v>20</v>
      </c>
      <c r="E42" s="32" t="s">
        <v>18</v>
      </c>
      <c r="F42" s="22" t="s">
        <v>43</v>
      </c>
      <c r="G42" s="11">
        <v>5023.0008770856412</v>
      </c>
      <c r="H42" s="12">
        <v>2004.7331239251291</v>
      </c>
      <c r="I42" s="12">
        <v>813.2995100914402</v>
      </c>
      <c r="J42" s="12">
        <v>273.19267435101324</v>
      </c>
      <c r="K42" s="11">
        <f t="shared" si="1"/>
        <v>1446.0422871157884</v>
      </c>
      <c r="L42" s="12">
        <f t="shared" si="1"/>
        <v>577.13087106993294</v>
      </c>
      <c r="M42" s="12">
        <f t="shared" si="1"/>
        <v>234.13602992741917</v>
      </c>
      <c r="N42" s="33">
        <f t="shared" si="1"/>
        <v>78.647838077031352</v>
      </c>
    </row>
    <row r="43" spans="1:14" ht="15.75" thickBot="1" x14ac:dyDescent="0.3">
      <c r="A43" s="20"/>
      <c r="B43" s="34"/>
      <c r="C43" s="20"/>
      <c r="D43" s="34"/>
      <c r="E43" s="35"/>
      <c r="F43" s="34" t="s">
        <v>44</v>
      </c>
      <c r="G43" s="13">
        <v>580.73143358190362</v>
      </c>
      <c r="H43" s="14">
        <v>421.07104732629608</v>
      </c>
      <c r="I43" s="14">
        <v>186.08383046944036</v>
      </c>
      <c r="J43" s="14">
        <v>64.120781143679793</v>
      </c>
      <c r="K43" s="13">
        <f t="shared" si="1"/>
        <v>167.18336925794821</v>
      </c>
      <c r="L43" s="14">
        <f t="shared" si="1"/>
        <v>121.21967628785985</v>
      </c>
      <c r="M43" s="14">
        <f t="shared" si="1"/>
        <v>53.570583480252168</v>
      </c>
      <c r="N43" s="36">
        <f t="shared" si="1"/>
        <v>18.459355927975636</v>
      </c>
    </row>
  </sheetData>
  <sheetProtection algorithmName="SHA-512" hashValue="VMbJWua2+sdyDxuL5YaLg0oCnU36LyC4oD0hMazvJVDwr5BdBBaJN+7DItGHDqUr5oSuDvqsAY75+IL3HupiYQ==" saltValue="Mtru409YOinj++ftqQ6C8g==" spinCount="100000" sheet="1" objects="1" scenarios="1"/>
  <mergeCells count="6">
    <mergeCell ref="K6:N6"/>
    <mergeCell ref="A6:A7"/>
    <mergeCell ref="B6:B7"/>
    <mergeCell ref="C6:E6"/>
    <mergeCell ref="F6:F7"/>
    <mergeCell ref="G6:J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321C2-937B-4F7A-A569-FA46E13694C6}">
  <dimension ref="A1:N43"/>
  <sheetViews>
    <sheetView topLeftCell="A16" zoomScale="80" zoomScaleNormal="80" workbookViewId="0">
      <selection activeCell="S36" sqref="S36"/>
    </sheetView>
  </sheetViews>
  <sheetFormatPr defaultColWidth="8.7109375" defaultRowHeight="15" x14ac:dyDescent="0.25"/>
  <cols>
    <col min="1" max="1" width="24.28515625" style="22" customWidth="1"/>
    <col min="2" max="2" width="8.7109375" style="22"/>
    <col min="3" max="5" width="11.7109375" style="22" customWidth="1"/>
    <col min="6" max="6" width="13.7109375" style="22" customWidth="1"/>
    <col min="7" max="15" width="8.7109375" style="22"/>
    <col min="16" max="24" width="7" style="22" bestFit="1" customWidth="1"/>
    <col min="25" max="25" width="8.7109375" style="22"/>
    <col min="26" max="34" width="7" style="22" bestFit="1" customWidth="1"/>
    <col min="35" max="16384" width="8.7109375" style="22"/>
  </cols>
  <sheetData>
    <row r="1" spans="1:14" x14ac:dyDescent="0.25">
      <c r="A1" s="21" t="s">
        <v>72</v>
      </c>
    </row>
    <row r="2" spans="1:14" x14ac:dyDescent="0.25">
      <c r="A2" s="22" t="s">
        <v>98</v>
      </c>
    </row>
    <row r="3" spans="1:14" x14ac:dyDescent="0.25">
      <c r="A3" s="21" t="s">
        <v>73</v>
      </c>
    </row>
    <row r="4" spans="1:14" x14ac:dyDescent="0.25">
      <c r="A4" s="22" t="s">
        <v>74</v>
      </c>
    </row>
    <row r="5" spans="1:14" ht="15.75" thickBot="1" x14ac:dyDescent="0.3">
      <c r="G5" s="23"/>
      <c r="H5" s="23"/>
      <c r="I5" s="23"/>
      <c r="J5" s="23"/>
      <c r="K5" s="23"/>
      <c r="L5" s="23"/>
      <c r="M5" s="23"/>
      <c r="N5" s="23"/>
    </row>
    <row r="6" spans="1:14" ht="15.75" thickBot="1" x14ac:dyDescent="0.3">
      <c r="A6" s="158" t="s">
        <v>75</v>
      </c>
      <c r="B6" s="160" t="s">
        <v>76</v>
      </c>
      <c r="C6" s="162" t="s">
        <v>77</v>
      </c>
      <c r="D6" s="163"/>
      <c r="E6" s="164"/>
      <c r="F6" s="165" t="s">
        <v>1</v>
      </c>
      <c r="G6" s="155" t="s">
        <v>78</v>
      </c>
      <c r="H6" s="156"/>
      <c r="I6" s="156"/>
      <c r="J6" s="156"/>
      <c r="K6" s="155" t="s">
        <v>79</v>
      </c>
      <c r="L6" s="156"/>
      <c r="M6" s="156"/>
      <c r="N6" s="157"/>
    </row>
    <row r="7" spans="1:14" ht="30.75" thickBot="1" x14ac:dyDescent="0.3">
      <c r="A7" s="159"/>
      <c r="B7" s="161"/>
      <c r="C7" s="24" t="s">
        <v>22</v>
      </c>
      <c r="D7" s="25" t="s">
        <v>36</v>
      </c>
      <c r="E7" s="26" t="s">
        <v>80</v>
      </c>
      <c r="F7" s="166"/>
      <c r="G7" s="27" t="s">
        <v>81</v>
      </c>
      <c r="H7" s="28" t="s">
        <v>82</v>
      </c>
      <c r="I7" s="28" t="s">
        <v>83</v>
      </c>
      <c r="J7" s="28" t="s">
        <v>84</v>
      </c>
      <c r="K7" s="27" t="s">
        <v>81</v>
      </c>
      <c r="L7" s="28" t="s">
        <v>82</v>
      </c>
      <c r="M7" s="28" t="s">
        <v>83</v>
      </c>
      <c r="N7" s="37" t="s">
        <v>84</v>
      </c>
    </row>
    <row r="8" spans="1:14" ht="15.75" thickTop="1" x14ac:dyDescent="0.25">
      <c r="A8" s="19" t="s">
        <v>17</v>
      </c>
      <c r="B8" s="22" t="s">
        <v>47</v>
      </c>
      <c r="C8" s="19" t="s">
        <v>18</v>
      </c>
      <c r="D8" s="22" t="s">
        <v>19</v>
      </c>
      <c r="E8" s="32" t="s">
        <v>19</v>
      </c>
      <c r="F8" s="22" t="s">
        <v>43</v>
      </c>
      <c r="G8" s="11">
        <v>17.962145711945187</v>
      </c>
      <c r="H8" s="12">
        <v>7.6967709720623629</v>
      </c>
      <c r="I8" s="12">
        <v>3.251944832099265</v>
      </c>
      <c r="J8" s="12">
        <v>1.0964830105173964</v>
      </c>
      <c r="K8" s="11">
        <f>(G8*24.45)/(84.93)</f>
        <v>5.1710168686807929</v>
      </c>
      <c r="L8" s="12">
        <f>(H8*24.45)/(84.93)</f>
        <v>2.2157782911447637</v>
      </c>
      <c r="M8" s="12">
        <f t="shared" ref="M8:N23" si="0">(I8*24.45)/(84.93)</f>
        <v>0.93618334092578626</v>
      </c>
      <c r="N8" s="33">
        <f t="shared" si="0"/>
        <v>0.31566006837572519</v>
      </c>
    </row>
    <row r="9" spans="1:14" x14ac:dyDescent="0.25">
      <c r="A9" s="19"/>
      <c r="C9" s="19"/>
      <c r="E9" s="32"/>
      <c r="F9" s="22" t="s">
        <v>44</v>
      </c>
      <c r="G9" s="11">
        <v>2.81384273896585</v>
      </c>
      <c r="H9" s="12">
        <v>2.2417982069644986</v>
      </c>
      <c r="I9" s="12">
        <v>1.0089733077346197</v>
      </c>
      <c r="J9" s="12">
        <v>0.34882583572917752</v>
      </c>
      <c r="K9" s="11">
        <f t="shared" ref="K9:N43" si="1">(G9*24.45)/(84.93)</f>
        <v>0.81006069666448866</v>
      </c>
      <c r="L9" s="12">
        <f t="shared" si="1"/>
        <v>0.64537814859627918</v>
      </c>
      <c r="M9" s="12">
        <f t="shared" si="0"/>
        <v>0.29046741285895972</v>
      </c>
      <c r="N9" s="33">
        <f t="shared" si="0"/>
        <v>0.10042142568678193</v>
      </c>
    </row>
    <row r="10" spans="1:14" x14ac:dyDescent="0.25">
      <c r="A10" s="19"/>
      <c r="B10" s="22" t="s">
        <v>48</v>
      </c>
      <c r="C10" s="19" t="s">
        <v>18</v>
      </c>
      <c r="D10" s="22" t="s">
        <v>19</v>
      </c>
      <c r="E10" s="32" t="s">
        <v>20</v>
      </c>
      <c r="F10" s="22" t="s">
        <v>43</v>
      </c>
      <c r="G10" s="11">
        <v>74.061051658913428</v>
      </c>
      <c r="H10" s="12">
        <v>31.735125731089799</v>
      </c>
      <c r="I10" s="12">
        <v>13.408334286135712</v>
      </c>
      <c r="J10" s="12">
        <v>4.5209902083716944</v>
      </c>
      <c r="K10" s="11">
        <f t="shared" si="1"/>
        <v>21.321002155427212</v>
      </c>
      <c r="L10" s="12">
        <f t="shared" si="1"/>
        <v>9.1360393750753026</v>
      </c>
      <c r="M10" s="12">
        <f t="shared" si="0"/>
        <v>3.8600467831863665</v>
      </c>
      <c r="N10" s="33">
        <f t="shared" si="0"/>
        <v>1.3015213775425398</v>
      </c>
    </row>
    <row r="11" spans="1:14" x14ac:dyDescent="0.25">
      <c r="A11" s="19"/>
      <c r="C11" s="19"/>
      <c r="E11" s="32"/>
      <c r="F11" s="22" t="s">
        <v>44</v>
      </c>
      <c r="G11" s="11">
        <v>11.601963139182233</v>
      </c>
      <c r="H11" s="12">
        <v>9.2433240147052143</v>
      </c>
      <c r="I11" s="12">
        <v>4.1601724796667465</v>
      </c>
      <c r="J11" s="12">
        <v>1.438269606215357</v>
      </c>
      <c r="K11" s="11">
        <f t="shared" si="1"/>
        <v>3.340021179241794</v>
      </c>
      <c r="L11" s="12">
        <f t="shared" si="1"/>
        <v>2.6610063836046445</v>
      </c>
      <c r="M11" s="12">
        <f t="shared" si="0"/>
        <v>1.1976476760608965</v>
      </c>
      <c r="N11" s="33">
        <f t="shared" si="0"/>
        <v>0.41405500850071209</v>
      </c>
    </row>
    <row r="12" spans="1:14" x14ac:dyDescent="0.25">
      <c r="A12" s="19"/>
      <c r="B12" s="22" t="s">
        <v>49</v>
      </c>
      <c r="C12" s="19" t="s">
        <v>18</v>
      </c>
      <c r="D12" s="22" t="s">
        <v>19</v>
      </c>
      <c r="E12" s="32" t="s">
        <v>18</v>
      </c>
      <c r="F12" s="22" t="s">
        <v>43</v>
      </c>
      <c r="G12" s="11">
        <v>476.59917767362128</v>
      </c>
      <c r="H12" s="12">
        <v>204.22252301336388</v>
      </c>
      <c r="I12" s="12">
        <v>86.285584009475812</v>
      </c>
      <c r="J12" s="12">
        <v>29.09356763530538</v>
      </c>
      <c r="K12" s="11">
        <f t="shared" si="1"/>
        <v>137.20534433203861</v>
      </c>
      <c r="L12" s="12">
        <f t="shared" si="1"/>
        <v>58.792425381805558</v>
      </c>
      <c r="M12" s="12">
        <f t="shared" si="0"/>
        <v>24.840251136602891</v>
      </c>
      <c r="N12" s="33">
        <f t="shared" si="0"/>
        <v>8.3755766947276165</v>
      </c>
    </row>
    <row r="13" spans="1:14" x14ac:dyDescent="0.25">
      <c r="A13" s="19"/>
      <c r="C13" s="19"/>
      <c r="E13" s="32"/>
      <c r="F13" s="22" t="s">
        <v>44</v>
      </c>
      <c r="G13" s="11">
        <v>74.661187867002567</v>
      </c>
      <c r="H13" s="12">
        <v>59.482825664806022</v>
      </c>
      <c r="I13" s="12">
        <v>26.771626089257328</v>
      </c>
      <c r="J13" s="12">
        <v>9.2555816618991162</v>
      </c>
      <c r="K13" s="11">
        <f t="shared" si="1"/>
        <v>21.493771851503737</v>
      </c>
      <c r="L13" s="12">
        <f t="shared" si="1"/>
        <v>17.124162104138783</v>
      </c>
      <c r="M13" s="12">
        <f t="shared" si="0"/>
        <v>7.7071265498921662</v>
      </c>
      <c r="N13" s="33">
        <f t="shared" si="0"/>
        <v>2.6645351658240122</v>
      </c>
    </row>
    <row r="14" spans="1:14" x14ac:dyDescent="0.25">
      <c r="A14" s="19"/>
      <c r="B14" s="22" t="s">
        <v>50</v>
      </c>
      <c r="C14" s="19" t="s">
        <v>18</v>
      </c>
      <c r="D14" s="22" t="s">
        <v>20</v>
      </c>
      <c r="E14" s="32" t="s">
        <v>19</v>
      </c>
      <c r="F14" s="22" t="s">
        <v>43</v>
      </c>
      <c r="G14" s="11">
        <v>53.88643713583555</v>
      </c>
      <c r="H14" s="12">
        <v>23.090312916187084</v>
      </c>
      <c r="I14" s="12">
        <v>9.7558344962977923</v>
      </c>
      <c r="J14" s="12">
        <v>3.2894490315521887</v>
      </c>
      <c r="K14" s="11">
        <f t="shared" si="1"/>
        <v>15.513050606042375</v>
      </c>
      <c r="L14" s="12">
        <f t="shared" si="1"/>
        <v>6.6473348734342892</v>
      </c>
      <c r="M14" s="12">
        <f t="shared" si="0"/>
        <v>2.8085500227773577</v>
      </c>
      <c r="N14" s="33">
        <f t="shared" si="0"/>
        <v>0.9469802051271754</v>
      </c>
    </row>
    <row r="15" spans="1:14" x14ac:dyDescent="0.25">
      <c r="A15" s="19"/>
      <c r="C15" s="19"/>
      <c r="E15" s="32"/>
      <c r="F15" s="22" t="s">
        <v>44</v>
      </c>
      <c r="G15" s="11">
        <v>8.4415282168975487</v>
      </c>
      <c r="H15" s="12">
        <v>6.7253946208934936</v>
      </c>
      <c r="I15" s="12">
        <v>3.0269199232038586</v>
      </c>
      <c r="J15" s="12">
        <v>1.0464775071875323</v>
      </c>
      <c r="K15" s="11">
        <f t="shared" si="1"/>
        <v>2.4301820899934659</v>
      </c>
      <c r="L15" s="12">
        <f t="shared" si="1"/>
        <v>1.9361344457888365</v>
      </c>
      <c r="M15" s="12">
        <f t="shared" si="0"/>
        <v>0.87140223857687893</v>
      </c>
      <c r="N15" s="33">
        <f t="shared" si="0"/>
        <v>0.3012642770603457</v>
      </c>
    </row>
    <row r="16" spans="1:14" x14ac:dyDescent="0.25">
      <c r="A16" s="19"/>
      <c r="B16" s="22" t="s">
        <v>51</v>
      </c>
      <c r="C16" s="19" t="s">
        <v>18</v>
      </c>
      <c r="D16" s="22" t="s">
        <v>20</v>
      </c>
      <c r="E16" s="32" t="s">
        <v>20</v>
      </c>
      <c r="F16" s="22" t="s">
        <v>43</v>
      </c>
      <c r="G16" s="11">
        <v>222.18315497674024</v>
      </c>
      <c r="H16" s="12">
        <v>95.205377193269385</v>
      </c>
      <c r="I16" s="12">
        <v>40.225002858407137</v>
      </c>
      <c r="J16" s="12">
        <v>13.562970625115083</v>
      </c>
      <c r="K16" s="11">
        <f t="shared" si="1"/>
        <v>63.963006466281627</v>
      </c>
      <c r="L16" s="12">
        <f t="shared" si="1"/>
        <v>27.408118125225908</v>
      </c>
      <c r="M16" s="12">
        <f t="shared" si="0"/>
        <v>11.5801403495591</v>
      </c>
      <c r="N16" s="33">
        <f t="shared" si="0"/>
        <v>3.9045641326276197</v>
      </c>
    </row>
    <row r="17" spans="1:14" x14ac:dyDescent="0.25">
      <c r="A17" s="19"/>
      <c r="C17" s="19"/>
      <c r="E17" s="32"/>
      <c r="F17" s="22" t="s">
        <v>44</v>
      </c>
      <c r="G17" s="11">
        <v>34.805889417546695</v>
      </c>
      <c r="H17" s="12">
        <v>27.729972044115637</v>
      </c>
      <c r="I17" s="12">
        <v>12.480517439000238</v>
      </c>
      <c r="J17" s="12">
        <v>4.3148088186460702</v>
      </c>
      <c r="K17" s="11">
        <f t="shared" si="1"/>
        <v>10.020063537725381</v>
      </c>
      <c r="L17" s="12">
        <f t="shared" si="1"/>
        <v>7.9830191508139325</v>
      </c>
      <c r="M17" s="12">
        <f t="shared" si="0"/>
        <v>3.5929430281826895</v>
      </c>
      <c r="N17" s="33">
        <f t="shared" si="0"/>
        <v>1.2421650255021359</v>
      </c>
    </row>
    <row r="18" spans="1:14" x14ac:dyDescent="0.25">
      <c r="A18" s="19"/>
      <c r="B18" s="22" t="s">
        <v>52</v>
      </c>
      <c r="C18" s="19" t="s">
        <v>18</v>
      </c>
      <c r="D18" s="22" t="s">
        <v>20</v>
      </c>
      <c r="E18" s="32" t="s">
        <v>18</v>
      </c>
      <c r="F18" s="22" t="s">
        <v>43</v>
      </c>
      <c r="G18" s="11">
        <v>1429.7975330208637</v>
      </c>
      <c r="H18" s="12">
        <v>612.66756904009151</v>
      </c>
      <c r="I18" s="12">
        <v>258.85675202842742</v>
      </c>
      <c r="J18" s="12">
        <v>87.280702905916129</v>
      </c>
      <c r="K18" s="11">
        <f t="shared" si="1"/>
        <v>411.61603299611585</v>
      </c>
      <c r="L18" s="12">
        <f t="shared" si="1"/>
        <v>176.37727614541663</v>
      </c>
      <c r="M18" s="12">
        <f t="shared" si="0"/>
        <v>74.520753409808663</v>
      </c>
      <c r="N18" s="33">
        <f t="shared" si="0"/>
        <v>25.126730084182849</v>
      </c>
    </row>
    <row r="19" spans="1:14" x14ac:dyDescent="0.25">
      <c r="A19" s="19"/>
      <c r="C19" s="19"/>
      <c r="E19" s="32"/>
      <c r="F19" s="22" t="s">
        <v>44</v>
      </c>
      <c r="G19" s="11">
        <v>223.98356360100769</v>
      </c>
      <c r="H19" s="12">
        <v>178.44847699441806</v>
      </c>
      <c r="I19" s="12">
        <v>80.314878267771974</v>
      </c>
      <c r="J19" s="12">
        <v>27.766744985697347</v>
      </c>
      <c r="K19" s="11">
        <f t="shared" si="1"/>
        <v>64.481315554511212</v>
      </c>
      <c r="L19" s="12">
        <f t="shared" si="1"/>
        <v>51.372486312416356</v>
      </c>
      <c r="M19" s="12">
        <f t="shared" si="0"/>
        <v>23.121379649676491</v>
      </c>
      <c r="N19" s="33">
        <f t="shared" si="0"/>
        <v>7.9936054974720365</v>
      </c>
    </row>
    <row r="20" spans="1:14" x14ac:dyDescent="0.25">
      <c r="A20" s="19"/>
      <c r="B20" s="22" t="s">
        <v>47</v>
      </c>
      <c r="C20" s="19" t="s">
        <v>20</v>
      </c>
      <c r="D20" s="22" t="s">
        <v>19</v>
      </c>
      <c r="E20" s="32" t="s">
        <v>19</v>
      </c>
      <c r="F20" s="22" t="s">
        <v>43</v>
      </c>
      <c r="G20" s="11">
        <v>23.260658208092902</v>
      </c>
      <c r="H20" s="12">
        <v>9.3775061477782078</v>
      </c>
      <c r="I20" s="12">
        <v>3.8243570163013221</v>
      </c>
      <c r="J20" s="12">
        <v>1.2852628096247369</v>
      </c>
      <c r="K20" s="11">
        <f t="shared" si="1"/>
        <v>6.696374581277186</v>
      </c>
      <c r="L20" s="12">
        <f t="shared" si="1"/>
        <v>2.6996352915716137</v>
      </c>
      <c r="M20" s="12">
        <f t="shared" si="0"/>
        <v>1.1009717302315709</v>
      </c>
      <c r="N20" s="33">
        <f t="shared" si="0"/>
        <v>0.37000677846844243</v>
      </c>
    </row>
    <row r="21" spans="1:14" x14ac:dyDescent="0.25">
      <c r="A21" s="19"/>
      <c r="C21" s="19"/>
      <c r="E21" s="32"/>
      <c r="F21" s="22" t="s">
        <v>44</v>
      </c>
      <c r="G21" s="11">
        <v>2.8271280164186021</v>
      </c>
      <c r="H21" s="12">
        <v>2.0768233274866992</v>
      </c>
      <c r="I21" s="12">
        <v>0.91988892741453399</v>
      </c>
      <c r="J21" s="12">
        <v>0.31710677999581111</v>
      </c>
      <c r="K21" s="11">
        <f t="shared" si="1"/>
        <v>0.81388531733704006</v>
      </c>
      <c r="L21" s="12">
        <f t="shared" si="1"/>
        <v>0.59788449731602256</v>
      </c>
      <c r="M21" s="12">
        <f t="shared" si="0"/>
        <v>0.26482143265377789</v>
      </c>
      <c r="N21" s="33">
        <f t="shared" si="0"/>
        <v>9.12900126091791E-2</v>
      </c>
    </row>
    <row r="22" spans="1:14" x14ac:dyDescent="0.25">
      <c r="A22" s="19"/>
      <c r="B22" s="22" t="s">
        <v>48</v>
      </c>
      <c r="C22" s="19" t="s">
        <v>20</v>
      </c>
      <c r="D22" s="22" t="s">
        <v>19</v>
      </c>
      <c r="E22" s="32" t="s">
        <v>20</v>
      </c>
      <c r="F22" s="22" t="s">
        <v>43</v>
      </c>
      <c r="G22" s="11">
        <v>95.907740466900975</v>
      </c>
      <c r="H22" s="12">
        <v>38.665089259381659</v>
      </c>
      <c r="I22" s="12">
        <v>15.768489304596983</v>
      </c>
      <c r="J22" s="12">
        <v>5.2993621622608256</v>
      </c>
      <c r="K22" s="11">
        <f t="shared" si="1"/>
        <v>27.610317372138567</v>
      </c>
      <c r="L22" s="12">
        <f t="shared" si="1"/>
        <v>11.13106596481669</v>
      </c>
      <c r="M22" s="12">
        <f t="shared" si="0"/>
        <v>4.5394979806593216</v>
      </c>
      <c r="N22" s="33">
        <f t="shared" si="0"/>
        <v>1.5256023179945504</v>
      </c>
    </row>
    <row r="23" spans="1:14" x14ac:dyDescent="0.25">
      <c r="A23" s="19"/>
      <c r="C23" s="19"/>
      <c r="E23" s="32"/>
      <c r="F23" s="22" t="s">
        <v>44</v>
      </c>
      <c r="G23" s="11">
        <v>11.656740649370059</v>
      </c>
      <c r="H23" s="12">
        <v>8.5631038858092019</v>
      </c>
      <c r="I23" s="12">
        <v>3.7928620815275882</v>
      </c>
      <c r="J23" s="12">
        <v>1.3074864212377084</v>
      </c>
      <c r="K23" s="11">
        <f t="shared" si="1"/>
        <v>3.355790755646979</v>
      </c>
      <c r="L23" s="12">
        <f t="shared" si="1"/>
        <v>2.4651817968684204</v>
      </c>
      <c r="M23" s="12">
        <f t="shared" si="0"/>
        <v>1.0919048380236609</v>
      </c>
      <c r="N23" s="33">
        <f t="shared" si="0"/>
        <v>0.37640460378266771</v>
      </c>
    </row>
    <row r="24" spans="1:14" x14ac:dyDescent="0.25">
      <c r="A24" s="19"/>
      <c r="B24" s="22" t="s">
        <v>49</v>
      </c>
      <c r="C24" s="19" t="s">
        <v>20</v>
      </c>
      <c r="D24" s="22" t="s">
        <v>19</v>
      </c>
      <c r="E24" s="32" t="s">
        <v>18</v>
      </c>
      <c r="F24" s="22" t="s">
        <v>43</v>
      </c>
      <c r="G24" s="11">
        <v>617.18743138531761</v>
      </c>
      <c r="H24" s="12">
        <v>248.81836448349489</v>
      </c>
      <c r="I24" s="12">
        <v>101.47370132330191</v>
      </c>
      <c r="J24" s="12">
        <v>34.102562577157819</v>
      </c>
      <c r="K24" s="11">
        <f t="shared" si="1"/>
        <v>177.67847282904762</v>
      </c>
      <c r="L24" s="12">
        <f t="shared" si="1"/>
        <v>71.630860845654652</v>
      </c>
      <c r="M24" s="12">
        <f t="shared" si="1"/>
        <v>29.212669225888749</v>
      </c>
      <c r="N24" s="33">
        <f t="shared" si="1"/>
        <v>9.8175868952255811</v>
      </c>
    </row>
    <row r="25" spans="1:14" x14ac:dyDescent="0.25">
      <c r="A25" s="19"/>
      <c r="C25" s="19"/>
      <c r="E25" s="32"/>
      <c r="F25" s="22" t="s">
        <v>44</v>
      </c>
      <c r="G25" s="11">
        <v>75.013693208551885</v>
      </c>
      <c r="H25" s="12">
        <v>55.105459332473274</v>
      </c>
      <c r="I25" s="12">
        <v>24.407902785538557</v>
      </c>
      <c r="J25" s="12">
        <v>8.4139630645701295</v>
      </c>
      <c r="K25" s="11">
        <f t="shared" si="1"/>
        <v>21.595252548558737</v>
      </c>
      <c r="L25" s="12">
        <f t="shared" si="1"/>
        <v>15.863987762615936</v>
      </c>
      <c r="M25" s="12">
        <f t="shared" si="1"/>
        <v>7.0266480996870095</v>
      </c>
      <c r="N25" s="33">
        <f t="shared" si="1"/>
        <v>2.4222465198250283</v>
      </c>
    </row>
    <row r="26" spans="1:14" x14ac:dyDescent="0.25">
      <c r="A26" s="19"/>
      <c r="B26" s="22" t="s">
        <v>50</v>
      </c>
      <c r="C26" s="19" t="s">
        <v>20</v>
      </c>
      <c r="D26" s="22" t="s">
        <v>20</v>
      </c>
      <c r="E26" s="32" t="s">
        <v>19</v>
      </c>
      <c r="F26" s="22" t="s">
        <v>43</v>
      </c>
      <c r="G26" s="11">
        <v>69.781974624278703</v>
      </c>
      <c r="H26" s="12">
        <v>28.132518443334618</v>
      </c>
      <c r="I26" s="12">
        <v>11.473071048903964</v>
      </c>
      <c r="J26" s="12">
        <v>3.8557884288742099</v>
      </c>
      <c r="K26" s="11">
        <f t="shared" si="1"/>
        <v>20.089123743831557</v>
      </c>
      <c r="L26" s="12">
        <f t="shared" si="1"/>
        <v>8.0989058747148395</v>
      </c>
      <c r="M26" s="12">
        <f t="shared" si="1"/>
        <v>3.3029151906947121</v>
      </c>
      <c r="N26" s="33">
        <f t="shared" si="1"/>
        <v>1.1100203354053269</v>
      </c>
    </row>
    <row r="27" spans="1:14" x14ac:dyDescent="0.25">
      <c r="A27" s="19"/>
      <c r="C27" s="19"/>
      <c r="E27" s="32"/>
      <c r="F27" s="22" t="s">
        <v>44</v>
      </c>
      <c r="G27" s="11">
        <v>8.481384049255805</v>
      </c>
      <c r="H27" s="12">
        <v>6.2304699824600958</v>
      </c>
      <c r="I27" s="12">
        <v>2.7596667822436012</v>
      </c>
      <c r="J27" s="12">
        <v>0.95132033998743315</v>
      </c>
      <c r="K27" s="11">
        <f t="shared" si="1"/>
        <v>2.4416559520111196</v>
      </c>
      <c r="L27" s="12">
        <f t="shared" si="1"/>
        <v>1.7936534919480671</v>
      </c>
      <c r="M27" s="12">
        <f t="shared" si="1"/>
        <v>0.79446429796133333</v>
      </c>
      <c r="N27" s="33">
        <f t="shared" si="1"/>
        <v>0.27387003782753722</v>
      </c>
    </row>
    <row r="28" spans="1:14" x14ac:dyDescent="0.25">
      <c r="A28" s="19"/>
      <c r="B28" s="22" t="s">
        <v>51</v>
      </c>
      <c r="C28" s="19" t="s">
        <v>20</v>
      </c>
      <c r="D28" s="22" t="s">
        <v>20</v>
      </c>
      <c r="E28" s="32" t="s">
        <v>20</v>
      </c>
      <c r="F28" s="22" t="s">
        <v>43</v>
      </c>
      <c r="G28" s="11">
        <v>287.72322140070293</v>
      </c>
      <c r="H28" s="12">
        <v>115.99526777814496</v>
      </c>
      <c r="I28" s="12">
        <v>47.305467913790942</v>
      </c>
      <c r="J28" s="12">
        <v>15.898086486782475</v>
      </c>
      <c r="K28" s="11">
        <f t="shared" si="1"/>
        <v>82.830952116415702</v>
      </c>
      <c r="L28" s="12">
        <f t="shared" si="1"/>
        <v>33.393197894450061</v>
      </c>
      <c r="M28" s="12">
        <f t="shared" si="1"/>
        <v>13.618493941977963</v>
      </c>
      <c r="N28" s="33">
        <f t="shared" si="1"/>
        <v>4.5768069539836507</v>
      </c>
    </row>
    <row r="29" spans="1:14" x14ac:dyDescent="0.25">
      <c r="A29" s="19"/>
      <c r="C29" s="19"/>
      <c r="E29" s="32"/>
      <c r="F29" s="22" t="s">
        <v>44</v>
      </c>
      <c r="G29" s="11">
        <v>34.970221948110172</v>
      </c>
      <c r="H29" s="12">
        <v>25.689311657427602</v>
      </c>
      <c r="I29" s="12">
        <v>11.378586244582763</v>
      </c>
      <c r="J29" s="12">
        <v>3.922459263713125</v>
      </c>
      <c r="K29" s="11">
        <f t="shared" si="1"/>
        <v>10.067372266940936</v>
      </c>
      <c r="L29" s="12">
        <f t="shared" si="1"/>
        <v>7.3955453906052613</v>
      </c>
      <c r="M29" s="12">
        <f t="shared" si="1"/>
        <v>3.2757145140709825</v>
      </c>
      <c r="N29" s="33">
        <f t="shared" si="1"/>
        <v>1.129213811348003</v>
      </c>
    </row>
    <row r="30" spans="1:14" x14ac:dyDescent="0.25">
      <c r="A30" s="19"/>
      <c r="B30" s="22" t="s">
        <v>52</v>
      </c>
      <c r="C30" s="19" t="s">
        <v>20</v>
      </c>
      <c r="D30" s="22" t="s">
        <v>20</v>
      </c>
      <c r="E30" s="32" t="s">
        <v>18</v>
      </c>
      <c r="F30" s="22" t="s">
        <v>43</v>
      </c>
      <c r="G30" s="11">
        <v>1851.5622941559527</v>
      </c>
      <c r="H30" s="12">
        <v>746.45509345048458</v>
      </c>
      <c r="I30" s="12">
        <v>304.42110396990569</v>
      </c>
      <c r="J30" s="12">
        <v>102.30768773147344</v>
      </c>
      <c r="K30" s="11">
        <f t="shared" si="1"/>
        <v>533.03541848714281</v>
      </c>
      <c r="L30" s="12">
        <f t="shared" si="1"/>
        <v>214.89258253696394</v>
      </c>
      <c r="M30" s="12">
        <f t="shared" si="1"/>
        <v>87.638007677666224</v>
      </c>
      <c r="N30" s="33">
        <f t="shared" si="1"/>
        <v>29.452760685676736</v>
      </c>
    </row>
    <row r="31" spans="1:14" x14ac:dyDescent="0.25">
      <c r="A31" s="19"/>
      <c r="C31" s="19"/>
      <c r="E31" s="32"/>
      <c r="F31" s="22" t="s">
        <v>44</v>
      </c>
      <c r="G31" s="11">
        <v>225.04107962565564</v>
      </c>
      <c r="H31" s="12">
        <v>165.31637799741981</v>
      </c>
      <c r="I31" s="12">
        <v>73.22370835661566</v>
      </c>
      <c r="J31" s="12">
        <v>25.241889193710385</v>
      </c>
      <c r="K31" s="11">
        <f t="shared" si="1"/>
        <v>64.785757645676199</v>
      </c>
      <c r="L31" s="12">
        <f t="shared" si="1"/>
        <v>47.591963287847804</v>
      </c>
      <c r="M31" s="12">
        <f t="shared" si="1"/>
        <v>21.079944299061022</v>
      </c>
      <c r="N31" s="33">
        <f t="shared" si="1"/>
        <v>7.2667395594750834</v>
      </c>
    </row>
    <row r="32" spans="1:14" x14ac:dyDescent="0.25">
      <c r="A32" s="19"/>
      <c r="B32" s="22" t="s">
        <v>47</v>
      </c>
      <c r="C32" s="19" t="s">
        <v>19</v>
      </c>
      <c r="D32" s="22" t="s">
        <v>19</v>
      </c>
      <c r="E32" s="32" t="s">
        <v>19</v>
      </c>
      <c r="F32" s="22" t="s">
        <v>43</v>
      </c>
      <c r="G32" s="11">
        <v>23.937217014400915</v>
      </c>
      <c r="H32" s="12">
        <v>9.5535981413557529</v>
      </c>
      <c r="I32" s="12">
        <v>3.8757960325223375</v>
      </c>
      <c r="J32" s="12">
        <v>1.3019054729847037</v>
      </c>
      <c r="K32" s="11">
        <f t="shared" si="1"/>
        <v>6.891145131309341</v>
      </c>
      <c r="L32" s="12">
        <f t="shared" si="1"/>
        <v>2.7503293836824221</v>
      </c>
      <c r="M32" s="12">
        <f t="shared" si="1"/>
        <v>1.1157802071726262</v>
      </c>
      <c r="N32" s="33">
        <f t="shared" si="1"/>
        <v>0.37479793729513722</v>
      </c>
    </row>
    <row r="33" spans="1:14" x14ac:dyDescent="0.25">
      <c r="A33" s="19"/>
      <c r="C33" s="19"/>
      <c r="E33" s="32"/>
      <c r="F33" s="22" t="s">
        <v>44</v>
      </c>
      <c r="G33" s="11">
        <v>2.7674879405554931</v>
      </c>
      <c r="H33" s="12">
        <v>2.0066229899164676</v>
      </c>
      <c r="I33" s="12">
        <v>0.88678643341237029</v>
      </c>
      <c r="J33" s="12">
        <v>0.3055689399480469</v>
      </c>
      <c r="K33" s="11">
        <f t="shared" si="1"/>
        <v>0.79671588539481686</v>
      </c>
      <c r="L33" s="12">
        <f t="shared" si="1"/>
        <v>0.57767493351533761</v>
      </c>
      <c r="M33" s="12">
        <f t="shared" si="1"/>
        <v>0.25529174964008539</v>
      </c>
      <c r="N33" s="33">
        <f t="shared" si="1"/>
        <v>8.7968451450956622E-2</v>
      </c>
    </row>
    <row r="34" spans="1:14" x14ac:dyDescent="0.25">
      <c r="A34" s="19"/>
      <c r="B34" s="22" t="s">
        <v>48</v>
      </c>
      <c r="C34" s="19" t="s">
        <v>19</v>
      </c>
      <c r="D34" s="22" t="s">
        <v>19</v>
      </c>
      <c r="E34" s="32" t="s">
        <v>20</v>
      </c>
      <c r="F34" s="22" t="s">
        <v>43</v>
      </c>
      <c r="G34" s="11">
        <v>98.697310126774539</v>
      </c>
      <c r="H34" s="12">
        <v>39.39114718376397</v>
      </c>
      <c r="I34" s="12">
        <v>15.980581317362187</v>
      </c>
      <c r="J34" s="12">
        <v>5.367982758631153</v>
      </c>
      <c r="K34" s="11">
        <f t="shared" si="1"/>
        <v>28.413390234306338</v>
      </c>
      <c r="L34" s="12">
        <f t="shared" si="1"/>
        <v>11.340086525880478</v>
      </c>
      <c r="M34" s="12">
        <f t="shared" si="1"/>
        <v>4.6005559073296292</v>
      </c>
      <c r="N34" s="33">
        <f>(J34*24.45)/(84.93)</f>
        <v>1.5453570993586681</v>
      </c>
    </row>
    <row r="35" spans="1:14" x14ac:dyDescent="0.25">
      <c r="A35" s="19"/>
      <c r="C35" s="19"/>
      <c r="E35" s="32"/>
      <c r="F35" s="22" t="s">
        <v>44</v>
      </c>
      <c r="G35" s="11">
        <v>11.410834240955733</v>
      </c>
      <c r="H35" s="12">
        <v>8.2736556811994042</v>
      </c>
      <c r="I35" s="12">
        <v>3.656374739889849</v>
      </c>
      <c r="J35" s="12">
        <v>1.2599138994737034</v>
      </c>
      <c r="K35" s="11">
        <f t="shared" si="1"/>
        <v>3.2849982007696652</v>
      </c>
      <c r="L35" s="12">
        <f t="shared" si="1"/>
        <v>2.3818542494445474</v>
      </c>
      <c r="M35" s="12">
        <f t="shared" si="1"/>
        <v>1.0526122970717862</v>
      </c>
      <c r="N35" s="33">
        <f t="shared" si="1"/>
        <v>0.36270922927271926</v>
      </c>
    </row>
    <row r="36" spans="1:14" x14ac:dyDescent="0.25">
      <c r="A36" s="19"/>
      <c r="B36" s="22" t="s">
        <v>49</v>
      </c>
      <c r="C36" s="19" t="s">
        <v>19</v>
      </c>
      <c r="D36" s="22" t="s">
        <v>19</v>
      </c>
      <c r="E36" s="32" t="s">
        <v>18</v>
      </c>
      <c r="F36" s="22" t="s">
        <v>43</v>
      </c>
      <c r="G36" s="11">
        <v>635.1389264853608</v>
      </c>
      <c r="H36" s="12">
        <v>253.49070712450543</v>
      </c>
      <c r="I36" s="12">
        <v>102.83856013384883</v>
      </c>
      <c r="J36" s="12">
        <v>34.544151226913854</v>
      </c>
      <c r="K36" s="11">
        <f t="shared" si="1"/>
        <v>182.84642355548181</v>
      </c>
      <c r="L36" s="12">
        <f t="shared" si="1"/>
        <v>72.975954188086149</v>
      </c>
      <c r="M36" s="12">
        <f t="shared" si="1"/>
        <v>29.605590430620552</v>
      </c>
      <c r="N36" s="33">
        <f t="shared" si="1"/>
        <v>9.944713263841324</v>
      </c>
    </row>
    <row r="37" spans="1:14" x14ac:dyDescent="0.25">
      <c r="A37" s="19"/>
      <c r="C37" s="19"/>
      <c r="E37" s="32"/>
      <c r="F37" s="22" t="s">
        <v>44</v>
      </c>
      <c r="G37" s="11">
        <v>73.431231315157518</v>
      </c>
      <c r="H37" s="12">
        <v>53.242796391478805</v>
      </c>
      <c r="I37" s="12">
        <v>23.52957668389217</v>
      </c>
      <c r="J37" s="12">
        <v>8.1078234102616076</v>
      </c>
      <c r="K37" s="11">
        <f t="shared" si="1"/>
        <v>21.13968686748618</v>
      </c>
      <c r="L37" s="12">
        <f t="shared" si="1"/>
        <v>15.327756643961576</v>
      </c>
      <c r="M37" s="12">
        <f t="shared" si="1"/>
        <v>6.7737919453804718</v>
      </c>
      <c r="N37" s="33">
        <f t="shared" si="1"/>
        <v>2.3341137687612892</v>
      </c>
    </row>
    <row r="38" spans="1:14" x14ac:dyDescent="0.25">
      <c r="A38" s="19"/>
      <c r="B38" s="22" t="s">
        <v>50</v>
      </c>
      <c r="C38" s="19" t="s">
        <v>19</v>
      </c>
      <c r="D38" s="22" t="s">
        <v>20</v>
      </c>
      <c r="E38" s="32" t="s">
        <v>19</v>
      </c>
      <c r="F38" s="22" t="s">
        <v>43</v>
      </c>
      <c r="G38" s="11">
        <v>71.81165104320273</v>
      </c>
      <c r="H38" s="12">
        <v>28.660794424067252</v>
      </c>
      <c r="I38" s="12">
        <v>11.62738809756701</v>
      </c>
      <c r="J38" s="12">
        <v>3.90571641895411</v>
      </c>
      <c r="K38" s="11">
        <f t="shared" si="1"/>
        <v>20.673435393928017</v>
      </c>
      <c r="L38" s="12">
        <f t="shared" si="1"/>
        <v>8.2509881510472649</v>
      </c>
      <c r="M38" s="12">
        <f t="shared" si="1"/>
        <v>3.347340621517878</v>
      </c>
      <c r="N38" s="33">
        <f t="shared" si="1"/>
        <v>1.1243938118854113</v>
      </c>
    </row>
    <row r="39" spans="1:14" x14ac:dyDescent="0.25">
      <c r="A39" s="19"/>
      <c r="C39" s="19"/>
      <c r="E39" s="32"/>
      <c r="F39" s="22" t="s">
        <v>44</v>
      </c>
      <c r="G39" s="11">
        <v>8.3024638216664783</v>
      </c>
      <c r="H39" s="12">
        <v>6.0198689697494014</v>
      </c>
      <c r="I39" s="12">
        <v>2.6603593002371104</v>
      </c>
      <c r="J39" s="12">
        <v>0.9167068198441406</v>
      </c>
      <c r="K39" s="11">
        <f t="shared" si="1"/>
        <v>2.3901476561844506</v>
      </c>
      <c r="L39" s="12">
        <f t="shared" si="1"/>
        <v>1.7330248005460127</v>
      </c>
      <c r="M39" s="12">
        <f t="shared" si="1"/>
        <v>0.76587524892025605</v>
      </c>
      <c r="N39" s="33">
        <f t="shared" si="1"/>
        <v>0.26390535435286983</v>
      </c>
    </row>
    <row r="40" spans="1:14" x14ac:dyDescent="0.25">
      <c r="A40" s="19"/>
      <c r="B40" s="22" t="s">
        <v>51</v>
      </c>
      <c r="C40" s="19" t="s">
        <v>19</v>
      </c>
      <c r="D40" s="22" t="s">
        <v>20</v>
      </c>
      <c r="E40" s="32" t="s">
        <v>20</v>
      </c>
      <c r="F40" s="22" t="s">
        <v>43</v>
      </c>
      <c r="G40" s="11">
        <v>296.09193038032362</v>
      </c>
      <c r="H40" s="12">
        <v>118.1734415512919</v>
      </c>
      <c r="I40" s="12">
        <v>47.941743952086554</v>
      </c>
      <c r="J40" s="12">
        <v>16.103948275893458</v>
      </c>
      <c r="K40" s="11">
        <f t="shared" si="1"/>
        <v>85.240170702919016</v>
      </c>
      <c r="L40" s="12">
        <f t="shared" si="1"/>
        <v>34.020259577641426</v>
      </c>
      <c r="M40" s="12">
        <f t="shared" si="1"/>
        <v>13.801667721988885</v>
      </c>
      <c r="N40" s="33">
        <f t="shared" si="1"/>
        <v>4.6360712980760033</v>
      </c>
    </row>
    <row r="41" spans="1:14" x14ac:dyDescent="0.25">
      <c r="A41" s="19"/>
      <c r="C41" s="19"/>
      <c r="E41" s="32"/>
      <c r="F41" s="22" t="s">
        <v>44</v>
      </c>
      <c r="G41" s="11">
        <v>34.232502722867196</v>
      </c>
      <c r="H41" s="12">
        <v>24.820967043598213</v>
      </c>
      <c r="I41" s="12">
        <v>10.969124219669546</v>
      </c>
      <c r="J41" s="12">
        <v>3.7797416984211094</v>
      </c>
      <c r="K41" s="11">
        <f t="shared" si="1"/>
        <v>9.8549946023089952</v>
      </c>
      <c r="L41" s="12">
        <f t="shared" si="1"/>
        <v>7.1455627483336421</v>
      </c>
      <c r="M41" s="12">
        <f t="shared" si="1"/>
        <v>3.157836891215358</v>
      </c>
      <c r="N41" s="33">
        <f t="shared" si="1"/>
        <v>1.0881276878181574</v>
      </c>
    </row>
    <row r="42" spans="1:14" x14ac:dyDescent="0.25">
      <c r="A42" s="19"/>
      <c r="B42" s="22" t="s">
        <v>52</v>
      </c>
      <c r="C42" s="19" t="s">
        <v>19</v>
      </c>
      <c r="D42" s="22" t="s">
        <v>20</v>
      </c>
      <c r="E42" s="32" t="s">
        <v>18</v>
      </c>
      <c r="F42" s="22" t="s">
        <v>43</v>
      </c>
      <c r="G42" s="11">
        <v>1905.4167794560822</v>
      </c>
      <c r="H42" s="12">
        <v>760.4721213735163</v>
      </c>
      <c r="I42" s="12">
        <v>308.51568040154649</v>
      </c>
      <c r="J42" s="12">
        <v>103.63245368074155</v>
      </c>
      <c r="K42" s="11">
        <f t="shared" si="1"/>
        <v>548.5392706664453</v>
      </c>
      <c r="L42" s="12">
        <f t="shared" si="1"/>
        <v>218.92786256425845</v>
      </c>
      <c r="M42" s="12">
        <f t="shared" si="1"/>
        <v>88.816771291861656</v>
      </c>
      <c r="N42" s="33">
        <f t="shared" si="1"/>
        <v>29.83413979152397</v>
      </c>
    </row>
    <row r="43" spans="1:14" ht="15.75" thickBot="1" x14ac:dyDescent="0.3">
      <c r="A43" s="20"/>
      <c r="B43" s="34"/>
      <c r="C43" s="20"/>
      <c r="D43" s="34"/>
      <c r="E43" s="35"/>
      <c r="F43" s="34" t="s">
        <v>44</v>
      </c>
      <c r="G43" s="13">
        <v>220.29369394547254</v>
      </c>
      <c r="H43" s="14">
        <v>159.72838917443639</v>
      </c>
      <c r="I43" s="14">
        <v>70.588730051676507</v>
      </c>
      <c r="J43" s="14">
        <v>24.323470230784817</v>
      </c>
      <c r="K43" s="13">
        <f t="shared" si="1"/>
        <v>63.419060602458536</v>
      </c>
      <c r="L43" s="14">
        <f t="shared" si="1"/>
        <v>45.98326993188472</v>
      </c>
      <c r="M43" s="14">
        <f t="shared" si="1"/>
        <v>20.321375836141414</v>
      </c>
      <c r="N43" s="36">
        <f t="shared" si="1"/>
        <v>7.0023413062838662</v>
      </c>
    </row>
  </sheetData>
  <sheetProtection algorithmName="SHA-512" hashValue="GClbCrhF/W1OpNRftjNE8ISfh/k28Jn6rSfuKQXGPXN8RLX2COUzY/QIAK4C6dhV/MUFAAlLFvUZ7CcFlH6Kjw==" saltValue="2nemPfOTCrQcdNlfLO2BAg==" spinCount="100000" sheet="1" objects="1" scenarios="1"/>
  <mergeCells count="6">
    <mergeCell ref="K6:N6"/>
    <mergeCell ref="A6:A7"/>
    <mergeCell ref="B6:B7"/>
    <mergeCell ref="C6:E6"/>
    <mergeCell ref="F6:F7"/>
    <mergeCell ref="G6:J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0CF8E-D31E-44C1-913C-539F6C8FAC62}">
  <sheetPr>
    <tabColor rgb="FF92D050"/>
  </sheetPr>
  <dimension ref="A1:B8"/>
  <sheetViews>
    <sheetView workbookViewId="0">
      <selection activeCell="B10" sqref="B10"/>
    </sheetView>
  </sheetViews>
  <sheetFormatPr defaultRowHeight="15" x14ac:dyDescent="0.25"/>
  <cols>
    <col min="1" max="1" width="16.42578125" customWidth="1"/>
    <col min="2" max="2" width="176.7109375" customWidth="1"/>
  </cols>
  <sheetData>
    <row r="1" spans="1:2" x14ac:dyDescent="0.25">
      <c r="A1" s="44" t="s">
        <v>58</v>
      </c>
      <c r="B1" s="45"/>
    </row>
    <row r="2" spans="1:2" ht="45" customHeight="1" x14ac:dyDescent="0.25">
      <c r="A2" s="117" t="s">
        <v>61</v>
      </c>
      <c r="B2" s="117"/>
    </row>
    <row r="3" spans="1:2" x14ac:dyDescent="0.25">
      <c r="A3" s="45"/>
      <c r="B3" s="45"/>
    </row>
    <row r="4" spans="1:2" x14ac:dyDescent="0.25">
      <c r="A4" s="46" t="s">
        <v>57</v>
      </c>
      <c r="B4" s="46" t="s">
        <v>56</v>
      </c>
    </row>
    <row r="5" spans="1:2" ht="30" x14ac:dyDescent="0.25">
      <c r="A5" s="46" t="s">
        <v>59</v>
      </c>
      <c r="B5" s="46" t="s">
        <v>67</v>
      </c>
    </row>
    <row r="6" spans="1:2" ht="30" x14ac:dyDescent="0.25">
      <c r="A6" s="46" t="s">
        <v>62</v>
      </c>
      <c r="B6" s="46" t="s">
        <v>68</v>
      </c>
    </row>
    <row r="7" spans="1:2" ht="45" x14ac:dyDescent="0.25">
      <c r="A7" s="46" t="s">
        <v>60</v>
      </c>
      <c r="B7" s="46" t="s">
        <v>69</v>
      </c>
    </row>
    <row r="8" spans="1:2" ht="60" x14ac:dyDescent="0.25">
      <c r="A8" s="46" t="s">
        <v>65</v>
      </c>
      <c r="B8" s="46" t="s">
        <v>66</v>
      </c>
    </row>
  </sheetData>
  <sheetProtection algorithmName="SHA-512" hashValue="dIzeMZ9IkUbZkbfWukZj6skaiF59OVvT/FmKyZF/HlhU1ijWx3JX92hGTEPpbYmgn5dao0ynQWutJYtahw5Izw==" saltValue="4KPxemeOrBwvJqoe9fnNmQ==" spinCount="100000" sheet="1" objects="1" scenarios="1"/>
  <mergeCells count="1">
    <mergeCell ref="A2:B2"/>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81B85-7946-47DF-BAF5-EE28EBB0B089}">
  <dimension ref="A1:N25"/>
  <sheetViews>
    <sheetView zoomScale="80" zoomScaleNormal="80" workbookViewId="0">
      <selection activeCell="S12" sqref="S12"/>
    </sheetView>
  </sheetViews>
  <sheetFormatPr defaultColWidth="8.7109375" defaultRowHeight="15" x14ac:dyDescent="0.25"/>
  <cols>
    <col min="1" max="1" width="24.28515625" style="22" customWidth="1"/>
    <col min="2" max="2" width="8.7109375" style="22"/>
    <col min="3" max="5" width="11.7109375" style="22" customWidth="1"/>
    <col min="6" max="6" width="13.7109375" style="22" customWidth="1"/>
    <col min="7" max="15" width="8.7109375" style="22"/>
    <col min="16" max="24" width="7" style="22" bestFit="1" customWidth="1"/>
    <col min="25" max="25" width="8.7109375" style="22"/>
    <col min="26" max="34" width="7" style="22" bestFit="1" customWidth="1"/>
    <col min="35" max="16384" width="8.7109375" style="22"/>
  </cols>
  <sheetData>
    <row r="1" spans="1:14" x14ac:dyDescent="0.25">
      <c r="A1" s="21" t="s">
        <v>72</v>
      </c>
    </row>
    <row r="2" spans="1:14" x14ac:dyDescent="0.25">
      <c r="A2" s="22" t="s">
        <v>99</v>
      </c>
    </row>
    <row r="3" spans="1:14" x14ac:dyDescent="0.25">
      <c r="A3" s="21" t="s">
        <v>73</v>
      </c>
    </row>
    <row r="4" spans="1:14" x14ac:dyDescent="0.25">
      <c r="A4" s="22" t="s">
        <v>74</v>
      </c>
    </row>
    <row r="5" spans="1:14" ht="15.75" thickBot="1" x14ac:dyDescent="0.3">
      <c r="G5" s="23"/>
      <c r="H5" s="23"/>
      <c r="I5" s="23"/>
      <c r="J5" s="23"/>
      <c r="K5" s="23"/>
      <c r="L5" s="23"/>
      <c r="M5" s="23"/>
      <c r="N5" s="23"/>
    </row>
    <row r="6" spans="1:14" ht="14.45" customHeight="1" thickBot="1" x14ac:dyDescent="0.3">
      <c r="A6" s="158" t="s">
        <v>75</v>
      </c>
      <c r="B6" s="160" t="s">
        <v>76</v>
      </c>
      <c r="C6" s="162" t="s">
        <v>77</v>
      </c>
      <c r="D6" s="163"/>
      <c r="E6" s="164"/>
      <c r="F6" s="165" t="s">
        <v>1</v>
      </c>
      <c r="G6" s="155" t="s">
        <v>78</v>
      </c>
      <c r="H6" s="156"/>
      <c r="I6" s="156"/>
      <c r="J6" s="156"/>
      <c r="K6" s="155" t="s">
        <v>79</v>
      </c>
      <c r="L6" s="156"/>
      <c r="M6" s="156"/>
      <c r="N6" s="157"/>
    </row>
    <row r="7" spans="1:14" ht="30.75" thickBot="1" x14ac:dyDescent="0.3">
      <c r="A7" s="159"/>
      <c r="B7" s="161"/>
      <c r="C7" s="24" t="s">
        <v>22</v>
      </c>
      <c r="D7" s="25" t="s">
        <v>36</v>
      </c>
      <c r="E7" s="26" t="s">
        <v>80</v>
      </c>
      <c r="F7" s="166"/>
      <c r="G7" s="27" t="s">
        <v>81</v>
      </c>
      <c r="H7" s="28" t="s">
        <v>82</v>
      </c>
      <c r="I7" s="28" t="s">
        <v>83</v>
      </c>
      <c r="J7" s="28" t="s">
        <v>84</v>
      </c>
      <c r="K7" s="27" t="s">
        <v>81</v>
      </c>
      <c r="L7" s="28" t="s">
        <v>82</v>
      </c>
      <c r="M7" s="28" t="s">
        <v>83</v>
      </c>
      <c r="N7" s="37" t="s">
        <v>84</v>
      </c>
    </row>
    <row r="8" spans="1:14" ht="15.75" thickTop="1" x14ac:dyDescent="0.25">
      <c r="A8" s="19" t="s">
        <v>35</v>
      </c>
      <c r="B8" s="22" t="s">
        <v>47</v>
      </c>
      <c r="C8" s="19" t="s">
        <v>18</v>
      </c>
      <c r="D8" s="22" t="s">
        <v>21</v>
      </c>
      <c r="E8" s="32" t="s">
        <v>19</v>
      </c>
      <c r="F8" s="22" t="s">
        <v>43</v>
      </c>
      <c r="G8" s="11">
        <v>156.43529403643856</v>
      </c>
      <c r="H8" s="12">
        <v>63.142331068091117</v>
      </c>
      <c r="I8" s="12">
        <v>25.59955532675173</v>
      </c>
      <c r="J8" s="12">
        <v>8.5982946659705721</v>
      </c>
      <c r="K8" s="11">
        <f>(G8*24.45)/(84.93)</f>
        <v>45.03524007053953</v>
      </c>
      <c r="L8" s="12">
        <f>(H8*24.45)/(84.93)</f>
        <v>18.177675669549366</v>
      </c>
      <c r="M8" s="12">
        <f t="shared" ref="M8:N17" si="0">(I8*24.45)/(84.93)</f>
        <v>7.3697059665498612</v>
      </c>
      <c r="N8" s="33">
        <f t="shared" si="0"/>
        <v>2.4753126643468795</v>
      </c>
    </row>
    <row r="9" spans="1:14" x14ac:dyDescent="0.25">
      <c r="A9" s="19"/>
      <c r="C9" s="19"/>
      <c r="E9" s="32"/>
      <c r="F9" s="22" t="s">
        <v>44</v>
      </c>
      <c r="G9" s="11">
        <v>19.837570488357581</v>
      </c>
      <c r="H9" s="12">
        <v>13.838251991269765</v>
      </c>
      <c r="I9" s="12">
        <v>6.0662843700450795</v>
      </c>
      <c r="J9" s="12">
        <v>2.087204347068329</v>
      </c>
      <c r="K9" s="11">
        <f t="shared" ref="K9:N25" si="1">(G9*24.45)/(84.93)</f>
        <v>5.7109219173477319</v>
      </c>
      <c r="L9" s="12">
        <f t="shared" si="1"/>
        <v>3.9838132719480241</v>
      </c>
      <c r="M9" s="12">
        <f t="shared" si="0"/>
        <v>1.7463870581373151</v>
      </c>
      <c r="N9" s="33">
        <f t="shared" si="0"/>
        <v>0.6008730282093564</v>
      </c>
    </row>
    <row r="10" spans="1:14" x14ac:dyDescent="0.25">
      <c r="A10" s="19"/>
      <c r="B10" s="22" t="s">
        <v>48</v>
      </c>
      <c r="C10" s="19" t="s">
        <v>18</v>
      </c>
      <c r="D10" s="22" t="s">
        <v>21</v>
      </c>
      <c r="E10" s="32" t="s">
        <v>20</v>
      </c>
      <c r="F10" s="22" t="s">
        <v>43</v>
      </c>
      <c r="G10" s="11">
        <v>754.44353509483813</v>
      </c>
      <c r="H10" s="12">
        <v>304.51774811151694</v>
      </c>
      <c r="I10" s="12">
        <v>123.45947336584915</v>
      </c>
      <c r="J10" s="12">
        <v>41.467162915747927</v>
      </c>
      <c r="K10" s="11">
        <f t="shared" si="1"/>
        <v>217.19232818872942</v>
      </c>
      <c r="L10" s="12">
        <f t="shared" si="1"/>
        <v>87.665829993248408</v>
      </c>
      <c r="M10" s="12">
        <f t="shared" si="0"/>
        <v>35.542024299953034</v>
      </c>
      <c r="N10" s="33">
        <f t="shared" si="0"/>
        <v>11.937738529259823</v>
      </c>
    </row>
    <row r="11" spans="1:14" x14ac:dyDescent="0.25">
      <c r="A11" s="19"/>
      <c r="C11" s="19"/>
      <c r="E11" s="32"/>
      <c r="F11" s="22" t="s">
        <v>44</v>
      </c>
      <c r="G11" s="11">
        <v>95.671037019583395</v>
      </c>
      <c r="H11" s="12">
        <v>66.738007021579847</v>
      </c>
      <c r="I11" s="12">
        <v>29.255987615948907</v>
      </c>
      <c r="J11" s="12">
        <v>10.066000999114387</v>
      </c>
      <c r="K11" s="11">
        <f t="shared" si="1"/>
        <v>27.542174203800936</v>
      </c>
      <c r="L11" s="12">
        <f t="shared" si="1"/>
        <v>19.212813748706314</v>
      </c>
      <c r="M11" s="12">
        <f t="shared" si="0"/>
        <v>8.4223348311544886</v>
      </c>
      <c r="N11" s="33">
        <f t="shared" si="0"/>
        <v>2.89784203966027</v>
      </c>
    </row>
    <row r="12" spans="1:14" x14ac:dyDescent="0.25">
      <c r="A12" s="19"/>
      <c r="B12" s="22" t="s">
        <v>49</v>
      </c>
      <c r="C12" s="19" t="s">
        <v>18</v>
      </c>
      <c r="D12" s="22" t="s">
        <v>21</v>
      </c>
      <c r="E12" s="32" t="s">
        <v>18</v>
      </c>
      <c r="F12" s="22" t="s">
        <v>43</v>
      </c>
      <c r="G12" s="11">
        <v>5110.6683581852676</v>
      </c>
      <c r="H12" s="12">
        <v>2062.8306127425772</v>
      </c>
      <c r="I12" s="12">
        <v>836.32557600184953</v>
      </c>
      <c r="J12" s="12">
        <v>280.90229097209539</v>
      </c>
      <c r="K12" s="11">
        <f t="shared" si="1"/>
        <v>1471.2803645075919</v>
      </c>
      <c r="L12" s="12">
        <f t="shared" si="1"/>
        <v>593.85621666732607</v>
      </c>
      <c r="M12" s="12">
        <f t="shared" si="0"/>
        <v>240.76486910685529</v>
      </c>
      <c r="N12" s="33">
        <f t="shared" si="0"/>
        <v>80.867314426795389</v>
      </c>
    </row>
    <row r="13" spans="1:14" x14ac:dyDescent="0.25">
      <c r="A13" s="19"/>
      <c r="C13" s="19"/>
      <c r="E13" s="32"/>
      <c r="F13" s="22" t="s">
        <v>44</v>
      </c>
      <c r="G13" s="11">
        <v>648.08420901809859</v>
      </c>
      <c r="H13" s="12">
        <v>452.08926169757558</v>
      </c>
      <c r="I13" s="12">
        <v>198.18269126992368</v>
      </c>
      <c r="J13" s="12">
        <v>68.18799606145258</v>
      </c>
      <c r="K13" s="11">
        <f t="shared" si="1"/>
        <v>186.57316508292132</v>
      </c>
      <c r="L13" s="12">
        <f t="shared" si="1"/>
        <v>130.14932825274605</v>
      </c>
      <c r="M13" s="12">
        <f t="shared" si="0"/>
        <v>57.053653615325956</v>
      </c>
      <c r="N13" s="33">
        <f t="shared" si="0"/>
        <v>19.630242596285356</v>
      </c>
    </row>
    <row r="14" spans="1:14" x14ac:dyDescent="0.25">
      <c r="A14" s="19"/>
      <c r="B14" s="22" t="s">
        <v>47</v>
      </c>
      <c r="C14" s="19" t="s">
        <v>20</v>
      </c>
      <c r="D14" s="22" t="s">
        <v>21</v>
      </c>
      <c r="E14" s="32" t="s">
        <v>19</v>
      </c>
      <c r="F14" s="22" t="s">
        <v>43</v>
      </c>
      <c r="G14" s="11">
        <v>186.05498278505354</v>
      </c>
      <c r="H14" s="12">
        <v>71.122872361217219</v>
      </c>
      <c r="I14" s="12">
        <v>28.221187804162664</v>
      </c>
      <c r="J14" s="12">
        <v>9.4595964213001231</v>
      </c>
      <c r="K14" s="11">
        <f t="shared" si="1"/>
        <v>53.562278689444938</v>
      </c>
      <c r="L14" s="12">
        <f t="shared" si="1"/>
        <v>20.475146935497008</v>
      </c>
      <c r="M14" s="12">
        <f t="shared" si="0"/>
        <v>8.1244323773905229</v>
      </c>
      <c r="N14" s="33">
        <f t="shared" si="0"/>
        <v>2.7232677793569762</v>
      </c>
    </row>
    <row r="15" spans="1:14" x14ac:dyDescent="0.25">
      <c r="A15" s="19"/>
      <c r="C15" s="19"/>
      <c r="E15" s="32"/>
      <c r="F15" s="22" t="s">
        <v>44</v>
      </c>
      <c r="G15" s="11">
        <v>16.734134300082648</v>
      </c>
      <c r="H15" s="12">
        <v>11.40873258587717</v>
      </c>
      <c r="I15" s="12">
        <v>4.9858359974067117</v>
      </c>
      <c r="J15" s="12">
        <v>1.7144791523814824</v>
      </c>
      <c r="K15" s="11">
        <f t="shared" si="1"/>
        <v>4.8174918596140435</v>
      </c>
      <c r="L15" s="12">
        <f t="shared" si="1"/>
        <v>3.2843931676050486</v>
      </c>
      <c r="M15" s="12">
        <f t="shared" si="0"/>
        <v>1.4353431076956797</v>
      </c>
      <c r="N15" s="33">
        <f t="shared" si="0"/>
        <v>0.49357135612536496</v>
      </c>
    </row>
    <row r="16" spans="1:14" x14ac:dyDescent="0.25">
      <c r="A16" s="19"/>
      <c r="B16" s="22" t="s">
        <v>48</v>
      </c>
      <c r="C16" s="19" t="s">
        <v>20</v>
      </c>
      <c r="D16" s="22" t="s">
        <v>21</v>
      </c>
      <c r="E16" s="32" t="s">
        <v>20</v>
      </c>
      <c r="F16" s="22" t="s">
        <v>43</v>
      </c>
      <c r="G16" s="11">
        <v>897.29098410278846</v>
      </c>
      <c r="H16" s="12">
        <v>343.00565982122322</v>
      </c>
      <c r="I16" s="12">
        <v>136.10287130338003</v>
      </c>
      <c r="J16" s="12">
        <v>45.620979642827791</v>
      </c>
      <c r="K16" s="11">
        <f t="shared" si="1"/>
        <v>258.31584318042121</v>
      </c>
      <c r="L16" s="12">
        <f t="shared" si="1"/>
        <v>98.745889351570796</v>
      </c>
      <c r="M16" s="12">
        <f t="shared" si="0"/>
        <v>39.181858040358428</v>
      </c>
      <c r="N16" s="33">
        <f t="shared" si="0"/>
        <v>13.133556484953955</v>
      </c>
    </row>
    <row r="17" spans="1:14" x14ac:dyDescent="0.25">
      <c r="A17" s="19"/>
      <c r="C17" s="19"/>
      <c r="E17" s="32"/>
      <c r="F17" s="22" t="s">
        <v>44</v>
      </c>
      <c r="G17" s="11">
        <v>80.70403495495971</v>
      </c>
      <c r="H17" s="12">
        <v>55.021116532922264</v>
      </c>
      <c r="I17" s="12">
        <v>24.04528823534184</v>
      </c>
      <c r="J17" s="12">
        <v>8.2684519534817813</v>
      </c>
      <c r="K17" s="11">
        <f t="shared" si="1"/>
        <v>23.233411687846043</v>
      </c>
      <c r="L17" s="12">
        <f t="shared" si="1"/>
        <v>15.83970680831213</v>
      </c>
      <c r="M17" s="12">
        <f t="shared" si="0"/>
        <v>6.9222571217956901</v>
      </c>
      <c r="N17" s="33">
        <f t="shared" si="0"/>
        <v>2.3803561787663905</v>
      </c>
    </row>
    <row r="18" spans="1:14" x14ac:dyDescent="0.25">
      <c r="A18" s="19"/>
      <c r="B18" s="22" t="s">
        <v>49</v>
      </c>
      <c r="C18" s="19" t="s">
        <v>20</v>
      </c>
      <c r="D18" s="22" t="s">
        <v>21</v>
      </c>
      <c r="E18" s="32" t="s">
        <v>18</v>
      </c>
      <c r="F18" s="22" t="s">
        <v>43</v>
      </c>
      <c r="G18" s="11">
        <v>6078.3298248590381</v>
      </c>
      <c r="H18" s="12">
        <v>2323.5511881037246</v>
      </c>
      <c r="I18" s="12">
        <v>921.97309072428823</v>
      </c>
      <c r="J18" s="12">
        <v>309.04061905799932</v>
      </c>
      <c r="K18" s="11">
        <f t="shared" si="1"/>
        <v>1749.8547535358939</v>
      </c>
      <c r="L18" s="12">
        <f t="shared" si="1"/>
        <v>668.91353525416298</v>
      </c>
      <c r="M18" s="12">
        <f t="shared" si="1"/>
        <v>265.4214302155757</v>
      </c>
      <c r="N18" s="33">
        <f t="shared" si="1"/>
        <v>88.967892805464302</v>
      </c>
    </row>
    <row r="19" spans="1:14" x14ac:dyDescent="0.25">
      <c r="A19" s="19"/>
      <c r="C19" s="19"/>
      <c r="E19" s="32"/>
      <c r="F19" s="22" t="s">
        <v>44</v>
      </c>
      <c r="G19" s="11">
        <v>546.69639096362948</v>
      </c>
      <c r="H19" s="12">
        <v>372.71799175995619</v>
      </c>
      <c r="I19" s="12">
        <v>162.88494503748157</v>
      </c>
      <c r="J19" s="12">
        <v>56.01123716239745</v>
      </c>
      <c r="K19" s="11">
        <f t="shared" si="1"/>
        <v>157.3852202880106</v>
      </c>
      <c r="L19" s="12">
        <f t="shared" si="1"/>
        <v>107.29959847557903</v>
      </c>
      <c r="M19" s="12">
        <f t="shared" si="1"/>
        <v>46.891992301500338</v>
      </c>
      <c r="N19" s="33">
        <f t="shared" si="1"/>
        <v>16.124746834105942</v>
      </c>
    </row>
    <row r="20" spans="1:14" x14ac:dyDescent="0.25">
      <c r="A20" s="19"/>
      <c r="B20" s="22" t="s">
        <v>47</v>
      </c>
      <c r="C20" s="19" t="s">
        <v>19</v>
      </c>
      <c r="D20" s="22" t="s">
        <v>21</v>
      </c>
      <c r="E20" s="32" t="s">
        <v>19</v>
      </c>
      <c r="F20" s="22" t="s">
        <v>43</v>
      </c>
      <c r="G20" s="11">
        <v>181.4219035970348</v>
      </c>
      <c r="H20" s="12">
        <v>69.426723909021035</v>
      </c>
      <c r="I20" s="12">
        <v>27.559105145504375</v>
      </c>
      <c r="J20" s="12">
        <v>9.2380201374510467</v>
      </c>
      <c r="K20" s="11">
        <f t="shared" si="1"/>
        <v>52.228488672406691</v>
      </c>
      <c r="L20" s="12">
        <f t="shared" si="1"/>
        <v>19.986852697227885</v>
      </c>
      <c r="M20" s="12">
        <f t="shared" si="1"/>
        <v>7.9338292806732822</v>
      </c>
      <c r="N20" s="33">
        <f t="shared" si="1"/>
        <v>2.6594794814633</v>
      </c>
    </row>
    <row r="21" spans="1:14" x14ac:dyDescent="0.25">
      <c r="A21" s="19"/>
      <c r="C21" s="19"/>
      <c r="E21" s="32"/>
      <c r="F21" s="22" t="s">
        <v>44</v>
      </c>
      <c r="G21" s="11">
        <v>16.456560834815299</v>
      </c>
      <c r="H21" s="12">
        <v>11.218311219247925</v>
      </c>
      <c r="I21" s="12">
        <v>4.9025477420306283</v>
      </c>
      <c r="J21" s="12">
        <v>1.6858343362931525</v>
      </c>
      <c r="K21" s="11">
        <f t="shared" si="1"/>
        <v>4.7375828613120694</v>
      </c>
      <c r="L21" s="12">
        <f t="shared" si="1"/>
        <v>3.2295738762582333</v>
      </c>
      <c r="M21" s="12">
        <f t="shared" si="1"/>
        <v>1.4113657399346384</v>
      </c>
      <c r="N21" s="33">
        <f t="shared" si="1"/>
        <v>0.48532496788375806</v>
      </c>
    </row>
    <row r="22" spans="1:14" x14ac:dyDescent="0.25">
      <c r="A22" s="19"/>
      <c r="B22" s="22" t="s">
        <v>48</v>
      </c>
      <c r="C22" s="19" t="s">
        <v>19</v>
      </c>
      <c r="D22" s="22" t="s">
        <v>21</v>
      </c>
      <c r="E22" s="32" t="s">
        <v>20</v>
      </c>
      <c r="F22" s="22" t="s">
        <v>43</v>
      </c>
      <c r="G22" s="11">
        <v>874.94694299292883</v>
      </c>
      <c r="H22" s="12">
        <v>334.82561169204297</v>
      </c>
      <c r="I22" s="12">
        <v>132.9098323884738</v>
      </c>
      <c r="J22" s="12">
        <v>44.552379389221755</v>
      </c>
      <c r="K22" s="11">
        <f t="shared" si="1"/>
        <v>251.88334812406816</v>
      </c>
      <c r="L22" s="12">
        <f t="shared" si="1"/>
        <v>96.390983231725528</v>
      </c>
      <c r="M22" s="12">
        <f t="shared" si="1"/>
        <v>38.262632778737597</v>
      </c>
      <c r="N22" s="33">
        <f t="shared" si="1"/>
        <v>12.825923420069138</v>
      </c>
    </row>
    <row r="23" spans="1:14" x14ac:dyDescent="0.25">
      <c r="A23" s="19"/>
      <c r="C23" s="19"/>
      <c r="E23" s="32"/>
      <c r="F23" s="22" t="s">
        <v>44</v>
      </c>
      <c r="G23" s="11">
        <v>79.365376005425944</v>
      </c>
      <c r="H23" s="12">
        <v>54.10276770453131</v>
      </c>
      <c r="I23" s="12">
        <v>23.643612346247544</v>
      </c>
      <c r="J23" s="12">
        <v>8.130306041813105</v>
      </c>
      <c r="K23" s="11">
        <f t="shared" si="1"/>
        <v>22.848033007566986</v>
      </c>
      <c r="L23" s="12">
        <f t="shared" si="1"/>
        <v>15.575328745741086</v>
      </c>
      <c r="M23" s="12">
        <f t="shared" si="1"/>
        <v>6.8066210039532837</v>
      </c>
      <c r="N23" s="33">
        <f t="shared" si="1"/>
        <v>2.3405861618077286</v>
      </c>
    </row>
    <row r="24" spans="1:14" x14ac:dyDescent="0.25">
      <c r="A24" s="19"/>
      <c r="B24" s="22" t="s">
        <v>49</v>
      </c>
      <c r="C24" s="19" t="s">
        <v>19</v>
      </c>
      <c r="D24" s="22" t="s">
        <v>21</v>
      </c>
      <c r="E24" s="32" t="s">
        <v>18</v>
      </c>
      <c r="F24" s="22" t="s">
        <v>43</v>
      </c>
      <c r="G24" s="11">
        <v>5926.969280852526</v>
      </c>
      <c r="H24" s="12">
        <v>2268.1388063978111</v>
      </c>
      <c r="I24" s="12">
        <v>900.34315794633142</v>
      </c>
      <c r="J24" s="12">
        <v>301.80182483469588</v>
      </c>
      <c r="K24" s="11">
        <f t="shared" si="1"/>
        <v>1706.280453512825</v>
      </c>
      <c r="L24" s="12">
        <f t="shared" si="1"/>
        <v>652.96118940805934</v>
      </c>
      <c r="M24" s="12">
        <f t="shared" si="1"/>
        <v>259.19451562213351</v>
      </c>
      <c r="N24" s="33">
        <f t="shared" si="1"/>
        <v>86.883958756720986</v>
      </c>
    </row>
    <row r="25" spans="1:14" ht="15.75" thickBot="1" x14ac:dyDescent="0.3">
      <c r="A25" s="20"/>
      <c r="B25" s="34"/>
      <c r="C25" s="20"/>
      <c r="D25" s="34"/>
      <c r="E25" s="35"/>
      <c r="F25" s="34" t="s">
        <v>44</v>
      </c>
      <c r="G25" s="13">
        <v>537.62819484617751</v>
      </c>
      <c r="H25" s="14">
        <v>366.49701420403591</v>
      </c>
      <c r="I25" s="14">
        <v>160.16395643973038</v>
      </c>
      <c r="J25" s="14">
        <v>55.075424332496262</v>
      </c>
      <c r="K25" s="13">
        <f t="shared" si="1"/>
        <v>154.77463044847568</v>
      </c>
      <c r="L25" s="14">
        <f t="shared" si="1"/>
        <v>105.50867770268076</v>
      </c>
      <c r="M25" s="14">
        <f t="shared" si="1"/>
        <v>46.108662839413725</v>
      </c>
      <c r="N25" s="36">
        <f t="shared" si="1"/>
        <v>15.85534116248126</v>
      </c>
    </row>
  </sheetData>
  <sheetProtection algorithmName="SHA-512" hashValue="/mvRfzHv4da/vz19M8+0HO7ZvCFRiZCjpaCwjGfmkPz1aiwDzOde3l18SHf3bxbuhlG17HxkV+BFbnFBu0xnCw==" saltValue="WsC2q5S8emoiD4JjtpJoJg==" spinCount="100000" sheet="1" objects="1" scenarios="1"/>
  <mergeCells count="6">
    <mergeCell ref="K6:N6"/>
    <mergeCell ref="A6:A7"/>
    <mergeCell ref="B6:B7"/>
    <mergeCell ref="C6:E6"/>
    <mergeCell ref="F6:F7"/>
    <mergeCell ref="G6:J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39546-3230-4522-B8B5-DA2443971E6A}">
  <sheetPr>
    <tabColor theme="9"/>
  </sheetPr>
  <dimension ref="A1:M149"/>
  <sheetViews>
    <sheetView workbookViewId="0">
      <selection activeCell="A50" sqref="A50"/>
    </sheetView>
  </sheetViews>
  <sheetFormatPr defaultRowHeight="15" x14ac:dyDescent="0.25"/>
  <cols>
    <col min="1" max="1" width="24.28515625" bestFit="1" customWidth="1"/>
    <col min="4" max="4" width="7.85546875" bestFit="1" customWidth="1"/>
    <col min="5" max="5" width="9.5703125" bestFit="1" customWidth="1"/>
  </cols>
  <sheetData>
    <row r="1" spans="1:13" ht="15.75" thickBot="1" x14ac:dyDescent="0.3"/>
    <row r="2" spans="1:13" ht="15.75" thickBot="1" x14ac:dyDescent="0.3">
      <c r="A2" s="123" t="s">
        <v>75</v>
      </c>
      <c r="B2" s="125" t="s">
        <v>77</v>
      </c>
      <c r="C2" s="126"/>
      <c r="D2" s="127"/>
      <c r="E2" s="118" t="s">
        <v>1</v>
      </c>
      <c r="F2" s="120" t="s">
        <v>78</v>
      </c>
      <c r="G2" s="121"/>
      <c r="H2" s="121"/>
      <c r="I2" s="121"/>
      <c r="J2" s="120" t="s">
        <v>79</v>
      </c>
      <c r="K2" s="121"/>
      <c r="L2" s="121"/>
      <c r="M2" s="122"/>
    </row>
    <row r="3" spans="1:13" ht="30.75" thickBot="1" x14ac:dyDescent="0.3">
      <c r="A3" s="124"/>
      <c r="B3" s="76" t="s">
        <v>22</v>
      </c>
      <c r="C3" s="77" t="s">
        <v>36</v>
      </c>
      <c r="D3" s="78" t="s">
        <v>80</v>
      </c>
      <c r="E3" s="119"/>
      <c r="F3" s="79" t="s">
        <v>81</v>
      </c>
      <c r="G3" s="80" t="s">
        <v>82</v>
      </c>
      <c r="H3" s="80" t="s">
        <v>83</v>
      </c>
      <c r="I3" s="80" t="s">
        <v>84</v>
      </c>
      <c r="J3" s="79" t="s">
        <v>81</v>
      </c>
      <c r="K3" s="80" t="s">
        <v>82</v>
      </c>
      <c r="L3" s="80" t="s">
        <v>83</v>
      </c>
      <c r="M3" s="81" t="s">
        <v>84</v>
      </c>
    </row>
    <row r="4" spans="1:13" ht="15.75" thickTop="1" x14ac:dyDescent="0.25">
      <c r="A4" s="47" t="s">
        <v>7</v>
      </c>
      <c r="B4" s="47" t="s">
        <v>18</v>
      </c>
      <c r="C4" s="48" t="s">
        <v>18</v>
      </c>
      <c r="D4" s="49" t="s">
        <v>18</v>
      </c>
      <c r="E4" s="48" t="s">
        <v>43</v>
      </c>
      <c r="F4" s="50">
        <v>1576.1901852093199</v>
      </c>
      <c r="G4" s="51">
        <v>636.226323189146</v>
      </c>
      <c r="H4" s="51">
        <v>257.94691973793988</v>
      </c>
      <c r="I4" s="51">
        <v>86.638493731367376</v>
      </c>
      <c r="J4" s="50">
        <v>453.76015575612706</v>
      </c>
      <c r="K4" s="51">
        <v>183.15946782025927</v>
      </c>
      <c r="L4" s="51">
        <v>74.258827123426698</v>
      </c>
      <c r="M4" s="52">
        <v>24.941848248344893</v>
      </c>
    </row>
    <row r="5" spans="1:13" x14ac:dyDescent="0.25">
      <c r="A5" s="47"/>
      <c r="B5" s="47"/>
      <c r="C5" s="48"/>
      <c r="D5" s="49"/>
      <c r="E5" s="48" t="s">
        <v>44</v>
      </c>
      <c r="F5" s="50">
        <v>199.91845511015558</v>
      </c>
      <c r="G5" s="51">
        <v>139.4618165929011</v>
      </c>
      <c r="H5" s="51">
        <v>61.136156844327502</v>
      </c>
      <c r="I5" s="51">
        <v>21.034906100163003</v>
      </c>
      <c r="J5" s="50">
        <v>57.553352495505756</v>
      </c>
      <c r="K5" s="51">
        <v>40.148845115935849</v>
      </c>
      <c r="L5" s="51">
        <v>17.600129928691949</v>
      </c>
      <c r="M5" s="52">
        <v>6.0556158500999109</v>
      </c>
    </row>
    <row r="6" spans="1:13" x14ac:dyDescent="0.25">
      <c r="A6" s="47"/>
      <c r="B6" s="47" t="s">
        <v>20</v>
      </c>
      <c r="C6" s="48" t="s">
        <v>20</v>
      </c>
      <c r="D6" s="49" t="s">
        <v>20</v>
      </c>
      <c r="E6" s="48" t="s">
        <v>43</v>
      </c>
      <c r="F6" s="50">
        <v>71.420904125612026</v>
      </c>
      <c r="G6" s="51">
        <v>27.335358365724325</v>
      </c>
      <c r="H6" s="51">
        <v>10.851478536433159</v>
      </c>
      <c r="I6" s="51">
        <v>3.6375181047503573</v>
      </c>
      <c r="J6" s="50">
        <v>20.560945553646693</v>
      </c>
      <c r="K6" s="51">
        <v>7.8694161314254059</v>
      </c>
      <c r="L6" s="51">
        <v>3.1239685648862676</v>
      </c>
      <c r="M6" s="52">
        <v>1.0471837708836245</v>
      </c>
    </row>
    <row r="7" spans="1:13" x14ac:dyDescent="0.25">
      <c r="A7" s="47"/>
      <c r="B7" s="47"/>
      <c r="C7" s="48"/>
      <c r="D7" s="49"/>
      <c r="E7" s="48" t="s">
        <v>44</v>
      </c>
      <c r="F7" s="50">
        <v>6.4852763062430183</v>
      </c>
      <c r="G7" s="51">
        <v>4.4213433292501954</v>
      </c>
      <c r="H7" s="51">
        <v>1.9322071439288719</v>
      </c>
      <c r="I7" s="51">
        <v>0.66442764058226678</v>
      </c>
      <c r="J7" s="50">
        <v>1.867008191306273</v>
      </c>
      <c r="K7" s="51">
        <v>1.2728346214549306</v>
      </c>
      <c r="L7" s="51">
        <v>0.55625179169976346</v>
      </c>
      <c r="M7" s="52">
        <v>0.19127817982145792</v>
      </c>
    </row>
    <row r="8" spans="1:13" x14ac:dyDescent="0.25">
      <c r="A8" s="47"/>
      <c r="B8" s="47" t="s">
        <v>19</v>
      </c>
      <c r="C8" s="54" t="s">
        <v>19</v>
      </c>
      <c r="D8" s="49" t="s">
        <v>19</v>
      </c>
      <c r="E8" s="54" t="s">
        <v>43</v>
      </c>
      <c r="F8" s="50">
        <v>4.2257580503531926</v>
      </c>
      <c r="G8" s="51">
        <v>1.6174819387469972</v>
      </c>
      <c r="H8" s="51">
        <v>0.64211740300604225</v>
      </c>
      <c r="I8" s="51">
        <v>0.21524433259405265</v>
      </c>
      <c r="J8" s="50">
        <v>1.2165287216664964</v>
      </c>
      <c r="K8" s="51">
        <v>0.46564739670745409</v>
      </c>
      <c r="L8" s="51">
        <v>0.18485541626631027</v>
      </c>
      <c r="M8" s="52">
        <v>6.1965429552862203E-2</v>
      </c>
    </row>
    <row r="9" spans="1:13" ht="15.75" thickBot="1" x14ac:dyDescent="0.3">
      <c r="A9" s="57"/>
      <c r="B9" s="57"/>
      <c r="C9" s="58"/>
      <c r="D9" s="59"/>
      <c r="E9" s="58" t="s">
        <v>44</v>
      </c>
      <c r="F9" s="60">
        <v>0.38398313587009686</v>
      </c>
      <c r="G9" s="61">
        <v>0.2617584601092649</v>
      </c>
      <c r="H9" s="61">
        <v>0.11439185378686149</v>
      </c>
      <c r="I9" s="61">
        <v>3.9335816187659155E-2</v>
      </c>
      <c r="J9" s="60">
        <v>0.11054265479835002</v>
      </c>
      <c r="K9" s="61">
        <v>7.5356109144843128E-2</v>
      </c>
      <c r="L9" s="61">
        <v>3.2931600436698023E-2</v>
      </c>
      <c r="M9" s="62">
        <v>1.1324157609658145E-2</v>
      </c>
    </row>
    <row r="10" spans="1:13" x14ac:dyDescent="0.25">
      <c r="A10" s="54"/>
      <c r="B10" s="54"/>
      <c r="C10" s="54"/>
      <c r="D10" s="54"/>
      <c r="E10" s="54"/>
      <c r="F10" s="55"/>
      <c r="G10" s="55"/>
      <c r="H10" s="55"/>
      <c r="I10" s="55"/>
      <c r="J10" s="55"/>
      <c r="K10" s="55"/>
      <c r="L10" s="55"/>
      <c r="M10" s="55"/>
    </row>
    <row r="11" spans="1:13" ht="15.75" thickBot="1" x14ac:dyDescent="0.3">
      <c r="A11" s="58"/>
      <c r="B11" s="58"/>
      <c r="C11" s="58"/>
      <c r="D11" s="58"/>
      <c r="E11" s="58"/>
      <c r="F11" s="61"/>
      <c r="G11" s="61"/>
      <c r="H11" s="61"/>
      <c r="I11" s="61"/>
      <c r="J11" s="61"/>
      <c r="K11" s="61"/>
      <c r="L11" s="61"/>
      <c r="M11" s="61"/>
    </row>
    <row r="12" spans="1:13" ht="15.75" thickBot="1" x14ac:dyDescent="0.3">
      <c r="A12" s="131" t="s">
        <v>75</v>
      </c>
      <c r="B12" s="132" t="s">
        <v>77</v>
      </c>
      <c r="C12" s="133"/>
      <c r="D12" s="134"/>
      <c r="E12" s="135" t="s">
        <v>1</v>
      </c>
      <c r="F12" s="136" t="s">
        <v>78</v>
      </c>
      <c r="G12" s="137"/>
      <c r="H12" s="137"/>
      <c r="I12" s="137"/>
      <c r="J12" s="136" t="s">
        <v>79</v>
      </c>
      <c r="K12" s="137"/>
      <c r="L12" s="137"/>
      <c r="M12" s="138"/>
    </row>
    <row r="13" spans="1:13" ht="30.75" thickBot="1" x14ac:dyDescent="0.3">
      <c r="A13" s="124"/>
      <c r="B13" s="76" t="s">
        <v>22</v>
      </c>
      <c r="C13" s="77" t="s">
        <v>36</v>
      </c>
      <c r="D13" s="78" t="s">
        <v>80</v>
      </c>
      <c r="E13" s="119"/>
      <c r="F13" s="79" t="s">
        <v>81</v>
      </c>
      <c r="G13" s="80" t="s">
        <v>82</v>
      </c>
      <c r="H13" s="80" t="s">
        <v>83</v>
      </c>
      <c r="I13" s="80" t="s">
        <v>84</v>
      </c>
      <c r="J13" s="79" t="s">
        <v>81</v>
      </c>
      <c r="K13" s="80" t="s">
        <v>82</v>
      </c>
      <c r="L13" s="80" t="s">
        <v>83</v>
      </c>
      <c r="M13" s="81" t="s">
        <v>84</v>
      </c>
    </row>
    <row r="14" spans="1:13" ht="15.75" thickTop="1" x14ac:dyDescent="0.25">
      <c r="A14" s="47" t="s">
        <v>8</v>
      </c>
      <c r="B14" s="47" t="s">
        <v>18</v>
      </c>
      <c r="C14" s="48" t="s">
        <v>18</v>
      </c>
      <c r="D14" s="49" t="s">
        <v>18</v>
      </c>
      <c r="E14" s="48" t="s">
        <v>43</v>
      </c>
      <c r="F14" s="50">
        <v>74.091987590592652</v>
      </c>
      <c r="G14" s="51">
        <v>73.435958997023533</v>
      </c>
      <c r="H14" s="51">
        <v>67.549638557055886</v>
      </c>
      <c r="I14" s="51">
        <v>23.973360004026876</v>
      </c>
      <c r="J14" s="50">
        <v>21.329908119510069</v>
      </c>
      <c r="K14" s="51">
        <v>21.141047892113804</v>
      </c>
      <c r="L14" s="51">
        <v>19.446469595196234</v>
      </c>
      <c r="M14" s="52">
        <v>6.9015501247904982</v>
      </c>
    </row>
    <row r="15" spans="1:13" x14ac:dyDescent="0.25">
      <c r="A15" s="47"/>
      <c r="B15" s="47"/>
      <c r="C15" s="48"/>
      <c r="D15" s="49"/>
      <c r="E15" s="48" t="s">
        <v>44</v>
      </c>
      <c r="F15" s="50">
        <v>61.626535782939634</v>
      </c>
      <c r="G15" s="51">
        <v>33.36913894097961</v>
      </c>
      <c r="H15" s="51">
        <v>17.662423446968933</v>
      </c>
      <c r="I15" s="51">
        <v>7.234883404430553</v>
      </c>
      <c r="J15" s="50">
        <v>17.741302247649521</v>
      </c>
      <c r="K15" s="51">
        <v>9.6064458625568285</v>
      </c>
      <c r="L15" s="51">
        <v>5.084731582225249</v>
      </c>
      <c r="M15" s="52">
        <v>2.08280818601586</v>
      </c>
    </row>
    <row r="16" spans="1:13" x14ac:dyDescent="0.25">
      <c r="A16" s="47"/>
      <c r="B16" s="47" t="s">
        <v>20</v>
      </c>
      <c r="C16" s="48" t="s">
        <v>18</v>
      </c>
      <c r="D16" s="49" t="s">
        <v>20</v>
      </c>
      <c r="E16" s="48" t="s">
        <v>43</v>
      </c>
      <c r="F16" s="50">
        <v>49.440717954784908</v>
      </c>
      <c r="G16" s="51">
        <v>19.952720602488867</v>
      </c>
      <c r="H16" s="51">
        <v>8.1129481802976677</v>
      </c>
      <c r="I16" s="51">
        <v>2.7470643343833121</v>
      </c>
      <c r="J16" s="50">
        <v>14.233198563458034</v>
      </c>
      <c r="K16" s="51">
        <v>5.7440718089114888</v>
      </c>
      <c r="L16" s="51">
        <v>2.3355891087752023</v>
      </c>
      <c r="M16" s="52">
        <v>0.79083625309869277</v>
      </c>
    </row>
    <row r="17" spans="1:13" x14ac:dyDescent="0.25">
      <c r="A17" s="47"/>
      <c r="B17" s="47"/>
      <c r="C17" s="48"/>
      <c r="D17" s="49"/>
      <c r="E17" s="48" t="s">
        <v>44</v>
      </c>
      <c r="F17" s="50">
        <v>6.2572706905052344</v>
      </c>
      <c r="G17" s="51">
        <v>4.3755660829356193</v>
      </c>
      <c r="H17" s="51">
        <v>1.9395388173325334</v>
      </c>
      <c r="I17" s="51">
        <v>0.68926121339493029</v>
      </c>
      <c r="J17" s="50">
        <v>1.801368990731814</v>
      </c>
      <c r="K17" s="51">
        <v>1.2596560782735886</v>
      </c>
      <c r="L17" s="51">
        <v>0.55836246419145696</v>
      </c>
      <c r="M17" s="52">
        <v>0.19842737157077645</v>
      </c>
    </row>
    <row r="18" spans="1:13" x14ac:dyDescent="0.25">
      <c r="A18" s="47"/>
      <c r="B18" s="47" t="s">
        <v>19</v>
      </c>
      <c r="C18" s="54" t="s">
        <v>19</v>
      </c>
      <c r="D18" s="49" t="s">
        <v>19</v>
      </c>
      <c r="E18" s="54" t="s">
        <v>43</v>
      </c>
      <c r="F18" s="50">
        <v>3.2885209590757434</v>
      </c>
      <c r="G18" s="55">
        <v>1.2557014918867135</v>
      </c>
      <c r="H18" s="55">
        <v>0.49940421466910073</v>
      </c>
      <c r="I18" s="55">
        <v>0.16862774469181585</v>
      </c>
      <c r="J18" s="50">
        <v>0.94671302778054767</v>
      </c>
      <c r="K18" s="55">
        <v>0.36149654393771508</v>
      </c>
      <c r="L18" s="55">
        <v>0.14377055279241152</v>
      </c>
      <c r="M18" s="52">
        <v>4.8545253240490964E-2</v>
      </c>
    </row>
    <row r="19" spans="1:13" ht="15.75" thickBot="1" x14ac:dyDescent="0.3">
      <c r="A19" s="57"/>
      <c r="B19" s="57"/>
      <c r="C19" s="58"/>
      <c r="D19" s="59"/>
      <c r="E19" s="58" t="s">
        <v>44</v>
      </c>
      <c r="F19" s="60">
        <v>0.29274186449935946</v>
      </c>
      <c r="G19" s="61">
        <v>0.20025213319517826</v>
      </c>
      <c r="H19" s="61">
        <v>8.871520586538463E-2</v>
      </c>
      <c r="I19" s="61">
        <v>3.1731408423910333E-2</v>
      </c>
      <c r="J19" s="60">
        <v>8.4275739868236638E-2</v>
      </c>
      <c r="K19" s="61">
        <v>5.7649413124009279E-2</v>
      </c>
      <c r="L19" s="61">
        <v>2.5539700734824606E-2</v>
      </c>
      <c r="M19" s="62">
        <v>9.1349692212952735E-3</v>
      </c>
    </row>
    <row r="21" spans="1:13" s="53" customFormat="1" ht="15.75" thickBot="1" x14ac:dyDescent="0.3"/>
    <row r="22" spans="1:13" s="53" customFormat="1" ht="15.75" thickBot="1" x14ac:dyDescent="0.3">
      <c r="A22" s="123" t="s">
        <v>75</v>
      </c>
      <c r="B22" s="125" t="s">
        <v>77</v>
      </c>
      <c r="C22" s="126"/>
      <c r="D22" s="127"/>
      <c r="E22" s="118" t="s">
        <v>1</v>
      </c>
      <c r="F22" s="120" t="s">
        <v>78</v>
      </c>
      <c r="G22" s="121"/>
      <c r="H22" s="121"/>
      <c r="I22" s="121"/>
      <c r="J22" s="120" t="s">
        <v>79</v>
      </c>
      <c r="K22" s="121"/>
      <c r="L22" s="121"/>
      <c r="M22" s="122"/>
    </row>
    <row r="23" spans="1:13" s="53" customFormat="1" ht="30.75" thickBot="1" x14ac:dyDescent="0.3">
      <c r="A23" s="124"/>
      <c r="B23" s="76" t="s">
        <v>22</v>
      </c>
      <c r="C23" s="77" t="s">
        <v>36</v>
      </c>
      <c r="D23" s="78" t="s">
        <v>80</v>
      </c>
      <c r="E23" s="119"/>
      <c r="F23" s="79" t="s">
        <v>81</v>
      </c>
      <c r="G23" s="80" t="s">
        <v>82</v>
      </c>
      <c r="H23" s="80" t="s">
        <v>83</v>
      </c>
      <c r="I23" s="80" t="s">
        <v>84</v>
      </c>
      <c r="J23" s="82" t="s">
        <v>81</v>
      </c>
      <c r="K23" s="83" t="s">
        <v>82</v>
      </c>
      <c r="L23" s="83" t="s">
        <v>83</v>
      </c>
      <c r="M23" s="84" t="s">
        <v>84</v>
      </c>
    </row>
    <row r="24" spans="1:13" s="53" customFormat="1" ht="15.75" thickTop="1" x14ac:dyDescent="0.25">
      <c r="A24" s="47" t="s">
        <v>4</v>
      </c>
      <c r="B24" s="47" t="s">
        <v>18</v>
      </c>
      <c r="C24" s="48" t="s">
        <v>21</v>
      </c>
      <c r="D24" s="49" t="s">
        <v>21</v>
      </c>
      <c r="E24" s="48" t="s">
        <v>43</v>
      </c>
      <c r="F24" s="50">
        <v>4.0022270922214584</v>
      </c>
      <c r="G24" s="51">
        <v>2.4607378144832661</v>
      </c>
      <c r="H24" s="51">
        <v>1.0577298727551006</v>
      </c>
      <c r="I24" s="51">
        <v>0.35727654447518403</v>
      </c>
      <c r="J24" s="50">
        <f>(F24*24.45)/(84.93)</f>
        <v>1.152177704048212</v>
      </c>
      <c r="K24" s="51">
        <f>(G24*24.45)/(84.93)</f>
        <v>0.70840738919246271</v>
      </c>
      <c r="L24" s="51">
        <f t="shared" ref="L24:M29" si="0">(H24*24.45)/(84.93)</f>
        <v>0.30450365464337931</v>
      </c>
      <c r="M24" s="52">
        <f t="shared" si="0"/>
        <v>0.10285425070550157</v>
      </c>
    </row>
    <row r="25" spans="1:13" s="53" customFormat="1" x14ac:dyDescent="0.25">
      <c r="A25" s="47"/>
      <c r="B25" s="47"/>
      <c r="C25" s="48"/>
      <c r="D25" s="49"/>
      <c r="E25" s="48" t="s">
        <v>44</v>
      </c>
      <c r="F25" s="50">
        <v>0.75205396819240511</v>
      </c>
      <c r="G25" s="51">
        <v>0.6205735008451162</v>
      </c>
      <c r="H25" s="51">
        <v>0.29592623010335273</v>
      </c>
      <c r="I25" s="51">
        <v>0.10334199692460225</v>
      </c>
      <c r="J25" s="50">
        <f t="shared" ref="J25:K29" si="1">(F25*24.45)/(84.93)</f>
        <v>0.21650440977633703</v>
      </c>
      <c r="K25" s="51">
        <f t="shared" si="1"/>
        <v>0.17865326852305535</v>
      </c>
      <c r="L25" s="51">
        <f t="shared" si="0"/>
        <v>8.5192468221205381E-2</v>
      </c>
      <c r="M25" s="52">
        <f t="shared" si="0"/>
        <v>2.9750521898110501E-2</v>
      </c>
    </row>
    <row r="26" spans="1:13" s="53" customFormat="1" x14ac:dyDescent="0.25">
      <c r="A26" s="47"/>
      <c r="B26" s="47" t="s">
        <v>85</v>
      </c>
      <c r="C26" s="48" t="s">
        <v>21</v>
      </c>
      <c r="D26" s="49" t="s">
        <v>21</v>
      </c>
      <c r="E26" s="48" t="s">
        <v>43</v>
      </c>
      <c r="F26" s="50">
        <v>6.8098434289164418</v>
      </c>
      <c r="G26" s="51">
        <v>2.745380119890712</v>
      </c>
      <c r="H26" s="51">
        <v>1.1196274956754668</v>
      </c>
      <c r="I26" s="51">
        <v>0.37627647593860991</v>
      </c>
      <c r="J26" s="50">
        <f t="shared" si="1"/>
        <v>1.9604459182504059</v>
      </c>
      <c r="K26" s="51">
        <f t="shared" si="1"/>
        <v>0.79035139445811731</v>
      </c>
      <c r="L26" s="51">
        <f t="shared" si="0"/>
        <v>0.32232299857841945</v>
      </c>
      <c r="M26" s="52">
        <f t="shared" si="0"/>
        <v>0.10832402963262701</v>
      </c>
    </row>
    <row r="27" spans="1:13" s="53" customFormat="1" x14ac:dyDescent="0.25">
      <c r="A27" s="47"/>
      <c r="B27" s="47"/>
      <c r="C27" s="48"/>
      <c r="D27" s="49"/>
      <c r="E27" s="48" t="s">
        <v>44</v>
      </c>
      <c r="F27" s="50">
        <v>0.8276764558027635</v>
      </c>
      <c r="G27" s="51">
        <v>0.60801554122767976</v>
      </c>
      <c r="H27" s="51">
        <v>0.26930878359699073</v>
      </c>
      <c r="I27" s="51">
        <v>9.2836905245785611E-2</v>
      </c>
      <c r="J27" s="50">
        <f t="shared" si="1"/>
        <v>0.2382749245776235</v>
      </c>
      <c r="K27" s="51">
        <f t="shared" si="1"/>
        <v>0.17503803111994312</v>
      </c>
      <c r="L27" s="51">
        <f t="shared" si="0"/>
        <v>7.7529727527922088E-2</v>
      </c>
      <c r="M27" s="52">
        <f t="shared" si="0"/>
        <v>2.6726272615794865E-2</v>
      </c>
    </row>
    <row r="28" spans="1:13" s="53" customFormat="1" x14ac:dyDescent="0.25">
      <c r="A28" s="47"/>
      <c r="B28" s="47" t="s">
        <v>19</v>
      </c>
      <c r="C28" s="48" t="s">
        <v>21</v>
      </c>
      <c r="D28" s="49" t="s">
        <v>21</v>
      </c>
      <c r="E28" s="48" t="s">
        <v>43</v>
      </c>
      <c r="F28" s="50">
        <v>7.0048886349340229</v>
      </c>
      <c r="G28" s="51">
        <v>2.7993895103160185</v>
      </c>
      <c r="H28" s="51">
        <v>1.1365709385802365</v>
      </c>
      <c r="I28" s="51">
        <v>0.38181001211429372</v>
      </c>
      <c r="J28" s="50">
        <f t="shared" si="1"/>
        <v>2.0165963396224753</v>
      </c>
      <c r="K28" s="51">
        <f t="shared" si="1"/>
        <v>0.80589984136614445</v>
      </c>
      <c r="L28" s="51">
        <f t="shared" si="0"/>
        <v>0.32720074706566327</v>
      </c>
      <c r="M28" s="52">
        <f t="shared" si="0"/>
        <v>0.10991704693505806</v>
      </c>
    </row>
    <row r="29" spans="1:13" s="53" customFormat="1" ht="15.75" thickBot="1" x14ac:dyDescent="0.3">
      <c r="A29" s="57"/>
      <c r="B29" s="57"/>
      <c r="C29" s="58"/>
      <c r="D29" s="59"/>
      <c r="E29" s="58" t="s">
        <v>44</v>
      </c>
      <c r="F29" s="60">
        <v>0.81470102511690523</v>
      </c>
      <c r="G29" s="61">
        <v>0.59230405188943902</v>
      </c>
      <c r="H29" s="61">
        <v>0.2618793043534669</v>
      </c>
      <c r="I29" s="61">
        <v>9.0246134038705225E-2</v>
      </c>
      <c r="J29" s="60">
        <f t="shared" si="1"/>
        <v>0.23453950387505393</v>
      </c>
      <c r="K29" s="61">
        <f t="shared" si="1"/>
        <v>0.17051494252557145</v>
      </c>
      <c r="L29" s="61">
        <f t="shared" si="0"/>
        <v>7.5390898286144647E-2</v>
      </c>
      <c r="M29" s="62">
        <f t="shared" si="0"/>
        <v>2.5980430675218918E-2</v>
      </c>
    </row>
    <row r="30" spans="1:13" s="53" customFormat="1" x14ac:dyDescent="0.25"/>
    <row r="31" spans="1:13" s="53" customFormat="1" ht="15.75" thickBot="1" x14ac:dyDescent="0.3"/>
    <row r="32" spans="1:13" s="53" customFormat="1" ht="15.75" thickBot="1" x14ac:dyDescent="0.3">
      <c r="A32" s="123" t="s">
        <v>75</v>
      </c>
      <c r="B32" s="128" t="s">
        <v>101</v>
      </c>
      <c r="C32" s="129"/>
      <c r="D32" s="130"/>
      <c r="E32" s="118" t="s">
        <v>1</v>
      </c>
      <c r="F32" s="120" t="s">
        <v>78</v>
      </c>
      <c r="G32" s="121"/>
      <c r="H32" s="121"/>
      <c r="I32" s="121"/>
      <c r="J32" s="120" t="s">
        <v>79</v>
      </c>
      <c r="K32" s="121"/>
      <c r="L32" s="121"/>
      <c r="M32" s="122"/>
    </row>
    <row r="33" spans="1:13" s="53" customFormat="1" ht="30.75" thickBot="1" x14ac:dyDescent="0.3">
      <c r="A33" s="124"/>
      <c r="B33" s="76" t="s">
        <v>22</v>
      </c>
      <c r="C33" s="77" t="s">
        <v>36</v>
      </c>
      <c r="D33" s="78" t="s">
        <v>80</v>
      </c>
      <c r="E33" s="119"/>
      <c r="F33" s="79" t="s">
        <v>81</v>
      </c>
      <c r="G33" s="80" t="s">
        <v>82</v>
      </c>
      <c r="H33" s="80" t="s">
        <v>83</v>
      </c>
      <c r="I33" s="80" t="s">
        <v>84</v>
      </c>
      <c r="J33" s="79" t="s">
        <v>81</v>
      </c>
      <c r="K33" s="80" t="s">
        <v>82</v>
      </c>
      <c r="L33" s="80" t="s">
        <v>83</v>
      </c>
      <c r="M33" s="81" t="s">
        <v>84</v>
      </c>
    </row>
    <row r="34" spans="1:13" s="53" customFormat="1" ht="15.75" thickTop="1" x14ac:dyDescent="0.25">
      <c r="A34" s="47" t="s">
        <v>6</v>
      </c>
      <c r="B34" s="47" t="s">
        <v>18</v>
      </c>
      <c r="C34" s="48" t="s">
        <v>20</v>
      </c>
      <c r="D34" s="49" t="s">
        <v>18</v>
      </c>
      <c r="E34" s="48" t="s">
        <v>43</v>
      </c>
      <c r="F34" s="50">
        <v>233.460372535223</v>
      </c>
      <c r="G34" s="51">
        <v>143.54127180771815</v>
      </c>
      <c r="H34" s="51">
        <v>61.700149552976882</v>
      </c>
      <c r="I34" s="51">
        <v>20.840875155081839</v>
      </c>
      <c r="J34" s="50">
        <f t="shared" ref="J34:M39" si="2">(F34*24.45)/(84.93)</f>
        <v>67.209538543343953</v>
      </c>
      <c r="K34" s="51">
        <f t="shared" si="2"/>
        <v>41.323255571632032</v>
      </c>
      <c r="L34" s="51">
        <f t="shared" ref="L34:M35" si="3">(H34*24.45)/(84.93)</f>
        <v>17.762494484520012</v>
      </c>
      <c r="M34" s="52">
        <f t="shared" si="3"/>
        <v>5.9997574183651352</v>
      </c>
    </row>
    <row r="35" spans="1:13" s="53" customFormat="1" x14ac:dyDescent="0.25">
      <c r="A35" s="47"/>
      <c r="B35" s="47"/>
      <c r="C35" s="48"/>
      <c r="D35" s="49"/>
      <c r="E35" s="48" t="s">
        <v>44</v>
      </c>
      <c r="F35" s="50">
        <v>43.869274665105991</v>
      </c>
      <c r="G35" s="51">
        <v>36.19967516944979</v>
      </c>
      <c r="H35" s="51">
        <v>17.262150880230461</v>
      </c>
      <c r="I35" s="51">
        <v>6.028208930833082</v>
      </c>
      <c r="J35" s="50">
        <f t="shared" si="2"/>
        <v>12.629268404119172</v>
      </c>
      <c r="K35" s="51">
        <f t="shared" si="2"/>
        <v>10.421312350088865</v>
      </c>
      <c r="L35" s="51">
        <f t="shared" si="3"/>
        <v>4.9694994586322228</v>
      </c>
      <c r="M35" s="52">
        <f t="shared" si="3"/>
        <v>1.7354257430692199</v>
      </c>
    </row>
    <row r="36" spans="1:13" s="53" customFormat="1" x14ac:dyDescent="0.25">
      <c r="A36" s="47"/>
      <c r="B36" s="47" t="s">
        <v>20</v>
      </c>
      <c r="C36" s="48" t="s">
        <v>20</v>
      </c>
      <c r="D36" s="49" t="s">
        <v>20</v>
      </c>
      <c r="E36" s="48" t="s">
        <v>43</v>
      </c>
      <c r="F36" s="50">
        <v>95.998867879535595</v>
      </c>
      <c r="G36" s="51">
        <v>38.701827165272682</v>
      </c>
      <c r="H36" s="51">
        <v>15.783471845364696</v>
      </c>
      <c r="I36" s="51">
        <v>5.3043973884074296</v>
      </c>
      <c r="J36" s="50">
        <f t="shared" si="2"/>
        <v>27.636551508944368</v>
      </c>
      <c r="K36" s="51">
        <f t="shared" si="2"/>
        <v>11.141642225255115</v>
      </c>
      <c r="L36" s="51">
        <f t="shared" si="2"/>
        <v>4.5438112165214504</v>
      </c>
      <c r="M36" s="52">
        <f t="shared" si="2"/>
        <v>1.5270518797428663</v>
      </c>
    </row>
    <row r="37" spans="1:13" s="53" customFormat="1" x14ac:dyDescent="0.25">
      <c r="A37" s="47"/>
      <c r="B37" s="47"/>
      <c r="C37" s="48"/>
      <c r="D37" s="49"/>
      <c r="E37" s="48" t="s">
        <v>44</v>
      </c>
      <c r="F37" s="50">
        <v>11.667816383298923</v>
      </c>
      <c r="G37" s="51">
        <v>8.5712401790576536</v>
      </c>
      <c r="H37" s="51">
        <v>3.7964658960506594</v>
      </c>
      <c r="I37" s="51">
        <v>1.3087287386360984</v>
      </c>
      <c r="J37" s="50">
        <f t="shared" si="2"/>
        <v>3.3589792837826287</v>
      </c>
      <c r="K37" s="51">
        <f t="shared" si="2"/>
        <v>2.4675241066520619</v>
      </c>
      <c r="L37" s="51">
        <f t="shared" si="2"/>
        <v>1.0929423190679219</v>
      </c>
      <c r="M37" s="52">
        <f t="shared" si="2"/>
        <v>0.37676224725836105</v>
      </c>
    </row>
    <row r="38" spans="1:13" s="53" customFormat="1" x14ac:dyDescent="0.25">
      <c r="A38" s="47"/>
      <c r="B38" s="47" t="s">
        <v>19</v>
      </c>
      <c r="C38" s="54" t="s">
        <v>19</v>
      </c>
      <c r="D38" s="49" t="s">
        <v>19</v>
      </c>
      <c r="E38" s="54" t="s">
        <v>43</v>
      </c>
      <c r="F38" s="50">
        <v>8.2576340848422731</v>
      </c>
      <c r="G38" s="55">
        <v>3.300028800151396</v>
      </c>
      <c r="H38" s="55">
        <v>1.3398338519552684</v>
      </c>
      <c r="I38" s="55">
        <v>0.4500924331966526</v>
      </c>
      <c r="J38" s="50">
        <f t="shared" si="2"/>
        <v>2.3772418859577717</v>
      </c>
      <c r="K38" s="55">
        <f t="shared" si="2"/>
        <v>0.95002595271048651</v>
      </c>
      <c r="L38" s="55">
        <f t="shared" si="2"/>
        <v>0.38571691605211711</v>
      </c>
      <c r="M38" s="52">
        <f t="shared" si="2"/>
        <v>0.12957447299727018</v>
      </c>
    </row>
    <row r="39" spans="1:13" s="53" customFormat="1" ht="15.75" thickBot="1" x14ac:dyDescent="0.3">
      <c r="A39" s="57"/>
      <c r="B39" s="57"/>
      <c r="C39" s="58"/>
      <c r="D39" s="59"/>
      <c r="E39" s="58" t="s">
        <v>44</v>
      </c>
      <c r="F39" s="60">
        <v>0.96040112906443975</v>
      </c>
      <c r="G39" s="61">
        <v>0.69823096160021758</v>
      </c>
      <c r="H39" s="61">
        <v>0.30871346889932955</v>
      </c>
      <c r="I39" s="61">
        <v>0.10638563884467461</v>
      </c>
      <c r="J39" s="60">
        <f t="shared" si="2"/>
        <v>0.27648425298040208</v>
      </c>
      <c r="K39" s="61">
        <f t="shared" si="2"/>
        <v>0.20100961981779486</v>
      </c>
      <c r="L39" s="61">
        <f t="shared" si="2"/>
        <v>8.8873711463424085E-2</v>
      </c>
      <c r="M39" s="62">
        <f t="shared" si="2"/>
        <v>3.0626738134372944E-2</v>
      </c>
    </row>
    <row r="40" spans="1:13" s="53" customFormat="1" x14ac:dyDescent="0.25">
      <c r="A40" s="47"/>
    </row>
    <row r="41" spans="1:13" s="53" customFormat="1" ht="15.75" thickBot="1" x14ac:dyDescent="0.3"/>
    <row r="42" spans="1:13" s="53" customFormat="1" ht="15.75" thickBot="1" x14ac:dyDescent="0.3">
      <c r="A42" s="123" t="s">
        <v>75</v>
      </c>
      <c r="B42" s="125" t="s">
        <v>77</v>
      </c>
      <c r="C42" s="126"/>
      <c r="D42" s="127"/>
      <c r="E42" s="118" t="s">
        <v>1</v>
      </c>
      <c r="F42" s="120" t="s">
        <v>78</v>
      </c>
      <c r="G42" s="121"/>
      <c r="H42" s="121"/>
      <c r="I42" s="121"/>
      <c r="J42" s="120" t="s">
        <v>79</v>
      </c>
      <c r="K42" s="121"/>
      <c r="L42" s="121"/>
      <c r="M42" s="122"/>
    </row>
    <row r="43" spans="1:13" s="53" customFormat="1" ht="30.75" thickBot="1" x14ac:dyDescent="0.3">
      <c r="A43" s="124"/>
      <c r="B43" s="76" t="s">
        <v>22</v>
      </c>
      <c r="C43" s="77" t="s">
        <v>36</v>
      </c>
      <c r="D43" s="78" t="s">
        <v>80</v>
      </c>
      <c r="E43" s="119"/>
      <c r="F43" s="79" t="s">
        <v>81</v>
      </c>
      <c r="G43" s="80" t="s">
        <v>82</v>
      </c>
      <c r="H43" s="80" t="s">
        <v>83</v>
      </c>
      <c r="I43" s="80" t="s">
        <v>84</v>
      </c>
      <c r="J43" s="79" t="s">
        <v>81</v>
      </c>
      <c r="K43" s="80" t="s">
        <v>82</v>
      </c>
      <c r="L43" s="80" t="s">
        <v>83</v>
      </c>
      <c r="M43" s="81" t="s">
        <v>84</v>
      </c>
    </row>
    <row r="44" spans="1:13" s="53" customFormat="1" ht="15.75" thickTop="1" x14ac:dyDescent="0.25">
      <c r="A44" s="63" t="s">
        <v>9</v>
      </c>
      <c r="B44" s="63" t="s">
        <v>18</v>
      </c>
      <c r="C44" s="64" t="s">
        <v>18</v>
      </c>
      <c r="D44" s="65" t="s">
        <v>18</v>
      </c>
      <c r="E44" s="64" t="s">
        <v>43</v>
      </c>
      <c r="F44" s="66">
        <v>1974.0901166402291</v>
      </c>
      <c r="G44" s="67">
        <v>1213.7537644117017</v>
      </c>
      <c r="H44" s="67">
        <v>521.72304063885213</v>
      </c>
      <c r="I44" s="67">
        <v>176.22590600283891</v>
      </c>
      <c r="J44" s="66">
        <f t="shared" ref="J44:M49" si="4">(F44*24.45)/(84.93)</f>
        <v>568.30923527438597</v>
      </c>
      <c r="K44" s="67">
        <f t="shared" si="4"/>
        <v>349.42045849365485</v>
      </c>
      <c r="L44" s="67">
        <f t="shared" si="4"/>
        <v>150.19578880984261</v>
      </c>
      <c r="M44" s="68">
        <f t="shared" si="4"/>
        <v>50.732643374183567</v>
      </c>
    </row>
    <row r="45" spans="1:13" s="53" customFormat="1" x14ac:dyDescent="0.25">
      <c r="A45" s="47"/>
      <c r="B45" s="47"/>
      <c r="C45" s="54"/>
      <c r="D45" s="49"/>
      <c r="E45" s="54" t="s">
        <v>44</v>
      </c>
      <c r="F45" s="50">
        <v>370.94904201566538</v>
      </c>
      <c r="G45" s="55">
        <v>306.09657734019032</v>
      </c>
      <c r="H45" s="55">
        <v>145.96499215075167</v>
      </c>
      <c r="I45" s="55">
        <v>50.973223173472491</v>
      </c>
      <c r="J45" s="50">
        <f t="shared" si="4"/>
        <v>106.79034589995311</v>
      </c>
      <c r="K45" s="55">
        <f t="shared" si="4"/>
        <v>88.120349887762302</v>
      </c>
      <c r="L45" s="55">
        <f t="shared" si="4"/>
        <v>42.021006217895653</v>
      </c>
      <c r="M45" s="52">
        <f t="shared" si="4"/>
        <v>14.674382510201369</v>
      </c>
    </row>
    <row r="46" spans="1:13" s="53" customFormat="1" x14ac:dyDescent="0.25">
      <c r="A46" s="47"/>
      <c r="B46" s="47" t="s">
        <v>20</v>
      </c>
      <c r="C46" s="54" t="s">
        <v>20</v>
      </c>
      <c r="D46" s="49" t="s">
        <v>20</v>
      </c>
      <c r="E46" s="54" t="s">
        <v>43</v>
      </c>
      <c r="F46" s="50">
        <v>489.85231755260179</v>
      </c>
      <c r="G46" s="55">
        <v>197.48336776449054</v>
      </c>
      <c r="H46" s="55">
        <v>80.538140014110539</v>
      </c>
      <c r="I46" s="55">
        <v>27.066687465438864</v>
      </c>
      <c r="J46" s="50">
        <f t="shared" si="4"/>
        <v>141.02071310680694</v>
      </c>
      <c r="K46" s="55">
        <f t="shared" si="4"/>
        <v>56.85232946946654</v>
      </c>
      <c r="L46" s="55">
        <f t="shared" si="4"/>
        <v>23.185653165489256</v>
      </c>
      <c r="M46" s="52">
        <f t="shared" si="4"/>
        <v>7.7920700403859673</v>
      </c>
    </row>
    <row r="47" spans="1:13" s="53" customFormat="1" x14ac:dyDescent="0.25">
      <c r="A47" s="47"/>
      <c r="B47" s="47"/>
      <c r="C47" s="54"/>
      <c r="D47" s="49"/>
      <c r="E47" s="54" t="s">
        <v>44</v>
      </c>
      <c r="F47" s="50">
        <v>59.537232286002691</v>
      </c>
      <c r="G47" s="55">
        <v>43.736368550512964</v>
      </c>
      <c r="H47" s="55">
        <v>19.372182805566926</v>
      </c>
      <c r="I47" s="55">
        <v>6.6780350625910669</v>
      </c>
      <c r="J47" s="50">
        <f t="shared" si="4"/>
        <v>17.13982490748576</v>
      </c>
      <c r="K47" s="55">
        <f t="shared" si="4"/>
        <v>12.59100684163478</v>
      </c>
      <c r="L47" s="55">
        <f t="shared" si="4"/>
        <v>5.5769441845768428</v>
      </c>
      <c r="M47" s="52">
        <f t="shared" si="4"/>
        <v>1.9225003800818505</v>
      </c>
    </row>
    <row r="48" spans="1:13" s="53" customFormat="1" x14ac:dyDescent="0.25">
      <c r="A48" s="47"/>
      <c r="B48" s="47" t="s">
        <v>19</v>
      </c>
      <c r="C48" s="54" t="s">
        <v>19</v>
      </c>
      <c r="D48" s="49" t="s">
        <v>19</v>
      </c>
      <c r="E48" s="54" t="s">
        <v>43</v>
      </c>
      <c r="F48" s="50">
        <v>35.624577402623721</v>
      </c>
      <c r="G48" s="55">
        <v>14.237440885789965</v>
      </c>
      <c r="H48" s="55">
        <v>5.7784671539634624</v>
      </c>
      <c r="I48" s="55">
        <v>1.9411026957431714</v>
      </c>
      <c r="J48" s="50">
        <f t="shared" si="4"/>
        <v>10.255750824139291</v>
      </c>
      <c r="K48" s="55">
        <f t="shared" si="4"/>
        <v>4.0987334234965811</v>
      </c>
      <c r="L48" s="55">
        <f t="shared" si="4"/>
        <v>1.6635290464430312</v>
      </c>
      <c r="M48" s="52">
        <f t="shared" si="4"/>
        <v>0.55881267998258011</v>
      </c>
    </row>
    <row r="49" spans="1:13" s="53" customFormat="1" ht="15.75" thickBot="1" x14ac:dyDescent="0.3">
      <c r="A49" s="57"/>
      <c r="B49" s="57"/>
      <c r="C49" s="58"/>
      <c r="D49" s="59"/>
      <c r="E49" s="58" t="s">
        <v>44</v>
      </c>
      <c r="F49" s="60">
        <v>4.1552323471746195</v>
      </c>
      <c r="G49" s="61">
        <v>3.0102553486445669</v>
      </c>
      <c r="H49" s="61">
        <v>1.330122505716129</v>
      </c>
      <c r="I49" s="61">
        <v>0.45832114632739668</v>
      </c>
      <c r="J49" s="60">
        <f t="shared" si="4"/>
        <v>1.1962254902675078</v>
      </c>
      <c r="K49" s="61">
        <f t="shared" si="4"/>
        <v>0.86660477186341278</v>
      </c>
      <c r="L49" s="61">
        <f t="shared" si="4"/>
        <v>0.38292117349298654</v>
      </c>
      <c r="M49" s="62">
        <f t="shared" si="4"/>
        <v>0.13194338899923286</v>
      </c>
    </row>
    <row r="50" spans="1:13" s="53" customFormat="1" x14ac:dyDescent="0.25"/>
    <row r="51" spans="1:13" s="53" customFormat="1" ht="15.75" thickBot="1" x14ac:dyDescent="0.3"/>
    <row r="52" spans="1:13" s="53" customFormat="1" ht="15.75" thickBot="1" x14ac:dyDescent="0.3">
      <c r="A52" s="123" t="s">
        <v>75</v>
      </c>
      <c r="B52" s="125" t="s">
        <v>77</v>
      </c>
      <c r="C52" s="126"/>
      <c r="D52" s="127"/>
      <c r="E52" s="118" t="s">
        <v>1</v>
      </c>
      <c r="F52" s="120" t="s">
        <v>78</v>
      </c>
      <c r="G52" s="121"/>
      <c r="H52" s="121"/>
      <c r="I52" s="121"/>
      <c r="J52" s="120" t="s">
        <v>79</v>
      </c>
      <c r="K52" s="121"/>
      <c r="L52" s="121"/>
      <c r="M52" s="122"/>
    </row>
    <row r="53" spans="1:13" s="53" customFormat="1" ht="30.75" thickBot="1" x14ac:dyDescent="0.3">
      <c r="A53" s="124"/>
      <c r="B53" s="76" t="s">
        <v>22</v>
      </c>
      <c r="C53" s="77" t="s">
        <v>36</v>
      </c>
      <c r="D53" s="78" t="s">
        <v>80</v>
      </c>
      <c r="E53" s="119"/>
      <c r="F53" s="79" t="s">
        <v>81</v>
      </c>
      <c r="G53" s="80" t="s">
        <v>82</v>
      </c>
      <c r="H53" s="80" t="s">
        <v>83</v>
      </c>
      <c r="I53" s="80" t="s">
        <v>84</v>
      </c>
      <c r="J53" s="79" t="s">
        <v>81</v>
      </c>
      <c r="K53" s="80" t="s">
        <v>82</v>
      </c>
      <c r="L53" s="80" t="s">
        <v>83</v>
      </c>
      <c r="M53" s="81" t="s">
        <v>84</v>
      </c>
    </row>
    <row r="54" spans="1:13" s="53" customFormat="1" ht="15.75" thickTop="1" x14ac:dyDescent="0.25">
      <c r="A54" s="47" t="s">
        <v>10</v>
      </c>
      <c r="B54" s="47" t="s">
        <v>18</v>
      </c>
      <c r="C54" s="48" t="s">
        <v>21</v>
      </c>
      <c r="D54" s="49" t="s">
        <v>18</v>
      </c>
      <c r="E54" s="48" t="s">
        <v>43</v>
      </c>
      <c r="F54" s="69">
        <v>1.8165928257985531</v>
      </c>
      <c r="G54" s="70">
        <v>1.79309847500365</v>
      </c>
      <c r="H54" s="70">
        <v>1.5151613565204975</v>
      </c>
      <c r="I54" s="70">
        <v>0.5287343064652773</v>
      </c>
      <c r="J54" s="69">
        <f t="shared" ref="J54:M59" si="5">(F54*24.45)/(84.93)</f>
        <v>0.52296826316701539</v>
      </c>
      <c r="K54" s="70">
        <f t="shared" si="5"/>
        <v>0.51620461219638802</v>
      </c>
      <c r="L54" s="70">
        <f t="shared" ref="L54:M57" si="6">(H54*24.45)/(84.93)</f>
        <v>0.43619092390116759</v>
      </c>
      <c r="M54" s="71">
        <f t="shared" si="6"/>
        <v>0.15221422104175236</v>
      </c>
    </row>
    <row r="55" spans="1:13" s="53" customFormat="1" x14ac:dyDescent="0.25">
      <c r="A55" s="47"/>
      <c r="B55" s="47"/>
      <c r="C55" s="48"/>
      <c r="D55" s="49"/>
      <c r="E55" s="48" t="s">
        <v>44</v>
      </c>
      <c r="F55" s="69">
        <v>0.64957226417318781</v>
      </c>
      <c r="G55" s="70">
        <v>0.52089723523476272</v>
      </c>
      <c r="H55" s="70">
        <v>0.31547178377832225</v>
      </c>
      <c r="I55" s="70">
        <v>0.12849872755719574</v>
      </c>
      <c r="J55" s="69">
        <f t="shared" si="5"/>
        <v>0.18700155256133805</v>
      </c>
      <c r="K55" s="70">
        <f t="shared" si="5"/>
        <v>0.14995805253137817</v>
      </c>
      <c r="L55" s="70">
        <f t="shared" si="6"/>
        <v>9.0819323129400414E-2</v>
      </c>
      <c r="M55" s="71">
        <f t="shared" si="6"/>
        <v>3.6992745658465033E-2</v>
      </c>
    </row>
    <row r="56" spans="1:13" s="53" customFormat="1" x14ac:dyDescent="0.25">
      <c r="A56" s="47"/>
      <c r="B56" s="47" t="s">
        <v>20</v>
      </c>
      <c r="C56" s="48" t="s">
        <v>21</v>
      </c>
      <c r="D56" s="49" t="s">
        <v>20</v>
      </c>
      <c r="E56" s="48" t="s">
        <v>43</v>
      </c>
      <c r="F56" s="69">
        <v>1.0689235935915553</v>
      </c>
      <c r="G56" s="70">
        <v>0.43138398248677795</v>
      </c>
      <c r="H56" s="70">
        <v>0.17540444561174817</v>
      </c>
      <c r="I56" s="70">
        <v>5.9392379431496833E-2</v>
      </c>
      <c r="J56" s="69">
        <f t="shared" si="5"/>
        <v>0.30772614933843784</v>
      </c>
      <c r="K56" s="70">
        <f t="shared" si="5"/>
        <v>0.12418860675617237</v>
      </c>
      <c r="L56" s="70">
        <f t="shared" si="6"/>
        <v>5.0496157956049011E-2</v>
      </c>
      <c r="M56" s="71">
        <f t="shared" si="6"/>
        <v>1.7098124068057195E-2</v>
      </c>
    </row>
    <row r="57" spans="1:13" s="53" customFormat="1" x14ac:dyDescent="0.25">
      <c r="A57" s="47"/>
      <c r="B57" s="47"/>
      <c r="C57" s="48"/>
      <c r="D57" s="49"/>
      <c r="E57" s="48" t="s">
        <v>44</v>
      </c>
      <c r="F57" s="69">
        <v>0.13528412509476201</v>
      </c>
      <c r="G57" s="70">
        <v>9.4601090252092693E-2</v>
      </c>
      <c r="H57" s="70">
        <v>4.1933428321761633E-2</v>
      </c>
      <c r="I57" s="70">
        <v>1.4902040334834575E-2</v>
      </c>
      <c r="J57" s="69">
        <f t="shared" si="5"/>
        <v>3.8946153992310495E-2</v>
      </c>
      <c r="K57" s="70">
        <f t="shared" si="5"/>
        <v>2.7234153498924597E-2</v>
      </c>
      <c r="L57" s="70">
        <f t="shared" si="6"/>
        <v>1.2071968944625831E-2</v>
      </c>
      <c r="M57" s="71">
        <f t="shared" si="6"/>
        <v>4.2900610642494447E-3</v>
      </c>
    </row>
    <row r="58" spans="1:13" s="53" customFormat="1" x14ac:dyDescent="0.25">
      <c r="A58" s="47"/>
      <c r="B58" s="47" t="s">
        <v>19</v>
      </c>
      <c r="C58" s="54" t="s">
        <v>21</v>
      </c>
      <c r="D58" s="49" t="s">
        <v>19</v>
      </c>
      <c r="E58" s="54" t="s">
        <v>43</v>
      </c>
      <c r="F58" s="69">
        <v>0.21232572429943355</v>
      </c>
      <c r="G58" s="72">
        <v>8.1160901177462899E-2</v>
      </c>
      <c r="H58" s="72">
        <v>3.2291259221996813E-2</v>
      </c>
      <c r="I58" s="72">
        <v>1.0903760997764429E-2</v>
      </c>
      <c r="J58" s="69">
        <f t="shared" si="5"/>
        <v>6.1125208514319442E-2</v>
      </c>
      <c r="K58" s="72">
        <f t="shared" si="5"/>
        <v>2.3364936227351557E-2</v>
      </c>
      <c r="L58" s="72">
        <f t="shared" si="5"/>
        <v>9.2961413867634762E-3</v>
      </c>
      <c r="M58" s="71">
        <f t="shared" si="5"/>
        <v>3.1390198562974243E-3</v>
      </c>
    </row>
    <row r="59" spans="1:13" s="53" customFormat="1" ht="15.75" thickBot="1" x14ac:dyDescent="0.3">
      <c r="A59" s="57"/>
      <c r="B59" s="57"/>
      <c r="C59" s="58"/>
      <c r="D59" s="59"/>
      <c r="E59" s="58" t="s">
        <v>44</v>
      </c>
      <c r="F59" s="73">
        <v>1.9057681999011689E-2</v>
      </c>
      <c r="G59" s="74">
        <v>1.3036862543255518E-2</v>
      </c>
      <c r="H59" s="74">
        <v>5.7750199751292995E-3</v>
      </c>
      <c r="I59" s="74">
        <v>2.0650145821419553E-3</v>
      </c>
      <c r="J59" s="73">
        <f t="shared" si="5"/>
        <v>5.4864043903901536E-3</v>
      </c>
      <c r="K59" s="74">
        <f t="shared" si="5"/>
        <v>3.7531059599976145E-3</v>
      </c>
      <c r="L59" s="74">
        <f t="shared" si="5"/>
        <v>1.6625366583293459E-3</v>
      </c>
      <c r="M59" s="75">
        <f t="shared" si="5"/>
        <v>5.9448494681939008E-4</v>
      </c>
    </row>
    <row r="60" spans="1:13" s="53" customFormat="1" x14ac:dyDescent="0.25"/>
    <row r="61" spans="1:13" s="53" customFormat="1" ht="15.75" thickBot="1" x14ac:dyDescent="0.3"/>
    <row r="62" spans="1:13" s="53" customFormat="1" ht="15.75" thickBot="1" x14ac:dyDescent="0.3">
      <c r="A62" s="123" t="s">
        <v>75</v>
      </c>
      <c r="B62" s="125" t="s">
        <v>77</v>
      </c>
      <c r="C62" s="126"/>
      <c r="D62" s="127"/>
      <c r="E62" s="118" t="s">
        <v>1</v>
      </c>
      <c r="F62" s="120" t="s">
        <v>78</v>
      </c>
      <c r="G62" s="121"/>
      <c r="H62" s="121"/>
      <c r="I62" s="121"/>
      <c r="J62" s="120" t="s">
        <v>79</v>
      </c>
      <c r="K62" s="121"/>
      <c r="L62" s="121"/>
      <c r="M62" s="122"/>
    </row>
    <row r="63" spans="1:13" s="53" customFormat="1" ht="30.75" thickBot="1" x14ac:dyDescent="0.3">
      <c r="A63" s="124"/>
      <c r="B63" s="76" t="s">
        <v>22</v>
      </c>
      <c r="C63" s="77" t="s">
        <v>36</v>
      </c>
      <c r="D63" s="78" t="s">
        <v>80</v>
      </c>
      <c r="E63" s="119"/>
      <c r="F63" s="79" t="s">
        <v>81</v>
      </c>
      <c r="G63" s="80" t="s">
        <v>82</v>
      </c>
      <c r="H63" s="80" t="s">
        <v>83</v>
      </c>
      <c r="I63" s="80" t="s">
        <v>84</v>
      </c>
      <c r="J63" s="79" t="s">
        <v>81</v>
      </c>
      <c r="K63" s="80" t="s">
        <v>82</v>
      </c>
      <c r="L63" s="80" t="s">
        <v>83</v>
      </c>
      <c r="M63" s="81" t="s">
        <v>84</v>
      </c>
    </row>
    <row r="64" spans="1:13" s="53" customFormat="1" ht="15.75" thickTop="1" x14ac:dyDescent="0.25">
      <c r="A64" s="47" t="s">
        <v>11</v>
      </c>
      <c r="B64" s="47" t="s">
        <v>18</v>
      </c>
      <c r="C64" s="48" t="s">
        <v>20</v>
      </c>
      <c r="D64" s="49" t="s">
        <v>18</v>
      </c>
      <c r="E64" s="48" t="s">
        <v>43</v>
      </c>
      <c r="F64" s="50">
        <v>4750.993253212725</v>
      </c>
      <c r="G64" s="51">
        <v>3076.8182976151561</v>
      </c>
      <c r="H64" s="51">
        <v>1276.0664212964407</v>
      </c>
      <c r="I64" s="51">
        <v>429.48602393476295</v>
      </c>
      <c r="J64" s="50">
        <f t="shared" ref="J64:M69" si="7">(F64*24.45)/(84.93)</f>
        <v>1367.7356062763583</v>
      </c>
      <c r="K64" s="51">
        <f t="shared" si="7"/>
        <v>885.76718917568064</v>
      </c>
      <c r="L64" s="51">
        <f t="shared" ref="L64:M65" si="8">(H64*24.45)/(84.93)</f>
        <v>367.35928412454933</v>
      </c>
      <c r="M64" s="52">
        <f t="shared" si="8"/>
        <v>123.64221459089784</v>
      </c>
    </row>
    <row r="65" spans="1:13" s="53" customFormat="1" x14ac:dyDescent="0.25">
      <c r="A65" s="47"/>
      <c r="B65" s="47"/>
      <c r="C65" s="48"/>
      <c r="D65" s="49"/>
      <c r="E65" s="48" t="s">
        <v>44</v>
      </c>
      <c r="F65" s="50">
        <v>847.47399667441482</v>
      </c>
      <c r="G65" s="51">
        <v>681.84465488816863</v>
      </c>
      <c r="H65" s="51">
        <v>311.32466986955268</v>
      </c>
      <c r="I65" s="51">
        <v>107.90544012579949</v>
      </c>
      <c r="J65" s="50">
        <f t="shared" si="7"/>
        <v>243.97432260319607</v>
      </c>
      <c r="K65" s="51">
        <f t="shared" si="7"/>
        <v>196.29226200418842</v>
      </c>
      <c r="L65" s="51">
        <f t="shared" si="8"/>
        <v>89.625434808790317</v>
      </c>
      <c r="M65" s="52">
        <f t="shared" si="8"/>
        <v>31.06426481897795</v>
      </c>
    </row>
    <row r="66" spans="1:13" s="53" customFormat="1" x14ac:dyDescent="0.25">
      <c r="A66" s="47"/>
      <c r="B66" s="47" t="s">
        <v>20</v>
      </c>
      <c r="C66" s="48" t="s">
        <v>20</v>
      </c>
      <c r="D66" s="49" t="s">
        <v>20</v>
      </c>
      <c r="E66" s="48" t="s">
        <v>43</v>
      </c>
      <c r="F66" s="50">
        <v>895.6476249543939</v>
      </c>
      <c r="G66" s="51">
        <v>345.9131010624755</v>
      </c>
      <c r="H66" s="51">
        <v>137.79596122883456</v>
      </c>
      <c r="I66" s="51">
        <v>46.205771118516566</v>
      </c>
      <c r="J66" s="50">
        <f t="shared" si="7"/>
        <v>257.84274614547189</v>
      </c>
      <c r="K66" s="51">
        <f t="shared" si="7"/>
        <v>99.582895572560062</v>
      </c>
      <c r="L66" s="51">
        <f t="shared" si="7"/>
        <v>39.669271777287229</v>
      </c>
      <c r="M66" s="52">
        <f t="shared" si="7"/>
        <v>13.301908675941716</v>
      </c>
    </row>
    <row r="67" spans="1:13" s="53" customFormat="1" x14ac:dyDescent="0.25">
      <c r="A67" s="47"/>
      <c r="B67" s="47"/>
      <c r="C67" s="48"/>
      <c r="D67" s="49"/>
      <c r="E67" s="48" t="s">
        <v>44</v>
      </c>
      <c r="F67" s="50">
        <v>86.946840453857817</v>
      </c>
      <c r="G67" s="51">
        <v>59.368862484668433</v>
      </c>
      <c r="H67" s="51">
        <v>25.950824232339794</v>
      </c>
      <c r="I67" s="51">
        <v>8.9240587863517558</v>
      </c>
      <c r="J67" s="50">
        <f t="shared" si="7"/>
        <v>25.030616379333843</v>
      </c>
      <c r="K67" s="51">
        <f t="shared" si="7"/>
        <v>17.091353912046898</v>
      </c>
      <c r="L67" s="51">
        <f t="shared" si="7"/>
        <v>7.4708307133016358</v>
      </c>
      <c r="M67" s="52">
        <f t="shared" si="7"/>
        <v>2.5690949879465488</v>
      </c>
    </row>
    <row r="68" spans="1:13" s="53" customFormat="1" x14ac:dyDescent="0.25">
      <c r="A68" s="47"/>
      <c r="B68" s="47" t="s">
        <v>19</v>
      </c>
      <c r="C68" s="54" t="s">
        <v>19</v>
      </c>
      <c r="D68" s="49" t="s">
        <v>19</v>
      </c>
      <c r="E68" s="54" t="s">
        <v>43</v>
      </c>
      <c r="F68" s="50">
        <v>88.671853832565816</v>
      </c>
      <c r="G68" s="55">
        <v>34.000370823730897</v>
      </c>
      <c r="H68" s="55">
        <v>13.507158013975282</v>
      </c>
      <c r="I68" s="55">
        <v>4.5280416022076562</v>
      </c>
      <c r="J68" s="50">
        <f t="shared" si="7"/>
        <v>25.527220372144519</v>
      </c>
      <c r="K68" s="55">
        <f t="shared" si="7"/>
        <v>9.7881675101874528</v>
      </c>
      <c r="L68" s="55">
        <f t="shared" si="7"/>
        <v>3.8884965670751863</v>
      </c>
      <c r="M68" s="52">
        <f t="shared" si="7"/>
        <v>1.3035513619919601</v>
      </c>
    </row>
    <row r="69" spans="1:13" s="53" customFormat="1" ht="15.75" thickBot="1" x14ac:dyDescent="0.3">
      <c r="A69" s="57"/>
      <c r="B69" s="57"/>
      <c r="C69" s="58"/>
      <c r="D69" s="59"/>
      <c r="E69" s="58" t="s">
        <v>44</v>
      </c>
      <c r="F69" s="60">
        <v>8.1623305567262339</v>
      </c>
      <c r="G69" s="61">
        <v>5.5682490228141308</v>
      </c>
      <c r="H69" s="61">
        <v>2.4336395875242482</v>
      </c>
      <c r="I69" s="61">
        <v>0.83686879339063258</v>
      </c>
      <c r="J69" s="60">
        <f t="shared" si="7"/>
        <v>2.3498055117385657</v>
      </c>
      <c r="K69" s="61">
        <f t="shared" si="7"/>
        <v>1.6030105805699457</v>
      </c>
      <c r="L69" s="61">
        <f t="shared" si="7"/>
        <v>0.70060623943209543</v>
      </c>
      <c r="M69" s="62">
        <f t="shared" si="7"/>
        <v>0.24092125277759288</v>
      </c>
    </row>
    <row r="70" spans="1:13" s="53" customFormat="1" x14ac:dyDescent="0.25"/>
    <row r="71" spans="1:13" s="53" customFormat="1" ht="15.75" thickBot="1" x14ac:dyDescent="0.3"/>
    <row r="72" spans="1:13" s="53" customFormat="1" ht="15.75" thickBot="1" x14ac:dyDescent="0.3">
      <c r="A72" s="123" t="s">
        <v>75</v>
      </c>
      <c r="B72" s="125" t="s">
        <v>77</v>
      </c>
      <c r="C72" s="126"/>
      <c r="D72" s="127"/>
      <c r="E72" s="118" t="s">
        <v>1</v>
      </c>
      <c r="F72" s="120" t="s">
        <v>78</v>
      </c>
      <c r="G72" s="121"/>
      <c r="H72" s="121"/>
      <c r="I72" s="121"/>
      <c r="J72" s="120" t="s">
        <v>79</v>
      </c>
      <c r="K72" s="121"/>
      <c r="L72" s="121"/>
      <c r="M72" s="122"/>
    </row>
    <row r="73" spans="1:13" s="53" customFormat="1" ht="30.75" thickBot="1" x14ac:dyDescent="0.3">
      <c r="A73" s="124"/>
      <c r="B73" s="76" t="s">
        <v>22</v>
      </c>
      <c r="C73" s="77" t="s">
        <v>36</v>
      </c>
      <c r="D73" s="78" t="s">
        <v>80</v>
      </c>
      <c r="E73" s="119"/>
      <c r="F73" s="79" t="s">
        <v>81</v>
      </c>
      <c r="G73" s="80" t="s">
        <v>82</v>
      </c>
      <c r="H73" s="80" t="s">
        <v>83</v>
      </c>
      <c r="I73" s="80" t="s">
        <v>84</v>
      </c>
      <c r="J73" s="79" t="s">
        <v>81</v>
      </c>
      <c r="K73" s="80" t="s">
        <v>82</v>
      </c>
      <c r="L73" s="80" t="s">
        <v>83</v>
      </c>
      <c r="M73" s="81" t="s">
        <v>84</v>
      </c>
    </row>
    <row r="74" spans="1:13" s="53" customFormat="1" ht="15.75" thickTop="1" x14ac:dyDescent="0.25">
      <c r="A74" s="47" t="s">
        <v>12</v>
      </c>
      <c r="B74" s="47" t="s">
        <v>18</v>
      </c>
      <c r="C74" s="48" t="s">
        <v>18</v>
      </c>
      <c r="D74" s="49" t="s">
        <v>18</v>
      </c>
      <c r="E74" s="48" t="s">
        <v>43</v>
      </c>
      <c r="F74" s="50">
        <v>3020.5757030969062</v>
      </c>
      <c r="G74" s="51">
        <v>1262.2902789351483</v>
      </c>
      <c r="H74" s="51">
        <v>525.07288734693282</v>
      </c>
      <c r="I74" s="51">
        <v>176.78894952067063</v>
      </c>
      <c r="J74" s="50">
        <f t="shared" ref="J74:M79" si="9">(F74*24.45)/(84.93)</f>
        <v>869.57583822818026</v>
      </c>
      <c r="K74" s="51">
        <f t="shared" si="9"/>
        <v>363.39335123000558</v>
      </c>
      <c r="L74" s="51">
        <f t="shared" si="9"/>
        <v>151.16015654812793</v>
      </c>
      <c r="M74" s="52">
        <f t="shared" si="9"/>
        <v>50.894734673029504</v>
      </c>
    </row>
    <row r="75" spans="1:13" s="53" customFormat="1" x14ac:dyDescent="0.25">
      <c r="A75" s="47"/>
      <c r="B75" s="47"/>
      <c r="C75" s="48"/>
      <c r="D75" s="49"/>
      <c r="E75" s="48" t="s">
        <v>44</v>
      </c>
      <c r="F75" s="50">
        <v>428.06437420984741</v>
      </c>
      <c r="G75" s="51">
        <v>331.07756636976274</v>
      </c>
      <c r="H75" s="51">
        <v>147.91299368887334</v>
      </c>
      <c r="I75" s="51">
        <v>51.068984967984463</v>
      </c>
      <c r="J75" s="50">
        <f t="shared" si="9"/>
        <v>123.23294418263004</v>
      </c>
      <c r="K75" s="51">
        <f t="shared" si="9"/>
        <v>95.311980427890006</v>
      </c>
      <c r="L75" s="51">
        <f t="shared" si="9"/>
        <v>42.581804965182535</v>
      </c>
      <c r="M75" s="52">
        <f t="shared" si="9"/>
        <v>14.701950812047803</v>
      </c>
    </row>
    <row r="76" spans="1:13" s="53" customFormat="1" x14ac:dyDescent="0.25">
      <c r="A76" s="47"/>
      <c r="B76" s="47" t="s">
        <v>20</v>
      </c>
      <c r="C76" s="48" t="s">
        <v>20</v>
      </c>
      <c r="D76" s="49" t="s">
        <v>20</v>
      </c>
      <c r="E76" s="48" t="s">
        <v>43</v>
      </c>
      <c r="F76" s="50">
        <v>594.61732652530122</v>
      </c>
      <c r="G76" s="51">
        <v>237.99620007568069</v>
      </c>
      <c r="H76" s="51">
        <v>96.704439583553395</v>
      </c>
      <c r="I76" s="51">
        <v>32.488495839544079</v>
      </c>
      <c r="J76" s="50">
        <f t="shared" si="9"/>
        <v>171.18089760442263</v>
      </c>
      <c r="K76" s="51">
        <f t="shared" si="9"/>
        <v>68.515331353472178</v>
      </c>
      <c r="L76" s="51">
        <f t="shared" si="9"/>
        <v>27.839674412079123</v>
      </c>
      <c r="M76" s="52">
        <f t="shared" si="9"/>
        <v>9.3529226807588923</v>
      </c>
    </row>
    <row r="77" spans="1:13" s="53" customFormat="1" x14ac:dyDescent="0.25">
      <c r="A77" s="47"/>
      <c r="B77" s="47"/>
      <c r="C77" s="48"/>
      <c r="D77" s="49"/>
      <c r="E77" s="48" t="s">
        <v>44</v>
      </c>
      <c r="F77" s="50">
        <v>69.70389721276743</v>
      </c>
      <c r="G77" s="51">
        <v>50.772124239754994</v>
      </c>
      <c r="H77" s="51">
        <v>22.455597270539791</v>
      </c>
      <c r="I77" s="51">
        <v>7.7388817352062409</v>
      </c>
      <c r="J77" s="50">
        <f t="shared" si="9"/>
        <v>20.066646495374584</v>
      </c>
      <c r="K77" s="51">
        <f t="shared" si="9"/>
        <v>14.616489316637344</v>
      </c>
      <c r="L77" s="51">
        <f t="shared" si="9"/>
        <v>6.4646103057188018</v>
      </c>
      <c r="M77" s="52">
        <f t="shared" si="9"/>
        <v>2.2279013119721247</v>
      </c>
    </row>
    <row r="78" spans="1:13" s="53" customFormat="1" x14ac:dyDescent="0.25">
      <c r="A78" s="47"/>
      <c r="B78" s="47" t="s">
        <v>19</v>
      </c>
      <c r="C78" s="48" t="s">
        <v>19</v>
      </c>
      <c r="D78" s="49" t="s">
        <v>19</v>
      </c>
      <c r="E78" s="48" t="s">
        <v>43</v>
      </c>
      <c r="F78" s="50">
        <v>65.6825688857909</v>
      </c>
      <c r="G78" s="51">
        <v>26.25018343851012</v>
      </c>
      <c r="H78" s="51">
        <v>10.654008961423695</v>
      </c>
      <c r="I78" s="51">
        <v>3.5788947076227</v>
      </c>
      <c r="J78" s="50">
        <f t="shared" si="9"/>
        <v>18.908969848788267</v>
      </c>
      <c r="K78" s="51">
        <f t="shared" si="9"/>
        <v>7.5570114808851097</v>
      </c>
      <c r="L78" s="51">
        <f t="shared" si="9"/>
        <v>3.0671202061322189</v>
      </c>
      <c r="M78" s="52">
        <f t="shared" si="9"/>
        <v>1.030307024624691</v>
      </c>
    </row>
    <row r="79" spans="1:13" s="53" customFormat="1" ht="15.75" thickBot="1" x14ac:dyDescent="0.3">
      <c r="A79" s="57"/>
      <c r="B79" s="57"/>
      <c r="C79" s="58"/>
      <c r="D79" s="59"/>
      <c r="E79" s="58" t="s">
        <v>44</v>
      </c>
      <c r="F79" s="60">
        <v>7.6611809817472469</v>
      </c>
      <c r="G79" s="61">
        <v>5.5501375375362425</v>
      </c>
      <c r="H79" s="61">
        <v>2.4524041961493137</v>
      </c>
      <c r="I79" s="61">
        <v>0.84502645253124509</v>
      </c>
      <c r="J79" s="60">
        <f t="shared" si="9"/>
        <v>2.2055324973945623</v>
      </c>
      <c r="K79" s="61">
        <f t="shared" si="9"/>
        <v>1.5977965712087732</v>
      </c>
      <c r="L79" s="61">
        <f t="shared" si="9"/>
        <v>0.70600827264630539</v>
      </c>
      <c r="M79" s="62">
        <f t="shared" si="9"/>
        <v>0.24326971346272153</v>
      </c>
    </row>
    <row r="80" spans="1:13" s="53" customFormat="1" x14ac:dyDescent="0.25"/>
    <row r="81" spans="1:13" s="53" customFormat="1" ht="15.75" thickBot="1" x14ac:dyDescent="0.3"/>
    <row r="82" spans="1:13" s="53" customFormat="1" ht="15.75" thickBot="1" x14ac:dyDescent="0.3">
      <c r="A82" s="123" t="s">
        <v>75</v>
      </c>
      <c r="B82" s="125" t="s">
        <v>77</v>
      </c>
      <c r="C82" s="126"/>
      <c r="D82" s="127"/>
      <c r="E82" s="118" t="s">
        <v>1</v>
      </c>
      <c r="F82" s="120" t="s">
        <v>78</v>
      </c>
      <c r="G82" s="121"/>
      <c r="H82" s="121"/>
      <c r="I82" s="121"/>
      <c r="J82" s="120" t="s">
        <v>79</v>
      </c>
      <c r="K82" s="121"/>
      <c r="L82" s="121"/>
      <c r="M82" s="122"/>
    </row>
    <row r="83" spans="1:13" s="53" customFormat="1" ht="30.75" thickBot="1" x14ac:dyDescent="0.3">
      <c r="A83" s="124"/>
      <c r="B83" s="76" t="s">
        <v>22</v>
      </c>
      <c r="C83" s="77" t="s">
        <v>36</v>
      </c>
      <c r="D83" s="78" t="s">
        <v>80</v>
      </c>
      <c r="E83" s="119"/>
      <c r="F83" s="79" t="s">
        <v>81</v>
      </c>
      <c r="G83" s="80" t="s">
        <v>82</v>
      </c>
      <c r="H83" s="80" t="s">
        <v>83</v>
      </c>
      <c r="I83" s="80" t="s">
        <v>84</v>
      </c>
      <c r="J83" s="79" t="s">
        <v>81</v>
      </c>
      <c r="K83" s="80" t="s">
        <v>82</v>
      </c>
      <c r="L83" s="80" t="s">
        <v>83</v>
      </c>
      <c r="M83" s="81" t="s">
        <v>84</v>
      </c>
    </row>
    <row r="84" spans="1:13" s="53" customFormat="1" ht="15.75" thickTop="1" x14ac:dyDescent="0.25">
      <c r="A84" s="47" t="s">
        <v>13</v>
      </c>
      <c r="B84" s="47" t="s">
        <v>18</v>
      </c>
      <c r="C84" s="48" t="s">
        <v>20</v>
      </c>
      <c r="D84" s="49" t="s">
        <v>18</v>
      </c>
      <c r="E84" s="48" t="s">
        <v>43</v>
      </c>
      <c r="F84" s="50">
        <v>7773.2936827794729</v>
      </c>
      <c r="G84" s="51">
        <v>5034.1078088753293</v>
      </c>
      <c r="H84" s="51">
        <v>2087.8242764842967</v>
      </c>
      <c r="I84" s="51">
        <v>702.69958696249159</v>
      </c>
      <c r="J84" s="50">
        <f t="shared" ref="J84:M89" si="10">(F84*24.45)/(84.93)</f>
        <v>2237.8079659008372</v>
      </c>
      <c r="K84" s="51">
        <f t="shared" si="10"/>
        <v>1449.2397966207677</v>
      </c>
      <c r="L84" s="51">
        <f t="shared" ref="L84:M85" si="11">(H84*24.45)/(84.93)</f>
        <v>601.05149605605845</v>
      </c>
      <c r="M84" s="52">
        <f t="shared" si="11"/>
        <v>202.29606618665863</v>
      </c>
    </row>
    <row r="85" spans="1:13" s="53" customFormat="1" x14ac:dyDescent="0.25">
      <c r="A85" s="47"/>
      <c r="B85" s="47"/>
      <c r="C85" s="48"/>
      <c r="D85" s="49"/>
      <c r="E85" s="48" t="s">
        <v>44</v>
      </c>
      <c r="F85" s="50">
        <v>1386.5867437749735</v>
      </c>
      <c r="G85" s="51">
        <v>1115.5938276475249</v>
      </c>
      <c r="H85" s="51">
        <v>509.37098004799941</v>
      </c>
      <c r="I85" s="51">
        <v>176.54848815039128</v>
      </c>
      <c r="J85" s="50">
        <f t="shared" si="10"/>
        <v>399.176332100531</v>
      </c>
      <c r="K85" s="51">
        <f t="shared" si="10"/>
        <v>321.16176952763425</v>
      </c>
      <c r="L85" s="51">
        <f t="shared" si="11"/>
        <v>146.63982647090054</v>
      </c>
      <c r="M85" s="52">
        <f t="shared" si="11"/>
        <v>50.825509658272296</v>
      </c>
    </row>
    <row r="86" spans="1:13" s="53" customFormat="1" x14ac:dyDescent="0.25">
      <c r="A86" s="47"/>
      <c r="B86" s="47" t="s">
        <v>20</v>
      </c>
      <c r="C86" s="48" t="s">
        <v>20</v>
      </c>
      <c r="D86" s="49" t="s">
        <v>20</v>
      </c>
      <c r="E86" s="48" t="s">
        <v>43</v>
      </c>
      <c r="F86" s="50">
        <v>1465.435548376618</v>
      </c>
      <c r="G86" s="51">
        <v>565.97409608712712</v>
      </c>
      <c r="H86" s="51">
        <v>225.45819849379114</v>
      </c>
      <c r="I86" s="51">
        <v>75.600691221255317</v>
      </c>
      <c r="J86" s="50">
        <f t="shared" si="10"/>
        <v>421.87565239383378</v>
      </c>
      <c r="K86" s="51">
        <f t="shared" si="10"/>
        <v>162.93496584634707</v>
      </c>
      <c r="L86" s="51">
        <f t="shared" si="10"/>
        <v>64.905839552257063</v>
      </c>
      <c r="M86" s="52">
        <f t="shared" si="10"/>
        <v>21.764239966557074</v>
      </c>
    </row>
    <row r="87" spans="1:13" s="53" customFormat="1" x14ac:dyDescent="0.25">
      <c r="A87" s="47"/>
      <c r="B87" s="47"/>
      <c r="C87" s="48"/>
      <c r="D87" s="49"/>
      <c r="E87" s="48" t="s">
        <v>44</v>
      </c>
      <c r="F87" s="50">
        <v>142.26017830014499</v>
      </c>
      <c r="G87" s="51">
        <v>97.137801885140036</v>
      </c>
      <c r="H87" s="51">
        <v>42.460069429292055</v>
      </c>
      <c r="I87" s="51">
        <v>14.601314866422463</v>
      </c>
      <c r="J87" s="50">
        <f t="shared" si="10"/>
        <v>40.954449069098608</v>
      </c>
      <c r="K87" s="51">
        <f t="shared" si="10"/>
        <v>27.964432545527771</v>
      </c>
      <c r="L87" s="51">
        <f t="shared" si="10"/>
        <v>12.223580566892625</v>
      </c>
      <c r="M87" s="52">
        <f t="shared" si="10"/>
        <v>4.2034869714356429</v>
      </c>
    </row>
    <row r="88" spans="1:13" s="53" customFormat="1" x14ac:dyDescent="0.25">
      <c r="A88" s="47"/>
      <c r="B88" s="47" t="s">
        <v>19</v>
      </c>
      <c r="C88" s="48" t="s">
        <v>19</v>
      </c>
      <c r="D88" s="49" t="s">
        <v>19</v>
      </c>
      <c r="E88" s="48" t="s">
        <v>43</v>
      </c>
      <c r="F88" s="50">
        <v>152.37184588626499</v>
      </c>
      <c r="G88" s="51">
        <v>58.425521056679543</v>
      </c>
      <c r="H88" s="51">
        <v>23.210415823188807</v>
      </c>
      <c r="I88" s="51">
        <v>7.780891312828178</v>
      </c>
      <c r="J88" s="50">
        <f t="shared" si="10"/>
        <v>43.865437794880236</v>
      </c>
      <c r="K88" s="51">
        <f t="shared" si="10"/>
        <v>16.819780876437239</v>
      </c>
      <c r="L88" s="51">
        <f t="shared" si="10"/>
        <v>6.681910595513556</v>
      </c>
      <c r="M88" s="52">
        <f t="shared" si="10"/>
        <v>2.2399952030925343</v>
      </c>
    </row>
    <row r="89" spans="1:13" s="53" customFormat="1" ht="15.75" thickBot="1" x14ac:dyDescent="0.3">
      <c r="A89" s="57"/>
      <c r="B89" s="57"/>
      <c r="C89" s="58"/>
      <c r="D89" s="59"/>
      <c r="E89" s="58" t="s">
        <v>44</v>
      </c>
      <c r="F89" s="60">
        <v>14.025976901426571</v>
      </c>
      <c r="G89" s="61">
        <v>9.568361833989071</v>
      </c>
      <c r="H89" s="61">
        <v>4.181915006233587</v>
      </c>
      <c r="I89" s="61">
        <v>1.4380577071764173</v>
      </c>
      <c r="J89" s="60">
        <f t="shared" si="10"/>
        <v>4.0378562962425484</v>
      </c>
      <c r="K89" s="61">
        <f t="shared" si="10"/>
        <v>2.7545796166376166</v>
      </c>
      <c r="L89" s="61">
        <f t="shared" si="10"/>
        <v>1.2039070046204075</v>
      </c>
      <c r="M89" s="62">
        <f t="shared" si="10"/>
        <v>0.41399400612814552</v>
      </c>
    </row>
    <row r="90" spans="1:13" s="53" customFormat="1" x14ac:dyDescent="0.25"/>
    <row r="91" spans="1:13" s="53" customFormat="1" ht="15.75" thickBot="1" x14ac:dyDescent="0.3"/>
    <row r="92" spans="1:13" s="53" customFormat="1" ht="15.75" thickBot="1" x14ac:dyDescent="0.3">
      <c r="A92" s="123" t="s">
        <v>75</v>
      </c>
      <c r="B92" s="125" t="s">
        <v>77</v>
      </c>
      <c r="C92" s="126"/>
      <c r="D92" s="127"/>
      <c r="E92" s="118" t="s">
        <v>1</v>
      </c>
      <c r="F92" s="120" t="s">
        <v>78</v>
      </c>
      <c r="G92" s="121"/>
      <c r="H92" s="121"/>
      <c r="I92" s="121"/>
      <c r="J92" s="120" t="s">
        <v>79</v>
      </c>
      <c r="K92" s="121"/>
      <c r="L92" s="121"/>
      <c r="M92" s="122"/>
    </row>
    <row r="93" spans="1:13" s="53" customFormat="1" ht="30.75" thickBot="1" x14ac:dyDescent="0.3">
      <c r="A93" s="124"/>
      <c r="B93" s="76" t="s">
        <v>22</v>
      </c>
      <c r="C93" s="77" t="s">
        <v>36</v>
      </c>
      <c r="D93" s="78" t="s">
        <v>80</v>
      </c>
      <c r="E93" s="119"/>
      <c r="F93" s="79" t="s">
        <v>81</v>
      </c>
      <c r="G93" s="80" t="s">
        <v>82</v>
      </c>
      <c r="H93" s="80" t="s">
        <v>83</v>
      </c>
      <c r="I93" s="80" t="s">
        <v>84</v>
      </c>
      <c r="J93" s="79" t="s">
        <v>81</v>
      </c>
      <c r="K93" s="80" t="s">
        <v>82</v>
      </c>
      <c r="L93" s="80" t="s">
        <v>83</v>
      </c>
      <c r="M93" s="81" t="s">
        <v>84</v>
      </c>
    </row>
    <row r="94" spans="1:13" s="53" customFormat="1" ht="15.75" thickTop="1" x14ac:dyDescent="0.25">
      <c r="A94" s="47" t="s">
        <v>71</v>
      </c>
      <c r="B94" s="47" t="s">
        <v>18</v>
      </c>
      <c r="C94" s="48" t="s">
        <v>20</v>
      </c>
      <c r="D94" s="49" t="s">
        <v>18</v>
      </c>
      <c r="E94" s="48" t="s">
        <v>43</v>
      </c>
      <c r="F94" s="50">
        <v>2965.4062978170027</v>
      </c>
      <c r="G94" s="51">
        <v>1205.9604165771902</v>
      </c>
      <c r="H94" s="51">
        <v>490.56571706787878</v>
      </c>
      <c r="I94" s="51">
        <v>164.82088611078169</v>
      </c>
      <c r="J94" s="50">
        <f t="shared" ref="J94:M99" si="12">(F94*24.45)/(84.93)</f>
        <v>853.69344144148954</v>
      </c>
      <c r="K94" s="51">
        <f t="shared" si="12"/>
        <v>347.17687725553156</v>
      </c>
      <c r="L94" s="51">
        <f t="shared" ref="L94:M95" si="13">(H94*24.45)/(84.93)</f>
        <v>141.22608951265318</v>
      </c>
      <c r="M94" s="52">
        <f t="shared" si="13"/>
        <v>47.449319032245519</v>
      </c>
    </row>
    <row r="95" spans="1:13" s="53" customFormat="1" x14ac:dyDescent="0.25">
      <c r="A95" s="47"/>
      <c r="B95" s="47"/>
      <c r="C95" s="48"/>
      <c r="D95" s="49"/>
      <c r="E95" s="48" t="s">
        <v>44</v>
      </c>
      <c r="F95" s="50">
        <v>389.99514656268502</v>
      </c>
      <c r="G95" s="51">
        <v>274.13255874353689</v>
      </c>
      <c r="H95" s="51">
        <v>120.29521914424407</v>
      </c>
      <c r="I95" s="51">
        <v>41.397386802903902</v>
      </c>
      <c r="J95" s="50">
        <f t="shared" si="12"/>
        <v>112.27341732553452</v>
      </c>
      <c r="K95" s="51">
        <f t="shared" si="12"/>
        <v>78.918415886959565</v>
      </c>
      <c r="L95" s="51">
        <f t="shared" si="13"/>
        <v>34.631085695004913</v>
      </c>
      <c r="M95" s="52">
        <f t="shared" si="13"/>
        <v>11.917651093029557</v>
      </c>
    </row>
    <row r="96" spans="1:13" s="53" customFormat="1" x14ac:dyDescent="0.25">
      <c r="A96" s="47"/>
      <c r="B96" s="47" t="s">
        <v>20</v>
      </c>
      <c r="C96" s="48" t="s">
        <v>20</v>
      </c>
      <c r="D96" s="49" t="s">
        <v>20</v>
      </c>
      <c r="E96" s="48" t="s">
        <v>43</v>
      </c>
      <c r="F96" s="50">
        <v>530.16941265683602</v>
      </c>
      <c r="G96" s="51">
        <v>203.51273415199603</v>
      </c>
      <c r="H96" s="51">
        <v>80.882544532511133</v>
      </c>
      <c r="I96" s="51">
        <v>27.11556647476031</v>
      </c>
      <c r="J96" s="50">
        <f t="shared" si="12"/>
        <v>152.62736535334557</v>
      </c>
      <c r="K96" s="51">
        <f t="shared" si="12"/>
        <v>58.588088425954339</v>
      </c>
      <c r="L96" s="51">
        <f t="shared" si="12"/>
        <v>23.284801764039763</v>
      </c>
      <c r="M96" s="52">
        <f t="shared" si="12"/>
        <v>7.8061415319426528</v>
      </c>
    </row>
    <row r="97" spans="1:13" s="53" customFormat="1" x14ac:dyDescent="0.25">
      <c r="A97" s="47"/>
      <c r="B97" s="47"/>
      <c r="C97" s="48"/>
      <c r="D97" s="49"/>
      <c r="E97" s="48" t="s">
        <v>44</v>
      </c>
      <c r="F97" s="50">
        <v>49.208621575435252</v>
      </c>
      <c r="G97" s="51">
        <v>33.574776561928083</v>
      </c>
      <c r="H97" s="51">
        <v>14.67438744345807</v>
      </c>
      <c r="I97" s="51">
        <v>5.0461807784092718</v>
      </c>
      <c r="J97" s="50">
        <f t="shared" si="12"/>
        <v>14.166381696919721</v>
      </c>
      <c r="K97" s="51">
        <f t="shared" si="12"/>
        <v>9.6656456721905286</v>
      </c>
      <c r="L97" s="51">
        <f t="shared" si="12"/>
        <v>4.2245234074243472</v>
      </c>
      <c r="M97" s="52">
        <f t="shared" si="12"/>
        <v>1.4527154130708428</v>
      </c>
    </row>
    <row r="98" spans="1:13" s="53" customFormat="1" x14ac:dyDescent="0.25">
      <c r="A98" s="47"/>
      <c r="B98" s="47" t="s">
        <v>19</v>
      </c>
      <c r="C98" s="48" t="s">
        <v>19</v>
      </c>
      <c r="D98" s="49" t="s">
        <v>19</v>
      </c>
      <c r="E98" s="48" t="s">
        <v>43</v>
      </c>
      <c r="F98" s="50">
        <v>53.583777773141492</v>
      </c>
      <c r="G98" s="51">
        <v>20.593436977103593</v>
      </c>
      <c r="H98" s="51">
        <v>8.1880140749975538</v>
      </c>
      <c r="I98" s="51">
        <v>2.745113119819214</v>
      </c>
      <c r="J98" s="50">
        <f t="shared" si="12"/>
        <v>15.425919775736597</v>
      </c>
      <c r="K98" s="51">
        <f t="shared" si="12"/>
        <v>5.928523891324418</v>
      </c>
      <c r="L98" s="51">
        <f t="shared" si="12"/>
        <v>2.3571993893051943</v>
      </c>
      <c r="M98" s="52">
        <f t="shared" si="12"/>
        <v>0.79027452937218623</v>
      </c>
    </row>
    <row r="99" spans="1:13" s="53" customFormat="1" ht="15.75" thickBot="1" x14ac:dyDescent="0.3">
      <c r="A99" s="57"/>
      <c r="B99" s="57"/>
      <c r="C99" s="58"/>
      <c r="D99" s="59"/>
      <c r="E99" s="58" t="s">
        <v>44</v>
      </c>
      <c r="F99" s="60">
        <v>5.0195214606026264</v>
      </c>
      <c r="G99" s="61">
        <v>3.4240264850311397</v>
      </c>
      <c r="H99" s="61">
        <v>1.4964791258648982</v>
      </c>
      <c r="I99" s="61">
        <v>0.51460147010832558</v>
      </c>
      <c r="J99" s="60">
        <f t="shared" si="12"/>
        <v>1.4450406182942919</v>
      </c>
      <c r="K99" s="61">
        <f t="shared" si="12"/>
        <v>0.98572291956919056</v>
      </c>
      <c r="L99" s="61">
        <f t="shared" si="12"/>
        <v>0.43081260599784243</v>
      </c>
      <c r="M99" s="62">
        <f t="shared" si="12"/>
        <v>0.14814560160306794</v>
      </c>
    </row>
    <row r="100" spans="1:13" s="53" customFormat="1" x14ac:dyDescent="0.25"/>
    <row r="101" spans="1:13" s="53" customFormat="1" ht="15.75" thickBot="1" x14ac:dyDescent="0.3"/>
    <row r="102" spans="1:13" s="53" customFormat="1" ht="15.75" thickBot="1" x14ac:dyDescent="0.3">
      <c r="A102" s="123" t="s">
        <v>75</v>
      </c>
      <c r="B102" s="125" t="s">
        <v>77</v>
      </c>
      <c r="C102" s="126"/>
      <c r="D102" s="127"/>
      <c r="E102" s="118" t="s">
        <v>1</v>
      </c>
      <c r="F102" s="120" t="s">
        <v>78</v>
      </c>
      <c r="G102" s="121"/>
      <c r="H102" s="121"/>
      <c r="I102" s="121"/>
      <c r="J102" s="120" t="s">
        <v>79</v>
      </c>
      <c r="K102" s="121"/>
      <c r="L102" s="121"/>
      <c r="M102" s="122"/>
    </row>
    <row r="103" spans="1:13" s="53" customFormat="1" ht="30.75" thickBot="1" x14ac:dyDescent="0.3">
      <c r="A103" s="124"/>
      <c r="B103" s="76" t="s">
        <v>22</v>
      </c>
      <c r="C103" s="77" t="s">
        <v>36</v>
      </c>
      <c r="D103" s="78" t="s">
        <v>80</v>
      </c>
      <c r="E103" s="119"/>
      <c r="F103" s="79" t="s">
        <v>81</v>
      </c>
      <c r="G103" s="80" t="s">
        <v>82</v>
      </c>
      <c r="H103" s="80" t="s">
        <v>83</v>
      </c>
      <c r="I103" s="80" t="s">
        <v>84</v>
      </c>
      <c r="J103" s="79" t="s">
        <v>81</v>
      </c>
      <c r="K103" s="80" t="s">
        <v>82</v>
      </c>
      <c r="L103" s="80" t="s">
        <v>83</v>
      </c>
      <c r="M103" s="81" t="s">
        <v>84</v>
      </c>
    </row>
    <row r="104" spans="1:13" s="53" customFormat="1" ht="15.75" thickTop="1" x14ac:dyDescent="0.25">
      <c r="A104" s="47" t="s">
        <v>14</v>
      </c>
      <c r="B104" s="47" t="s">
        <v>18</v>
      </c>
      <c r="C104" s="48" t="s">
        <v>21</v>
      </c>
      <c r="D104" s="49" t="s">
        <v>18</v>
      </c>
      <c r="E104" s="48" t="s">
        <v>43</v>
      </c>
      <c r="F104" s="50">
        <v>129.50637935557413</v>
      </c>
      <c r="G104" s="51">
        <v>55.859062160756046</v>
      </c>
      <c r="H104" s="51">
        <v>22.478160380970827</v>
      </c>
      <c r="I104" s="51">
        <v>7.5446221664909707</v>
      </c>
      <c r="J104" s="50">
        <f t="shared" ref="J104:M109" si="14">(F104*24.45)/(84.93)</f>
        <v>37.28283262973963</v>
      </c>
      <c r="K104" s="51">
        <f t="shared" si="14"/>
        <v>16.080938064647182</v>
      </c>
      <c r="L104" s="51">
        <f t="shared" ref="L104:M107" si="15">(H104*24.45)/(84.93)</f>
        <v>6.471105867358256</v>
      </c>
      <c r="M104" s="52">
        <f t="shared" si="15"/>
        <v>2.1719770631190887</v>
      </c>
    </row>
    <row r="105" spans="1:13" s="53" customFormat="1" x14ac:dyDescent="0.25">
      <c r="A105" s="47"/>
      <c r="B105" s="47"/>
      <c r="C105" s="48"/>
      <c r="D105" s="49"/>
      <c r="E105" s="48" t="s">
        <v>44</v>
      </c>
      <c r="F105" s="50">
        <v>27.283678382739907</v>
      </c>
      <c r="G105" s="51">
        <v>15.055555102056484</v>
      </c>
      <c r="H105" s="51">
        <v>6.3449000998075862</v>
      </c>
      <c r="I105" s="51">
        <v>2.1668687394365418</v>
      </c>
      <c r="J105" s="50">
        <f t="shared" si="14"/>
        <v>7.8545382839749278</v>
      </c>
      <c r="K105" s="51">
        <f t="shared" si="14"/>
        <v>4.3342555309699868</v>
      </c>
      <c r="L105" s="51">
        <f t="shared" si="15"/>
        <v>1.8265961078570052</v>
      </c>
      <c r="M105" s="52">
        <f t="shared" si="15"/>
        <v>0.62380714328533426</v>
      </c>
    </row>
    <row r="106" spans="1:13" s="53" customFormat="1" x14ac:dyDescent="0.25">
      <c r="A106" s="47"/>
      <c r="B106" s="47" t="s">
        <v>20</v>
      </c>
      <c r="C106" s="48" t="s">
        <v>21</v>
      </c>
      <c r="D106" s="49" t="s">
        <v>20</v>
      </c>
      <c r="E106" s="48" t="s">
        <v>43</v>
      </c>
      <c r="F106" s="50">
        <v>9.2250224240788707</v>
      </c>
      <c r="G106" s="51">
        <v>3.7297953201658975</v>
      </c>
      <c r="H106" s="51">
        <v>1.4904037347919774</v>
      </c>
      <c r="I106" s="51">
        <v>0.49991051051616253</v>
      </c>
      <c r="J106" s="50">
        <f t="shared" si="14"/>
        <v>2.6557376459287458</v>
      </c>
      <c r="K106" s="51">
        <f t="shared" si="14"/>
        <v>1.0737489176740396</v>
      </c>
      <c r="L106" s="51">
        <f t="shared" si="15"/>
        <v>0.42906359726438059</v>
      </c>
      <c r="M106" s="52">
        <f t="shared" si="15"/>
        <v>0.14391630733686769</v>
      </c>
    </row>
    <row r="107" spans="1:13" s="53" customFormat="1" x14ac:dyDescent="0.25">
      <c r="A107" s="47"/>
      <c r="B107" s="47"/>
      <c r="C107" s="48"/>
      <c r="D107" s="49"/>
      <c r="E107" s="48" t="s">
        <v>44</v>
      </c>
      <c r="F107" s="50">
        <v>1.3277369425129237</v>
      </c>
      <c r="G107" s="51">
        <v>0.79395378174955367</v>
      </c>
      <c r="H107" s="51">
        <v>0.33961085953109693</v>
      </c>
      <c r="I107" s="51">
        <v>0.11631288542920382</v>
      </c>
      <c r="J107" s="50">
        <f t="shared" si="14"/>
        <v>0.38223440768210271</v>
      </c>
      <c r="K107" s="51">
        <f t="shared" si="14"/>
        <v>0.22856670156336498</v>
      </c>
      <c r="L107" s="51">
        <f t="shared" si="15"/>
        <v>9.7768580189983745E-2</v>
      </c>
      <c r="M107" s="52">
        <f t="shared" si="15"/>
        <v>3.3484634978735814E-2</v>
      </c>
    </row>
    <row r="108" spans="1:13" s="53" customFormat="1" x14ac:dyDescent="0.25">
      <c r="A108" s="47"/>
      <c r="B108" s="47" t="s">
        <v>19</v>
      </c>
      <c r="C108" s="48" t="s">
        <v>21</v>
      </c>
      <c r="D108" s="49" t="s">
        <v>19</v>
      </c>
      <c r="E108" s="48" t="s">
        <v>43</v>
      </c>
      <c r="F108" s="50">
        <v>0.71737597382676899</v>
      </c>
      <c r="G108" s="51">
        <v>0.2908535366938057</v>
      </c>
      <c r="H108" s="51">
        <v>0.11635566592384192</v>
      </c>
      <c r="I108" s="51">
        <v>3.9032170690464829E-2</v>
      </c>
      <c r="J108" s="50">
        <f t="shared" si="14"/>
        <v>0.2065211651956258</v>
      </c>
      <c r="K108" s="51">
        <f t="shared" si="14"/>
        <v>8.3732120242123495E-2</v>
      </c>
      <c r="L108" s="51">
        <f t="shared" si="14"/>
        <v>3.3496950804638347E-2</v>
      </c>
      <c r="M108" s="52">
        <f t="shared" si="14"/>
        <v>1.1236742886869952E-2</v>
      </c>
    </row>
    <row r="109" spans="1:13" s="53" customFormat="1" ht="15.75" thickBot="1" x14ac:dyDescent="0.3">
      <c r="A109" s="57"/>
      <c r="B109" s="57"/>
      <c r="C109" s="58"/>
      <c r="D109" s="59"/>
      <c r="E109" s="58" t="s">
        <v>44</v>
      </c>
      <c r="F109" s="60">
        <v>0.10464675940853853</v>
      </c>
      <c r="G109" s="61">
        <v>6.2774602136012325E-2</v>
      </c>
      <c r="H109" s="61">
        <v>2.6866586727723241E-2</v>
      </c>
      <c r="I109" s="61">
        <v>9.2024776250919631E-3</v>
      </c>
      <c r="J109" s="60">
        <f t="shared" si="14"/>
        <v>3.012614232354606E-2</v>
      </c>
      <c r="K109" s="61">
        <f t="shared" si="14"/>
        <v>1.8071812342228908E-2</v>
      </c>
      <c r="L109" s="61">
        <f t="shared" si="14"/>
        <v>7.7344642116193704E-3</v>
      </c>
      <c r="M109" s="62">
        <f t="shared" si="14"/>
        <v>2.6492473558636341E-3</v>
      </c>
    </row>
    <row r="110" spans="1:13" s="53" customFormat="1" x14ac:dyDescent="0.25"/>
    <row r="111" spans="1:13" s="53" customFormat="1" ht="15.75" thickBot="1" x14ac:dyDescent="0.3"/>
    <row r="112" spans="1:13" s="53" customFormat="1" ht="15.75" thickBot="1" x14ac:dyDescent="0.3">
      <c r="A112" s="123" t="s">
        <v>75</v>
      </c>
      <c r="B112" s="125" t="s">
        <v>77</v>
      </c>
      <c r="C112" s="126"/>
      <c r="D112" s="127"/>
      <c r="E112" s="118" t="s">
        <v>1</v>
      </c>
      <c r="F112" s="120" t="s">
        <v>78</v>
      </c>
      <c r="G112" s="121"/>
      <c r="H112" s="121"/>
      <c r="I112" s="121"/>
      <c r="J112" s="120" t="s">
        <v>79</v>
      </c>
      <c r="K112" s="121"/>
      <c r="L112" s="121"/>
      <c r="M112" s="122"/>
    </row>
    <row r="113" spans="1:13" s="53" customFormat="1" ht="30.75" thickBot="1" x14ac:dyDescent="0.3">
      <c r="A113" s="124"/>
      <c r="B113" s="76" t="s">
        <v>22</v>
      </c>
      <c r="C113" s="77" t="s">
        <v>36</v>
      </c>
      <c r="D113" s="78" t="s">
        <v>80</v>
      </c>
      <c r="E113" s="119"/>
      <c r="F113" s="79" t="s">
        <v>81</v>
      </c>
      <c r="G113" s="80" t="s">
        <v>82</v>
      </c>
      <c r="H113" s="80" t="s">
        <v>83</v>
      </c>
      <c r="I113" s="80" t="s">
        <v>84</v>
      </c>
      <c r="J113" s="79" t="s">
        <v>81</v>
      </c>
      <c r="K113" s="80" t="s">
        <v>82</v>
      </c>
      <c r="L113" s="80" t="s">
        <v>83</v>
      </c>
      <c r="M113" s="81" t="s">
        <v>84</v>
      </c>
    </row>
    <row r="114" spans="1:13" s="53" customFormat="1" ht="15.75" thickTop="1" x14ac:dyDescent="0.25">
      <c r="A114" s="47" t="s">
        <v>15</v>
      </c>
      <c r="B114" s="47" t="s">
        <v>18</v>
      </c>
      <c r="C114" s="48" t="s">
        <v>18</v>
      </c>
      <c r="D114" s="49" t="s">
        <v>18</v>
      </c>
      <c r="E114" s="48" t="s">
        <v>43</v>
      </c>
      <c r="F114" s="50">
        <v>5095.6729327177427</v>
      </c>
      <c r="G114" s="51">
        <v>3133.0343798201338</v>
      </c>
      <c r="H114" s="51">
        <v>1346.7115579724598</v>
      </c>
      <c r="I114" s="51">
        <v>454.88783500453684</v>
      </c>
      <c r="J114" s="50">
        <f t="shared" ref="J114:M119" si="16">(F114*24.45)/(84.93)</f>
        <v>1466.9634193447403</v>
      </c>
      <c r="K114" s="51">
        <f t="shared" si="16"/>
        <v>901.95090764867848</v>
      </c>
      <c r="L114" s="51">
        <f t="shared" si="16"/>
        <v>387.69689853322308</v>
      </c>
      <c r="M114" s="52">
        <f t="shared" si="16"/>
        <v>130.95499312211143</v>
      </c>
    </row>
    <row r="115" spans="1:13" s="53" customFormat="1" x14ac:dyDescent="0.25">
      <c r="A115" s="47"/>
      <c r="B115" s="47"/>
      <c r="C115" s="48"/>
      <c r="D115" s="49"/>
      <c r="E115" s="48" t="s">
        <v>44</v>
      </c>
      <c r="F115" s="50">
        <v>957.52213988784763</v>
      </c>
      <c r="G115" s="51">
        <v>790.11998023908518</v>
      </c>
      <c r="H115" s="51">
        <v>376.77604145692408</v>
      </c>
      <c r="I115" s="51">
        <v>131.57599616602599</v>
      </c>
      <c r="J115" s="50">
        <f t="shared" si="16"/>
        <v>275.65543765757531</v>
      </c>
      <c r="K115" s="51">
        <f t="shared" si="16"/>
        <v>227.46301091305344</v>
      </c>
      <c r="L115" s="51">
        <f t="shared" si="16"/>
        <v>108.46784662218053</v>
      </c>
      <c r="M115" s="52">
        <f t="shared" si="16"/>
        <v>37.878642485097551</v>
      </c>
    </row>
    <row r="116" spans="1:13" s="53" customFormat="1" x14ac:dyDescent="0.25">
      <c r="A116" s="47"/>
      <c r="B116" s="47" t="s">
        <v>20</v>
      </c>
      <c r="C116" s="48" t="s">
        <v>20</v>
      </c>
      <c r="D116" s="49" t="s">
        <v>20</v>
      </c>
      <c r="E116" s="48" t="s">
        <v>43</v>
      </c>
      <c r="F116" s="50">
        <v>1346.9867213331886</v>
      </c>
      <c r="G116" s="51">
        <v>543.03606317910851</v>
      </c>
      <c r="H116" s="51">
        <v>221.46226785633351</v>
      </c>
      <c r="I116" s="51">
        <v>74.427469872093823</v>
      </c>
      <c r="J116" s="50">
        <f t="shared" si="16"/>
        <v>387.77611370065301</v>
      </c>
      <c r="K116" s="51">
        <f t="shared" si="16"/>
        <v>156.33146997208527</v>
      </c>
      <c r="L116" s="51">
        <f t="shared" si="16"/>
        <v>63.755474497672829</v>
      </c>
      <c r="M116" s="52">
        <f t="shared" si="16"/>
        <v>21.426488147564978</v>
      </c>
    </row>
    <row r="117" spans="1:13" s="53" customFormat="1" x14ac:dyDescent="0.25">
      <c r="A117" s="47"/>
      <c r="B117" s="47"/>
      <c r="C117" s="48"/>
      <c r="D117" s="49"/>
      <c r="E117" s="48" t="s">
        <v>44</v>
      </c>
      <c r="F117" s="50">
        <v>163.71436541292582</v>
      </c>
      <c r="G117" s="51">
        <v>120.26544647417997</v>
      </c>
      <c r="H117" s="51">
        <v>53.269265179164343</v>
      </c>
      <c r="I117" s="51">
        <v>18.363135646370974</v>
      </c>
      <c r="J117" s="50">
        <f t="shared" si="16"/>
        <v>47.130769272883974</v>
      </c>
      <c r="K117" s="51">
        <f t="shared" si="16"/>
        <v>34.622514615491575</v>
      </c>
      <c r="L117" s="51">
        <f t="shared" si="16"/>
        <v>15.335376588138089</v>
      </c>
      <c r="M117" s="52">
        <f t="shared" si="16"/>
        <v>5.2864555110534592</v>
      </c>
    </row>
    <row r="118" spans="1:13" s="53" customFormat="1" x14ac:dyDescent="0.25">
      <c r="A118" s="47"/>
      <c r="B118" s="47" t="s">
        <v>19</v>
      </c>
      <c r="C118" s="48" t="s">
        <v>19</v>
      </c>
      <c r="D118" s="49" t="s">
        <v>19</v>
      </c>
      <c r="E118" s="48" t="s">
        <v>43</v>
      </c>
      <c r="F118" s="50">
        <v>154.49203240212844</v>
      </c>
      <c r="G118" s="51">
        <v>61.740221361562618</v>
      </c>
      <c r="H118" s="51">
        <v>25.066944447163113</v>
      </c>
      <c r="I118" s="51">
        <v>8.4207769512347284</v>
      </c>
      <c r="J118" s="50">
        <f t="shared" si="16"/>
        <v>44.475805866384547</v>
      </c>
      <c r="K118" s="51">
        <f t="shared" si="16"/>
        <v>17.774030522668149</v>
      </c>
      <c r="L118" s="51">
        <f t="shared" si="16"/>
        <v>7.2163757415888155</v>
      </c>
      <c r="M118" s="52">
        <f t="shared" si="16"/>
        <v>2.4242081297267055</v>
      </c>
    </row>
    <row r="119" spans="1:13" s="53" customFormat="1" ht="15.75" thickBot="1" x14ac:dyDescent="0.3">
      <c r="A119" s="57"/>
      <c r="B119" s="57"/>
      <c r="C119" s="58"/>
      <c r="D119" s="59"/>
      <c r="E119" s="58" t="s">
        <v>44</v>
      </c>
      <c r="F119" s="60">
        <v>17.968139642179146</v>
      </c>
      <c r="G119" s="61">
        <v>13.063199366234757</v>
      </c>
      <c r="H119" s="61">
        <v>5.775718656232959</v>
      </c>
      <c r="I119" s="61">
        <v>1.9903683542580393</v>
      </c>
      <c r="J119" s="60">
        <f t="shared" si="16"/>
        <v>5.1727424261306973</v>
      </c>
      <c r="K119" s="61">
        <f t="shared" si="16"/>
        <v>3.7606879136281615</v>
      </c>
      <c r="L119" s="61">
        <f t="shared" si="16"/>
        <v>1.6627377975379232</v>
      </c>
      <c r="M119" s="62">
        <f t="shared" si="16"/>
        <v>0.57299548170974979</v>
      </c>
    </row>
    <row r="120" spans="1:13" s="53" customFormat="1" x14ac:dyDescent="0.25"/>
    <row r="121" spans="1:13" s="53" customFormat="1" ht="15.75" thickBot="1" x14ac:dyDescent="0.3"/>
    <row r="122" spans="1:13" s="53" customFormat="1" ht="15.75" thickBot="1" x14ac:dyDescent="0.3">
      <c r="A122" s="123" t="s">
        <v>75</v>
      </c>
      <c r="B122" s="125" t="s">
        <v>77</v>
      </c>
      <c r="C122" s="126"/>
      <c r="D122" s="127"/>
      <c r="E122" s="118" t="s">
        <v>1</v>
      </c>
      <c r="F122" s="120" t="s">
        <v>78</v>
      </c>
      <c r="G122" s="121"/>
      <c r="H122" s="121"/>
      <c r="I122" s="121"/>
      <c r="J122" s="120" t="s">
        <v>79</v>
      </c>
      <c r="K122" s="121"/>
      <c r="L122" s="121"/>
      <c r="M122" s="122"/>
    </row>
    <row r="123" spans="1:13" s="53" customFormat="1" ht="30.75" thickBot="1" x14ac:dyDescent="0.3">
      <c r="A123" s="124"/>
      <c r="B123" s="76" t="s">
        <v>22</v>
      </c>
      <c r="C123" s="77" t="s">
        <v>36</v>
      </c>
      <c r="D123" s="78" t="s">
        <v>80</v>
      </c>
      <c r="E123" s="119"/>
      <c r="F123" s="79" t="s">
        <v>81</v>
      </c>
      <c r="G123" s="80" t="s">
        <v>82</v>
      </c>
      <c r="H123" s="80" t="s">
        <v>83</v>
      </c>
      <c r="I123" s="80" t="s">
        <v>84</v>
      </c>
      <c r="J123" s="79" t="s">
        <v>81</v>
      </c>
      <c r="K123" s="80" t="s">
        <v>82</v>
      </c>
      <c r="L123" s="80" t="s">
        <v>83</v>
      </c>
      <c r="M123" s="81" t="s">
        <v>84</v>
      </c>
    </row>
    <row r="124" spans="1:13" s="53" customFormat="1" ht="15.75" thickTop="1" x14ac:dyDescent="0.25">
      <c r="A124" s="47" t="s">
        <v>16</v>
      </c>
      <c r="B124" s="47" t="s">
        <v>18</v>
      </c>
      <c r="C124" s="48" t="s">
        <v>20</v>
      </c>
      <c r="D124" s="49" t="s">
        <v>18</v>
      </c>
      <c r="E124" s="48" t="s">
        <v>43</v>
      </c>
      <c r="F124" s="50">
        <v>3769.1881061679392</v>
      </c>
      <c r="G124" s="51">
        <v>1615.0953270857553</v>
      </c>
      <c r="H124" s="51">
        <v>682.39017652059067</v>
      </c>
      <c r="I124" s="51">
        <v>230.08669388028389</v>
      </c>
      <c r="J124" s="50">
        <f t="shared" ref="J124:M129" si="17">(F124*24.45)/(84.93)</f>
        <v>1085.0894759897103</v>
      </c>
      <c r="K124" s="51">
        <f t="shared" si="17"/>
        <v>464.9603290621302</v>
      </c>
      <c r="L124" s="51">
        <f t="shared" ref="L124:M125" si="18">(H124*24.45)/(84.93)</f>
        <v>196.44930903012411</v>
      </c>
      <c r="M124" s="52">
        <f t="shared" si="18"/>
        <v>66.23830996553562</v>
      </c>
    </row>
    <row r="125" spans="1:13" s="53" customFormat="1" x14ac:dyDescent="0.25">
      <c r="A125" s="47"/>
      <c r="B125" s="47"/>
      <c r="C125" s="48"/>
      <c r="D125" s="49"/>
      <c r="E125" s="48" t="s">
        <v>44</v>
      </c>
      <c r="F125" s="50">
        <v>590.45855402920824</v>
      </c>
      <c r="G125" s="51">
        <v>470.42036478414383</v>
      </c>
      <c r="H125" s="51">
        <v>211.72360206526855</v>
      </c>
      <c r="I125" s="51">
        <v>73.197835728509062</v>
      </c>
      <c r="J125" s="50">
        <f t="shared" si="17"/>
        <v>169.9836529614287</v>
      </c>
      <c r="K125" s="51">
        <f t="shared" si="17"/>
        <v>135.42656209787256</v>
      </c>
      <c r="L125" s="51">
        <f t="shared" si="18"/>
        <v>60.95186707283429</v>
      </c>
      <c r="M125" s="52">
        <f t="shared" si="18"/>
        <v>21.072495979772125</v>
      </c>
    </row>
    <row r="126" spans="1:13" s="53" customFormat="1" x14ac:dyDescent="0.25">
      <c r="A126" s="47"/>
      <c r="B126" s="47" t="s">
        <v>20</v>
      </c>
      <c r="C126" s="48" t="s">
        <v>20</v>
      </c>
      <c r="D126" s="49" t="s">
        <v>20</v>
      </c>
      <c r="E126" s="48" t="s">
        <v>43</v>
      </c>
      <c r="F126" s="50">
        <v>758.48897960360307</v>
      </c>
      <c r="G126" s="51">
        <v>305.78391228757783</v>
      </c>
      <c r="H126" s="51">
        <v>124.70552746117218</v>
      </c>
      <c r="I126" s="51">
        <v>41.910150102955896</v>
      </c>
      <c r="J126" s="50">
        <f t="shared" si="17"/>
        <v>218.35694750156708</v>
      </c>
      <c r="K126" s="51">
        <f t="shared" si="17"/>
        <v>88.030338578020448</v>
      </c>
      <c r="L126" s="51">
        <f t="shared" si="17"/>
        <v>35.900743511428935</v>
      </c>
      <c r="M126" s="52">
        <f t="shared" si="17"/>
        <v>12.065267514627005</v>
      </c>
    </row>
    <row r="127" spans="1:13" s="53" customFormat="1" x14ac:dyDescent="0.25">
      <c r="A127" s="47"/>
      <c r="B127" s="47"/>
      <c r="C127" s="48"/>
      <c r="D127" s="49"/>
      <c r="E127" s="48" t="s">
        <v>44</v>
      </c>
      <c r="F127" s="50">
        <v>92.187651148927429</v>
      </c>
      <c r="G127" s="51">
        <v>67.721540482215687</v>
      </c>
      <c r="H127" s="51">
        <v>29.995953152372465</v>
      </c>
      <c r="I127" s="51">
        <v>10.340292000022771</v>
      </c>
      <c r="J127" s="50">
        <f t="shared" si="17"/>
        <v>26.539362658557344</v>
      </c>
      <c r="K127" s="51">
        <f t="shared" si="17"/>
        <v>19.495957433064561</v>
      </c>
      <c r="L127" s="51">
        <f t="shared" si="17"/>
        <v>8.6353591731485526</v>
      </c>
      <c r="M127" s="52">
        <f t="shared" si="17"/>
        <v>2.9768060685335773</v>
      </c>
    </row>
    <row r="128" spans="1:13" s="53" customFormat="1" x14ac:dyDescent="0.25">
      <c r="A128" s="47"/>
      <c r="B128" s="47" t="s">
        <v>19</v>
      </c>
      <c r="C128" s="48" t="s">
        <v>19</v>
      </c>
      <c r="D128" s="49" t="s">
        <v>19</v>
      </c>
      <c r="E128" s="48" t="s">
        <v>43</v>
      </c>
      <c r="F128" s="50">
        <v>141.95437261328985</v>
      </c>
      <c r="G128" s="51">
        <v>56.655501328318863</v>
      </c>
      <c r="H128" s="51">
        <v>22.984551372149394</v>
      </c>
      <c r="I128" s="51">
        <v>7.7206625360068957</v>
      </c>
      <c r="J128" s="50">
        <f t="shared" si="17"/>
        <v>40.866412461967933</v>
      </c>
      <c r="K128" s="51">
        <f t="shared" si="17"/>
        <v>16.310220269367669</v>
      </c>
      <c r="L128" s="51">
        <f t="shared" si="17"/>
        <v>6.6168878022966275</v>
      </c>
      <c r="M128" s="52">
        <f t="shared" si="17"/>
        <v>2.2226562934813208</v>
      </c>
    </row>
    <row r="129" spans="1:13" s="53" customFormat="1" ht="15.75" thickBot="1" x14ac:dyDescent="0.3">
      <c r="A129" s="57"/>
      <c r="B129" s="57"/>
      <c r="C129" s="58"/>
      <c r="D129" s="59"/>
      <c r="E129" s="58" t="s">
        <v>44</v>
      </c>
      <c r="F129" s="60">
        <v>16.411975296879884</v>
      </c>
      <c r="G129" s="61">
        <v>11.899833946177932</v>
      </c>
      <c r="H129" s="61">
        <v>5.2588908610928797</v>
      </c>
      <c r="I129" s="61">
        <v>1.8121090323213853</v>
      </c>
      <c r="J129" s="60">
        <f t="shared" si="17"/>
        <v>4.724747392072449</v>
      </c>
      <c r="K129" s="61">
        <f t="shared" si="17"/>
        <v>3.4257734603090828</v>
      </c>
      <c r="L129" s="61">
        <f t="shared" si="17"/>
        <v>1.5139512722679958</v>
      </c>
      <c r="M129" s="62">
        <f t="shared" si="17"/>
        <v>0.52167745013844191</v>
      </c>
    </row>
    <row r="130" spans="1:13" s="53" customFormat="1" x14ac:dyDescent="0.25"/>
    <row r="131" spans="1:13" s="53" customFormat="1" ht="15.75" thickBot="1" x14ac:dyDescent="0.3"/>
    <row r="132" spans="1:13" s="53" customFormat="1" ht="15.75" thickBot="1" x14ac:dyDescent="0.3">
      <c r="A132" s="123" t="s">
        <v>75</v>
      </c>
      <c r="B132" s="125" t="s">
        <v>77</v>
      </c>
      <c r="C132" s="126"/>
      <c r="D132" s="127"/>
      <c r="E132" s="118" t="s">
        <v>1</v>
      </c>
      <c r="F132" s="120" t="s">
        <v>78</v>
      </c>
      <c r="G132" s="121"/>
      <c r="H132" s="121"/>
      <c r="I132" s="121"/>
      <c r="J132" s="120" t="s">
        <v>79</v>
      </c>
      <c r="K132" s="121"/>
      <c r="L132" s="121"/>
      <c r="M132" s="122"/>
    </row>
    <row r="133" spans="1:13" s="53" customFormat="1" ht="30.75" thickBot="1" x14ac:dyDescent="0.3">
      <c r="A133" s="124"/>
      <c r="B133" s="76" t="s">
        <v>22</v>
      </c>
      <c r="C133" s="77" t="s">
        <v>36</v>
      </c>
      <c r="D133" s="78" t="s">
        <v>80</v>
      </c>
      <c r="E133" s="119"/>
      <c r="F133" s="79" t="s">
        <v>81</v>
      </c>
      <c r="G133" s="80" t="s">
        <v>82</v>
      </c>
      <c r="H133" s="80" t="s">
        <v>83</v>
      </c>
      <c r="I133" s="80" t="s">
        <v>84</v>
      </c>
      <c r="J133" s="79" t="s">
        <v>81</v>
      </c>
      <c r="K133" s="80" t="s">
        <v>82</v>
      </c>
      <c r="L133" s="80" t="s">
        <v>83</v>
      </c>
      <c r="M133" s="81" t="s">
        <v>84</v>
      </c>
    </row>
    <row r="134" spans="1:13" s="53" customFormat="1" ht="15.75" thickTop="1" x14ac:dyDescent="0.25">
      <c r="A134" s="47" t="s">
        <v>17</v>
      </c>
      <c r="B134" s="47" t="s">
        <v>18</v>
      </c>
      <c r="C134" s="48" t="s">
        <v>20</v>
      </c>
      <c r="D134" s="49" t="s">
        <v>18</v>
      </c>
      <c r="E134" s="48" t="s">
        <v>43</v>
      </c>
      <c r="F134" s="50">
        <v>1429.7975330208637</v>
      </c>
      <c r="G134" s="51">
        <v>612.66756904009151</v>
      </c>
      <c r="H134" s="51">
        <v>258.85675202842742</v>
      </c>
      <c r="I134" s="51">
        <v>87.280702905916129</v>
      </c>
      <c r="J134" s="50">
        <f t="shared" ref="J134:M139" si="19">(F134*24.45)/(84.93)</f>
        <v>411.61603299611585</v>
      </c>
      <c r="K134" s="51">
        <f t="shared" si="19"/>
        <v>176.37727614541663</v>
      </c>
      <c r="L134" s="51">
        <f t="shared" ref="L134:M135" si="20">(H134*24.45)/(84.93)</f>
        <v>74.520753409808663</v>
      </c>
      <c r="M134" s="52">
        <f t="shared" si="20"/>
        <v>25.126730084182849</v>
      </c>
    </row>
    <row r="135" spans="1:13" s="53" customFormat="1" x14ac:dyDescent="0.25">
      <c r="A135" s="47"/>
      <c r="B135" s="47"/>
      <c r="C135" s="48"/>
      <c r="D135" s="49"/>
      <c r="E135" s="48" t="s">
        <v>44</v>
      </c>
      <c r="F135" s="50">
        <v>223.98356360100769</v>
      </c>
      <c r="G135" s="51">
        <v>178.44847699441806</v>
      </c>
      <c r="H135" s="51">
        <v>80.314878267771974</v>
      </c>
      <c r="I135" s="51">
        <v>27.766744985697347</v>
      </c>
      <c r="J135" s="50">
        <f t="shared" si="19"/>
        <v>64.481315554511212</v>
      </c>
      <c r="K135" s="51">
        <f t="shared" si="19"/>
        <v>51.372486312416356</v>
      </c>
      <c r="L135" s="51">
        <f t="shared" si="20"/>
        <v>23.121379649676491</v>
      </c>
      <c r="M135" s="52">
        <f t="shared" si="20"/>
        <v>7.9936054974720365</v>
      </c>
    </row>
    <row r="136" spans="1:13" s="53" customFormat="1" x14ac:dyDescent="0.25">
      <c r="A136" s="47"/>
      <c r="B136" s="47" t="s">
        <v>20</v>
      </c>
      <c r="C136" s="48" t="s">
        <v>20</v>
      </c>
      <c r="D136" s="49" t="s">
        <v>20</v>
      </c>
      <c r="E136" s="48" t="s">
        <v>43</v>
      </c>
      <c r="F136" s="50">
        <v>287.72322140070293</v>
      </c>
      <c r="G136" s="51">
        <v>115.99526777814496</v>
      </c>
      <c r="H136" s="51">
        <v>47.305467913790942</v>
      </c>
      <c r="I136" s="51">
        <v>15.898086486782475</v>
      </c>
      <c r="J136" s="50">
        <f t="shared" si="19"/>
        <v>82.830952116415702</v>
      </c>
      <c r="K136" s="51">
        <f t="shared" si="19"/>
        <v>33.393197894450061</v>
      </c>
      <c r="L136" s="51">
        <f t="shared" si="19"/>
        <v>13.618493941977963</v>
      </c>
      <c r="M136" s="52">
        <f t="shared" si="19"/>
        <v>4.5768069539836507</v>
      </c>
    </row>
    <row r="137" spans="1:13" s="53" customFormat="1" x14ac:dyDescent="0.25">
      <c r="A137" s="47"/>
      <c r="B137" s="47"/>
      <c r="C137" s="48"/>
      <c r="D137" s="49"/>
      <c r="E137" s="48" t="s">
        <v>44</v>
      </c>
      <c r="F137" s="50">
        <v>34.970221948110172</v>
      </c>
      <c r="G137" s="51">
        <v>25.689311657427602</v>
      </c>
      <c r="H137" s="51">
        <v>11.378586244582763</v>
      </c>
      <c r="I137" s="51">
        <v>3.922459263713125</v>
      </c>
      <c r="J137" s="50">
        <f t="shared" si="19"/>
        <v>10.067372266940936</v>
      </c>
      <c r="K137" s="51">
        <f t="shared" si="19"/>
        <v>7.3955453906052613</v>
      </c>
      <c r="L137" s="51">
        <f t="shared" si="19"/>
        <v>3.2757145140709825</v>
      </c>
      <c r="M137" s="52">
        <f t="shared" si="19"/>
        <v>1.129213811348003</v>
      </c>
    </row>
    <row r="138" spans="1:13" s="53" customFormat="1" x14ac:dyDescent="0.25">
      <c r="A138" s="47"/>
      <c r="B138" s="47" t="s">
        <v>19</v>
      </c>
      <c r="C138" s="48" t="s">
        <v>19</v>
      </c>
      <c r="D138" s="49" t="s">
        <v>19</v>
      </c>
      <c r="E138" s="48" t="s">
        <v>43</v>
      </c>
      <c r="F138" s="50">
        <v>23.937217014400915</v>
      </c>
      <c r="G138" s="51">
        <v>9.5535981413557529</v>
      </c>
      <c r="H138" s="51">
        <v>3.8757960325223375</v>
      </c>
      <c r="I138" s="51">
        <v>1.3019054729847037</v>
      </c>
      <c r="J138" s="50">
        <f t="shared" si="19"/>
        <v>6.891145131309341</v>
      </c>
      <c r="K138" s="51">
        <f t="shared" si="19"/>
        <v>2.7503293836824221</v>
      </c>
      <c r="L138" s="51">
        <f t="shared" si="19"/>
        <v>1.1157802071726262</v>
      </c>
      <c r="M138" s="52">
        <f t="shared" si="19"/>
        <v>0.37479793729513722</v>
      </c>
    </row>
    <row r="139" spans="1:13" s="53" customFormat="1" ht="15.75" thickBot="1" x14ac:dyDescent="0.3">
      <c r="A139" s="57"/>
      <c r="B139" s="57"/>
      <c r="C139" s="58"/>
      <c r="D139" s="59"/>
      <c r="E139" s="58" t="s">
        <v>44</v>
      </c>
      <c r="F139" s="60">
        <v>2.7674879405554931</v>
      </c>
      <c r="G139" s="61">
        <v>2.0066229899164676</v>
      </c>
      <c r="H139" s="61">
        <v>0.88678643341237029</v>
      </c>
      <c r="I139" s="61">
        <v>0.3055689399480469</v>
      </c>
      <c r="J139" s="60">
        <f t="shared" si="19"/>
        <v>0.79671588539481686</v>
      </c>
      <c r="K139" s="61">
        <f t="shared" si="19"/>
        <v>0.57767493351533761</v>
      </c>
      <c r="L139" s="61">
        <f t="shared" si="19"/>
        <v>0.25529174964008539</v>
      </c>
      <c r="M139" s="62">
        <f t="shared" si="19"/>
        <v>8.7968451450956622E-2</v>
      </c>
    </row>
    <row r="140" spans="1:13" s="53" customFormat="1" x14ac:dyDescent="0.25"/>
    <row r="141" spans="1:13" s="53" customFormat="1" ht="15.75" thickBot="1" x14ac:dyDescent="0.3"/>
    <row r="142" spans="1:13" s="53" customFormat="1" ht="15.75" thickBot="1" x14ac:dyDescent="0.3">
      <c r="A142" s="123" t="s">
        <v>75</v>
      </c>
      <c r="B142" s="125" t="s">
        <v>77</v>
      </c>
      <c r="C142" s="126"/>
      <c r="D142" s="127"/>
      <c r="E142" s="118" t="s">
        <v>1</v>
      </c>
      <c r="F142" s="120" t="s">
        <v>78</v>
      </c>
      <c r="G142" s="121"/>
      <c r="H142" s="121"/>
      <c r="I142" s="121"/>
      <c r="J142" s="120" t="s">
        <v>79</v>
      </c>
      <c r="K142" s="121"/>
      <c r="L142" s="121"/>
      <c r="M142" s="122"/>
    </row>
    <row r="143" spans="1:13" s="53" customFormat="1" ht="30.75" thickBot="1" x14ac:dyDescent="0.3">
      <c r="A143" s="124"/>
      <c r="B143" s="76" t="s">
        <v>22</v>
      </c>
      <c r="C143" s="77" t="s">
        <v>36</v>
      </c>
      <c r="D143" s="78" t="s">
        <v>80</v>
      </c>
      <c r="E143" s="119"/>
      <c r="F143" s="79" t="s">
        <v>81</v>
      </c>
      <c r="G143" s="80" t="s">
        <v>82</v>
      </c>
      <c r="H143" s="80" t="s">
        <v>83</v>
      </c>
      <c r="I143" s="80" t="s">
        <v>84</v>
      </c>
      <c r="J143" s="79" t="s">
        <v>81</v>
      </c>
      <c r="K143" s="80" t="s">
        <v>82</v>
      </c>
      <c r="L143" s="80" t="s">
        <v>83</v>
      </c>
      <c r="M143" s="81" t="s">
        <v>84</v>
      </c>
    </row>
    <row r="144" spans="1:13" s="53" customFormat="1" ht="15.75" thickTop="1" x14ac:dyDescent="0.25">
      <c r="A144" s="47" t="s">
        <v>35</v>
      </c>
      <c r="B144" s="47" t="s">
        <v>18</v>
      </c>
      <c r="C144" s="48" t="s">
        <v>21</v>
      </c>
      <c r="D144" s="49" t="s">
        <v>18</v>
      </c>
      <c r="E144" s="48" t="s">
        <v>43</v>
      </c>
      <c r="F144" s="50">
        <v>5110.6683581852676</v>
      </c>
      <c r="G144" s="51">
        <v>2062.8306127425772</v>
      </c>
      <c r="H144" s="51">
        <v>836.32557600184953</v>
      </c>
      <c r="I144" s="51">
        <v>280.90229097209539</v>
      </c>
      <c r="J144" s="50">
        <f t="shared" ref="J144:M149" si="21">(F144*24.45)/(84.93)</f>
        <v>1471.2803645075919</v>
      </c>
      <c r="K144" s="51">
        <f t="shared" si="21"/>
        <v>593.85621666732607</v>
      </c>
      <c r="L144" s="51">
        <f t="shared" ref="L144:M147" si="22">(H144*24.45)/(84.93)</f>
        <v>240.76486910685529</v>
      </c>
      <c r="M144" s="52">
        <f t="shared" si="22"/>
        <v>80.867314426795389</v>
      </c>
    </row>
    <row r="145" spans="1:13" s="53" customFormat="1" x14ac:dyDescent="0.25">
      <c r="A145" s="47"/>
      <c r="B145" s="47"/>
      <c r="C145" s="48"/>
      <c r="D145" s="49"/>
      <c r="E145" s="48" t="s">
        <v>44</v>
      </c>
      <c r="F145" s="50">
        <v>648.08420901809859</v>
      </c>
      <c r="G145" s="51">
        <v>452.08926169757558</v>
      </c>
      <c r="H145" s="51">
        <v>198.18269126992368</v>
      </c>
      <c r="I145" s="51">
        <v>68.18799606145258</v>
      </c>
      <c r="J145" s="50">
        <f t="shared" si="21"/>
        <v>186.57316508292132</v>
      </c>
      <c r="K145" s="51">
        <f t="shared" si="21"/>
        <v>130.14932825274605</v>
      </c>
      <c r="L145" s="51">
        <f t="shared" si="22"/>
        <v>57.053653615325956</v>
      </c>
      <c r="M145" s="52">
        <f t="shared" si="22"/>
        <v>19.630242596285356</v>
      </c>
    </row>
    <row r="146" spans="1:13" s="53" customFormat="1" x14ac:dyDescent="0.25">
      <c r="A146" s="47"/>
      <c r="B146" s="47" t="s">
        <v>20</v>
      </c>
      <c r="C146" s="48" t="s">
        <v>21</v>
      </c>
      <c r="D146" s="49" t="s">
        <v>20</v>
      </c>
      <c r="E146" s="48" t="s">
        <v>43</v>
      </c>
      <c r="F146" s="50">
        <v>897.29098410278846</v>
      </c>
      <c r="G146" s="51">
        <v>343.00565982122322</v>
      </c>
      <c r="H146" s="51">
        <v>136.10287130338003</v>
      </c>
      <c r="I146" s="51">
        <v>45.620979642827791</v>
      </c>
      <c r="J146" s="50">
        <f t="shared" si="21"/>
        <v>258.31584318042121</v>
      </c>
      <c r="K146" s="51">
        <f t="shared" si="21"/>
        <v>98.745889351570796</v>
      </c>
      <c r="L146" s="51">
        <f t="shared" si="22"/>
        <v>39.181858040358428</v>
      </c>
      <c r="M146" s="52">
        <f t="shared" si="22"/>
        <v>13.133556484953955</v>
      </c>
    </row>
    <row r="147" spans="1:13" s="53" customFormat="1" x14ac:dyDescent="0.25">
      <c r="A147" s="47"/>
      <c r="B147" s="47"/>
      <c r="C147" s="48"/>
      <c r="D147" s="49"/>
      <c r="E147" s="48" t="s">
        <v>44</v>
      </c>
      <c r="F147" s="50">
        <v>80.70403495495971</v>
      </c>
      <c r="G147" s="51">
        <v>55.021116532922264</v>
      </c>
      <c r="H147" s="51">
        <v>24.04528823534184</v>
      </c>
      <c r="I147" s="51">
        <v>8.2684519534817813</v>
      </c>
      <c r="J147" s="50">
        <f t="shared" si="21"/>
        <v>23.233411687846043</v>
      </c>
      <c r="K147" s="51">
        <f t="shared" si="21"/>
        <v>15.83970680831213</v>
      </c>
      <c r="L147" s="51">
        <f t="shared" si="22"/>
        <v>6.9222571217956901</v>
      </c>
      <c r="M147" s="52">
        <f t="shared" si="22"/>
        <v>2.3803561787663905</v>
      </c>
    </row>
    <row r="148" spans="1:13" s="53" customFormat="1" x14ac:dyDescent="0.25">
      <c r="A148" s="47"/>
      <c r="B148" s="47" t="s">
        <v>19</v>
      </c>
      <c r="C148" s="48" t="s">
        <v>21</v>
      </c>
      <c r="D148" s="49" t="s">
        <v>19</v>
      </c>
      <c r="E148" s="48" t="s">
        <v>43</v>
      </c>
      <c r="F148" s="50">
        <v>181.4219035970348</v>
      </c>
      <c r="G148" s="51">
        <v>69.426723909021035</v>
      </c>
      <c r="H148" s="51">
        <v>27.559105145504375</v>
      </c>
      <c r="I148" s="51">
        <v>9.2380201374510467</v>
      </c>
      <c r="J148" s="50">
        <f t="shared" si="21"/>
        <v>52.228488672406691</v>
      </c>
      <c r="K148" s="51">
        <f t="shared" si="21"/>
        <v>19.986852697227885</v>
      </c>
      <c r="L148" s="51">
        <f t="shared" si="21"/>
        <v>7.9338292806732822</v>
      </c>
      <c r="M148" s="52">
        <f t="shared" si="21"/>
        <v>2.6594794814633</v>
      </c>
    </row>
    <row r="149" spans="1:13" s="53" customFormat="1" ht="15.75" thickBot="1" x14ac:dyDescent="0.3">
      <c r="A149" s="57"/>
      <c r="B149" s="57"/>
      <c r="C149" s="58"/>
      <c r="D149" s="59"/>
      <c r="E149" s="58" t="s">
        <v>44</v>
      </c>
      <c r="F149" s="60">
        <v>16.456560834815299</v>
      </c>
      <c r="G149" s="61">
        <v>11.218311219247925</v>
      </c>
      <c r="H149" s="61">
        <v>4.9025477420306283</v>
      </c>
      <c r="I149" s="61">
        <v>1.6858343362931525</v>
      </c>
      <c r="J149" s="60">
        <f t="shared" si="21"/>
        <v>4.7375828613120694</v>
      </c>
      <c r="K149" s="61">
        <f t="shared" si="21"/>
        <v>3.2295738762582333</v>
      </c>
      <c r="L149" s="61">
        <f t="shared" si="21"/>
        <v>1.4113657399346384</v>
      </c>
      <c r="M149" s="62">
        <f t="shared" si="21"/>
        <v>0.48532496788375806</v>
      </c>
    </row>
  </sheetData>
  <sheetProtection algorithmName="SHA-512" hashValue="hX63YbIdz0pKtKPQgq6cAJVJFNNDf6gZQhMjzT+WB8fNqBJ6UXsLiboF9laSXoyVos3JZQET4MmfrQR6+HRX5Q==" saltValue="lxG89KeGdyi12YEP5Dnr1w==" spinCount="100000" sheet="1" objects="1" scenarios="1"/>
  <mergeCells count="75">
    <mergeCell ref="J142:M142"/>
    <mergeCell ref="A142:A143"/>
    <mergeCell ref="B142:D142"/>
    <mergeCell ref="E142:E143"/>
    <mergeCell ref="F142:I142"/>
    <mergeCell ref="J122:M122"/>
    <mergeCell ref="A132:A133"/>
    <mergeCell ref="B132:D132"/>
    <mergeCell ref="E132:E133"/>
    <mergeCell ref="F132:I132"/>
    <mergeCell ref="J132:M132"/>
    <mergeCell ref="A122:A123"/>
    <mergeCell ref="B122:D122"/>
    <mergeCell ref="E122:E123"/>
    <mergeCell ref="F122:I122"/>
    <mergeCell ref="J102:M102"/>
    <mergeCell ref="A112:A113"/>
    <mergeCell ref="B112:D112"/>
    <mergeCell ref="E112:E113"/>
    <mergeCell ref="F112:I112"/>
    <mergeCell ref="J112:M112"/>
    <mergeCell ref="A102:A103"/>
    <mergeCell ref="B102:D102"/>
    <mergeCell ref="E102:E103"/>
    <mergeCell ref="F102:I102"/>
    <mergeCell ref="J82:M82"/>
    <mergeCell ref="A92:A93"/>
    <mergeCell ref="B92:D92"/>
    <mergeCell ref="E92:E93"/>
    <mergeCell ref="F92:I92"/>
    <mergeCell ref="J92:M92"/>
    <mergeCell ref="A82:A83"/>
    <mergeCell ref="B82:D82"/>
    <mergeCell ref="E82:E83"/>
    <mergeCell ref="F82:I82"/>
    <mergeCell ref="J62:M62"/>
    <mergeCell ref="A72:A73"/>
    <mergeCell ref="B72:D72"/>
    <mergeCell ref="E72:E73"/>
    <mergeCell ref="F72:I72"/>
    <mergeCell ref="J72:M72"/>
    <mergeCell ref="A62:A63"/>
    <mergeCell ref="B62:D62"/>
    <mergeCell ref="E62:E63"/>
    <mergeCell ref="F62:I62"/>
    <mergeCell ref="J42:M42"/>
    <mergeCell ref="A52:A53"/>
    <mergeCell ref="B52:D52"/>
    <mergeCell ref="E52:E53"/>
    <mergeCell ref="F52:I52"/>
    <mergeCell ref="J52:M52"/>
    <mergeCell ref="A42:A43"/>
    <mergeCell ref="B42:D42"/>
    <mergeCell ref="E42:E43"/>
    <mergeCell ref="F42:I42"/>
    <mergeCell ref="J2:M2"/>
    <mergeCell ref="A12:A13"/>
    <mergeCell ref="B12:D12"/>
    <mergeCell ref="E12:E13"/>
    <mergeCell ref="F12:I12"/>
    <mergeCell ref="J12:M12"/>
    <mergeCell ref="A2:A3"/>
    <mergeCell ref="B2:D2"/>
    <mergeCell ref="E2:E3"/>
    <mergeCell ref="F2:I2"/>
    <mergeCell ref="E32:E33"/>
    <mergeCell ref="F32:I32"/>
    <mergeCell ref="J32:M32"/>
    <mergeCell ref="A22:A23"/>
    <mergeCell ref="B22:D22"/>
    <mergeCell ref="E22:E23"/>
    <mergeCell ref="F22:I22"/>
    <mergeCell ref="J22:M22"/>
    <mergeCell ref="A32:A33"/>
    <mergeCell ref="B32:D3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9A3B1-0BC2-486F-8B8B-DB95D2741B58}">
  <sheetPr>
    <tabColor theme="9"/>
  </sheetPr>
  <dimension ref="A1:U96"/>
  <sheetViews>
    <sheetView zoomScale="80" zoomScaleNormal="80" workbookViewId="0">
      <pane ySplit="5" topLeftCell="A6" activePane="bottomLeft" state="frozen"/>
      <selection pane="bottomLeft" activeCell="P5" sqref="P5"/>
    </sheetView>
  </sheetViews>
  <sheetFormatPr defaultRowHeight="15" x14ac:dyDescent="0.25"/>
  <cols>
    <col min="1" max="1" width="24.85546875" style="22" customWidth="1"/>
    <col min="2" max="2" width="9.85546875" style="22" bestFit="1" customWidth="1"/>
    <col min="3" max="4" width="9.28515625" style="22" bestFit="1" customWidth="1"/>
    <col min="5" max="5" width="11.140625" style="22" customWidth="1"/>
    <col min="6" max="7" width="14.85546875" style="22" bestFit="1" customWidth="1"/>
    <col min="8" max="8" width="40.28515625" style="22" bestFit="1" customWidth="1"/>
    <col min="9" max="9" width="11.85546875" style="56" customWidth="1"/>
    <col min="10" max="10" width="12.140625" style="56" customWidth="1"/>
    <col min="11" max="11" width="11.7109375" style="56" customWidth="1"/>
    <col min="12" max="12" width="11.7109375" style="56" hidden="1" customWidth="1"/>
    <col min="13" max="15" width="12.140625" style="56" customWidth="1"/>
    <col min="16" max="16384" width="9.140625" style="22"/>
  </cols>
  <sheetData>
    <row r="1" spans="1:21" ht="60" x14ac:dyDescent="0.25">
      <c r="I1" s="85" t="s">
        <v>26</v>
      </c>
      <c r="J1" s="85" t="s">
        <v>27</v>
      </c>
      <c r="K1" s="85" t="s">
        <v>28</v>
      </c>
      <c r="M1" s="85" t="s">
        <v>30</v>
      </c>
      <c r="N1" s="85" t="s">
        <v>31</v>
      </c>
      <c r="O1" s="85" t="s">
        <v>32</v>
      </c>
    </row>
    <row r="2" spans="1:21" x14ac:dyDescent="0.25">
      <c r="I2" s="86">
        <v>350</v>
      </c>
      <c r="J2" s="86">
        <v>840</v>
      </c>
      <c r="K2" s="86">
        <v>290</v>
      </c>
      <c r="M2" s="86">
        <v>2130</v>
      </c>
      <c r="N2" s="86">
        <v>2000</v>
      </c>
      <c r="O2" s="86">
        <v>210</v>
      </c>
    </row>
    <row r="3" spans="1:21" ht="30" x14ac:dyDescent="0.25">
      <c r="I3" s="85" t="s">
        <v>29</v>
      </c>
      <c r="J3" s="85" t="s">
        <v>29</v>
      </c>
      <c r="K3" s="85" t="s">
        <v>29</v>
      </c>
      <c r="L3" s="87"/>
      <c r="M3" s="85" t="s">
        <v>33</v>
      </c>
      <c r="N3" s="85" t="s">
        <v>33</v>
      </c>
      <c r="O3" s="85" t="s">
        <v>33</v>
      </c>
    </row>
    <row r="4" spans="1:21" x14ac:dyDescent="0.25">
      <c r="I4" s="86">
        <v>10</v>
      </c>
      <c r="J4" s="86">
        <v>30</v>
      </c>
      <c r="K4" s="86">
        <v>30</v>
      </c>
      <c r="M4" s="86">
        <v>3</v>
      </c>
      <c r="N4" s="86">
        <v>1</v>
      </c>
      <c r="O4" s="86">
        <v>1</v>
      </c>
    </row>
    <row r="5" spans="1:21" ht="45" x14ac:dyDescent="0.25">
      <c r="A5" s="88" t="s">
        <v>5</v>
      </c>
      <c r="B5" s="88" t="s">
        <v>22</v>
      </c>
      <c r="C5" s="88" t="s">
        <v>23</v>
      </c>
      <c r="D5" s="88" t="s">
        <v>24</v>
      </c>
      <c r="E5" s="88" t="s">
        <v>0</v>
      </c>
      <c r="F5" s="103" t="s">
        <v>2</v>
      </c>
      <c r="G5" s="103" t="s">
        <v>3</v>
      </c>
      <c r="I5" s="89" t="s">
        <v>25</v>
      </c>
      <c r="J5" s="89" t="s">
        <v>25</v>
      </c>
      <c r="K5" s="89" t="s">
        <v>25</v>
      </c>
      <c r="L5" s="22"/>
      <c r="M5" s="90" t="s">
        <v>25</v>
      </c>
      <c r="N5" s="90" t="s">
        <v>25</v>
      </c>
      <c r="O5" s="90" t="s">
        <v>25</v>
      </c>
    </row>
    <row r="6" spans="1:21" x14ac:dyDescent="0.25">
      <c r="A6" s="41" t="s">
        <v>7</v>
      </c>
      <c r="B6" s="40" t="s">
        <v>18</v>
      </c>
      <c r="C6" s="97" t="s">
        <v>18</v>
      </c>
      <c r="D6" s="98" t="s">
        <v>18</v>
      </c>
      <c r="E6" s="102" t="s">
        <v>43</v>
      </c>
      <c r="F6" s="96">
        <v>1576.1901852093199</v>
      </c>
      <c r="G6" s="96">
        <v>257.94691179094593</v>
      </c>
      <c r="H6" s="22" t="str">
        <f t="shared" ref="H6:H23" si="0">A6&amp;" "&amp;B6&amp;" "&amp;E6</f>
        <v>Adhesives High User</v>
      </c>
      <c r="I6" s="93">
        <f t="shared" ref="I6:I10" si="1">$I$2/F6</f>
        <v>0.22205442165820846</v>
      </c>
      <c r="J6" s="91">
        <f t="shared" ref="J6:J11" si="2">$J$2/F6</f>
        <v>0.53293061197970026</v>
      </c>
      <c r="K6" s="91">
        <f t="shared" ref="K6:K11" si="3">$K$2/G6</f>
        <v>1.1242623452496754</v>
      </c>
      <c r="L6" s="92"/>
      <c r="M6" s="93">
        <f t="shared" ref="M6:M11" si="4">$M$2/F6</f>
        <v>1.351359766091383</v>
      </c>
      <c r="N6" s="93">
        <f t="shared" ref="N6:N11" si="5">$N$2/F6</f>
        <v>1.2688824094754769</v>
      </c>
      <c r="O6" s="93">
        <f t="shared" ref="O6:O11" si="6">$O$2/G6</f>
        <v>0.81412100862907522</v>
      </c>
      <c r="T6" s="94"/>
      <c r="U6" s="94"/>
    </row>
    <row r="7" spans="1:21" x14ac:dyDescent="0.25">
      <c r="A7" s="41" t="s">
        <v>7</v>
      </c>
      <c r="B7" s="40" t="s">
        <v>18</v>
      </c>
      <c r="C7" s="97"/>
      <c r="D7" s="98"/>
      <c r="E7" s="102" t="s">
        <v>44</v>
      </c>
      <c r="F7" s="96">
        <v>199.91845511015558</v>
      </c>
      <c r="G7" s="96">
        <v>61.136148897333847</v>
      </c>
      <c r="H7" s="22" t="str">
        <f t="shared" si="0"/>
        <v>Adhesives High Bystander</v>
      </c>
      <c r="I7" s="93">
        <f t="shared" si="1"/>
        <v>1.7507138088234482</v>
      </c>
      <c r="J7" s="93">
        <f t="shared" si="2"/>
        <v>4.2017131411762758</v>
      </c>
      <c r="K7" s="93">
        <f t="shared" si="3"/>
        <v>4.7435110851846103</v>
      </c>
      <c r="L7" s="92"/>
      <c r="M7" s="91">
        <f t="shared" si="4"/>
        <v>10.654344036554127</v>
      </c>
      <c r="N7" s="91">
        <f t="shared" si="5"/>
        <v>10.00407890756256</v>
      </c>
      <c r="O7" s="91">
        <f t="shared" si="6"/>
        <v>3.4349563030647179</v>
      </c>
      <c r="T7" s="94"/>
      <c r="U7" s="94"/>
    </row>
    <row r="8" spans="1:21" x14ac:dyDescent="0.25">
      <c r="A8" s="41" t="s">
        <v>7</v>
      </c>
      <c r="B8" s="40" t="s">
        <v>20</v>
      </c>
      <c r="C8" s="97" t="s">
        <v>20</v>
      </c>
      <c r="D8" s="98" t="s">
        <v>20</v>
      </c>
      <c r="E8" s="102" t="s">
        <v>43</v>
      </c>
      <c r="F8" s="105">
        <v>71.420904125612026</v>
      </c>
      <c r="G8" s="105">
        <v>10.851478536433159</v>
      </c>
      <c r="H8" s="22" t="str">
        <f t="shared" si="0"/>
        <v>Adhesives Medium User</v>
      </c>
      <c r="I8" s="91">
        <f>$I$2/F8</f>
        <v>4.9005260334486245</v>
      </c>
      <c r="J8" s="91">
        <f t="shared" si="2"/>
        <v>11.761262480276699</v>
      </c>
      <c r="K8" s="91">
        <f t="shared" si="3"/>
        <v>26.724468838632742</v>
      </c>
      <c r="L8" s="92"/>
      <c r="M8" s="91">
        <f t="shared" si="4"/>
        <v>29.823201289273058</v>
      </c>
      <c r="N8" s="91">
        <f t="shared" si="5"/>
        <v>28.003005905420711</v>
      </c>
      <c r="O8" s="91">
        <f t="shared" si="6"/>
        <v>19.352201572803018</v>
      </c>
      <c r="T8" s="94"/>
      <c r="U8" s="94"/>
    </row>
    <row r="9" spans="1:21" x14ac:dyDescent="0.25">
      <c r="A9" s="41" t="s">
        <v>7</v>
      </c>
      <c r="B9" s="40" t="s">
        <v>20</v>
      </c>
      <c r="C9" s="97"/>
      <c r="D9" s="98"/>
      <c r="E9" s="102" t="s">
        <v>44</v>
      </c>
      <c r="F9" s="105">
        <v>6.4852763062430183</v>
      </c>
      <c r="G9" s="105">
        <v>1.9322071439288719</v>
      </c>
      <c r="H9" s="22" t="str">
        <f t="shared" si="0"/>
        <v>Adhesives Medium Bystander</v>
      </c>
      <c r="I9" s="95">
        <f t="shared" si="1"/>
        <v>53.968402188673792</v>
      </c>
      <c r="J9" s="95">
        <f t="shared" si="2"/>
        <v>129.52416525281711</v>
      </c>
      <c r="K9" s="95">
        <f t="shared" si="3"/>
        <v>150.08742769179796</v>
      </c>
      <c r="L9" s="92"/>
      <c r="M9" s="91">
        <f t="shared" si="4"/>
        <v>328.43627617678624</v>
      </c>
      <c r="N9" s="91">
        <f t="shared" si="5"/>
        <v>308.39086964956454</v>
      </c>
      <c r="O9" s="91">
        <f t="shared" si="6"/>
        <v>108.6839993630261</v>
      </c>
      <c r="T9" s="94"/>
      <c r="U9" s="94"/>
    </row>
    <row r="10" spans="1:21" x14ac:dyDescent="0.25">
      <c r="A10" s="41" t="s">
        <v>7</v>
      </c>
      <c r="B10" s="40" t="s">
        <v>19</v>
      </c>
      <c r="C10" s="97" t="s">
        <v>19</v>
      </c>
      <c r="D10" s="97" t="s">
        <v>19</v>
      </c>
      <c r="E10" s="102" t="s">
        <v>43</v>
      </c>
      <c r="F10" s="105">
        <v>4.2257580503531926</v>
      </c>
      <c r="G10" s="105">
        <v>0.64211740300604225</v>
      </c>
      <c r="H10" s="22" t="str">
        <f t="shared" si="0"/>
        <v>Adhesives Low User</v>
      </c>
      <c r="I10" s="91">
        <f t="shared" si="1"/>
        <v>82.82537614067769</v>
      </c>
      <c r="J10" s="91">
        <f t="shared" si="2"/>
        <v>198.78090273762646</v>
      </c>
      <c r="K10" s="91">
        <f t="shared" si="3"/>
        <v>451.63080558536291</v>
      </c>
      <c r="L10" s="92"/>
      <c r="M10" s="95">
        <f t="shared" si="4"/>
        <v>504.05157479898139</v>
      </c>
      <c r="N10" s="95">
        <f t="shared" si="5"/>
        <v>473.28786366101536</v>
      </c>
      <c r="O10" s="95">
        <f t="shared" si="6"/>
        <v>327.04299714802141</v>
      </c>
      <c r="T10" s="94"/>
      <c r="U10" s="94"/>
    </row>
    <row r="11" spans="1:21" x14ac:dyDescent="0.25">
      <c r="A11" s="41" t="s">
        <v>7</v>
      </c>
      <c r="B11" s="40" t="s">
        <v>19</v>
      </c>
      <c r="C11" s="97"/>
      <c r="D11" s="97"/>
      <c r="E11" s="102" t="s">
        <v>44</v>
      </c>
      <c r="F11" s="105">
        <v>0.38398313587009686</v>
      </c>
      <c r="G11" s="105">
        <v>0.11439185378686149</v>
      </c>
      <c r="H11" s="22" t="str">
        <f t="shared" si="0"/>
        <v>Adhesives Low Bystander</v>
      </c>
      <c r="I11" s="91">
        <f>$I$2/F11</f>
        <v>911.4983636114855</v>
      </c>
      <c r="J11" s="91">
        <f t="shared" si="2"/>
        <v>2187.5960726675653</v>
      </c>
      <c r="K11" s="91">
        <f t="shared" si="3"/>
        <v>2535.1455580074535</v>
      </c>
      <c r="L11" s="92"/>
      <c r="M11" s="91">
        <f t="shared" si="4"/>
        <v>5547.1186128356121</v>
      </c>
      <c r="N11" s="91">
        <f t="shared" si="5"/>
        <v>5208.5620777799177</v>
      </c>
      <c r="O11" s="91">
        <f t="shared" si="6"/>
        <v>1835.7950592467766</v>
      </c>
      <c r="T11" s="94"/>
      <c r="U11" s="94"/>
    </row>
    <row r="12" spans="1:21" x14ac:dyDescent="0.25">
      <c r="A12" s="40" t="s">
        <v>8</v>
      </c>
      <c r="B12" s="40" t="s">
        <v>18</v>
      </c>
      <c r="C12" s="139" t="s">
        <v>18</v>
      </c>
      <c r="D12" s="142" t="s">
        <v>18</v>
      </c>
      <c r="E12" s="102" t="s">
        <v>43</v>
      </c>
      <c r="F12" s="106">
        <v>74.091987590592652</v>
      </c>
      <c r="G12" s="106">
        <v>67.549638557055886</v>
      </c>
      <c r="H12" s="22" t="str">
        <f t="shared" si="0"/>
        <v>Adhesive Remover High User</v>
      </c>
      <c r="I12" s="93">
        <f t="shared" ref="I12:I17" si="7">$I$2/F12</f>
        <v>4.7238576178301761</v>
      </c>
      <c r="J12" s="93">
        <f t="shared" ref="J12:J17" si="8">$J$2/F12</f>
        <v>11.337258282792423</v>
      </c>
      <c r="K12" s="93">
        <f t="shared" ref="K12:K17" si="9">$K$2/G12</f>
        <v>4.2931391817152527</v>
      </c>
      <c r="L12" s="92"/>
      <c r="M12" s="93">
        <f t="shared" ref="M12:M17" si="10">$M$2/F12</f>
        <v>28.748047788509361</v>
      </c>
      <c r="N12" s="93">
        <f t="shared" ref="N12:N17" si="11">$N$2/F12</f>
        <v>26.993472101886724</v>
      </c>
      <c r="O12" s="93">
        <f t="shared" ref="O12:O17" si="12">$O$2/G12</f>
        <v>3.1088249246903557</v>
      </c>
      <c r="T12" s="99"/>
      <c r="U12" s="99"/>
    </row>
    <row r="13" spans="1:21" x14ac:dyDescent="0.25">
      <c r="A13" s="40" t="s">
        <v>8</v>
      </c>
      <c r="B13" s="40" t="s">
        <v>18</v>
      </c>
      <c r="C13" s="139"/>
      <c r="D13" s="142"/>
      <c r="E13" s="102" t="s">
        <v>44</v>
      </c>
      <c r="F13" s="106">
        <v>61.626535782939634</v>
      </c>
      <c r="G13" s="106">
        <v>17.662423446968933</v>
      </c>
      <c r="H13" s="22" t="str">
        <f t="shared" si="0"/>
        <v>Adhesive Remover High Bystander</v>
      </c>
      <c r="I13" s="91">
        <f t="shared" si="7"/>
        <v>5.6793716465382138</v>
      </c>
      <c r="J13" s="91">
        <f>$J$2/F13</f>
        <v>13.630491951691713</v>
      </c>
      <c r="K13" s="91">
        <f>$K$2/G13</f>
        <v>16.419037901039975</v>
      </c>
      <c r="L13" s="92"/>
      <c r="M13" s="91">
        <f t="shared" si="10"/>
        <v>34.563033163218272</v>
      </c>
      <c r="N13" s="91">
        <f t="shared" si="11"/>
        <v>32.45355226593265</v>
      </c>
      <c r="O13" s="91">
        <f t="shared" si="12"/>
        <v>11.889648135235843</v>
      </c>
      <c r="T13" s="99"/>
      <c r="U13" s="99"/>
    </row>
    <row r="14" spans="1:21" x14ac:dyDescent="0.25">
      <c r="A14" s="40" t="s">
        <v>8</v>
      </c>
      <c r="B14" s="40" t="s">
        <v>20</v>
      </c>
      <c r="C14" s="139" t="s">
        <v>18</v>
      </c>
      <c r="D14" s="142" t="s">
        <v>20</v>
      </c>
      <c r="E14" s="102" t="s">
        <v>43</v>
      </c>
      <c r="F14" s="106">
        <v>49.440717954784908</v>
      </c>
      <c r="G14" s="106">
        <v>8.1129481802976677</v>
      </c>
      <c r="H14" s="22" t="str">
        <f t="shared" si="0"/>
        <v>Adhesive Remover Medium User</v>
      </c>
      <c r="I14" s="91">
        <f t="shared" si="7"/>
        <v>7.0791852238085626</v>
      </c>
      <c r="J14" s="91">
        <f t="shared" si="8"/>
        <v>16.990044537140548</v>
      </c>
      <c r="K14" s="91">
        <f t="shared" si="9"/>
        <v>35.745328770158586</v>
      </c>
      <c r="L14" s="92"/>
      <c r="M14" s="91">
        <f t="shared" si="10"/>
        <v>43.081898647749249</v>
      </c>
      <c r="N14" s="91">
        <f t="shared" si="11"/>
        <v>40.452486993191783</v>
      </c>
      <c r="O14" s="91">
        <f t="shared" si="12"/>
        <v>25.884548419770013</v>
      </c>
      <c r="T14" s="99"/>
      <c r="U14" s="99"/>
    </row>
    <row r="15" spans="1:21" x14ac:dyDescent="0.25">
      <c r="A15" s="40" t="s">
        <v>8</v>
      </c>
      <c r="B15" s="40" t="s">
        <v>20</v>
      </c>
      <c r="C15" s="139"/>
      <c r="D15" s="142"/>
      <c r="E15" s="102" t="s">
        <v>44</v>
      </c>
      <c r="F15" s="106">
        <v>6.2572706905052344</v>
      </c>
      <c r="G15" s="106">
        <v>1.9395388173325334</v>
      </c>
      <c r="H15" s="22" t="str">
        <f t="shared" si="0"/>
        <v>Adhesive Remover Medium Bystander</v>
      </c>
      <c r="I15" s="91">
        <f t="shared" si="7"/>
        <v>55.934930309326248</v>
      </c>
      <c r="J15" s="91">
        <f t="shared" si="8"/>
        <v>134.24383274238298</v>
      </c>
      <c r="K15" s="91">
        <f t="shared" si="9"/>
        <v>149.52008044821696</v>
      </c>
      <c r="L15" s="92"/>
      <c r="M15" s="95">
        <f t="shared" si="10"/>
        <v>340.40400445389974</v>
      </c>
      <c r="N15" s="95">
        <f t="shared" si="11"/>
        <v>319.62817319614999</v>
      </c>
      <c r="O15" s="95">
        <f t="shared" si="12"/>
        <v>108.27316170388126</v>
      </c>
      <c r="T15" s="99"/>
      <c r="U15" s="99"/>
    </row>
    <row r="16" spans="1:21" x14ac:dyDescent="0.25">
      <c r="A16" s="40" t="s">
        <v>8</v>
      </c>
      <c r="B16" s="40" t="s">
        <v>19</v>
      </c>
      <c r="C16" s="139" t="s">
        <v>19</v>
      </c>
      <c r="D16" s="139" t="s">
        <v>19</v>
      </c>
      <c r="E16" s="102" t="s">
        <v>43</v>
      </c>
      <c r="F16" s="106">
        <v>3.2885209590757434</v>
      </c>
      <c r="G16" s="106">
        <v>0.49940421466910073</v>
      </c>
      <c r="H16" s="22" t="str">
        <f t="shared" si="0"/>
        <v>Adhesive Remover Low User</v>
      </c>
      <c r="I16" s="95">
        <f t="shared" si="7"/>
        <v>106.43082539403045</v>
      </c>
      <c r="J16" s="95">
        <f>$J$2/F16</f>
        <v>255.43398094567308</v>
      </c>
      <c r="K16" s="95">
        <f t="shared" si="9"/>
        <v>580.69193547385362</v>
      </c>
      <c r="L16" s="92"/>
      <c r="M16" s="91">
        <f t="shared" si="10"/>
        <v>647.70759454081383</v>
      </c>
      <c r="N16" s="91">
        <f t="shared" si="11"/>
        <v>608.17614510874546</v>
      </c>
      <c r="O16" s="91">
        <f t="shared" si="12"/>
        <v>420.50105672244575</v>
      </c>
      <c r="T16" s="99"/>
      <c r="U16" s="99"/>
    </row>
    <row r="17" spans="1:21" x14ac:dyDescent="0.25">
      <c r="A17" s="40" t="s">
        <v>8</v>
      </c>
      <c r="B17" s="40" t="s">
        <v>19</v>
      </c>
      <c r="C17" s="139"/>
      <c r="D17" s="139"/>
      <c r="E17" s="102" t="s">
        <v>44</v>
      </c>
      <c r="F17" s="106">
        <v>0.29274186449935946</v>
      </c>
      <c r="G17" s="106">
        <v>8.871520586538463E-2</v>
      </c>
      <c r="H17" s="22" t="str">
        <f t="shared" si="0"/>
        <v>Adhesive Remover Low Bystander</v>
      </c>
      <c r="I17" s="91">
        <f t="shared" si="7"/>
        <v>1195.5925764104909</v>
      </c>
      <c r="J17" s="91">
        <f t="shared" si="8"/>
        <v>2869.422183385178</v>
      </c>
      <c r="K17" s="91">
        <f t="shared" si="9"/>
        <v>3268.8871898695975</v>
      </c>
      <c r="L17" s="92"/>
      <c r="M17" s="91">
        <f t="shared" si="10"/>
        <v>7276.0348221552731</v>
      </c>
      <c r="N17" s="91">
        <f t="shared" si="11"/>
        <v>6831.9575794885195</v>
      </c>
      <c r="O17" s="91">
        <f t="shared" si="12"/>
        <v>2367.1252064572946</v>
      </c>
      <c r="T17" s="99"/>
      <c r="U17" s="99"/>
    </row>
    <row r="18" spans="1:21" x14ac:dyDescent="0.25">
      <c r="A18" s="40" t="s">
        <v>102</v>
      </c>
      <c r="B18" s="40" t="s">
        <v>18</v>
      </c>
      <c r="C18" s="139" t="s">
        <v>21</v>
      </c>
      <c r="D18" s="140" t="s">
        <v>21</v>
      </c>
      <c r="E18" s="102" t="s">
        <v>43</v>
      </c>
      <c r="F18" s="104">
        <v>4.0022270922214602</v>
      </c>
      <c r="G18" s="104">
        <v>1.0577298727551006</v>
      </c>
      <c r="H18" s="22" t="str">
        <f t="shared" si="0"/>
        <v>Auto AC Leak Sealer High User</v>
      </c>
      <c r="I18" s="91">
        <f t="shared" ref="I18:I23" si="13">$I$2/F18</f>
        <v>87.45130946723225</v>
      </c>
      <c r="J18" s="91">
        <f t="shared" ref="J18:J23" si="14">$J$2/F18</f>
        <v>209.88314272135742</v>
      </c>
      <c r="K18" s="91">
        <f t="shared" ref="K18:K23" si="15">$K$2/G18</f>
        <v>274.17208066992413</v>
      </c>
      <c r="L18" s="92"/>
      <c r="M18" s="93">
        <f t="shared" ref="M18:M23" si="16">$M$2/F18</f>
        <v>532.20368332915632</v>
      </c>
      <c r="N18" s="93">
        <f t="shared" ref="N18:N23" si="17">$N$2/F18</f>
        <v>499.72176838418432</v>
      </c>
      <c r="O18" s="93">
        <f t="shared" ref="O18:O23" si="18">$O$2/G18</f>
        <v>198.53840324373814</v>
      </c>
      <c r="T18" s="94"/>
      <c r="U18" s="94"/>
    </row>
    <row r="19" spans="1:21" x14ac:dyDescent="0.25">
      <c r="A19" s="40" t="s">
        <v>102</v>
      </c>
      <c r="B19" s="40" t="s">
        <v>18</v>
      </c>
      <c r="C19" s="139"/>
      <c r="D19" s="141"/>
      <c r="E19" s="102" t="s">
        <v>44</v>
      </c>
      <c r="F19" s="104">
        <v>0.75205396819240511</v>
      </c>
      <c r="G19" s="104">
        <v>0.29592623010335273</v>
      </c>
      <c r="H19" s="22" t="str">
        <f t="shared" si="0"/>
        <v>Auto AC Leak Sealer High Bystander</v>
      </c>
      <c r="I19" s="91">
        <f t="shared" si="13"/>
        <v>465.39213248384345</v>
      </c>
      <c r="J19" s="91">
        <f t="shared" si="14"/>
        <v>1116.9411179612243</v>
      </c>
      <c r="K19" s="91">
        <f t="shared" si="15"/>
        <v>979.97396141165666</v>
      </c>
      <c r="L19" s="92"/>
      <c r="M19" s="91">
        <f t="shared" si="16"/>
        <v>2832.2435491159617</v>
      </c>
      <c r="N19" s="91">
        <f t="shared" si="17"/>
        <v>2659.3836141933912</v>
      </c>
      <c r="O19" s="91">
        <f t="shared" si="18"/>
        <v>709.63631688430303</v>
      </c>
      <c r="T19" s="94"/>
      <c r="U19" s="94"/>
    </row>
    <row r="20" spans="1:21" x14ac:dyDescent="0.25">
      <c r="A20" s="40" t="s">
        <v>102</v>
      </c>
      <c r="B20" s="40" t="s">
        <v>20</v>
      </c>
      <c r="C20" s="139" t="s">
        <v>21</v>
      </c>
      <c r="D20" s="139" t="s">
        <v>21</v>
      </c>
      <c r="E20" s="102" t="s">
        <v>43</v>
      </c>
      <c r="F20" s="104">
        <v>6.8098434289164418</v>
      </c>
      <c r="G20" s="104">
        <v>1.1196274956754668</v>
      </c>
      <c r="H20" s="22" t="str">
        <f t="shared" si="0"/>
        <v>Auto AC Leak Sealer Medium User</v>
      </c>
      <c r="I20" s="91">
        <f t="shared" si="13"/>
        <v>51.396189009839063</v>
      </c>
      <c r="J20" s="91">
        <f t="shared" si="14"/>
        <v>123.35085362361376</v>
      </c>
      <c r="K20" s="91">
        <f t="shared" si="15"/>
        <v>259.01471794870861</v>
      </c>
      <c r="L20" s="92"/>
      <c r="M20" s="95">
        <f t="shared" si="16"/>
        <v>312.78252168844915</v>
      </c>
      <c r="N20" s="95">
        <f t="shared" si="17"/>
        <v>293.69250862765182</v>
      </c>
      <c r="O20" s="95">
        <f t="shared" si="18"/>
        <v>187.56238196285796</v>
      </c>
      <c r="T20" s="94"/>
      <c r="U20" s="94"/>
    </row>
    <row r="21" spans="1:21" x14ac:dyDescent="0.25">
      <c r="A21" s="40" t="s">
        <v>102</v>
      </c>
      <c r="B21" s="40" t="s">
        <v>20</v>
      </c>
      <c r="C21" s="139"/>
      <c r="D21" s="139"/>
      <c r="E21" s="102" t="s">
        <v>44</v>
      </c>
      <c r="F21" s="104">
        <v>0.8276764558027635</v>
      </c>
      <c r="G21" s="104">
        <v>0.26930878359699073</v>
      </c>
      <c r="H21" s="22" t="str">
        <f t="shared" si="0"/>
        <v>Auto AC Leak Sealer Medium Bystander</v>
      </c>
      <c r="I21" s="91">
        <f t="shared" si="13"/>
        <v>422.87055231084827</v>
      </c>
      <c r="J21" s="91">
        <f t="shared" si="14"/>
        <v>1014.8893255460358</v>
      </c>
      <c r="K21" s="91">
        <f t="shared" si="15"/>
        <v>1076.8308264091854</v>
      </c>
      <c r="L21" s="92"/>
      <c r="M21" s="91">
        <f t="shared" si="16"/>
        <v>2573.4693612060196</v>
      </c>
      <c r="N21" s="91">
        <f t="shared" si="17"/>
        <v>2416.4031560619901</v>
      </c>
      <c r="O21" s="91">
        <f t="shared" si="18"/>
        <v>779.77404671009981</v>
      </c>
      <c r="T21" s="94"/>
      <c r="U21" s="94"/>
    </row>
    <row r="22" spans="1:21" x14ac:dyDescent="0.25">
      <c r="A22" s="40" t="s">
        <v>102</v>
      </c>
      <c r="B22" s="40" t="s">
        <v>19</v>
      </c>
      <c r="C22" s="139" t="s">
        <v>21</v>
      </c>
      <c r="D22" s="139" t="s">
        <v>21</v>
      </c>
      <c r="E22" s="102" t="s">
        <v>43</v>
      </c>
      <c r="F22" s="104">
        <v>7.0048886349340229</v>
      </c>
      <c r="G22" s="104">
        <v>1.1365709385802365</v>
      </c>
      <c r="H22" s="22" t="str">
        <f t="shared" si="0"/>
        <v>Auto AC Leak Sealer Low User</v>
      </c>
      <c r="I22" s="91">
        <f t="shared" si="13"/>
        <v>49.965105548504773</v>
      </c>
      <c r="J22" s="91">
        <f t="shared" si="14"/>
        <v>119.91625331641147</v>
      </c>
      <c r="K22" s="91">
        <f t="shared" si="15"/>
        <v>255.15345338871461</v>
      </c>
      <c r="L22" s="92"/>
      <c r="M22" s="91">
        <f t="shared" si="16"/>
        <v>304.07335662375766</v>
      </c>
      <c r="N22" s="91">
        <f t="shared" si="17"/>
        <v>285.51488884859873</v>
      </c>
      <c r="O22" s="91">
        <f t="shared" si="18"/>
        <v>184.76629383320713</v>
      </c>
      <c r="T22" s="94"/>
      <c r="U22" s="94"/>
    </row>
    <row r="23" spans="1:21" x14ac:dyDescent="0.25">
      <c r="A23" s="40" t="s">
        <v>102</v>
      </c>
      <c r="B23" s="40" t="s">
        <v>19</v>
      </c>
      <c r="C23" s="139"/>
      <c r="D23" s="139"/>
      <c r="E23" s="102" t="s">
        <v>44</v>
      </c>
      <c r="F23" s="104">
        <v>0.81470102511690523</v>
      </c>
      <c r="G23" s="104">
        <v>0.2618793043534669</v>
      </c>
      <c r="H23" s="22" t="str">
        <f t="shared" si="0"/>
        <v>Auto AC Leak Sealer Low Bystander</v>
      </c>
      <c r="I23" s="95">
        <f t="shared" si="13"/>
        <v>429.60544937301</v>
      </c>
      <c r="J23" s="95">
        <f t="shared" si="14"/>
        <v>1031.0530784952241</v>
      </c>
      <c r="K23" s="95">
        <f t="shared" si="15"/>
        <v>1107.3803663712872</v>
      </c>
      <c r="L23" s="92"/>
      <c r="M23" s="91">
        <f t="shared" si="16"/>
        <v>2614.4560204700324</v>
      </c>
      <c r="N23" s="91">
        <f t="shared" si="17"/>
        <v>2454.888282131486</v>
      </c>
      <c r="O23" s="91">
        <f t="shared" si="18"/>
        <v>801.89612737231141</v>
      </c>
      <c r="T23" s="94"/>
      <c r="U23" s="94"/>
    </row>
    <row r="24" spans="1:21" x14ac:dyDescent="0.25">
      <c r="A24" s="40" t="s">
        <v>6</v>
      </c>
      <c r="B24" s="40" t="s">
        <v>18</v>
      </c>
      <c r="C24" s="142" t="s">
        <v>18</v>
      </c>
      <c r="D24" s="143" t="s">
        <v>18</v>
      </c>
      <c r="E24" s="102" t="s">
        <v>43</v>
      </c>
      <c r="F24" s="96">
        <v>233.460372535223</v>
      </c>
      <c r="G24" s="96">
        <v>61.700149552976882</v>
      </c>
      <c r="H24" s="22" t="str">
        <f t="shared" ref="H24:H37" si="19">A24&amp;" "&amp;B24&amp;" "&amp;E24</f>
        <v>Auto AC Refrigerant High User</v>
      </c>
      <c r="I24" s="93">
        <f t="shared" ref="I24:I29" si="20">$I$2/F24</f>
        <v>1.4991837638192504</v>
      </c>
      <c r="J24" s="93">
        <f t="shared" ref="J24:J29" si="21">$J$2/F24</f>
        <v>3.5980410331662012</v>
      </c>
      <c r="K24" s="93">
        <f t="shared" ref="K24:K29" si="22">$K$2/G24</f>
        <v>4.7001506819849874</v>
      </c>
      <c r="L24" s="92"/>
      <c r="M24" s="91">
        <f t="shared" ref="M24:M29" si="23">$M$2/F24</f>
        <v>9.1236040483857241</v>
      </c>
      <c r="N24" s="91">
        <f t="shared" ref="N24:N29" si="24">$N$2/F24</f>
        <v>8.5667643646814309</v>
      </c>
      <c r="O24" s="91">
        <f t="shared" ref="O24:O29" si="25">$O$2/G24</f>
        <v>3.4035573904029217</v>
      </c>
      <c r="T24" s="94"/>
      <c r="U24" s="94"/>
    </row>
    <row r="25" spans="1:21" x14ac:dyDescent="0.25">
      <c r="A25" s="40" t="s">
        <v>6</v>
      </c>
      <c r="B25" s="40" t="s">
        <v>18</v>
      </c>
      <c r="C25" s="142"/>
      <c r="D25" s="144"/>
      <c r="E25" s="102" t="s">
        <v>44</v>
      </c>
      <c r="F25" s="96">
        <v>43.869274665105991</v>
      </c>
      <c r="G25" s="96">
        <v>17.262150880230461</v>
      </c>
      <c r="H25" s="22" t="str">
        <f t="shared" si="19"/>
        <v>Auto AC Refrigerant High Bystander</v>
      </c>
      <c r="I25" s="91">
        <f t="shared" si="20"/>
        <v>7.978249074594185</v>
      </c>
      <c r="J25" s="91">
        <f t="shared" si="21"/>
        <v>19.147797779026043</v>
      </c>
      <c r="K25" s="91">
        <f t="shared" si="22"/>
        <v>16.799760470876404</v>
      </c>
      <c r="L25" s="92"/>
      <c r="M25" s="93">
        <f t="shared" si="23"/>
        <v>48.553344368244609</v>
      </c>
      <c r="N25" s="93">
        <f t="shared" si="24"/>
        <v>45.589994711966774</v>
      </c>
      <c r="O25" s="93">
        <f t="shared" si="25"/>
        <v>12.165343789255326</v>
      </c>
      <c r="T25" s="94"/>
      <c r="U25" s="94"/>
    </row>
    <row r="26" spans="1:21" x14ac:dyDescent="0.25">
      <c r="A26" s="40" t="s">
        <v>6</v>
      </c>
      <c r="B26" s="40" t="s">
        <v>20</v>
      </c>
      <c r="C26" s="142" t="s">
        <v>18</v>
      </c>
      <c r="D26" s="143" t="s">
        <v>20</v>
      </c>
      <c r="E26" s="102" t="s">
        <v>43</v>
      </c>
      <c r="F26" s="96">
        <v>95.998867879535595</v>
      </c>
      <c r="G26" s="96">
        <v>15.783471845364696</v>
      </c>
      <c r="H26" s="22" t="str">
        <f t="shared" si="19"/>
        <v>Auto AC Refrigerant Medium User</v>
      </c>
      <c r="I26" s="91">
        <f t="shared" si="20"/>
        <v>3.6458763288666938</v>
      </c>
      <c r="J26" s="91">
        <f t="shared" si="21"/>
        <v>8.7501031892800647</v>
      </c>
      <c r="K26" s="91">
        <f t="shared" si="22"/>
        <v>18.373650793768004</v>
      </c>
      <c r="L26" s="92"/>
      <c r="M26" s="91">
        <f t="shared" si="23"/>
        <v>22.187761658531592</v>
      </c>
      <c r="N26" s="91">
        <f t="shared" si="24"/>
        <v>20.833579022095392</v>
      </c>
      <c r="O26" s="91">
        <f t="shared" si="25"/>
        <v>13.305057471349246</v>
      </c>
      <c r="T26" s="94"/>
      <c r="U26" s="94"/>
    </row>
    <row r="27" spans="1:21" x14ac:dyDescent="0.25">
      <c r="A27" s="40" t="s">
        <v>6</v>
      </c>
      <c r="B27" s="40" t="s">
        <v>20</v>
      </c>
      <c r="C27" s="142"/>
      <c r="D27" s="144"/>
      <c r="E27" s="102" t="s">
        <v>44</v>
      </c>
      <c r="F27" s="96">
        <v>11.667816383298923</v>
      </c>
      <c r="G27" s="96">
        <v>3.7964658960506594</v>
      </c>
      <c r="H27" s="22" t="str">
        <f t="shared" si="19"/>
        <v>Auto AC Refrigerant Medium Bystander</v>
      </c>
      <c r="I27" s="91">
        <f t="shared" si="20"/>
        <v>29.997043877120223</v>
      </c>
      <c r="J27" s="91">
        <f t="shared" si="21"/>
        <v>71.992905305088541</v>
      </c>
      <c r="K27" s="91">
        <f t="shared" si="22"/>
        <v>76.386831316377055</v>
      </c>
      <c r="L27" s="92"/>
      <c r="M27" s="95">
        <f t="shared" si="23"/>
        <v>182.5534384521888</v>
      </c>
      <c r="N27" s="95">
        <f t="shared" si="24"/>
        <v>171.41167929782983</v>
      </c>
      <c r="O27" s="95">
        <f t="shared" si="25"/>
        <v>55.314601987721318</v>
      </c>
      <c r="T27" s="94"/>
      <c r="U27" s="94"/>
    </row>
    <row r="28" spans="1:21" x14ac:dyDescent="0.25">
      <c r="A28" s="40" t="s">
        <v>6</v>
      </c>
      <c r="B28" s="40" t="s">
        <v>19</v>
      </c>
      <c r="C28" s="139" t="s">
        <v>19</v>
      </c>
      <c r="D28" s="140" t="s">
        <v>19</v>
      </c>
      <c r="E28" s="102" t="s">
        <v>43</v>
      </c>
      <c r="F28" s="96">
        <v>8.2576340848422731</v>
      </c>
      <c r="G28" s="96">
        <v>1.3398338519552684</v>
      </c>
      <c r="H28" s="22" t="str">
        <f t="shared" si="19"/>
        <v>Auto AC Refrigerant Low User</v>
      </c>
      <c r="I28" s="95">
        <f t="shared" si="20"/>
        <v>42.38502171493171</v>
      </c>
      <c r="J28" s="95">
        <f t="shared" si="21"/>
        <v>101.7240521158361</v>
      </c>
      <c r="K28" s="95">
        <f t="shared" si="22"/>
        <v>216.44474766538585</v>
      </c>
      <c r="L28" s="92"/>
      <c r="M28" s="91">
        <f t="shared" si="23"/>
        <v>257.94313215087016</v>
      </c>
      <c r="N28" s="91">
        <f t="shared" si="24"/>
        <v>242.20012408532406</v>
      </c>
      <c r="O28" s="91">
        <f t="shared" si="25"/>
        <v>156.73585175769321</v>
      </c>
      <c r="T28" s="94"/>
      <c r="U28" s="94"/>
    </row>
    <row r="29" spans="1:21" x14ac:dyDescent="0.25">
      <c r="A29" s="40" t="s">
        <v>6</v>
      </c>
      <c r="B29" s="40" t="s">
        <v>19</v>
      </c>
      <c r="C29" s="139"/>
      <c r="D29" s="141"/>
      <c r="E29" s="102" t="s">
        <v>44</v>
      </c>
      <c r="F29" s="96">
        <v>0.96040112906443975</v>
      </c>
      <c r="G29" s="96">
        <v>0.30871346889932955</v>
      </c>
      <c r="H29" s="22" t="str">
        <f t="shared" si="19"/>
        <v>Auto AC Refrigerant Low Bystander</v>
      </c>
      <c r="I29" s="91">
        <f t="shared" si="20"/>
        <v>364.43105844840812</v>
      </c>
      <c r="J29" s="91">
        <f t="shared" si="21"/>
        <v>874.63454027617945</v>
      </c>
      <c r="K29" s="91">
        <f t="shared" si="22"/>
        <v>939.38240218008775</v>
      </c>
      <c r="L29" s="92"/>
      <c r="M29" s="91">
        <f t="shared" si="23"/>
        <v>2217.823298557455</v>
      </c>
      <c r="N29" s="91">
        <f t="shared" si="24"/>
        <v>2082.4631911337606</v>
      </c>
      <c r="O29" s="91">
        <f t="shared" si="25"/>
        <v>680.24242916489118</v>
      </c>
      <c r="T29" s="94"/>
      <c r="U29" s="94"/>
    </row>
    <row r="30" spans="1:21" x14ac:dyDescent="0.25">
      <c r="A30" s="40" t="s">
        <v>9</v>
      </c>
      <c r="B30" s="40" t="s">
        <v>18</v>
      </c>
      <c r="C30" s="139" t="s">
        <v>18</v>
      </c>
      <c r="D30" s="142" t="s">
        <v>18</v>
      </c>
      <c r="E30" s="102" t="s">
        <v>43</v>
      </c>
      <c r="F30" s="96">
        <v>1974.0901166402291</v>
      </c>
      <c r="G30" s="96">
        <v>521.72304063885213</v>
      </c>
      <c r="H30" s="22" t="str">
        <f t="shared" si="19"/>
        <v>Brake Cleaner High User</v>
      </c>
      <c r="I30" s="93">
        <f t="shared" ref="I30:I35" si="26">$I$2/F30</f>
        <v>0.17729687061889396</v>
      </c>
      <c r="J30" s="93">
        <f t="shared" ref="J30:J35" si="27">$J$2/F30</f>
        <v>0.42551248948534554</v>
      </c>
      <c r="K30" s="93">
        <f t="shared" ref="K30:K35" si="28">$K$2/G30</f>
        <v>0.55585047508136454</v>
      </c>
      <c r="L30" s="92"/>
      <c r="M30" s="93">
        <f t="shared" ref="M30:M35" si="29">$M$2/F30</f>
        <v>1.0789780983378405</v>
      </c>
      <c r="N30" s="93">
        <f t="shared" ref="N30:N35" si="30">$N$2/F30</f>
        <v>1.0131249749651083</v>
      </c>
      <c r="O30" s="93">
        <f t="shared" ref="O30:O35" si="31">$O$2/G30</f>
        <v>0.40251241298995361</v>
      </c>
      <c r="T30" s="99"/>
      <c r="U30" s="99"/>
    </row>
    <row r="31" spans="1:21" x14ac:dyDescent="0.25">
      <c r="A31" s="40" t="s">
        <v>9</v>
      </c>
      <c r="B31" s="40" t="s">
        <v>18</v>
      </c>
      <c r="C31" s="139"/>
      <c r="D31" s="142"/>
      <c r="E31" s="102" t="s">
        <v>44</v>
      </c>
      <c r="F31" s="96">
        <v>370.94904201566538</v>
      </c>
      <c r="G31" s="96">
        <v>145.96499215075167</v>
      </c>
      <c r="H31" s="22" t="str">
        <f t="shared" si="19"/>
        <v>Brake Cleaner High Bystander</v>
      </c>
      <c r="I31" s="91">
        <f t="shared" si="26"/>
        <v>0.94352582257166018</v>
      </c>
      <c r="J31" s="91">
        <f t="shared" si="27"/>
        <v>2.2644619741719842</v>
      </c>
      <c r="K31" s="91">
        <f t="shared" si="28"/>
        <v>1.9867777590155997</v>
      </c>
      <c r="L31" s="92"/>
      <c r="M31" s="91">
        <f t="shared" si="29"/>
        <v>5.7420285773646746</v>
      </c>
      <c r="N31" s="91">
        <f t="shared" si="30"/>
        <v>5.3915761289809154</v>
      </c>
      <c r="O31" s="91">
        <f t="shared" si="31"/>
        <v>1.4387011358388826</v>
      </c>
      <c r="T31" s="99"/>
      <c r="U31" s="99"/>
    </row>
    <row r="32" spans="1:21" x14ac:dyDescent="0.25">
      <c r="A32" s="40" t="s">
        <v>9</v>
      </c>
      <c r="B32" s="40" t="s">
        <v>20</v>
      </c>
      <c r="C32" s="139" t="s">
        <v>20</v>
      </c>
      <c r="D32" s="142" t="s">
        <v>20</v>
      </c>
      <c r="E32" s="102" t="s">
        <v>43</v>
      </c>
      <c r="F32" s="96">
        <v>489.85231755260179</v>
      </c>
      <c r="G32" s="96">
        <v>80.538140014110539</v>
      </c>
      <c r="H32" s="22" t="str">
        <f t="shared" si="19"/>
        <v>Brake Cleaner Medium User</v>
      </c>
      <c r="I32" s="91">
        <f t="shared" si="26"/>
        <v>0.71450105972483424</v>
      </c>
      <c r="J32" s="91">
        <f t="shared" si="27"/>
        <v>1.7148025433396021</v>
      </c>
      <c r="K32" s="91">
        <f t="shared" si="28"/>
        <v>3.6007784628399797</v>
      </c>
      <c r="L32" s="92"/>
      <c r="M32" s="91">
        <f t="shared" si="29"/>
        <v>4.3482493063254202</v>
      </c>
      <c r="N32" s="91">
        <f t="shared" si="30"/>
        <v>4.0828631984276242</v>
      </c>
      <c r="O32" s="91">
        <f t="shared" si="31"/>
        <v>2.6074602661944679</v>
      </c>
      <c r="T32" s="99"/>
      <c r="U32" s="99"/>
    </row>
    <row r="33" spans="1:21" x14ac:dyDescent="0.25">
      <c r="A33" s="40" t="s">
        <v>9</v>
      </c>
      <c r="B33" s="40" t="s">
        <v>20</v>
      </c>
      <c r="C33" s="139"/>
      <c r="D33" s="142"/>
      <c r="E33" s="102" t="s">
        <v>44</v>
      </c>
      <c r="F33" s="96">
        <v>59.537232286002691</v>
      </c>
      <c r="G33" s="96">
        <v>19.372182805566926</v>
      </c>
      <c r="H33" s="22" t="str">
        <f t="shared" si="19"/>
        <v>Brake Cleaner Medium Bystander</v>
      </c>
      <c r="I33" s="95">
        <f t="shared" si="26"/>
        <v>5.8786743447979459</v>
      </c>
      <c r="J33" s="95">
        <f t="shared" si="27"/>
        <v>14.108818427515072</v>
      </c>
      <c r="K33" s="95">
        <f t="shared" si="28"/>
        <v>14.969918615297372</v>
      </c>
      <c r="L33" s="92"/>
      <c r="M33" s="95">
        <f t="shared" si="29"/>
        <v>35.775932441198933</v>
      </c>
      <c r="N33" s="95">
        <f t="shared" si="30"/>
        <v>33.592424827416835</v>
      </c>
      <c r="O33" s="95">
        <f t="shared" si="31"/>
        <v>10.840285893836029</v>
      </c>
      <c r="T33" s="99"/>
      <c r="U33" s="99"/>
    </row>
    <row r="34" spans="1:21" x14ac:dyDescent="0.25">
      <c r="A34" s="40" t="s">
        <v>9</v>
      </c>
      <c r="B34" s="40" t="s">
        <v>19</v>
      </c>
      <c r="C34" s="139" t="s">
        <v>19</v>
      </c>
      <c r="D34" s="139" t="s">
        <v>19</v>
      </c>
      <c r="E34" s="102" t="s">
        <v>43</v>
      </c>
      <c r="F34" s="96">
        <v>35.624577402623721</v>
      </c>
      <c r="G34" s="96">
        <v>5.7784671539634624</v>
      </c>
      <c r="H34" s="22" t="str">
        <f t="shared" si="19"/>
        <v>Brake Cleaner Low User</v>
      </c>
      <c r="I34" s="91">
        <f t="shared" si="26"/>
        <v>9.824677947596447</v>
      </c>
      <c r="J34" s="91">
        <f t="shared" si="27"/>
        <v>23.579227074231472</v>
      </c>
      <c r="K34" s="91">
        <f t="shared" si="28"/>
        <v>50.186319706098601</v>
      </c>
      <c r="L34" s="92"/>
      <c r="M34" s="91">
        <f t="shared" si="29"/>
        <v>59.790182938229805</v>
      </c>
      <c r="N34" s="91">
        <f t="shared" si="30"/>
        <v>56.141016843408273</v>
      </c>
      <c r="O34" s="91">
        <f t="shared" si="31"/>
        <v>36.341817718209327</v>
      </c>
      <c r="T34" s="99"/>
      <c r="U34" s="99"/>
    </row>
    <row r="35" spans="1:21" x14ac:dyDescent="0.25">
      <c r="A35" s="40" t="s">
        <v>9</v>
      </c>
      <c r="B35" s="40" t="s">
        <v>19</v>
      </c>
      <c r="C35" s="139"/>
      <c r="D35" s="139"/>
      <c r="E35" s="102" t="s">
        <v>44</v>
      </c>
      <c r="F35" s="96">
        <v>4.1552323471746195</v>
      </c>
      <c r="G35" s="96">
        <v>1.330122505716129</v>
      </c>
      <c r="H35" s="22" t="str">
        <f t="shared" si="19"/>
        <v>Brake Cleaner Low Bystander</v>
      </c>
      <c r="I35" s="91">
        <f t="shared" si="26"/>
        <v>84.231150211849169</v>
      </c>
      <c r="J35" s="91">
        <f t="shared" si="27"/>
        <v>202.15476050843802</v>
      </c>
      <c r="K35" s="91">
        <f t="shared" si="28"/>
        <v>218.02503059210019</v>
      </c>
      <c r="L35" s="92"/>
      <c r="M35" s="91">
        <f t="shared" si="29"/>
        <v>512.60671414639637</v>
      </c>
      <c r="N35" s="91">
        <f t="shared" si="30"/>
        <v>481.32085835342389</v>
      </c>
      <c r="O35" s="91">
        <f t="shared" si="31"/>
        <v>157.88019456669326</v>
      </c>
      <c r="T35" s="99"/>
      <c r="U35" s="99"/>
    </row>
    <row r="36" spans="1:21" x14ac:dyDescent="0.25">
      <c r="A36" s="40" t="s">
        <v>10</v>
      </c>
      <c r="B36" s="40" t="s">
        <v>18</v>
      </c>
      <c r="C36" s="139" t="s">
        <v>21</v>
      </c>
      <c r="D36" s="139" t="s">
        <v>18</v>
      </c>
      <c r="E36" s="102" t="s">
        <v>43</v>
      </c>
      <c r="F36" s="96">
        <v>1.8165928257985531</v>
      </c>
      <c r="G36" s="96">
        <v>1.5151613565204975</v>
      </c>
      <c r="H36" s="22" t="str">
        <f t="shared" si="19"/>
        <v>Brush Cleaner High User</v>
      </c>
      <c r="I36" s="93">
        <f t="shared" ref="I36:I41" si="32">$I$2/F36</f>
        <v>192.66838172508145</v>
      </c>
      <c r="J36" s="93">
        <f t="shared" ref="J36:J41" si="33">$J$2/F36</f>
        <v>462.40411614019547</v>
      </c>
      <c r="K36" s="93">
        <f t="shared" ref="K36:K41" si="34">$K$2/G36</f>
        <v>191.39875680697958</v>
      </c>
      <c r="L36" s="92"/>
      <c r="M36" s="93">
        <f t="shared" ref="M36:M41" si="35">$M$2/F36</f>
        <v>1172.5247230697814</v>
      </c>
      <c r="N36" s="93">
        <f t="shared" ref="N36:N41" si="36">$N$2/F36</f>
        <v>1100.9621812861797</v>
      </c>
      <c r="O36" s="93">
        <f t="shared" ref="O36:O41" si="37">$O$2/G36</f>
        <v>138.59909975677832</v>
      </c>
      <c r="T36" s="99"/>
      <c r="U36" s="99"/>
    </row>
    <row r="37" spans="1:21" x14ac:dyDescent="0.25">
      <c r="A37" s="40" t="s">
        <v>10</v>
      </c>
      <c r="B37" s="40" t="s">
        <v>18</v>
      </c>
      <c r="C37" s="139"/>
      <c r="D37" s="139"/>
      <c r="E37" s="102" t="s">
        <v>44</v>
      </c>
      <c r="F37" s="96">
        <v>0.64957226417318781</v>
      </c>
      <c r="G37" s="96">
        <v>0.31547178377832225</v>
      </c>
      <c r="H37" s="22" t="str">
        <f t="shared" si="19"/>
        <v>Brush Cleaner High Bystander</v>
      </c>
      <c r="I37" s="91">
        <f t="shared" si="32"/>
        <v>538.81610915992496</v>
      </c>
      <c r="J37" s="91">
        <f t="shared" si="33"/>
        <v>1293.1586619838199</v>
      </c>
      <c r="K37" s="91">
        <f t="shared" si="34"/>
        <v>919.25812358476753</v>
      </c>
      <c r="L37" s="92"/>
      <c r="M37" s="91">
        <f t="shared" si="35"/>
        <v>3279.0808928875435</v>
      </c>
      <c r="N37" s="91">
        <f t="shared" si="36"/>
        <v>3078.9491951995715</v>
      </c>
      <c r="O37" s="91">
        <f t="shared" si="37"/>
        <v>665.66967569931444</v>
      </c>
      <c r="T37" s="99"/>
      <c r="U37" s="99"/>
    </row>
    <row r="38" spans="1:21" x14ac:dyDescent="0.25">
      <c r="A38" s="40" t="s">
        <v>10</v>
      </c>
      <c r="B38" s="40" t="s">
        <v>20</v>
      </c>
      <c r="C38" s="139" t="s">
        <v>21</v>
      </c>
      <c r="D38" s="139" t="s">
        <v>20</v>
      </c>
      <c r="E38" s="102" t="s">
        <v>43</v>
      </c>
      <c r="F38" s="96">
        <v>1.0689235935915553</v>
      </c>
      <c r="G38" s="96">
        <v>0.17540444561174817</v>
      </c>
      <c r="H38" s="22" t="str">
        <f t="shared" ref="H38:H69" si="38">A38&amp;" "&amp;B38&amp;" "&amp;E38</f>
        <v>Brush Cleaner Medium User</v>
      </c>
      <c r="I38" s="91">
        <f t="shared" si="32"/>
        <v>327.43219636869384</v>
      </c>
      <c r="J38" s="91">
        <f t="shared" si="33"/>
        <v>785.83727128486521</v>
      </c>
      <c r="K38" s="91">
        <f t="shared" si="34"/>
        <v>1653.3218356500795</v>
      </c>
      <c r="L38" s="92"/>
      <c r="M38" s="91">
        <f t="shared" si="35"/>
        <v>1992.6587950437652</v>
      </c>
      <c r="N38" s="91">
        <f t="shared" si="36"/>
        <v>1871.0411221068218</v>
      </c>
      <c r="O38" s="91">
        <f t="shared" si="37"/>
        <v>1197.2330534017817</v>
      </c>
      <c r="T38" s="99"/>
      <c r="U38" s="99"/>
    </row>
    <row r="39" spans="1:21" x14ac:dyDescent="0.25">
      <c r="A39" s="40" t="s">
        <v>10</v>
      </c>
      <c r="B39" s="40" t="s">
        <v>20</v>
      </c>
      <c r="C39" s="139"/>
      <c r="D39" s="139"/>
      <c r="E39" s="102" t="s">
        <v>44</v>
      </c>
      <c r="F39" s="96">
        <v>0.13528412509476201</v>
      </c>
      <c r="G39" s="96">
        <v>4.1933428321761633E-2</v>
      </c>
      <c r="H39" s="22" t="str">
        <f t="shared" si="38"/>
        <v>Brush Cleaner Medium Bystander</v>
      </c>
      <c r="I39" s="95">
        <f t="shared" si="32"/>
        <v>2587.1476032744913</v>
      </c>
      <c r="J39" s="95">
        <f t="shared" si="33"/>
        <v>6209.1542478587789</v>
      </c>
      <c r="K39" s="95">
        <f t="shared" si="34"/>
        <v>6915.7236030115519</v>
      </c>
      <c r="L39" s="92"/>
      <c r="M39" s="91">
        <f t="shared" si="35"/>
        <v>15744.641128499048</v>
      </c>
      <c r="N39" s="91">
        <f t="shared" si="36"/>
        <v>14783.70059013995</v>
      </c>
      <c r="O39" s="91">
        <f t="shared" si="37"/>
        <v>5007.9377814911231</v>
      </c>
      <c r="T39" s="99"/>
      <c r="U39" s="99"/>
    </row>
    <row r="40" spans="1:21" x14ac:dyDescent="0.25">
      <c r="A40" s="40" t="s">
        <v>10</v>
      </c>
      <c r="B40" s="40" t="s">
        <v>19</v>
      </c>
      <c r="C40" s="139" t="s">
        <v>21</v>
      </c>
      <c r="D40" s="139" t="s">
        <v>19</v>
      </c>
      <c r="E40" s="102" t="s">
        <v>43</v>
      </c>
      <c r="F40" s="96">
        <v>0.21232572429943355</v>
      </c>
      <c r="G40" s="96">
        <v>3.2291259221996813E-2</v>
      </c>
      <c r="H40" s="22" t="str">
        <f t="shared" si="38"/>
        <v>Brush Cleaner Low User</v>
      </c>
      <c r="I40" s="91">
        <f t="shared" si="32"/>
        <v>1648.410719684679</v>
      </c>
      <c r="J40" s="91">
        <f t="shared" si="33"/>
        <v>3956.1857272432294</v>
      </c>
      <c r="K40" s="91">
        <f t="shared" si="34"/>
        <v>8980.7584772801911</v>
      </c>
      <c r="L40" s="92"/>
      <c r="M40" s="95">
        <f t="shared" si="35"/>
        <v>10031.756665509618</v>
      </c>
      <c r="N40" s="95">
        <f t="shared" si="36"/>
        <v>9419.4898267695935</v>
      </c>
      <c r="O40" s="95">
        <f t="shared" si="37"/>
        <v>6503.3078628580688</v>
      </c>
      <c r="T40" s="99"/>
      <c r="U40" s="99"/>
    </row>
    <row r="41" spans="1:21" x14ac:dyDescent="0.25">
      <c r="A41" s="40" t="s">
        <v>10</v>
      </c>
      <c r="B41" s="40" t="s">
        <v>19</v>
      </c>
      <c r="C41" s="139"/>
      <c r="D41" s="139"/>
      <c r="E41" s="102" t="s">
        <v>44</v>
      </c>
      <c r="F41" s="96">
        <v>1.9057681999011689E-2</v>
      </c>
      <c r="G41" s="96">
        <v>5.7750199751292995E-3</v>
      </c>
      <c r="H41" s="22" t="str">
        <f t="shared" si="38"/>
        <v>Brush Cleaner Low Bystander</v>
      </c>
      <c r="I41" s="91">
        <f t="shared" si="32"/>
        <v>18365.297522445311</v>
      </c>
      <c r="J41" s="91">
        <f t="shared" si="33"/>
        <v>44076.714053868753</v>
      </c>
      <c r="K41" s="91">
        <f t="shared" si="34"/>
        <v>50216.27652352961</v>
      </c>
      <c r="L41" s="92"/>
      <c r="M41" s="91">
        <f t="shared" si="35"/>
        <v>111765.95349373862</v>
      </c>
      <c r="N41" s="91">
        <f t="shared" si="36"/>
        <v>104944.55727111606</v>
      </c>
      <c r="O41" s="91">
        <f t="shared" si="37"/>
        <v>36363.510586004202</v>
      </c>
      <c r="T41" s="99"/>
      <c r="U41" s="99"/>
    </row>
    <row r="42" spans="1:21" x14ac:dyDescent="0.25">
      <c r="A42" s="40" t="s">
        <v>11</v>
      </c>
      <c r="B42" s="40" t="s">
        <v>18</v>
      </c>
      <c r="C42" s="139" t="s">
        <v>18</v>
      </c>
      <c r="D42" s="142" t="s">
        <v>18</v>
      </c>
      <c r="E42" s="102" t="s">
        <v>43</v>
      </c>
      <c r="F42" s="96">
        <v>4750.993253212725</v>
      </c>
      <c r="G42" s="96">
        <v>1276.0664212964407</v>
      </c>
      <c r="H42" s="22" t="str">
        <f t="shared" si="38"/>
        <v>Carbon Remover High User</v>
      </c>
      <c r="I42" s="91">
        <f t="shared" ref="I42:I46" si="39">$I$2/F42</f>
        <v>7.3668805941436016E-2</v>
      </c>
      <c r="J42" s="91">
        <f t="shared" ref="J42:J47" si="40">$J$2/F42</f>
        <v>0.17680513425944644</v>
      </c>
      <c r="K42" s="91">
        <f t="shared" ref="K42:K47" si="41">$K$2/G42</f>
        <v>0.22726089736408056</v>
      </c>
      <c r="L42" s="92"/>
      <c r="M42" s="93">
        <f t="shared" ref="M42:M47" si="42">$M$2/F42</f>
        <v>0.44832730472931059</v>
      </c>
      <c r="N42" s="93">
        <f t="shared" ref="N42:N47" si="43">$N$2/F42</f>
        <v>0.42096460537963437</v>
      </c>
      <c r="O42" s="93">
        <f t="shared" ref="O42:O47" si="44">$O$2/G42</f>
        <v>0.16456823602226522</v>
      </c>
      <c r="T42" s="94"/>
      <c r="U42" s="94"/>
    </row>
    <row r="43" spans="1:21" x14ac:dyDescent="0.25">
      <c r="A43" s="40" t="s">
        <v>11</v>
      </c>
      <c r="B43" s="40" t="s">
        <v>18</v>
      </c>
      <c r="C43" s="139"/>
      <c r="D43" s="142"/>
      <c r="E43" s="102" t="s">
        <v>44</v>
      </c>
      <c r="F43" s="96">
        <v>847.47399667441482</v>
      </c>
      <c r="G43" s="96">
        <v>311.32466986955268</v>
      </c>
      <c r="H43" s="22" t="str">
        <f t="shared" si="38"/>
        <v>Carbon Remover High Bystander</v>
      </c>
      <c r="I43" s="93">
        <f t="shared" si="39"/>
        <v>0.41299202261478246</v>
      </c>
      <c r="J43" s="93">
        <f t="shared" si="40"/>
        <v>0.99118085427547786</v>
      </c>
      <c r="K43" s="93">
        <f t="shared" si="41"/>
        <v>0.93150343697951121</v>
      </c>
      <c r="L43" s="92"/>
      <c r="M43" s="91">
        <f t="shared" si="42"/>
        <v>2.5133514519128188</v>
      </c>
      <c r="N43" s="91">
        <f t="shared" si="43"/>
        <v>2.3599544149416141</v>
      </c>
      <c r="O43" s="91">
        <f t="shared" si="44"/>
        <v>0.67453697160585291</v>
      </c>
      <c r="T43" s="94"/>
      <c r="U43" s="94"/>
    </row>
    <row r="44" spans="1:21" x14ac:dyDescent="0.25">
      <c r="A44" s="40" t="s">
        <v>11</v>
      </c>
      <c r="B44" s="40" t="s">
        <v>20</v>
      </c>
      <c r="C44" s="139" t="s">
        <v>18</v>
      </c>
      <c r="D44" s="142" t="s">
        <v>20</v>
      </c>
      <c r="E44" s="102" t="s">
        <v>43</v>
      </c>
      <c r="F44" s="96">
        <v>895.6476249543939</v>
      </c>
      <c r="G44" s="96">
        <v>137.79596122883456</v>
      </c>
      <c r="H44" s="22" t="str">
        <f t="shared" si="38"/>
        <v>Carbon Remover Medium User</v>
      </c>
      <c r="I44" s="91">
        <f t="shared" si="39"/>
        <v>0.39077868376843167</v>
      </c>
      <c r="J44" s="91">
        <f t="shared" si="40"/>
        <v>0.93786884104423607</v>
      </c>
      <c r="K44" s="91">
        <f t="shared" si="41"/>
        <v>2.1045609567496957</v>
      </c>
      <c r="L44" s="92"/>
      <c r="M44" s="95">
        <f t="shared" si="42"/>
        <v>2.3781674183621702</v>
      </c>
      <c r="N44" s="95">
        <f t="shared" si="43"/>
        <v>2.2330210501053238</v>
      </c>
      <c r="O44" s="95">
        <f t="shared" si="44"/>
        <v>1.5239924169566761</v>
      </c>
      <c r="T44" s="94"/>
      <c r="U44" s="94"/>
    </row>
    <row r="45" spans="1:21" x14ac:dyDescent="0.25">
      <c r="A45" s="40" t="s">
        <v>11</v>
      </c>
      <c r="B45" s="40" t="s">
        <v>20</v>
      </c>
      <c r="C45" s="139"/>
      <c r="D45" s="142"/>
      <c r="E45" s="102" t="s">
        <v>44</v>
      </c>
      <c r="F45" s="96">
        <v>86.946840453857817</v>
      </c>
      <c r="G45" s="96">
        <v>25.950824232339794</v>
      </c>
      <c r="H45" s="22" t="str">
        <f t="shared" si="38"/>
        <v>Carbon Remover Medium Bystander</v>
      </c>
      <c r="I45" s="95">
        <f t="shared" si="39"/>
        <v>4.0254481723892308</v>
      </c>
      <c r="J45" s="95">
        <f t="shared" si="40"/>
        <v>9.6610756137341536</v>
      </c>
      <c r="K45" s="95">
        <f t="shared" si="41"/>
        <v>11.174982243477391</v>
      </c>
      <c r="L45" s="92"/>
      <c r="M45" s="91">
        <f t="shared" si="42"/>
        <v>24.497727449111604</v>
      </c>
      <c r="N45" s="91">
        <f t="shared" si="43"/>
        <v>23.00256098508132</v>
      </c>
      <c r="O45" s="91">
        <f t="shared" si="44"/>
        <v>8.0922285211388001</v>
      </c>
      <c r="T45" s="94"/>
      <c r="U45" s="94"/>
    </row>
    <row r="46" spans="1:21" x14ac:dyDescent="0.25">
      <c r="A46" s="40" t="s">
        <v>11</v>
      </c>
      <c r="B46" s="40" t="s">
        <v>19</v>
      </c>
      <c r="C46" s="139" t="s">
        <v>19</v>
      </c>
      <c r="D46" s="139" t="s">
        <v>19</v>
      </c>
      <c r="E46" s="102" t="s">
        <v>43</v>
      </c>
      <c r="F46" s="96">
        <v>88.671853832565816</v>
      </c>
      <c r="G46" s="96">
        <v>13.507158013975282</v>
      </c>
      <c r="H46" s="22" t="str">
        <f t="shared" si="38"/>
        <v>Carbon Remover Low User</v>
      </c>
      <c r="I46" s="91">
        <f t="shared" si="39"/>
        <v>3.9471375061232594</v>
      </c>
      <c r="J46" s="91">
        <f t="shared" si="40"/>
        <v>9.4731300146958226</v>
      </c>
      <c r="K46" s="91">
        <f t="shared" si="41"/>
        <v>21.470097536428412</v>
      </c>
      <c r="L46" s="92"/>
      <c r="M46" s="91">
        <f t="shared" si="42"/>
        <v>24.021151108692976</v>
      </c>
      <c r="N46" s="91">
        <f t="shared" si="43"/>
        <v>22.555071463561482</v>
      </c>
      <c r="O46" s="91">
        <f t="shared" si="44"/>
        <v>15.547312009137817</v>
      </c>
      <c r="T46" s="94"/>
      <c r="U46" s="94"/>
    </row>
    <row r="47" spans="1:21" x14ac:dyDescent="0.25">
      <c r="A47" s="40" t="s">
        <v>11</v>
      </c>
      <c r="B47" s="40" t="s">
        <v>19</v>
      </c>
      <c r="C47" s="139"/>
      <c r="D47" s="139"/>
      <c r="E47" s="102" t="s">
        <v>44</v>
      </c>
      <c r="F47" s="96">
        <v>8.1623305567262339</v>
      </c>
      <c r="G47" s="96">
        <v>2.4336395875242482</v>
      </c>
      <c r="H47" s="22" t="str">
        <f t="shared" si="38"/>
        <v>Carbon Remover Low Bystander</v>
      </c>
      <c r="I47" s="91">
        <f>$I$2/F47</f>
        <v>42.879910041327562</v>
      </c>
      <c r="J47" s="91">
        <f t="shared" si="40"/>
        <v>102.91178409918614</v>
      </c>
      <c r="K47" s="91">
        <f t="shared" si="41"/>
        <v>119.16308457778591</v>
      </c>
      <c r="L47" s="92"/>
      <c r="M47" s="91">
        <f t="shared" si="42"/>
        <v>260.95488110865057</v>
      </c>
      <c r="N47" s="91">
        <f t="shared" si="43"/>
        <v>245.02805737901463</v>
      </c>
      <c r="O47" s="91">
        <f t="shared" si="44"/>
        <v>86.290509521844967</v>
      </c>
      <c r="T47" s="94"/>
      <c r="U47" s="94"/>
    </row>
    <row r="48" spans="1:21" x14ac:dyDescent="0.25">
      <c r="A48" s="40" t="s">
        <v>12</v>
      </c>
      <c r="B48" s="40" t="s">
        <v>18</v>
      </c>
      <c r="C48" s="139" t="s">
        <v>18</v>
      </c>
      <c r="D48" s="142" t="s">
        <v>18</v>
      </c>
      <c r="E48" s="102" t="s">
        <v>43</v>
      </c>
      <c r="F48" s="96">
        <v>3020.5757030969062</v>
      </c>
      <c r="G48" s="96">
        <v>525.07288734693282</v>
      </c>
      <c r="H48" s="22" t="str">
        <f t="shared" si="38"/>
        <v>Carburetor Cleaner High User</v>
      </c>
      <c r="I48" s="93">
        <f t="shared" ref="I48:I53" si="45">$I$2/F48</f>
        <v>0.11587195104600605</v>
      </c>
      <c r="J48" s="93">
        <f t="shared" ref="J48:J53" si="46">$J$2/F48</f>
        <v>0.27809268251041452</v>
      </c>
      <c r="K48" s="93">
        <f t="shared" ref="K48:K53" si="47">$K$2/G48</f>
        <v>0.55230427429856521</v>
      </c>
      <c r="L48" s="92"/>
      <c r="M48" s="91">
        <f t="shared" ref="M48:M53" si="48">$M$2/F48</f>
        <v>0.70516358779426536</v>
      </c>
      <c r="N48" s="91">
        <f t="shared" ref="N48:N53" si="49">$N$2/F48</f>
        <v>0.66212543454860595</v>
      </c>
      <c r="O48" s="91">
        <f t="shared" ref="O48:O53" si="50">$O$2/G48</f>
        <v>0.39994447449206444</v>
      </c>
      <c r="T48" s="100"/>
      <c r="U48" s="100"/>
    </row>
    <row r="49" spans="1:21" x14ac:dyDescent="0.25">
      <c r="A49" s="40" t="s">
        <v>12</v>
      </c>
      <c r="B49" s="40" t="s">
        <v>18</v>
      </c>
      <c r="C49" s="139"/>
      <c r="D49" s="142"/>
      <c r="E49" s="102" t="s">
        <v>44</v>
      </c>
      <c r="F49" s="96">
        <v>428.06437420984741</v>
      </c>
      <c r="G49" s="96">
        <v>147.91299368887334</v>
      </c>
      <c r="H49" s="22" t="str">
        <f t="shared" si="38"/>
        <v>Carburetor Cleaner High Bystander</v>
      </c>
      <c r="I49" s="91">
        <f t="shared" si="45"/>
        <v>0.8176340314375744</v>
      </c>
      <c r="J49" s="91">
        <f t="shared" si="46"/>
        <v>1.9623216754501787</v>
      </c>
      <c r="K49" s="91">
        <f t="shared" si="47"/>
        <v>1.9606120650224867</v>
      </c>
      <c r="L49" s="92"/>
      <c r="M49" s="91">
        <f t="shared" si="48"/>
        <v>4.9758871056058096</v>
      </c>
      <c r="N49" s="91">
        <f t="shared" si="49"/>
        <v>4.6721944653575678</v>
      </c>
      <c r="O49" s="91">
        <f t="shared" si="50"/>
        <v>1.4197535643266284</v>
      </c>
      <c r="T49" s="100"/>
      <c r="U49" s="100"/>
    </row>
    <row r="50" spans="1:21" ht="15" customHeight="1" x14ac:dyDescent="0.25">
      <c r="A50" s="40" t="s">
        <v>12</v>
      </c>
      <c r="B50" s="40" t="s">
        <v>20</v>
      </c>
      <c r="C50" s="139" t="s">
        <v>20</v>
      </c>
      <c r="D50" s="142" t="s">
        <v>20</v>
      </c>
      <c r="E50" s="102" t="s">
        <v>43</v>
      </c>
      <c r="F50" s="96">
        <v>594.61732652530122</v>
      </c>
      <c r="G50" s="96">
        <v>96.704439583553395</v>
      </c>
      <c r="H50" s="22" t="str">
        <f t="shared" si="38"/>
        <v>Carburetor Cleaner Medium User</v>
      </c>
      <c r="I50" s="91">
        <f t="shared" si="45"/>
        <v>0.58861386035495444</v>
      </c>
      <c r="J50" s="91">
        <f t="shared" si="46"/>
        <v>1.4126732648518907</v>
      </c>
      <c r="K50" s="91">
        <f t="shared" si="47"/>
        <v>2.9988281949500131</v>
      </c>
      <c r="L50" s="92"/>
      <c r="M50" s="95">
        <f t="shared" si="48"/>
        <v>3.5821357787315797</v>
      </c>
      <c r="N50" s="95">
        <f t="shared" si="49"/>
        <v>3.3635077734568823</v>
      </c>
      <c r="O50" s="95">
        <f t="shared" si="50"/>
        <v>2.171565244618975</v>
      </c>
      <c r="T50" s="100"/>
      <c r="U50" s="100"/>
    </row>
    <row r="51" spans="1:21" x14ac:dyDescent="0.25">
      <c r="A51" s="40" t="s">
        <v>12</v>
      </c>
      <c r="B51" s="40" t="s">
        <v>20</v>
      </c>
      <c r="C51" s="139"/>
      <c r="D51" s="142"/>
      <c r="E51" s="102" t="s">
        <v>44</v>
      </c>
      <c r="F51" s="96">
        <v>69.70389721276743</v>
      </c>
      <c r="G51" s="96">
        <v>22.455597270539791</v>
      </c>
      <c r="H51" s="22" t="str">
        <f t="shared" si="38"/>
        <v>Carburetor Cleaner Medium Bystander</v>
      </c>
      <c r="I51" s="91">
        <f t="shared" si="45"/>
        <v>5.0212400453254951</v>
      </c>
      <c r="J51" s="91">
        <f t="shared" si="46"/>
        <v>12.050976108781189</v>
      </c>
      <c r="K51" s="91">
        <f t="shared" si="47"/>
        <v>12.914374821838303</v>
      </c>
      <c r="L51" s="92"/>
      <c r="M51" s="91">
        <f t="shared" si="48"/>
        <v>30.557832275838013</v>
      </c>
      <c r="N51" s="91">
        <f t="shared" si="49"/>
        <v>28.69280025900283</v>
      </c>
      <c r="O51" s="91">
        <f t="shared" si="50"/>
        <v>9.3517886640898062</v>
      </c>
      <c r="T51" s="100"/>
      <c r="U51" s="100"/>
    </row>
    <row r="52" spans="1:21" x14ac:dyDescent="0.25">
      <c r="A52" s="40" t="s">
        <v>12</v>
      </c>
      <c r="B52" s="40" t="s">
        <v>19</v>
      </c>
      <c r="C52" s="139" t="s">
        <v>19</v>
      </c>
      <c r="D52" s="139" t="s">
        <v>19</v>
      </c>
      <c r="E52" s="102" t="s">
        <v>43</v>
      </c>
      <c r="F52" s="96">
        <v>65.6825688857909</v>
      </c>
      <c r="G52" s="96">
        <v>10.654008961423695</v>
      </c>
      <c r="H52" s="22" t="str">
        <f t="shared" si="38"/>
        <v>Carburetor Cleaner Low User</v>
      </c>
      <c r="I52" s="95">
        <f t="shared" si="45"/>
        <v>5.3286588197940512</v>
      </c>
      <c r="J52" s="95">
        <f t="shared" si="46"/>
        <v>12.788781167505723</v>
      </c>
      <c r="K52" s="95">
        <f t="shared" si="47"/>
        <v>27.21980064500033</v>
      </c>
      <c r="L52" s="92"/>
      <c r="M52" s="91">
        <f t="shared" si="48"/>
        <v>32.428695103318084</v>
      </c>
      <c r="N52" s="91">
        <f t="shared" si="49"/>
        <v>30.449478970251722</v>
      </c>
      <c r="O52" s="91">
        <f t="shared" si="50"/>
        <v>19.710890122241619</v>
      </c>
      <c r="T52" s="100"/>
      <c r="U52" s="100"/>
    </row>
    <row r="53" spans="1:21" x14ac:dyDescent="0.25">
      <c r="A53" s="40" t="s">
        <v>12</v>
      </c>
      <c r="B53" s="40" t="s">
        <v>19</v>
      </c>
      <c r="C53" s="139"/>
      <c r="D53" s="139"/>
      <c r="E53" s="102" t="s">
        <v>44</v>
      </c>
      <c r="F53" s="96">
        <v>7.6611809817472469</v>
      </c>
      <c r="G53" s="96">
        <v>2.4524041961493137</v>
      </c>
      <c r="H53" s="22" t="str">
        <f t="shared" si="38"/>
        <v>Carburetor Cleaner Low Bystander</v>
      </c>
      <c r="I53" s="91">
        <f t="shared" si="45"/>
        <v>45.684862534102052</v>
      </c>
      <c r="J53" s="91">
        <f t="shared" si="46"/>
        <v>109.64367008184493</v>
      </c>
      <c r="K53" s="91">
        <f t="shared" si="47"/>
        <v>118.25130639368041</v>
      </c>
      <c r="L53" s="92"/>
      <c r="M53" s="91">
        <f t="shared" si="48"/>
        <v>278.02502056467824</v>
      </c>
      <c r="N53" s="91">
        <f t="shared" si="49"/>
        <v>261.05635733772601</v>
      </c>
      <c r="O53" s="91">
        <f t="shared" si="50"/>
        <v>85.630256354044434</v>
      </c>
      <c r="T53" s="100"/>
      <c r="U53" s="100"/>
    </row>
    <row r="54" spans="1:21" x14ac:dyDescent="0.25">
      <c r="A54" s="40" t="s">
        <v>13</v>
      </c>
      <c r="B54" s="40" t="s">
        <v>18</v>
      </c>
      <c r="C54" s="139" t="s">
        <v>18</v>
      </c>
      <c r="D54" s="142" t="s">
        <v>18</v>
      </c>
      <c r="E54" s="102" t="s">
        <v>43</v>
      </c>
      <c r="F54" s="96">
        <v>7773.2936827794729</v>
      </c>
      <c r="G54" s="96">
        <v>2087.8242764842967</v>
      </c>
      <c r="H54" s="22" t="str">
        <f t="shared" si="38"/>
        <v>Coil Cleaner High User</v>
      </c>
      <c r="I54" s="93">
        <f t="shared" ref="I54:I59" si="51">$I$2/F54</f>
        <v>4.5025958658344627E-2</v>
      </c>
      <c r="J54" s="93">
        <f t="shared" ref="J54:J59" si="52">$J$2/F54</f>
        <v>0.1080623007800271</v>
      </c>
      <c r="K54" s="93">
        <f t="shared" ref="K54:K59" si="53">$K$2/G54</f>
        <v>0.13890057859099772</v>
      </c>
      <c r="L54" s="92"/>
      <c r="M54" s="93">
        <f t="shared" ref="M54:M59" si="54">$M$2/F54</f>
        <v>0.27401511983506871</v>
      </c>
      <c r="N54" s="93">
        <f t="shared" ref="N54:N59" si="55">$N$2/F54</f>
        <v>0.25729119233339787</v>
      </c>
      <c r="O54" s="93">
        <f t="shared" ref="O54:O59" si="56">$O$2/G54</f>
        <v>0.10058317760037766</v>
      </c>
      <c r="T54" s="94"/>
      <c r="U54" s="94"/>
    </row>
    <row r="55" spans="1:21" x14ac:dyDescent="0.25">
      <c r="A55" s="40" t="s">
        <v>13</v>
      </c>
      <c r="B55" s="40" t="s">
        <v>18</v>
      </c>
      <c r="C55" s="139"/>
      <c r="D55" s="142"/>
      <c r="E55" s="102" t="s">
        <v>44</v>
      </c>
      <c r="F55" s="96">
        <v>1386.5867437749735</v>
      </c>
      <c r="G55" s="96">
        <v>509.37098004799941</v>
      </c>
      <c r="H55" s="22" t="str">
        <f t="shared" si="38"/>
        <v>Coil Cleaner High Bystander</v>
      </c>
      <c r="I55" s="91">
        <f t="shared" si="51"/>
        <v>0.2524183947173238</v>
      </c>
      <c r="J55" s="91">
        <f t="shared" si="52"/>
        <v>0.60580414732157717</v>
      </c>
      <c r="K55" s="91">
        <f t="shared" si="53"/>
        <v>0.56932964648412543</v>
      </c>
      <c r="L55" s="92"/>
      <c r="M55" s="91">
        <f t="shared" si="54"/>
        <v>1.5361462307082849</v>
      </c>
      <c r="N55" s="91">
        <f t="shared" si="55"/>
        <v>1.4423908269561361</v>
      </c>
      <c r="O55" s="91">
        <f t="shared" si="56"/>
        <v>0.41227319228160808</v>
      </c>
      <c r="T55" s="94"/>
      <c r="U55" s="94"/>
    </row>
    <row r="56" spans="1:21" x14ac:dyDescent="0.25">
      <c r="A56" s="40" t="s">
        <v>13</v>
      </c>
      <c r="B56" s="40" t="s">
        <v>20</v>
      </c>
      <c r="C56" s="139" t="s">
        <v>18</v>
      </c>
      <c r="D56" s="142" t="s">
        <v>20</v>
      </c>
      <c r="E56" s="102" t="s">
        <v>43</v>
      </c>
      <c r="F56" s="96">
        <v>1465.435548376618</v>
      </c>
      <c r="G56" s="96">
        <v>225.45819849379114</v>
      </c>
      <c r="H56" s="22" t="str">
        <f t="shared" si="38"/>
        <v>Coil Cleaner Medium User</v>
      </c>
      <c r="I56" s="91">
        <f t="shared" si="51"/>
        <v>0.23883684300392699</v>
      </c>
      <c r="J56" s="91">
        <f t="shared" si="52"/>
        <v>0.57320842320942478</v>
      </c>
      <c r="K56" s="91">
        <f t="shared" si="53"/>
        <v>1.2862694811605455</v>
      </c>
      <c r="L56" s="92"/>
      <c r="M56" s="91">
        <f t="shared" si="54"/>
        <v>1.4534927874238985</v>
      </c>
      <c r="N56" s="91">
        <f t="shared" si="55"/>
        <v>1.36478196002244</v>
      </c>
      <c r="O56" s="91">
        <f t="shared" si="56"/>
        <v>0.93143652084039497</v>
      </c>
      <c r="T56" s="94"/>
      <c r="U56" s="94"/>
    </row>
    <row r="57" spans="1:21" x14ac:dyDescent="0.25">
      <c r="A57" s="40" t="s">
        <v>13</v>
      </c>
      <c r="B57" s="40" t="s">
        <v>20</v>
      </c>
      <c r="C57" s="139"/>
      <c r="D57" s="142"/>
      <c r="E57" s="102" t="s">
        <v>44</v>
      </c>
      <c r="F57" s="96">
        <v>142.26017830014499</v>
      </c>
      <c r="G57" s="96">
        <v>42.460069429292055</v>
      </c>
      <c r="H57" s="22" t="str">
        <f t="shared" si="38"/>
        <v>Coil Cleaner Medium Bystander</v>
      </c>
      <c r="I57" s="91">
        <f t="shared" si="51"/>
        <v>2.460280903497527</v>
      </c>
      <c r="J57" s="91">
        <f t="shared" si="52"/>
        <v>5.9046741683940649</v>
      </c>
      <c r="K57" s="91">
        <f t="shared" si="53"/>
        <v>6.8299464390403664</v>
      </c>
      <c r="L57" s="92"/>
      <c r="M57" s="95">
        <f t="shared" si="54"/>
        <v>14.972566641284951</v>
      </c>
      <c r="N57" s="95">
        <f t="shared" si="55"/>
        <v>14.058748019985869</v>
      </c>
      <c r="O57" s="95">
        <f t="shared" si="56"/>
        <v>4.9458232834430245</v>
      </c>
      <c r="T57" s="94"/>
      <c r="U57" s="94"/>
    </row>
    <row r="58" spans="1:21" x14ac:dyDescent="0.25">
      <c r="A58" s="40" t="s">
        <v>13</v>
      </c>
      <c r="B58" s="40" t="s">
        <v>19</v>
      </c>
      <c r="C58" s="139" t="s">
        <v>19</v>
      </c>
      <c r="D58" s="139" t="s">
        <v>19</v>
      </c>
      <c r="E58" s="102" t="s">
        <v>43</v>
      </c>
      <c r="F58" s="96">
        <v>152.37184588626499</v>
      </c>
      <c r="G58" s="96">
        <v>23.210415823188807</v>
      </c>
      <c r="H58" s="22" t="str">
        <f t="shared" si="38"/>
        <v>Coil Cleaner Low User</v>
      </c>
      <c r="I58" s="95">
        <f t="shared" si="51"/>
        <v>2.2970122726035012</v>
      </c>
      <c r="J58" s="95">
        <f t="shared" si="52"/>
        <v>5.5128294542484033</v>
      </c>
      <c r="K58" s="95">
        <f t="shared" si="53"/>
        <v>12.494390544708381</v>
      </c>
      <c r="L58" s="92"/>
      <c r="M58" s="91">
        <f t="shared" si="54"/>
        <v>13.978960401844164</v>
      </c>
      <c r="N58" s="91">
        <f t="shared" si="55"/>
        <v>13.125784414877151</v>
      </c>
      <c r="O58" s="91">
        <f t="shared" si="56"/>
        <v>9.0476621185819308</v>
      </c>
      <c r="T58" s="94"/>
      <c r="U58" s="94"/>
    </row>
    <row r="59" spans="1:21" x14ac:dyDescent="0.25">
      <c r="A59" s="40" t="s">
        <v>13</v>
      </c>
      <c r="B59" s="40" t="s">
        <v>19</v>
      </c>
      <c r="C59" s="139"/>
      <c r="D59" s="139"/>
      <c r="E59" s="102" t="s">
        <v>44</v>
      </c>
      <c r="F59" s="96">
        <v>14.025976901426571</v>
      </c>
      <c r="G59" s="96">
        <v>4.181915006233587</v>
      </c>
      <c r="H59" s="22" t="str">
        <f t="shared" si="38"/>
        <v>Coil Cleaner Low Bystander</v>
      </c>
      <c r="I59" s="91">
        <f t="shared" si="51"/>
        <v>24.953698587967999</v>
      </c>
      <c r="J59" s="91">
        <f t="shared" si="52"/>
        <v>59.888876611123202</v>
      </c>
      <c r="K59" s="91">
        <f t="shared" si="53"/>
        <v>69.346220467829767</v>
      </c>
      <c r="L59" s="92"/>
      <c r="M59" s="91">
        <f t="shared" si="54"/>
        <v>151.86107997820525</v>
      </c>
      <c r="N59" s="91">
        <f t="shared" si="55"/>
        <v>142.59256335981715</v>
      </c>
      <c r="O59" s="91">
        <f t="shared" si="56"/>
        <v>50.216228614635348</v>
      </c>
      <c r="T59" s="94"/>
      <c r="U59" s="94"/>
    </row>
    <row r="60" spans="1:21" x14ac:dyDescent="0.25">
      <c r="A60" s="40" t="s">
        <v>34</v>
      </c>
      <c r="B60" s="40" t="s">
        <v>18</v>
      </c>
      <c r="C60" s="139" t="s">
        <v>18</v>
      </c>
      <c r="D60" s="142" t="s">
        <v>18</v>
      </c>
      <c r="E60" s="102" t="s">
        <v>43</v>
      </c>
      <c r="F60" s="96">
        <v>2965.4062978170027</v>
      </c>
      <c r="G60" s="96">
        <v>490.56571706787878</v>
      </c>
      <c r="H60" s="22" t="str">
        <f t="shared" si="38"/>
        <v>Cold Pipe Insulation High User</v>
      </c>
      <c r="I60" s="93">
        <f t="shared" ref="I60:I65" si="57">$I$2/F60</f>
        <v>0.11802767137091942</v>
      </c>
      <c r="J60" s="93">
        <f t="shared" ref="J60:J65" si="58">$J$2/F60</f>
        <v>0.28326641129020663</v>
      </c>
      <c r="K60" s="93">
        <f t="shared" ref="K60:K65" si="59">$K$2/G60</f>
        <v>0.59115423257323374</v>
      </c>
      <c r="L60" s="92"/>
      <c r="M60" s="93">
        <f t="shared" ref="M60:M65" si="60">$M$2/F60</f>
        <v>0.71828268577159538</v>
      </c>
      <c r="N60" s="93">
        <f t="shared" ref="N60:N65" si="61">$N$2/F60</f>
        <v>0.67444383640525385</v>
      </c>
      <c r="O60" s="93">
        <f t="shared" ref="O60:O65" si="62">$O$2/G60</f>
        <v>0.42807720289785894</v>
      </c>
      <c r="T60" s="94"/>
      <c r="U60" s="94"/>
    </row>
    <row r="61" spans="1:21" x14ac:dyDescent="0.25">
      <c r="A61" s="40" t="s">
        <v>34</v>
      </c>
      <c r="B61" s="40" t="s">
        <v>18</v>
      </c>
      <c r="C61" s="139"/>
      <c r="D61" s="142"/>
      <c r="E61" s="102" t="s">
        <v>44</v>
      </c>
      <c r="F61" s="96">
        <v>389.99514656268502</v>
      </c>
      <c r="G61" s="96">
        <v>120.29521914424407</v>
      </c>
      <c r="H61" s="22" t="str">
        <f t="shared" si="38"/>
        <v>Cold Pipe Insulation High Bystander</v>
      </c>
      <c r="I61" s="91">
        <f t="shared" si="57"/>
        <v>0.89744706590532786</v>
      </c>
      <c r="J61" s="91">
        <f t="shared" si="58"/>
        <v>2.1538729581727871</v>
      </c>
      <c r="K61" s="91">
        <f t="shared" si="59"/>
        <v>2.4107358718243459</v>
      </c>
      <c r="L61" s="92"/>
      <c r="M61" s="91">
        <f t="shared" si="60"/>
        <v>5.4616064296524245</v>
      </c>
      <c r="N61" s="91">
        <f t="shared" si="61"/>
        <v>5.1282689480304455</v>
      </c>
      <c r="O61" s="91">
        <f t="shared" si="62"/>
        <v>1.7457052864934919</v>
      </c>
      <c r="T61" s="94"/>
      <c r="U61" s="94"/>
    </row>
    <row r="62" spans="1:21" x14ac:dyDescent="0.25">
      <c r="A62" s="40" t="s">
        <v>34</v>
      </c>
      <c r="B62" s="40" t="s">
        <v>20</v>
      </c>
      <c r="C62" s="139" t="s">
        <v>18</v>
      </c>
      <c r="D62" s="142" t="s">
        <v>20</v>
      </c>
      <c r="E62" s="102" t="s">
        <v>43</v>
      </c>
      <c r="F62" s="96">
        <v>530.16941265683602</v>
      </c>
      <c r="G62" s="96">
        <v>80.882544532511133</v>
      </c>
      <c r="H62" s="22" t="str">
        <f t="shared" si="38"/>
        <v>Cold Pipe Insulation Medium User</v>
      </c>
      <c r="I62" s="91">
        <f t="shared" si="57"/>
        <v>0.66016633861626661</v>
      </c>
      <c r="J62" s="91">
        <f t="shared" si="58"/>
        <v>1.5843992126790398</v>
      </c>
      <c r="K62" s="91">
        <f t="shared" si="59"/>
        <v>3.585446052373304</v>
      </c>
      <c r="L62" s="92"/>
      <c r="M62" s="95">
        <f t="shared" si="60"/>
        <v>4.0175837178647082</v>
      </c>
      <c r="N62" s="95">
        <f t="shared" si="61"/>
        <v>3.7723790778072379</v>
      </c>
      <c r="O62" s="95">
        <f t="shared" si="62"/>
        <v>2.5963574862013581</v>
      </c>
      <c r="T62" s="94"/>
      <c r="U62" s="94"/>
    </row>
    <row r="63" spans="1:21" x14ac:dyDescent="0.25">
      <c r="A63" s="40" t="s">
        <v>34</v>
      </c>
      <c r="B63" s="40" t="s">
        <v>20</v>
      </c>
      <c r="C63" s="139"/>
      <c r="D63" s="142"/>
      <c r="E63" s="102" t="s">
        <v>44</v>
      </c>
      <c r="F63" s="96">
        <v>49.208621575435252</v>
      </c>
      <c r="G63" s="96">
        <v>14.67438744345807</v>
      </c>
      <c r="H63" s="22" t="str">
        <f t="shared" si="38"/>
        <v>Cold Pipe Insulation Medium Bystander</v>
      </c>
      <c r="I63" s="95">
        <f t="shared" si="57"/>
        <v>7.1125747642303114</v>
      </c>
      <c r="J63" s="95">
        <f t="shared" si="58"/>
        <v>17.070179434152749</v>
      </c>
      <c r="K63" s="95">
        <f t="shared" si="59"/>
        <v>19.762324057300514</v>
      </c>
      <c r="L63" s="92"/>
      <c r="M63" s="91">
        <f t="shared" si="60"/>
        <v>43.285097850887325</v>
      </c>
      <c r="N63" s="91">
        <f t="shared" si="61"/>
        <v>40.643284367030347</v>
      </c>
      <c r="O63" s="91">
        <f t="shared" si="62"/>
        <v>14.310648455286579</v>
      </c>
      <c r="T63" s="94"/>
      <c r="U63" s="94"/>
    </row>
    <row r="64" spans="1:21" x14ac:dyDescent="0.25">
      <c r="A64" s="40" t="s">
        <v>34</v>
      </c>
      <c r="B64" s="40" t="s">
        <v>19</v>
      </c>
      <c r="C64" s="139" t="s">
        <v>19</v>
      </c>
      <c r="D64" s="139" t="s">
        <v>19</v>
      </c>
      <c r="E64" s="102" t="s">
        <v>43</v>
      </c>
      <c r="F64" s="96">
        <v>53.583777773141492</v>
      </c>
      <c r="G64" s="96">
        <v>8.1880140749975538</v>
      </c>
      <c r="H64" s="22" t="str">
        <f t="shared" si="38"/>
        <v>Cold Pipe Insulation Low User</v>
      </c>
      <c r="I64" s="91">
        <f t="shared" si="57"/>
        <v>6.5318276266709052</v>
      </c>
      <c r="J64" s="91">
        <f t="shared" si="58"/>
        <v>15.676386304010173</v>
      </c>
      <c r="K64" s="91">
        <f t="shared" si="59"/>
        <v>35.417623534078579</v>
      </c>
      <c r="L64" s="92"/>
      <c r="M64" s="91">
        <f t="shared" si="60"/>
        <v>39.750836699454368</v>
      </c>
      <c r="N64" s="91">
        <f t="shared" si="61"/>
        <v>37.324729295262316</v>
      </c>
      <c r="O64" s="91">
        <f t="shared" si="62"/>
        <v>25.647244628125868</v>
      </c>
      <c r="T64" s="94"/>
      <c r="U64" s="94"/>
    </row>
    <row r="65" spans="1:21" x14ac:dyDescent="0.25">
      <c r="A65" s="40" t="s">
        <v>34</v>
      </c>
      <c r="B65" s="40" t="s">
        <v>19</v>
      </c>
      <c r="C65" s="139"/>
      <c r="D65" s="139"/>
      <c r="E65" s="102" t="s">
        <v>44</v>
      </c>
      <c r="F65" s="96">
        <v>5.0195214606026264</v>
      </c>
      <c r="G65" s="96">
        <v>1.4964791258648982</v>
      </c>
      <c r="H65" s="22" t="str">
        <f t="shared" si="38"/>
        <v>Cold Pipe Insulation Low Bystander</v>
      </c>
      <c r="I65" s="91">
        <f t="shared" si="57"/>
        <v>69.727762446498275</v>
      </c>
      <c r="J65" s="91">
        <f t="shared" si="58"/>
        <v>167.34662987159587</v>
      </c>
      <c r="K65" s="91">
        <f t="shared" si="59"/>
        <v>193.78820258010143</v>
      </c>
      <c r="L65" s="92"/>
      <c r="M65" s="91">
        <f t="shared" si="60"/>
        <v>424.34324003154666</v>
      </c>
      <c r="N65" s="91">
        <f t="shared" si="61"/>
        <v>398.444356837133</v>
      </c>
      <c r="O65" s="91">
        <f t="shared" si="62"/>
        <v>140.32938807524587</v>
      </c>
      <c r="T65" s="94"/>
      <c r="U65" s="94"/>
    </row>
    <row r="66" spans="1:21" x14ac:dyDescent="0.25">
      <c r="A66" s="40" t="s">
        <v>14</v>
      </c>
      <c r="B66" s="40" t="s">
        <v>18</v>
      </c>
      <c r="C66" s="145" t="s">
        <v>21</v>
      </c>
      <c r="D66" s="139" t="s">
        <v>18</v>
      </c>
      <c r="E66" s="102" t="s">
        <v>43</v>
      </c>
      <c r="F66" s="96">
        <v>129.50637935557413</v>
      </c>
      <c r="G66" s="96">
        <v>22.478160380970827</v>
      </c>
      <c r="H66" s="22" t="str">
        <f t="shared" si="38"/>
        <v>Electronics Cleaner High User</v>
      </c>
      <c r="I66" s="93">
        <f t="shared" ref="I66:I71" si="63">$I$2/F66</f>
        <v>2.7025695702528769</v>
      </c>
      <c r="J66" s="93">
        <f t="shared" ref="J66:J71" si="64">$J$2/F66</f>
        <v>6.4861669686069039</v>
      </c>
      <c r="K66" s="93">
        <f t="shared" ref="K66:K71" si="65">$K$2/G66</f>
        <v>12.90141164067426</v>
      </c>
      <c r="L66" s="92"/>
      <c r="M66" s="93">
        <f t="shared" ref="M66:M71" si="66">$M$2/F66</f>
        <v>16.44706624182465</v>
      </c>
      <c r="N66" s="93">
        <f t="shared" ref="N66:N71" si="67">$N$2/F66</f>
        <v>15.443254687159296</v>
      </c>
      <c r="O66" s="93">
        <f t="shared" ref="O66:O71" si="68">$O$2/G66</f>
        <v>9.3424015329020502</v>
      </c>
      <c r="T66" s="94"/>
      <c r="U66" s="94"/>
    </row>
    <row r="67" spans="1:21" x14ac:dyDescent="0.25">
      <c r="A67" s="40" t="s">
        <v>14</v>
      </c>
      <c r="B67" s="40" t="s">
        <v>18</v>
      </c>
      <c r="C67" s="145"/>
      <c r="D67" s="139"/>
      <c r="E67" s="102" t="s">
        <v>44</v>
      </c>
      <c r="F67" s="96">
        <v>27.283678382739907</v>
      </c>
      <c r="G67" s="96">
        <v>6.3449000998075862</v>
      </c>
      <c r="H67" s="22" t="str">
        <f t="shared" si="38"/>
        <v>Electronics Cleaner High Bystander</v>
      </c>
      <c r="I67" s="91">
        <f t="shared" si="63"/>
        <v>12.828182296028515</v>
      </c>
      <c r="J67" s="91">
        <f t="shared" si="64"/>
        <v>30.787637510468436</v>
      </c>
      <c r="K67" s="91">
        <f t="shared" si="65"/>
        <v>45.705999375592135</v>
      </c>
      <c r="L67" s="92"/>
      <c r="M67" s="91">
        <f t="shared" si="66"/>
        <v>78.06865225868782</v>
      </c>
      <c r="N67" s="91">
        <f t="shared" si="67"/>
        <v>73.30389883444866</v>
      </c>
      <c r="O67" s="91">
        <f t="shared" si="68"/>
        <v>33.097447823704648</v>
      </c>
      <c r="T67" s="94"/>
      <c r="U67" s="94"/>
    </row>
    <row r="68" spans="1:21" x14ac:dyDescent="0.25">
      <c r="A68" s="40" t="s">
        <v>14</v>
      </c>
      <c r="B68" s="40" t="s">
        <v>20</v>
      </c>
      <c r="C68" s="145" t="s">
        <v>21</v>
      </c>
      <c r="D68" s="139" t="s">
        <v>20</v>
      </c>
      <c r="E68" s="102" t="s">
        <v>43</v>
      </c>
      <c r="F68" s="96">
        <v>9.2250224240788707</v>
      </c>
      <c r="G68" s="96">
        <v>1.4904037347919774</v>
      </c>
      <c r="H68" s="22" t="str">
        <f t="shared" si="38"/>
        <v>Electronics Cleaner Medium User</v>
      </c>
      <c r="I68" s="91">
        <f t="shared" si="63"/>
        <v>37.940287178754247</v>
      </c>
      <c r="J68" s="91">
        <f t="shared" si="64"/>
        <v>91.056689229010189</v>
      </c>
      <c r="K68" s="91">
        <f t="shared" si="65"/>
        <v>194.57814901441901</v>
      </c>
      <c r="L68" s="92"/>
      <c r="M68" s="91">
        <f t="shared" si="66"/>
        <v>230.89374768784728</v>
      </c>
      <c r="N68" s="91">
        <f t="shared" si="67"/>
        <v>216.80164102145284</v>
      </c>
      <c r="O68" s="91">
        <f t="shared" si="68"/>
        <v>140.90141825182064</v>
      </c>
      <c r="T68" s="94"/>
      <c r="U68" s="94"/>
    </row>
    <row r="69" spans="1:21" x14ac:dyDescent="0.25">
      <c r="A69" s="40" t="s">
        <v>14</v>
      </c>
      <c r="B69" s="40" t="s">
        <v>20</v>
      </c>
      <c r="C69" s="145"/>
      <c r="D69" s="139"/>
      <c r="E69" s="102" t="s">
        <v>44</v>
      </c>
      <c r="F69" s="96">
        <v>1.3277369425129237</v>
      </c>
      <c r="G69" s="96">
        <v>0.33961085953109693</v>
      </c>
      <c r="H69" s="22" t="str">
        <f t="shared" si="38"/>
        <v>Electronics Cleaner Medium Bystander</v>
      </c>
      <c r="I69" s="95">
        <f t="shared" si="63"/>
        <v>263.6064334683474</v>
      </c>
      <c r="J69" s="95">
        <f t="shared" si="64"/>
        <v>632.65544032403375</v>
      </c>
      <c r="K69" s="95">
        <f t="shared" si="65"/>
        <v>853.91851250105788</v>
      </c>
      <c r="L69" s="92"/>
      <c r="M69" s="95">
        <f t="shared" si="66"/>
        <v>1604.233437964514</v>
      </c>
      <c r="N69" s="95">
        <f t="shared" si="67"/>
        <v>1506.3224769619851</v>
      </c>
      <c r="O69" s="95">
        <f t="shared" si="68"/>
        <v>618.3547849145591</v>
      </c>
      <c r="T69" s="94"/>
      <c r="U69" s="94"/>
    </row>
    <row r="70" spans="1:21" x14ac:dyDescent="0.25">
      <c r="A70" s="40" t="s">
        <v>14</v>
      </c>
      <c r="B70" s="40" t="s">
        <v>19</v>
      </c>
      <c r="C70" s="139" t="s">
        <v>21</v>
      </c>
      <c r="D70" s="139" t="s">
        <v>19</v>
      </c>
      <c r="E70" s="102" t="s">
        <v>43</v>
      </c>
      <c r="F70" s="96">
        <v>0.71737597382676899</v>
      </c>
      <c r="G70" s="96">
        <v>0.11635566592384192</v>
      </c>
      <c r="H70" s="22" t="str">
        <f t="shared" ref="H70:H95" si="69">A70&amp;" "&amp;B70&amp;" "&amp;E70</f>
        <v>Electronics Cleaner Low User</v>
      </c>
      <c r="I70" s="91">
        <f t="shared" si="63"/>
        <v>487.88921398211971</v>
      </c>
      <c r="J70" s="91">
        <f t="shared" si="64"/>
        <v>1170.9341135570874</v>
      </c>
      <c r="K70" s="91">
        <f t="shared" si="65"/>
        <v>2492.3582164861077</v>
      </c>
      <c r="L70" s="92"/>
      <c r="M70" s="91">
        <f t="shared" si="66"/>
        <v>2969.1543593768997</v>
      </c>
      <c r="N70" s="91">
        <f t="shared" si="67"/>
        <v>2787.9383656121126</v>
      </c>
      <c r="O70" s="91">
        <f t="shared" si="68"/>
        <v>1804.8111222830435</v>
      </c>
      <c r="T70" s="94"/>
      <c r="U70" s="94"/>
    </row>
    <row r="71" spans="1:21" x14ac:dyDescent="0.25">
      <c r="A71" s="40" t="s">
        <v>14</v>
      </c>
      <c r="B71" s="40" t="s">
        <v>19</v>
      </c>
      <c r="C71" s="139"/>
      <c r="D71" s="139"/>
      <c r="E71" s="102" t="s">
        <v>44</v>
      </c>
      <c r="F71" s="96">
        <v>0.10464675940853853</v>
      </c>
      <c r="G71" s="96">
        <v>2.6866586727723241E-2</v>
      </c>
      <c r="H71" s="22" t="str">
        <f t="shared" si="69"/>
        <v>Electronics Cleaner Low Bystander</v>
      </c>
      <c r="I71" s="91">
        <f t="shared" si="63"/>
        <v>3344.5851737616458</v>
      </c>
      <c r="J71" s="91">
        <f t="shared" si="64"/>
        <v>8027.0044170279507</v>
      </c>
      <c r="K71" s="91">
        <f t="shared" si="65"/>
        <v>10794.076781653592</v>
      </c>
      <c r="L71" s="92"/>
      <c r="M71" s="91">
        <f t="shared" si="66"/>
        <v>20354.189771749447</v>
      </c>
      <c r="N71" s="91">
        <f t="shared" si="67"/>
        <v>19111.915278637978</v>
      </c>
      <c r="O71" s="91">
        <f t="shared" si="68"/>
        <v>7816.4004280939807</v>
      </c>
      <c r="T71" s="94"/>
      <c r="U71" s="94"/>
    </row>
    <row r="72" spans="1:21" x14ac:dyDescent="0.25">
      <c r="A72" s="40" t="s">
        <v>15</v>
      </c>
      <c r="B72" s="40" t="s">
        <v>18</v>
      </c>
      <c r="C72" s="139" t="s">
        <v>18</v>
      </c>
      <c r="D72" s="142" t="s">
        <v>18</v>
      </c>
      <c r="E72" s="102" t="s">
        <v>43</v>
      </c>
      <c r="F72" s="96">
        <v>5095.6729327177427</v>
      </c>
      <c r="G72" s="96">
        <v>1346.7115579724598</v>
      </c>
      <c r="H72" s="22" t="str">
        <f t="shared" si="69"/>
        <v>Engine Cleaner High User</v>
      </c>
      <c r="I72" s="93">
        <f t="shared" ref="I72:I77" si="70">$I$2/F72</f>
        <v>6.8685727012178913E-2</v>
      </c>
      <c r="J72" s="93">
        <f t="shared" ref="J72:J77" si="71">$J$2/F72</f>
        <v>0.1648457448292294</v>
      </c>
      <c r="K72" s="93">
        <f t="shared" ref="K72:K77" si="72">$K$2/G72</f>
        <v>0.21533935628844622</v>
      </c>
      <c r="L72" s="92"/>
      <c r="M72" s="93">
        <f t="shared" ref="M72:M77" si="73">$M$2/F72</f>
        <v>0.41800171010268883</v>
      </c>
      <c r="N72" s="93">
        <f t="shared" ref="N72:N77" si="74">$N$2/F72</f>
        <v>0.39248986864102237</v>
      </c>
      <c r="O72" s="93">
        <f t="shared" ref="O72:O77" si="75">$O$2/G72</f>
        <v>0.15593539593301278</v>
      </c>
      <c r="T72" s="100"/>
      <c r="U72" s="100"/>
    </row>
    <row r="73" spans="1:21" x14ac:dyDescent="0.25">
      <c r="A73" s="40" t="s">
        <v>15</v>
      </c>
      <c r="B73" s="40" t="s">
        <v>18</v>
      </c>
      <c r="C73" s="139"/>
      <c r="D73" s="142"/>
      <c r="E73" s="102" t="s">
        <v>44</v>
      </c>
      <c r="F73" s="96">
        <v>957.52213988784763</v>
      </c>
      <c r="G73" s="96">
        <v>376.77604145692408</v>
      </c>
      <c r="H73" s="22" t="str">
        <f t="shared" si="69"/>
        <v>Engine Cleaner High Bystander</v>
      </c>
      <c r="I73" s="91">
        <f t="shared" si="70"/>
        <v>0.36552679611251043</v>
      </c>
      <c r="J73" s="91">
        <f t="shared" si="71"/>
        <v>0.87726431067002508</v>
      </c>
      <c r="K73" s="91">
        <f t="shared" si="72"/>
        <v>0.76968800584724817</v>
      </c>
      <c r="L73" s="92"/>
      <c r="M73" s="91">
        <f t="shared" si="73"/>
        <v>2.2244916449132779</v>
      </c>
      <c r="N73" s="91">
        <f t="shared" si="74"/>
        <v>2.0887245492143456</v>
      </c>
      <c r="O73" s="91">
        <f t="shared" si="75"/>
        <v>0.55736028009628313</v>
      </c>
      <c r="T73" s="100"/>
      <c r="U73" s="100"/>
    </row>
    <row r="74" spans="1:21" x14ac:dyDescent="0.25">
      <c r="A74" s="40" t="s">
        <v>15</v>
      </c>
      <c r="B74" s="40" t="s">
        <v>20</v>
      </c>
      <c r="C74" s="139" t="s">
        <v>20</v>
      </c>
      <c r="D74" s="142" t="s">
        <v>20</v>
      </c>
      <c r="E74" s="102" t="s">
        <v>43</v>
      </c>
      <c r="F74" s="96">
        <v>1346.9867213331886</v>
      </c>
      <c r="G74" s="96">
        <v>221.46226785633351</v>
      </c>
      <c r="H74" s="22" t="str">
        <f t="shared" si="69"/>
        <v>Engine Cleaner Medium User</v>
      </c>
      <c r="I74" s="91">
        <f t="shared" si="70"/>
        <v>0.2598392355743383</v>
      </c>
      <c r="J74" s="91">
        <f t="shared" si="71"/>
        <v>0.62361416537841197</v>
      </c>
      <c r="K74" s="91">
        <f t="shared" si="72"/>
        <v>1.3094781463546112</v>
      </c>
      <c r="L74" s="92"/>
      <c r="M74" s="91">
        <f t="shared" si="73"/>
        <v>1.5813073479238304</v>
      </c>
      <c r="N74" s="91">
        <f t="shared" si="74"/>
        <v>1.4847956318533619</v>
      </c>
      <c r="O74" s="91">
        <f t="shared" si="75"/>
        <v>0.94824279563609781</v>
      </c>
      <c r="T74" s="100"/>
      <c r="U74" s="100"/>
    </row>
    <row r="75" spans="1:21" x14ac:dyDescent="0.25">
      <c r="A75" s="40" t="s">
        <v>15</v>
      </c>
      <c r="B75" s="40" t="s">
        <v>20</v>
      </c>
      <c r="C75" s="139"/>
      <c r="D75" s="142"/>
      <c r="E75" s="102" t="s">
        <v>44</v>
      </c>
      <c r="F75" s="96">
        <v>163.71436541292582</v>
      </c>
      <c r="G75" s="96">
        <v>53.269265179164343</v>
      </c>
      <c r="H75" s="22" t="str">
        <f t="shared" si="69"/>
        <v>Engine Cleaner Medium Bystander</v>
      </c>
      <c r="I75" s="95">
        <f t="shared" si="70"/>
        <v>2.1378698144003327</v>
      </c>
      <c r="J75" s="95">
        <f t="shared" si="71"/>
        <v>5.1308875545607995</v>
      </c>
      <c r="K75" s="95">
        <f t="shared" si="72"/>
        <v>5.4440398046532499</v>
      </c>
      <c r="L75" s="92"/>
      <c r="M75" s="95">
        <f t="shared" si="73"/>
        <v>13.010464870493454</v>
      </c>
      <c r="N75" s="95">
        <f t="shared" si="74"/>
        <v>12.216398939430475</v>
      </c>
      <c r="O75" s="95">
        <f t="shared" si="75"/>
        <v>3.9422357206109737</v>
      </c>
      <c r="T75" s="100"/>
      <c r="U75" s="100"/>
    </row>
    <row r="76" spans="1:21" x14ac:dyDescent="0.25">
      <c r="A76" s="40" t="s">
        <v>15</v>
      </c>
      <c r="B76" s="40" t="s">
        <v>19</v>
      </c>
      <c r="C76" s="139" t="s">
        <v>19</v>
      </c>
      <c r="D76" s="139" t="s">
        <v>19</v>
      </c>
      <c r="E76" s="102" t="s">
        <v>43</v>
      </c>
      <c r="F76" s="96">
        <v>154.49203240212844</v>
      </c>
      <c r="G76" s="96">
        <v>25.066944447163113</v>
      </c>
      <c r="H76" s="22" t="str">
        <f t="shared" si="69"/>
        <v>Engine Cleaner Low User</v>
      </c>
      <c r="I76" s="91">
        <f t="shared" si="70"/>
        <v>2.2654890000345289</v>
      </c>
      <c r="J76" s="91">
        <f t="shared" si="71"/>
        <v>5.4371736000828692</v>
      </c>
      <c r="K76" s="91">
        <f t="shared" si="72"/>
        <v>11.569020732114799</v>
      </c>
      <c r="L76" s="92"/>
      <c r="M76" s="91">
        <f t="shared" si="73"/>
        <v>13.787118771638704</v>
      </c>
      <c r="N76" s="91">
        <f t="shared" si="74"/>
        <v>12.945651428768736</v>
      </c>
      <c r="O76" s="91">
        <f t="shared" si="75"/>
        <v>8.3775667370486477</v>
      </c>
      <c r="T76" s="100"/>
      <c r="U76" s="100"/>
    </row>
    <row r="77" spans="1:21" x14ac:dyDescent="0.25">
      <c r="A77" s="40" t="s">
        <v>15</v>
      </c>
      <c r="B77" s="40" t="s">
        <v>19</v>
      </c>
      <c r="C77" s="139"/>
      <c r="D77" s="139"/>
      <c r="E77" s="102" t="s">
        <v>44</v>
      </c>
      <c r="F77" s="96">
        <v>17.968139642179146</v>
      </c>
      <c r="G77" s="96">
        <v>5.775718656232959</v>
      </c>
      <c r="H77" s="22" t="str">
        <f t="shared" si="69"/>
        <v>Engine Cleaner Low Bystander</v>
      </c>
      <c r="I77" s="91">
        <f t="shared" si="70"/>
        <v>19.478922524533129</v>
      </c>
      <c r="J77" s="91">
        <f t="shared" si="71"/>
        <v>46.749414058879509</v>
      </c>
      <c r="K77" s="91">
        <f t="shared" si="72"/>
        <v>50.210201926480934</v>
      </c>
      <c r="L77" s="92"/>
      <c r="M77" s="91">
        <f t="shared" si="73"/>
        <v>118.54315707787303</v>
      </c>
      <c r="N77" s="91">
        <f t="shared" si="74"/>
        <v>111.30812871161788</v>
      </c>
      <c r="O77" s="91">
        <f t="shared" si="75"/>
        <v>36.359111739865504</v>
      </c>
      <c r="T77" s="100"/>
      <c r="U77" s="100"/>
    </row>
    <row r="78" spans="1:21" x14ac:dyDescent="0.25">
      <c r="A78" s="40" t="s">
        <v>16</v>
      </c>
      <c r="B78" s="40" t="s">
        <v>18</v>
      </c>
      <c r="C78" s="139" t="s">
        <v>18</v>
      </c>
      <c r="D78" s="142" t="s">
        <v>18</v>
      </c>
      <c r="E78" s="102" t="s">
        <v>43</v>
      </c>
      <c r="F78" s="96">
        <v>3769.1881061679392</v>
      </c>
      <c r="G78" s="96">
        <v>682.39017652059067</v>
      </c>
      <c r="H78" s="22" t="str">
        <f t="shared" si="69"/>
        <v>Gasket Remover High User</v>
      </c>
      <c r="I78" s="93">
        <f t="shared" ref="I78:I83" si="76">$I$2/F78</f>
        <v>9.2858193897846678E-2</v>
      </c>
      <c r="J78" s="93">
        <f t="shared" ref="J78:J83" si="77">$J$2/F78</f>
        <v>0.22285966535483204</v>
      </c>
      <c r="K78" s="93">
        <f t="shared" ref="K78:K83" si="78">$K$2/G78</f>
        <v>0.42497680942399885</v>
      </c>
      <c r="L78" s="92"/>
      <c r="M78" s="93">
        <f t="shared" ref="M78:M83" si="79">$M$2/F78</f>
        <v>0.56510843714975267</v>
      </c>
      <c r="N78" s="93">
        <f t="shared" ref="N78:N83" si="80">$N$2/F78</f>
        <v>0.53061825084483816</v>
      </c>
      <c r="O78" s="93">
        <f t="shared" ref="O78:O83" si="81">$O$2/G78</f>
        <v>0.3077418275139302</v>
      </c>
      <c r="T78" s="94"/>
      <c r="U78" s="94"/>
    </row>
    <row r="79" spans="1:21" x14ac:dyDescent="0.25">
      <c r="A79" s="40" t="s">
        <v>16</v>
      </c>
      <c r="B79" s="40" t="s">
        <v>18</v>
      </c>
      <c r="C79" s="139"/>
      <c r="D79" s="142"/>
      <c r="E79" s="102" t="s">
        <v>44</v>
      </c>
      <c r="F79" s="96">
        <v>590.45855402920824</v>
      </c>
      <c r="G79" s="96">
        <v>211.72360206526855</v>
      </c>
      <c r="H79" s="22" t="str">
        <f t="shared" si="69"/>
        <v>Gasket Remover High Bystander</v>
      </c>
      <c r="I79" s="91">
        <f t="shared" si="76"/>
        <v>0.59275964013333027</v>
      </c>
      <c r="J79" s="91">
        <f t="shared" si="77"/>
        <v>1.4226231363199926</v>
      </c>
      <c r="K79" s="91">
        <f t="shared" si="78"/>
        <v>1.3697103070757364</v>
      </c>
      <c r="L79" s="92"/>
      <c r="M79" s="91">
        <f t="shared" si="79"/>
        <v>3.6073658099542669</v>
      </c>
      <c r="N79" s="91">
        <f t="shared" si="80"/>
        <v>3.38719794361903</v>
      </c>
      <c r="O79" s="91">
        <f t="shared" si="81"/>
        <v>0.99185918788242977</v>
      </c>
      <c r="T79" s="94"/>
      <c r="U79" s="94"/>
    </row>
    <row r="80" spans="1:21" x14ac:dyDescent="0.25">
      <c r="A80" s="40" t="s">
        <v>16</v>
      </c>
      <c r="B80" s="40" t="s">
        <v>20</v>
      </c>
      <c r="C80" s="139" t="s">
        <v>18</v>
      </c>
      <c r="D80" s="142" t="s">
        <v>20</v>
      </c>
      <c r="E80" s="102" t="s">
        <v>43</v>
      </c>
      <c r="F80" s="96">
        <v>758.48897960360307</v>
      </c>
      <c r="G80" s="96">
        <v>124.70552746117218</v>
      </c>
      <c r="H80" s="22" t="str">
        <f t="shared" si="69"/>
        <v>Gasket Remover Medium User</v>
      </c>
      <c r="I80" s="91">
        <f t="shared" si="76"/>
        <v>0.46144375121035364</v>
      </c>
      <c r="J80" s="91">
        <f t="shared" si="77"/>
        <v>1.1074650029048487</v>
      </c>
      <c r="K80" s="91">
        <f t="shared" si="78"/>
        <v>2.3254783160296824</v>
      </c>
      <c r="L80" s="92"/>
      <c r="M80" s="91">
        <f t="shared" si="79"/>
        <v>2.808214828794438</v>
      </c>
      <c r="N80" s="91">
        <f t="shared" si="80"/>
        <v>2.6368214354877351</v>
      </c>
      <c r="O80" s="91">
        <f t="shared" si="81"/>
        <v>1.6839670564352873</v>
      </c>
      <c r="T80" s="94"/>
      <c r="U80" s="94"/>
    </row>
    <row r="81" spans="1:21" x14ac:dyDescent="0.25">
      <c r="A81" s="40" t="s">
        <v>16</v>
      </c>
      <c r="B81" s="40" t="s">
        <v>20</v>
      </c>
      <c r="C81" s="139"/>
      <c r="D81" s="142"/>
      <c r="E81" s="102" t="s">
        <v>44</v>
      </c>
      <c r="F81" s="96">
        <v>92.187651148927429</v>
      </c>
      <c r="G81" s="96">
        <v>29.995953152372465</v>
      </c>
      <c r="H81" s="22" t="str">
        <f t="shared" si="69"/>
        <v>Gasket Remover Medium Bystander</v>
      </c>
      <c r="I81" s="91">
        <f t="shared" si="76"/>
        <v>3.7966039446496098</v>
      </c>
      <c r="J81" s="91">
        <f t="shared" si="77"/>
        <v>9.1118494671590629</v>
      </c>
      <c r="K81" s="91">
        <f t="shared" si="78"/>
        <v>9.667970826826787</v>
      </c>
      <c r="L81" s="92"/>
      <c r="M81" s="95">
        <f t="shared" si="79"/>
        <v>23.105046863153341</v>
      </c>
      <c r="N81" s="95">
        <f t="shared" si="80"/>
        <v>21.694879683712056</v>
      </c>
      <c r="O81" s="95">
        <f t="shared" si="81"/>
        <v>7.0009443918400871</v>
      </c>
      <c r="T81" s="94"/>
      <c r="U81" s="94"/>
    </row>
    <row r="82" spans="1:21" x14ac:dyDescent="0.25">
      <c r="A82" s="40" t="s">
        <v>16</v>
      </c>
      <c r="B82" s="40" t="s">
        <v>19</v>
      </c>
      <c r="C82" s="139" t="s">
        <v>19</v>
      </c>
      <c r="D82" s="139" t="s">
        <v>19</v>
      </c>
      <c r="E82" s="102" t="s">
        <v>43</v>
      </c>
      <c r="F82" s="96">
        <v>141.95437261328985</v>
      </c>
      <c r="G82" s="96">
        <v>22.984551372149394</v>
      </c>
      <c r="H82" s="22" t="str">
        <f t="shared" si="69"/>
        <v>Gasket Remover Low User</v>
      </c>
      <c r="I82" s="95">
        <f t="shared" si="76"/>
        <v>2.4655809719469874</v>
      </c>
      <c r="J82" s="95">
        <f t="shared" si="77"/>
        <v>5.91739433267277</v>
      </c>
      <c r="K82" s="95">
        <f t="shared" si="78"/>
        <v>12.617170346487416</v>
      </c>
      <c r="L82" s="92"/>
      <c r="M82" s="91">
        <f t="shared" si="79"/>
        <v>15.004821343563094</v>
      </c>
      <c r="N82" s="91">
        <f t="shared" si="80"/>
        <v>14.089034125411358</v>
      </c>
      <c r="O82" s="91">
        <f t="shared" si="81"/>
        <v>9.1365716302150268</v>
      </c>
      <c r="T82" s="94"/>
      <c r="U82" s="94"/>
    </row>
    <row r="83" spans="1:21" x14ac:dyDescent="0.25">
      <c r="A83" s="40" t="s">
        <v>16</v>
      </c>
      <c r="B83" s="40" t="s">
        <v>19</v>
      </c>
      <c r="C83" s="139"/>
      <c r="D83" s="139"/>
      <c r="E83" s="102" t="s">
        <v>44</v>
      </c>
      <c r="F83" s="96">
        <v>16.411975296879884</v>
      </c>
      <c r="G83" s="96">
        <v>5.2588908610928797</v>
      </c>
      <c r="H83" s="22" t="str">
        <f t="shared" si="69"/>
        <v>Gasket Remover Low Bystander</v>
      </c>
      <c r="I83" s="91">
        <f t="shared" si="76"/>
        <v>21.325891226910343</v>
      </c>
      <c r="J83" s="91">
        <f t="shared" si="77"/>
        <v>51.182138944584821</v>
      </c>
      <c r="K83" s="91">
        <f t="shared" si="78"/>
        <v>55.144707821476537</v>
      </c>
      <c r="L83" s="92"/>
      <c r="M83" s="91">
        <f t="shared" si="79"/>
        <v>129.78328089519724</v>
      </c>
      <c r="N83" s="91">
        <f t="shared" si="80"/>
        <v>121.86223558234482</v>
      </c>
      <c r="O83" s="91">
        <f t="shared" si="81"/>
        <v>39.932374629345077</v>
      </c>
      <c r="T83" s="94"/>
      <c r="U83" s="94"/>
    </row>
    <row r="84" spans="1:21" x14ac:dyDescent="0.25">
      <c r="A84" s="40" t="s">
        <v>17</v>
      </c>
      <c r="B84" s="40" t="s">
        <v>18</v>
      </c>
      <c r="C84" s="139" t="s">
        <v>18</v>
      </c>
      <c r="D84" s="142" t="s">
        <v>18</v>
      </c>
      <c r="E84" s="102" t="s">
        <v>43</v>
      </c>
      <c r="F84" s="104">
        <v>1429.7975330208637</v>
      </c>
      <c r="G84" s="104">
        <v>258.85675202842742</v>
      </c>
      <c r="H84" s="22" t="str">
        <f t="shared" si="69"/>
        <v>Sealants High User</v>
      </c>
      <c r="I84" s="93">
        <f t="shared" ref="I84:I89" si="82">$I$2/F84</f>
        <v>0.24478990340717896</v>
      </c>
      <c r="J84" s="93">
        <f t="shared" ref="J84:J89" si="83">$J$2/F84</f>
        <v>0.58749576817722948</v>
      </c>
      <c r="K84" s="93">
        <f t="shared" ref="K84:K89" si="84">$K$2/G84</f>
        <v>1.1203107422446237</v>
      </c>
      <c r="L84" s="92"/>
      <c r="M84" s="93">
        <f t="shared" ref="M84:M89" si="85">$M$2/F84</f>
        <v>1.489721412163689</v>
      </c>
      <c r="N84" s="93">
        <f t="shared" ref="N84:N89" si="86">$N$2/F84</f>
        <v>1.3987994480410226</v>
      </c>
      <c r="O84" s="93">
        <f t="shared" ref="O84:O89" si="87">$O$2/G84</f>
        <v>0.81125950300472738</v>
      </c>
      <c r="T84" s="94"/>
      <c r="U84" s="94"/>
    </row>
    <row r="85" spans="1:21" x14ac:dyDescent="0.25">
      <c r="A85" s="40" t="s">
        <v>17</v>
      </c>
      <c r="B85" s="40" t="s">
        <v>18</v>
      </c>
      <c r="C85" s="139"/>
      <c r="D85" s="142"/>
      <c r="E85" s="102" t="s">
        <v>44</v>
      </c>
      <c r="F85" s="104">
        <v>223.98356360100769</v>
      </c>
      <c r="G85" s="104">
        <v>80.314878267771974</v>
      </c>
      <c r="H85" s="22" t="str">
        <f t="shared" si="69"/>
        <v>Sealants High Bystander</v>
      </c>
      <c r="I85" s="91">
        <f t="shared" si="82"/>
        <v>1.5626146596340045</v>
      </c>
      <c r="J85" s="91">
        <f t="shared" si="83"/>
        <v>3.7502751831216106</v>
      </c>
      <c r="K85" s="91">
        <f t="shared" si="84"/>
        <v>3.6107880165507087</v>
      </c>
      <c r="L85" s="92"/>
      <c r="M85" s="91">
        <f t="shared" si="85"/>
        <v>9.5096263572012258</v>
      </c>
      <c r="N85" s="91">
        <f t="shared" si="86"/>
        <v>8.9292266264800251</v>
      </c>
      <c r="O85" s="91">
        <f t="shared" si="87"/>
        <v>2.6147085637091338</v>
      </c>
      <c r="T85" s="94"/>
      <c r="U85" s="94"/>
    </row>
    <row r="86" spans="1:21" x14ac:dyDescent="0.25">
      <c r="A86" s="40" t="s">
        <v>17</v>
      </c>
      <c r="B86" s="40" t="s">
        <v>20</v>
      </c>
      <c r="C86" s="139" t="s">
        <v>18</v>
      </c>
      <c r="D86" s="142" t="s">
        <v>20</v>
      </c>
      <c r="E86" s="102" t="s">
        <v>43</v>
      </c>
      <c r="F86" s="96">
        <v>287.72322140070293</v>
      </c>
      <c r="G86" s="96">
        <v>47.305467913790942</v>
      </c>
      <c r="H86" s="22" t="str">
        <f t="shared" si="69"/>
        <v>Sealants Medium User</v>
      </c>
      <c r="I86" s="91">
        <f t="shared" si="82"/>
        <v>1.2164468279484686</v>
      </c>
      <c r="J86" s="91">
        <f t="shared" si="83"/>
        <v>2.9194723870763246</v>
      </c>
      <c r="K86" s="91">
        <f t="shared" si="84"/>
        <v>6.1303695490021024</v>
      </c>
      <c r="L86" s="92"/>
      <c r="M86" s="91">
        <f t="shared" si="85"/>
        <v>7.4029478386578234</v>
      </c>
      <c r="N86" s="91">
        <f t="shared" si="86"/>
        <v>6.9511247311341062</v>
      </c>
      <c r="O86" s="91">
        <f t="shared" si="87"/>
        <v>4.4392331216911778</v>
      </c>
      <c r="T86" s="94"/>
      <c r="U86" s="94"/>
    </row>
    <row r="87" spans="1:21" x14ac:dyDescent="0.25">
      <c r="A87" s="40" t="s">
        <v>17</v>
      </c>
      <c r="B87" s="40" t="s">
        <v>20</v>
      </c>
      <c r="C87" s="139"/>
      <c r="D87" s="142"/>
      <c r="E87" s="102" t="s">
        <v>44</v>
      </c>
      <c r="F87" s="96">
        <v>34.970221948110172</v>
      </c>
      <c r="G87" s="96">
        <v>11.378586244582763</v>
      </c>
      <c r="H87" s="22" t="str">
        <f t="shared" si="69"/>
        <v>Sealants Medium Bystander</v>
      </c>
      <c r="I87" s="95">
        <f t="shared" si="82"/>
        <v>10.008515259621175</v>
      </c>
      <c r="J87" s="95">
        <f t="shared" si="83"/>
        <v>24.02043662309082</v>
      </c>
      <c r="K87" s="95">
        <f t="shared" si="84"/>
        <v>25.486470266731619</v>
      </c>
      <c r="L87" s="92"/>
      <c r="M87" s="95">
        <f t="shared" si="85"/>
        <v>60.908964294266006</v>
      </c>
      <c r="N87" s="95">
        <f t="shared" si="86"/>
        <v>57.191515769263859</v>
      </c>
      <c r="O87" s="95">
        <f t="shared" si="87"/>
        <v>18.455719848322897</v>
      </c>
      <c r="T87" s="94"/>
      <c r="U87" s="94"/>
    </row>
    <row r="88" spans="1:21" x14ac:dyDescent="0.25">
      <c r="A88" s="40" t="s">
        <v>17</v>
      </c>
      <c r="B88" s="40" t="s">
        <v>19</v>
      </c>
      <c r="C88" s="139" t="s">
        <v>19</v>
      </c>
      <c r="D88" s="139" t="s">
        <v>19</v>
      </c>
      <c r="E88" s="102" t="s">
        <v>43</v>
      </c>
      <c r="F88" s="96">
        <v>23.937217014400915</v>
      </c>
      <c r="G88" s="96">
        <v>3.8757960325223375</v>
      </c>
      <c r="H88" s="22" t="str">
        <f t="shared" si="69"/>
        <v>Sealants Low User</v>
      </c>
      <c r="I88" s="91">
        <f t="shared" si="82"/>
        <v>14.621582775868884</v>
      </c>
      <c r="J88" s="91">
        <f t="shared" si="83"/>
        <v>35.091798662085324</v>
      </c>
      <c r="K88" s="91">
        <f t="shared" si="84"/>
        <v>74.823338887436321</v>
      </c>
      <c r="L88" s="92"/>
      <c r="M88" s="91">
        <f t="shared" si="85"/>
        <v>88.982775178859214</v>
      </c>
      <c r="N88" s="91">
        <f t="shared" si="86"/>
        <v>83.551901576393618</v>
      </c>
      <c r="O88" s="91">
        <f t="shared" si="87"/>
        <v>54.18241781504009</v>
      </c>
      <c r="T88" s="94"/>
      <c r="U88" s="94"/>
    </row>
    <row r="89" spans="1:21" x14ac:dyDescent="0.25">
      <c r="A89" s="40" t="s">
        <v>17</v>
      </c>
      <c r="B89" s="40" t="s">
        <v>19</v>
      </c>
      <c r="C89" s="139"/>
      <c r="D89" s="139"/>
      <c r="E89" s="102" t="s">
        <v>44</v>
      </c>
      <c r="F89" s="96">
        <v>2.7674879405554931</v>
      </c>
      <c r="G89" s="96">
        <v>0.88678643341237029</v>
      </c>
      <c r="H89" s="22" t="str">
        <f t="shared" si="69"/>
        <v>Sealants Low Bystander</v>
      </c>
      <c r="I89" s="91">
        <f t="shared" si="82"/>
        <v>126.46848243528304</v>
      </c>
      <c r="J89" s="91">
        <f t="shared" si="83"/>
        <v>303.52435784467929</v>
      </c>
      <c r="K89" s="91">
        <f t="shared" si="84"/>
        <v>327.02349638353706</v>
      </c>
      <c r="L89" s="92"/>
      <c r="M89" s="91">
        <f t="shared" si="85"/>
        <v>769.65105024900822</v>
      </c>
      <c r="N89" s="91">
        <f t="shared" si="86"/>
        <v>722.67704248733162</v>
      </c>
      <c r="O89" s="91">
        <f t="shared" si="87"/>
        <v>236.81011807083718</v>
      </c>
      <c r="T89" s="94"/>
      <c r="U89" s="94"/>
    </row>
    <row r="90" spans="1:21" x14ac:dyDescent="0.25">
      <c r="A90" s="40" t="s">
        <v>35</v>
      </c>
      <c r="B90" s="40" t="s">
        <v>18</v>
      </c>
      <c r="C90" s="145" t="s">
        <v>21</v>
      </c>
      <c r="D90" s="139" t="s">
        <v>18</v>
      </c>
      <c r="E90" s="102" t="s">
        <v>43</v>
      </c>
      <c r="F90" s="96">
        <v>5110.6683581852676</v>
      </c>
      <c r="G90" s="96">
        <v>836.32557600184953</v>
      </c>
      <c r="H90" s="22" t="str">
        <f t="shared" si="69"/>
        <v>Weld Spatter Protectant High User</v>
      </c>
      <c r="I90" s="93">
        <f t="shared" ref="I90:I95" si="88">$I$2/F90</f>
        <v>6.8484193352017955E-2</v>
      </c>
      <c r="J90" s="93">
        <f t="shared" ref="J90:J95" si="89">$J$2/F90</f>
        <v>0.16436206404484308</v>
      </c>
      <c r="K90" s="93">
        <f t="shared" ref="K90:K95" si="90">$K$2/G90</f>
        <v>0.34675491019463772</v>
      </c>
      <c r="L90" s="92"/>
      <c r="M90" s="93">
        <f t="shared" ref="M90:M95" si="91">$M$2/F90</f>
        <v>0.41677523382799497</v>
      </c>
      <c r="N90" s="93">
        <f t="shared" ref="N90:N95" si="92">$N$2/F90</f>
        <v>0.39133824772581688</v>
      </c>
      <c r="O90" s="93">
        <f t="shared" ref="O90:O95" si="93">$O$2/G90</f>
        <v>0.25109838324439282</v>
      </c>
      <c r="T90" s="94"/>
      <c r="U90" s="94"/>
    </row>
    <row r="91" spans="1:21" x14ac:dyDescent="0.25">
      <c r="A91" s="40" t="s">
        <v>35</v>
      </c>
      <c r="B91" s="40" t="s">
        <v>18</v>
      </c>
      <c r="C91" s="145"/>
      <c r="D91" s="139"/>
      <c r="E91" s="102" t="s">
        <v>44</v>
      </c>
      <c r="F91" s="96">
        <v>648.08420901809859</v>
      </c>
      <c r="G91" s="96">
        <v>198.18269126992368</v>
      </c>
      <c r="H91" s="22" t="str">
        <f t="shared" si="69"/>
        <v>Weld Spatter Protectant High Bystander</v>
      </c>
      <c r="I91" s="91">
        <f t="shared" si="88"/>
        <v>0.54005327568508277</v>
      </c>
      <c r="J91" s="91">
        <f t="shared" si="89"/>
        <v>1.2961278616441987</v>
      </c>
      <c r="K91" s="91">
        <f t="shared" si="90"/>
        <v>1.4632963057556911</v>
      </c>
      <c r="L91" s="92"/>
      <c r="M91" s="91">
        <f t="shared" si="91"/>
        <v>3.2866099348835038</v>
      </c>
      <c r="N91" s="91">
        <f t="shared" si="92"/>
        <v>3.086018718200473</v>
      </c>
      <c r="O91" s="91">
        <f t="shared" si="93"/>
        <v>1.0596283593403282</v>
      </c>
      <c r="T91" s="94"/>
      <c r="U91" s="94"/>
    </row>
    <row r="92" spans="1:21" x14ac:dyDescent="0.25">
      <c r="A92" s="40" t="s">
        <v>35</v>
      </c>
      <c r="B92" s="40" t="s">
        <v>20</v>
      </c>
      <c r="C92" s="145" t="s">
        <v>21</v>
      </c>
      <c r="D92" s="139" t="s">
        <v>20</v>
      </c>
      <c r="E92" s="102" t="s">
        <v>43</v>
      </c>
      <c r="F92" s="96">
        <v>897.29098410278846</v>
      </c>
      <c r="G92" s="96">
        <v>136.10287130338003</v>
      </c>
      <c r="H92" s="22" t="str">
        <f t="shared" si="69"/>
        <v>Weld Spatter Protectant Medium User</v>
      </c>
      <c r="I92" s="91">
        <f t="shared" si="88"/>
        <v>0.39006298536474099</v>
      </c>
      <c r="J92" s="91">
        <f t="shared" si="89"/>
        <v>0.93615116487537831</v>
      </c>
      <c r="K92" s="91">
        <f t="shared" si="90"/>
        <v>2.1307412343533567</v>
      </c>
      <c r="L92" s="92"/>
      <c r="M92" s="91">
        <f t="shared" si="91"/>
        <v>2.3738118823625665</v>
      </c>
      <c r="N92" s="91">
        <f t="shared" si="92"/>
        <v>2.228931344941377</v>
      </c>
      <c r="O92" s="91">
        <f t="shared" si="93"/>
        <v>1.5429505490144997</v>
      </c>
      <c r="T92" s="94"/>
      <c r="U92" s="94"/>
    </row>
    <row r="93" spans="1:21" x14ac:dyDescent="0.25">
      <c r="A93" s="40" t="s">
        <v>35</v>
      </c>
      <c r="B93" s="40" t="s">
        <v>20</v>
      </c>
      <c r="C93" s="145"/>
      <c r="D93" s="139"/>
      <c r="E93" s="102" t="s">
        <v>44</v>
      </c>
      <c r="F93" s="96">
        <v>80.70403495495971</v>
      </c>
      <c r="G93" s="96">
        <v>24.04528823534184</v>
      </c>
      <c r="H93" s="22" t="str">
        <f t="shared" si="69"/>
        <v>Weld Spatter Protectant Medium Bystander</v>
      </c>
      <c r="I93" s="91">
        <f t="shared" si="88"/>
        <v>4.3368339661744582</v>
      </c>
      <c r="J93" s="91">
        <f t="shared" si="89"/>
        <v>10.4084015188187</v>
      </c>
      <c r="K93" s="91">
        <f t="shared" si="90"/>
        <v>12.06057491021285</v>
      </c>
      <c r="L93" s="92"/>
      <c r="M93" s="91">
        <f t="shared" si="91"/>
        <v>26.392732422718844</v>
      </c>
      <c r="N93" s="91">
        <f t="shared" si="92"/>
        <v>24.781908378139757</v>
      </c>
      <c r="O93" s="91">
        <f t="shared" si="93"/>
        <v>8.7335197625679264</v>
      </c>
      <c r="T93" s="94"/>
      <c r="U93" s="94"/>
    </row>
    <row r="94" spans="1:21" x14ac:dyDescent="0.25">
      <c r="A94" s="40" t="s">
        <v>35</v>
      </c>
      <c r="B94" s="40" t="s">
        <v>19</v>
      </c>
      <c r="C94" s="139" t="s">
        <v>21</v>
      </c>
      <c r="D94" s="139" t="s">
        <v>19</v>
      </c>
      <c r="E94" s="102" t="s">
        <v>43</v>
      </c>
      <c r="F94" s="96">
        <v>181.4219035970348</v>
      </c>
      <c r="G94" s="96">
        <v>27.559105145504375</v>
      </c>
      <c r="H94" s="22" t="str">
        <f t="shared" si="69"/>
        <v>Weld Spatter Protectant Low User</v>
      </c>
      <c r="I94" s="91">
        <f t="shared" si="88"/>
        <v>1.9292047600680147</v>
      </c>
      <c r="J94" s="91">
        <f t="shared" si="89"/>
        <v>4.6300914241632354</v>
      </c>
      <c r="K94" s="91">
        <f t="shared" si="90"/>
        <v>10.522838040962544</v>
      </c>
      <c r="L94" s="92"/>
      <c r="M94" s="91">
        <f t="shared" si="91"/>
        <v>11.740588968413917</v>
      </c>
      <c r="N94" s="91">
        <f t="shared" si="92"/>
        <v>11.024027200388655</v>
      </c>
      <c r="O94" s="91">
        <f t="shared" si="93"/>
        <v>7.6199861675935656</v>
      </c>
      <c r="T94" s="94"/>
      <c r="U94" s="94"/>
    </row>
    <row r="95" spans="1:21" x14ac:dyDescent="0.25">
      <c r="A95" s="40" t="s">
        <v>35</v>
      </c>
      <c r="B95" s="40" t="s">
        <v>19</v>
      </c>
      <c r="C95" s="139"/>
      <c r="D95" s="139"/>
      <c r="E95" s="102" t="s">
        <v>44</v>
      </c>
      <c r="F95" s="96">
        <v>16.456560834815299</v>
      </c>
      <c r="G95" s="96">
        <v>4.9025477420306283</v>
      </c>
      <c r="H95" s="22" t="str">
        <f t="shared" si="69"/>
        <v>Weld Spatter Protectant Low Bystander</v>
      </c>
      <c r="I95" s="91">
        <f t="shared" si="88"/>
        <v>21.268113277930116</v>
      </c>
      <c r="J95" s="91">
        <f t="shared" si="89"/>
        <v>51.043471867032281</v>
      </c>
      <c r="K95" s="91">
        <f t="shared" si="90"/>
        <v>59.152917066725479</v>
      </c>
      <c r="L95" s="92"/>
      <c r="M95" s="91">
        <f t="shared" si="91"/>
        <v>129.43166080568901</v>
      </c>
      <c r="N95" s="91">
        <f t="shared" si="92"/>
        <v>121.53207587388638</v>
      </c>
      <c r="O95" s="91">
        <f t="shared" si="93"/>
        <v>42.834870979352928</v>
      </c>
      <c r="T95" s="94"/>
      <c r="U95" s="94"/>
    </row>
    <row r="96" spans="1:21" x14ac:dyDescent="0.25">
      <c r="A96" s="101"/>
    </row>
  </sheetData>
  <sheetProtection algorithmName="SHA-512" hashValue="5mFYIT0yjDpH4+Fa82TLI7Qru+Zz8GcBlWWUkHHMkgNyBW6OvEbnIxcc2fUcPMasye2xhP2hJqtTqWGGLLVfpA==" saltValue="kCrwNUzfPk1BYZ9kve+iQA==" spinCount="100000" sheet="1" objects="1" scenarios="1"/>
  <protectedRanges>
    <protectedRange sqref="A5:O5" name="Range1"/>
  </protectedRanges>
  <autoFilter ref="A5:O95" xr:uid="{37BDF414-20D8-46D4-9B62-AA6B69902619}"/>
  <mergeCells count="84">
    <mergeCell ref="C94:C95"/>
    <mergeCell ref="D94:D95"/>
    <mergeCell ref="C92:C93"/>
    <mergeCell ref="D92:D93"/>
    <mergeCell ref="C90:C91"/>
    <mergeCell ref="D90:D91"/>
    <mergeCell ref="C88:C89"/>
    <mergeCell ref="D88:D89"/>
    <mergeCell ref="C86:C87"/>
    <mergeCell ref="D86:D87"/>
    <mergeCell ref="C84:C85"/>
    <mergeCell ref="D84:D85"/>
    <mergeCell ref="C82:C83"/>
    <mergeCell ref="D82:D83"/>
    <mergeCell ref="C80:C81"/>
    <mergeCell ref="D80:D81"/>
    <mergeCell ref="C78:C79"/>
    <mergeCell ref="D78:D79"/>
    <mergeCell ref="C76:C77"/>
    <mergeCell ref="D76:D77"/>
    <mergeCell ref="C74:C75"/>
    <mergeCell ref="D74:D75"/>
    <mergeCell ref="C72:C73"/>
    <mergeCell ref="D72:D73"/>
    <mergeCell ref="C70:C71"/>
    <mergeCell ref="D70:D71"/>
    <mergeCell ref="C68:C69"/>
    <mergeCell ref="D68:D69"/>
    <mergeCell ref="C66:C67"/>
    <mergeCell ref="D66:D67"/>
    <mergeCell ref="C64:C65"/>
    <mergeCell ref="D64:D65"/>
    <mergeCell ref="C62:C63"/>
    <mergeCell ref="D62:D63"/>
    <mergeCell ref="C60:C61"/>
    <mergeCell ref="D60:D61"/>
    <mergeCell ref="C58:C59"/>
    <mergeCell ref="D58:D59"/>
    <mergeCell ref="C56:C57"/>
    <mergeCell ref="D56:D57"/>
    <mergeCell ref="C54:C55"/>
    <mergeCell ref="D54:D55"/>
    <mergeCell ref="C52:C53"/>
    <mergeCell ref="D52:D53"/>
    <mergeCell ref="C50:C51"/>
    <mergeCell ref="D50:D51"/>
    <mergeCell ref="C48:C49"/>
    <mergeCell ref="D48:D49"/>
    <mergeCell ref="C46:C47"/>
    <mergeCell ref="D46:D47"/>
    <mergeCell ref="C44:C45"/>
    <mergeCell ref="D44:D45"/>
    <mergeCell ref="C42:C43"/>
    <mergeCell ref="D42:D43"/>
    <mergeCell ref="C40:C41"/>
    <mergeCell ref="D40:D41"/>
    <mergeCell ref="C38:C39"/>
    <mergeCell ref="D38:D39"/>
    <mergeCell ref="C36:C37"/>
    <mergeCell ref="D36:D37"/>
    <mergeCell ref="C34:C35"/>
    <mergeCell ref="D34:D35"/>
    <mergeCell ref="C32:C33"/>
    <mergeCell ref="D32:D33"/>
    <mergeCell ref="C30:C31"/>
    <mergeCell ref="D30:D31"/>
    <mergeCell ref="C16:C17"/>
    <mergeCell ref="D16:D17"/>
    <mergeCell ref="C14:C15"/>
    <mergeCell ref="D14:D15"/>
    <mergeCell ref="C12:C13"/>
    <mergeCell ref="D12:D13"/>
    <mergeCell ref="C28:C29"/>
    <mergeCell ref="D28:D29"/>
    <mergeCell ref="C26:C27"/>
    <mergeCell ref="D26:D27"/>
    <mergeCell ref="C24:C25"/>
    <mergeCell ref="D24:D25"/>
    <mergeCell ref="C22:C23"/>
    <mergeCell ref="D22:D23"/>
    <mergeCell ref="C18:C19"/>
    <mergeCell ref="D18:D19"/>
    <mergeCell ref="C20:C21"/>
    <mergeCell ref="D20:D21"/>
  </mergeCells>
  <conditionalFormatting sqref="I6:I95">
    <cfRule type="containsBlanks" dxfId="12" priority="26">
      <formula>LEN(TRIM(I6))=0</formula>
    </cfRule>
    <cfRule type="cellIs" dxfId="11" priority="46" operator="lessThanOrEqual">
      <formula>$I$4</formula>
    </cfRule>
  </conditionalFormatting>
  <conditionalFormatting sqref="N6:N95">
    <cfRule type="containsBlanks" dxfId="10" priority="42">
      <formula>LEN(TRIM(N6))=0</formula>
    </cfRule>
    <cfRule type="cellIs" dxfId="9" priority="45" operator="lessThanOrEqual">
      <formula>$N$4</formula>
    </cfRule>
  </conditionalFormatting>
  <conditionalFormatting sqref="J6:J95">
    <cfRule type="containsBlanks" dxfId="8" priority="24">
      <formula>LEN(TRIM(J6))=0</formula>
    </cfRule>
    <cfRule type="cellIs" dxfId="7" priority="25" operator="lessThanOrEqual">
      <formula>$J$4</formula>
    </cfRule>
  </conditionalFormatting>
  <conditionalFormatting sqref="K6:K95">
    <cfRule type="containsBlanks" dxfId="6" priority="2">
      <formula>LEN(TRIM(K6))=0</formula>
    </cfRule>
    <cfRule type="cellIs" dxfId="5" priority="3" operator="lessThanOrEqual">
      <formula>$K$4</formula>
    </cfRule>
  </conditionalFormatting>
  <conditionalFormatting sqref="M6:M95">
    <cfRule type="containsBlanks" dxfId="4" priority="1">
      <formula>LEN(TRIM(M6))=0</formula>
    </cfRule>
    <cfRule type="cellIs" dxfId="3" priority="41" operator="lessThanOrEqual">
      <formula>$M$4</formula>
    </cfRule>
  </conditionalFormatting>
  <conditionalFormatting sqref="O6:O95">
    <cfRule type="containsBlanks" dxfId="2" priority="43">
      <formula>LEN(TRIM(O6))=0</formula>
    </cfRule>
    <cfRule type="cellIs" dxfId="1" priority="44" operator="lessThanOrEqual">
      <formula>$O$4</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3EF43-5614-4CED-AA27-416F58B22E8A}">
  <sheetPr>
    <tabColor theme="9"/>
  </sheetPr>
  <dimension ref="A1:L92"/>
  <sheetViews>
    <sheetView workbookViewId="0">
      <selection activeCell="D5" sqref="D5"/>
    </sheetView>
  </sheetViews>
  <sheetFormatPr defaultRowHeight="15" x14ac:dyDescent="0.25"/>
  <cols>
    <col min="1" max="1" width="9.28515625" bestFit="1" customWidth="1"/>
    <col min="2" max="2" width="29.140625" customWidth="1"/>
    <col min="4" max="4" width="21.5703125" bestFit="1" customWidth="1"/>
    <col min="7" max="7" width="10.140625" customWidth="1"/>
    <col min="10" max="10" width="22.7109375" bestFit="1" customWidth="1"/>
  </cols>
  <sheetData>
    <row r="1" spans="1:12" ht="15.75" thickBot="1" x14ac:dyDescent="0.3"/>
    <row r="2" spans="1:12" x14ac:dyDescent="0.25">
      <c r="B2" s="42" t="s">
        <v>41</v>
      </c>
    </row>
    <row r="3" spans="1:12" x14ac:dyDescent="0.25">
      <c r="B3" s="43" t="s">
        <v>63</v>
      </c>
      <c r="J3" s="22" t="s">
        <v>64</v>
      </c>
      <c r="L3" s="107"/>
    </row>
    <row r="4" spans="1:12" ht="15.75" customHeight="1" thickBot="1" x14ac:dyDescent="0.3">
      <c r="B4" s="170" t="s">
        <v>8</v>
      </c>
      <c r="J4" s="41" t="s">
        <v>7</v>
      </c>
      <c r="L4" s="107"/>
    </row>
    <row r="5" spans="1:12" x14ac:dyDescent="0.25">
      <c r="J5" s="40" t="s">
        <v>8</v>
      </c>
      <c r="L5" s="107"/>
    </row>
    <row r="6" spans="1:12" ht="15" customHeight="1" x14ac:dyDescent="0.25">
      <c r="J6" s="40" t="s">
        <v>102</v>
      </c>
      <c r="L6" s="108"/>
    </row>
    <row r="7" spans="1:12" ht="15.75" thickBot="1" x14ac:dyDescent="0.3">
      <c r="J7" s="40" t="s">
        <v>6</v>
      </c>
      <c r="L7" s="109"/>
    </row>
    <row r="8" spans="1:12" ht="23.25" customHeight="1" x14ac:dyDescent="0.25">
      <c r="B8" s="1" t="s">
        <v>37</v>
      </c>
      <c r="C8" s="146" t="s">
        <v>40</v>
      </c>
      <c r="D8" s="146" t="s">
        <v>41</v>
      </c>
      <c r="E8" s="1" t="s">
        <v>43</v>
      </c>
      <c r="F8" s="1" t="s">
        <v>44</v>
      </c>
      <c r="G8" s="1" t="s">
        <v>45</v>
      </c>
      <c r="H8" s="3"/>
      <c r="J8" s="40" t="s">
        <v>9</v>
      </c>
      <c r="L8" s="107"/>
    </row>
    <row r="9" spans="1:12" ht="19.5" customHeight="1" thickBot="1" x14ac:dyDescent="0.3">
      <c r="B9" s="2" t="s">
        <v>38</v>
      </c>
      <c r="C9" s="147"/>
      <c r="D9" s="148"/>
      <c r="E9" s="4" t="s">
        <v>25</v>
      </c>
      <c r="F9" s="4" t="s">
        <v>25</v>
      </c>
      <c r="G9" s="2" t="s">
        <v>46</v>
      </c>
      <c r="H9" s="3"/>
      <c r="J9" s="40" t="s">
        <v>10</v>
      </c>
      <c r="L9" s="107"/>
    </row>
    <row r="10" spans="1:12" x14ac:dyDescent="0.25">
      <c r="A10" s="22" t="str">
        <f>" Low "</f>
        <v xml:space="preserve"> Low </v>
      </c>
      <c r="B10" s="149" t="s">
        <v>42</v>
      </c>
      <c r="C10" s="152">
        <v>840</v>
      </c>
      <c r="D10" s="5" t="str">
        <f>A10&amp;"Intensity User"</f>
        <v xml:space="preserve"> Low Intensity User</v>
      </c>
      <c r="E10" s="6">
        <f>VLOOKUP($B$4&amp;$A10&amp;E$8,'Risk Calculations'!$H$6:$K$95,3,FALSE)</f>
        <v>255.43398094567308</v>
      </c>
      <c r="F10" s="6">
        <f>VLOOKUP($B$4&amp;$A10&amp;F$8,'Risk Calculations'!$H$6:$K$95,3,FALSE)</f>
        <v>2869.422183385178</v>
      </c>
      <c r="G10" s="152">
        <v>30</v>
      </c>
      <c r="H10" s="3"/>
      <c r="J10" s="40" t="s">
        <v>11</v>
      </c>
    </row>
    <row r="11" spans="1:12" x14ac:dyDescent="0.25">
      <c r="A11" s="22" t="str">
        <f>" Medium "</f>
        <v xml:space="preserve"> Medium </v>
      </c>
      <c r="B11" s="150"/>
      <c r="C11" s="153"/>
      <c r="D11" s="5" t="str">
        <f t="shared" ref="D11:D15" si="0">A11&amp;"Intensity User"</f>
        <v xml:space="preserve"> Medium Intensity User</v>
      </c>
      <c r="E11" s="6">
        <f>VLOOKUP($B$4&amp;$A11&amp;E$8,'Risk Calculations'!$H$6:$K$95,3,FALSE)</f>
        <v>16.990044537140548</v>
      </c>
      <c r="F11" s="6">
        <f>VLOOKUP($B$4&amp;$A11&amp;F$8,'Risk Calculations'!$H$6:$K$95,3,FALSE)</f>
        <v>134.24383274238298</v>
      </c>
      <c r="G11" s="153"/>
      <c r="H11" s="3"/>
      <c r="J11" s="40" t="s">
        <v>12</v>
      </c>
    </row>
    <row r="12" spans="1:12" ht="15" customHeight="1" thickBot="1" x14ac:dyDescent="0.3">
      <c r="A12" s="22" t="str">
        <f>" High "</f>
        <v xml:space="preserve"> High </v>
      </c>
      <c r="B12" s="151"/>
      <c r="C12" s="154"/>
      <c r="D12" s="7" t="str">
        <f t="shared" si="0"/>
        <v xml:space="preserve"> High Intensity User</v>
      </c>
      <c r="E12" s="8">
        <f>VLOOKUP($B$4&amp;$A12&amp;E$8,'Risk Calculations'!$H$6:$K$95,3,FALSE)</f>
        <v>11.337258282792423</v>
      </c>
      <c r="F12" s="8">
        <f>VLOOKUP($B$4&amp;$A12&amp;F$8,'Risk Calculations'!$H$6:$K$95,3,FALSE)</f>
        <v>13.630491951691713</v>
      </c>
      <c r="G12" s="154"/>
      <c r="J12" s="40" t="s">
        <v>13</v>
      </c>
    </row>
    <row r="13" spans="1:12" x14ac:dyDescent="0.25">
      <c r="A13" s="22" t="str">
        <f>" Low "</f>
        <v xml:space="preserve"> Low </v>
      </c>
      <c r="B13" s="149" t="s">
        <v>39</v>
      </c>
      <c r="C13" s="152">
        <v>290</v>
      </c>
      <c r="D13" s="9" t="str">
        <f t="shared" si="0"/>
        <v xml:space="preserve"> Low Intensity User</v>
      </c>
      <c r="E13" s="10">
        <f>VLOOKUP($B$4&amp;$A13&amp;E$8,'Risk Calculations'!$H$6:$K$95,4,FALSE)</f>
        <v>580.69193547385362</v>
      </c>
      <c r="F13" s="10">
        <f>VLOOKUP($B$4&amp;$A13&amp;F$8,'Risk Calculations'!$H$6:$K$95,4,FALSE)</f>
        <v>3268.8871898695975</v>
      </c>
      <c r="G13" s="152">
        <v>30</v>
      </c>
      <c r="J13" s="40" t="s">
        <v>34</v>
      </c>
    </row>
    <row r="14" spans="1:12" ht="15" customHeight="1" x14ac:dyDescent="0.25">
      <c r="A14" s="22" t="str">
        <f>" Medium "</f>
        <v xml:space="preserve"> Medium </v>
      </c>
      <c r="B14" s="150"/>
      <c r="C14" s="153"/>
      <c r="D14" s="5" t="str">
        <f t="shared" si="0"/>
        <v xml:space="preserve"> Medium Intensity User</v>
      </c>
      <c r="E14" s="6">
        <f>VLOOKUP($B$4&amp;$A14&amp;E$8,'Risk Calculations'!$H$6:$K$95,4,FALSE)</f>
        <v>35.745328770158586</v>
      </c>
      <c r="F14" s="6">
        <f>VLOOKUP($B$4&amp;$A14&amp;F$8,'Risk Calculations'!$H$6:$K$95,4,FALSE)</f>
        <v>149.52008044821696</v>
      </c>
      <c r="G14" s="153"/>
      <c r="J14" s="40" t="s">
        <v>14</v>
      </c>
    </row>
    <row r="15" spans="1:12" ht="15.75" thickBot="1" x14ac:dyDescent="0.3">
      <c r="A15" s="22" t="str">
        <f>" High "</f>
        <v xml:space="preserve"> High </v>
      </c>
      <c r="B15" s="151"/>
      <c r="C15" s="154"/>
      <c r="D15" s="7" t="str">
        <f t="shared" si="0"/>
        <v xml:space="preserve"> High Intensity User</v>
      </c>
      <c r="E15" s="8">
        <f>VLOOKUP($B$4&amp;$A15&amp;E$8,'Risk Calculations'!$H$6:$K$95,4,FALSE)</f>
        <v>4.2931391817152527</v>
      </c>
      <c r="F15" s="8">
        <f>VLOOKUP($B$4&amp;$A15&amp;F$8,'Risk Calculations'!$H$6:$K$95,4,FALSE)</f>
        <v>16.419037901039975</v>
      </c>
      <c r="G15" s="154"/>
      <c r="J15" s="40" t="s">
        <v>15</v>
      </c>
    </row>
    <row r="16" spans="1:12" x14ac:dyDescent="0.25">
      <c r="J16" s="40" t="s">
        <v>16</v>
      </c>
    </row>
    <row r="17" spans="10:10" x14ac:dyDescent="0.25">
      <c r="J17" s="40" t="s">
        <v>17</v>
      </c>
    </row>
    <row r="18" spans="10:10" x14ac:dyDescent="0.25">
      <c r="J18" s="40" t="s">
        <v>35</v>
      </c>
    </row>
    <row r="22" spans="10:10" ht="15" customHeight="1" x14ac:dyDescent="0.25"/>
    <row r="24" spans="10:10" ht="15" customHeight="1" x14ac:dyDescent="0.25"/>
    <row r="26" spans="10:10" ht="15" customHeight="1" x14ac:dyDescent="0.25"/>
    <row r="28" spans="10:10" ht="15" customHeight="1" x14ac:dyDescent="0.25"/>
    <row r="30" spans="10:10" ht="15" customHeight="1" x14ac:dyDescent="0.25"/>
    <row r="32" spans="10:10" ht="15" customHeight="1" x14ac:dyDescent="0.25"/>
    <row r="34" ht="15" customHeight="1" x14ac:dyDescent="0.25"/>
    <row r="36" ht="15" customHeight="1" x14ac:dyDescent="0.25"/>
    <row r="38" ht="15" customHeight="1" x14ac:dyDescent="0.25"/>
    <row r="40" ht="15" customHeight="1" x14ac:dyDescent="0.25"/>
    <row r="42" ht="15" customHeight="1" x14ac:dyDescent="0.25"/>
    <row r="44" ht="15" customHeight="1" x14ac:dyDescent="0.25"/>
    <row r="46" ht="15" customHeight="1" x14ac:dyDescent="0.25"/>
    <row r="48" ht="15" customHeight="1" x14ac:dyDescent="0.25"/>
    <row r="50" ht="15" customHeight="1" x14ac:dyDescent="0.25"/>
    <row r="52" ht="15" customHeight="1" x14ac:dyDescent="0.25"/>
    <row r="54" ht="15" customHeight="1" x14ac:dyDescent="0.25"/>
    <row r="56" ht="15" customHeight="1" x14ac:dyDescent="0.25"/>
    <row r="58" ht="15" customHeight="1" x14ac:dyDescent="0.25"/>
    <row r="60" ht="15" customHeight="1" x14ac:dyDescent="0.25"/>
    <row r="62" ht="15" customHeight="1" x14ac:dyDescent="0.25"/>
    <row r="64" ht="15" customHeight="1" x14ac:dyDescent="0.25"/>
    <row r="66" ht="15" customHeight="1" x14ac:dyDescent="0.25"/>
    <row r="68" ht="15" customHeight="1" x14ac:dyDescent="0.25"/>
    <row r="70" ht="15" customHeight="1" x14ac:dyDescent="0.25"/>
    <row r="72" ht="15" customHeight="1" x14ac:dyDescent="0.25"/>
    <row r="74" ht="15" customHeight="1" x14ac:dyDescent="0.25"/>
    <row r="76" ht="15" customHeight="1" x14ac:dyDescent="0.25"/>
    <row r="78" ht="15" customHeight="1" x14ac:dyDescent="0.25"/>
    <row r="80" ht="15" customHeight="1" x14ac:dyDescent="0.25"/>
    <row r="88" ht="15" customHeight="1" x14ac:dyDescent="0.25"/>
    <row r="90" ht="15" customHeight="1" x14ac:dyDescent="0.25"/>
    <row r="92" ht="15" customHeight="1" x14ac:dyDescent="0.25"/>
  </sheetData>
  <sheetProtection algorithmName="SHA-512" hashValue="KAancSxFsIEjNbXugZC7MrE1Kt8PnurkaicvCbW/aMtG1UW/UtsZ7gjf4VDNSnkogL2xemWb4y3llwNWwx1PmA==" saltValue="1eptEvMOztc5W9Dk3o0mlQ==" spinCount="100000" sheet="1" objects="1" scenarios="1"/>
  <mergeCells count="8">
    <mergeCell ref="C8:C9"/>
    <mergeCell ref="D8:D9"/>
    <mergeCell ref="B13:B15"/>
    <mergeCell ref="C13:C15"/>
    <mergeCell ref="G13:G15"/>
    <mergeCell ref="B10:B12"/>
    <mergeCell ref="C10:C12"/>
    <mergeCell ref="G10:G12"/>
  </mergeCells>
  <conditionalFormatting sqref="E10:F15">
    <cfRule type="cellIs" dxfId="0" priority="1" operator="lessThan">
      <formula>$G$10</formula>
    </cfRule>
  </conditionalFormatting>
  <dataValidations count="1">
    <dataValidation type="list" allowBlank="1" showInputMessage="1" showErrorMessage="1" sqref="B4" xr:uid="{A40183F4-E07C-4C76-B4F7-FA22F746D7AD}">
      <formula1>$J$4:$J$18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D04B3-BA70-4C5C-9FBF-03E692C6B375}">
  <dimension ref="A1:N61"/>
  <sheetViews>
    <sheetView workbookViewId="0">
      <selection activeCell="G20" sqref="G20:N56"/>
    </sheetView>
  </sheetViews>
  <sheetFormatPr defaultColWidth="8.7109375" defaultRowHeight="15" x14ac:dyDescent="0.25"/>
  <cols>
    <col min="1" max="1" width="24.28515625" style="22" customWidth="1"/>
    <col min="2" max="2" width="9.5703125" style="22" bestFit="1" customWidth="1"/>
    <col min="3" max="5" width="11.7109375" style="22" customWidth="1"/>
    <col min="6" max="6" width="13.7109375" style="22" customWidth="1"/>
    <col min="7" max="7" width="7.5703125" style="22" bestFit="1" customWidth="1"/>
    <col min="8" max="14" width="7.28515625" style="22" bestFit="1" customWidth="1"/>
    <col min="15" max="15" width="8.7109375" style="22"/>
    <col min="16" max="24" width="7" style="22" bestFit="1" customWidth="1"/>
    <col min="25" max="25" width="8.7109375" style="22"/>
    <col min="26" max="34" width="7" style="22" bestFit="1" customWidth="1"/>
    <col min="35" max="16384" width="8.7109375" style="22"/>
  </cols>
  <sheetData>
    <row r="1" spans="1:14" x14ac:dyDescent="0.25">
      <c r="A1" s="21" t="s">
        <v>72</v>
      </c>
    </row>
    <row r="2" spans="1:14" x14ac:dyDescent="0.25">
      <c r="A2" s="22" t="s">
        <v>97</v>
      </c>
    </row>
    <row r="3" spans="1:14" x14ac:dyDescent="0.25">
      <c r="A3" s="21" t="s">
        <v>73</v>
      </c>
    </row>
    <row r="4" spans="1:14" x14ac:dyDescent="0.25">
      <c r="A4" s="22" t="s">
        <v>74</v>
      </c>
    </row>
    <row r="5" spans="1:14" ht="15.75" thickBot="1" x14ac:dyDescent="0.3"/>
    <row r="6" spans="1:14" ht="14.45" customHeight="1" thickBot="1" x14ac:dyDescent="0.3">
      <c r="A6" s="158" t="s">
        <v>75</v>
      </c>
      <c r="B6" s="160" t="s">
        <v>76</v>
      </c>
      <c r="C6" s="162" t="s">
        <v>77</v>
      </c>
      <c r="D6" s="163"/>
      <c r="E6" s="164"/>
      <c r="F6" s="165" t="s">
        <v>1</v>
      </c>
      <c r="G6" s="155" t="s">
        <v>78</v>
      </c>
      <c r="H6" s="156"/>
      <c r="I6" s="156"/>
      <c r="J6" s="156"/>
      <c r="K6" s="155" t="s">
        <v>79</v>
      </c>
      <c r="L6" s="156"/>
      <c r="M6" s="156"/>
      <c r="N6" s="157"/>
    </row>
    <row r="7" spans="1:14" ht="30.75" thickBot="1" x14ac:dyDescent="0.3">
      <c r="A7" s="159"/>
      <c r="B7" s="161"/>
      <c r="C7" s="24" t="s">
        <v>22</v>
      </c>
      <c r="D7" s="25" t="s">
        <v>36</v>
      </c>
      <c r="E7" s="26" t="s">
        <v>80</v>
      </c>
      <c r="F7" s="166"/>
      <c r="G7" s="27" t="s">
        <v>81</v>
      </c>
      <c r="H7" s="28" t="s">
        <v>82</v>
      </c>
      <c r="I7" s="28" t="s">
        <v>83</v>
      </c>
      <c r="J7" s="28" t="s">
        <v>84</v>
      </c>
      <c r="K7" s="27" t="s">
        <v>81</v>
      </c>
      <c r="L7" s="28" t="s">
        <v>82</v>
      </c>
      <c r="M7" s="28" t="s">
        <v>83</v>
      </c>
      <c r="N7" s="37" t="s">
        <v>84</v>
      </c>
    </row>
    <row r="8" spans="1:14" ht="15.75" thickTop="1" x14ac:dyDescent="0.25">
      <c r="A8" s="19" t="s">
        <v>7</v>
      </c>
      <c r="B8" s="22" t="s">
        <v>47</v>
      </c>
      <c r="C8" s="19" t="s">
        <v>18</v>
      </c>
      <c r="D8" s="22" t="s">
        <v>19</v>
      </c>
      <c r="E8" s="32" t="s">
        <v>19</v>
      </c>
      <c r="F8" s="22" t="s">
        <v>43</v>
      </c>
      <c r="G8" s="11">
        <v>3.6492115493981783</v>
      </c>
      <c r="H8" s="12">
        <v>1.4729976549781916</v>
      </c>
      <c r="I8" s="12">
        <v>0.5972013323470664</v>
      </c>
      <c r="J8" s="12">
        <v>0.20058632195135817</v>
      </c>
      <c r="K8" s="11">
        <f>(G8*24.45)/(84.93)</f>
        <v>1.0505501281382956</v>
      </c>
      <c r="L8" s="12">
        <f>(H8*24.45)/(84.93)</f>
        <v>0.42405266294850796</v>
      </c>
      <c r="M8" s="12">
        <f t="shared" ref="M8:N23" si="0">(I8*24.45)/(84.93)</f>
        <v>0.17192479189786616</v>
      </c>
      <c r="N8" s="33">
        <f t="shared" si="0"/>
        <v>5.7745620766639659E-2</v>
      </c>
    </row>
    <row r="9" spans="1:14" x14ac:dyDescent="0.25">
      <c r="A9" s="19"/>
      <c r="C9" s="19"/>
      <c r="E9" s="32"/>
      <c r="F9" s="22" t="s">
        <v>44</v>
      </c>
      <c r="G9" s="11">
        <v>0.46285324079018841</v>
      </c>
      <c r="H9" s="12">
        <v>0.32288341634564821</v>
      </c>
      <c r="I9" s="12">
        <v>0.14154305218726548</v>
      </c>
      <c r="J9" s="12">
        <v>4.8700228564757302E-2</v>
      </c>
      <c r="K9" s="11">
        <f t="shared" ref="K9:N61" si="1">(G9*24.45)/(84.93)</f>
        <v>0.13324810711550814</v>
      </c>
      <c r="L9" s="12">
        <f t="shared" si="1"/>
        <v>9.2953014596150921E-2</v>
      </c>
      <c r="M9" s="12">
        <f t="shared" si="0"/>
        <v>4.0747999834906873E-2</v>
      </c>
      <c r="N9" s="33">
        <f t="shared" si="0"/>
        <v>1.4020023412319746E-2</v>
      </c>
    </row>
    <row r="10" spans="1:14" x14ac:dyDescent="0.25">
      <c r="A10" s="19"/>
      <c r="B10" s="22" t="s">
        <v>48</v>
      </c>
      <c r="C10" s="19" t="s">
        <v>18</v>
      </c>
      <c r="D10" s="22" t="s">
        <v>19</v>
      </c>
      <c r="E10" s="32" t="s">
        <v>20</v>
      </c>
      <c r="F10" s="22" t="s">
        <v>43</v>
      </c>
      <c r="G10" s="11">
        <v>30.390155198266797</v>
      </c>
      <c r="H10" s="12">
        <v>12.266931290638055</v>
      </c>
      <c r="I10" s="12">
        <v>4.9734143743001598</v>
      </c>
      <c r="J10" s="12">
        <v>1.670456582808032</v>
      </c>
      <c r="K10" s="11">
        <f t="shared" si="1"/>
        <v>8.7488436900697408</v>
      </c>
      <c r="L10" s="12">
        <f t="shared" si="1"/>
        <v>3.5314549635711816</v>
      </c>
      <c r="M10" s="12">
        <f t="shared" si="0"/>
        <v>1.4317671194117378</v>
      </c>
      <c r="N10" s="33">
        <f t="shared" si="0"/>
        <v>0.480897956548409</v>
      </c>
    </row>
    <row r="11" spans="1:14" x14ac:dyDescent="0.25">
      <c r="A11" s="19"/>
      <c r="C11" s="19"/>
      <c r="E11" s="32"/>
      <c r="F11" s="22" t="s">
        <v>44</v>
      </c>
      <c r="G11" s="11">
        <v>3.8545810872363235</v>
      </c>
      <c r="H11" s="12">
        <v>2.6889307459604801</v>
      </c>
      <c r="I11" s="12">
        <v>1.1787519755923093</v>
      </c>
      <c r="J11" s="12">
        <v>0.40556911657207723</v>
      </c>
      <c r="K11" s="11">
        <f t="shared" si="1"/>
        <v>1.1096727608963628</v>
      </c>
      <c r="L11" s="12">
        <f t="shared" si="1"/>
        <v>0.77410051499745358</v>
      </c>
      <c r="M11" s="12">
        <f t="shared" si="0"/>
        <v>0.3393439986251261</v>
      </c>
      <c r="N11" s="33">
        <f t="shared" si="0"/>
        <v>0.11675691628620379</v>
      </c>
    </row>
    <row r="12" spans="1:14" x14ac:dyDescent="0.25">
      <c r="A12" s="19"/>
      <c r="B12" s="22" t="s">
        <v>49</v>
      </c>
      <c r="C12" s="19" t="s">
        <v>18</v>
      </c>
      <c r="D12" s="22" t="s">
        <v>19</v>
      </c>
      <c r="E12" s="32" t="s">
        <v>18</v>
      </c>
      <c r="F12" s="22" t="s">
        <v>43</v>
      </c>
      <c r="G12" s="11">
        <v>525.39672840310652</v>
      </c>
      <c r="H12" s="12">
        <v>212.07544106304866</v>
      </c>
      <c r="I12" s="12">
        <v>85.982306579313288</v>
      </c>
      <c r="J12" s="12">
        <v>28.87949791045579</v>
      </c>
      <c r="K12" s="11">
        <f t="shared" si="1"/>
        <v>151.25338525204231</v>
      </c>
      <c r="L12" s="12">
        <f t="shared" si="1"/>
        <v>61.053155940086413</v>
      </c>
      <c r="M12" s="12">
        <f t="shared" si="0"/>
        <v>24.752942374475566</v>
      </c>
      <c r="N12" s="33">
        <f t="shared" si="0"/>
        <v>8.3139494161149656</v>
      </c>
    </row>
    <row r="13" spans="1:14" x14ac:dyDescent="0.25">
      <c r="A13" s="19"/>
      <c r="C13" s="19"/>
      <c r="E13" s="32"/>
      <c r="F13" s="22" t="s">
        <v>44</v>
      </c>
      <c r="G13" s="11">
        <v>66.639485036718526</v>
      </c>
      <c r="H13" s="12">
        <v>46.487272197633693</v>
      </c>
      <c r="I13" s="12">
        <v>20.378718948109167</v>
      </c>
      <c r="J13" s="12">
        <v>7.0116353667210003</v>
      </c>
      <c r="K13" s="11">
        <f t="shared" si="1"/>
        <v>19.18445083183525</v>
      </c>
      <c r="L13" s="12">
        <f t="shared" si="1"/>
        <v>13.382948371978614</v>
      </c>
      <c r="M13" s="12">
        <f t="shared" si="0"/>
        <v>5.8667099762306503</v>
      </c>
      <c r="N13" s="33">
        <f t="shared" si="0"/>
        <v>2.0185386166999697</v>
      </c>
    </row>
    <row r="14" spans="1:14" x14ac:dyDescent="0.25">
      <c r="A14" s="19"/>
      <c r="B14" s="22" t="s">
        <v>50</v>
      </c>
      <c r="C14" s="19" t="s">
        <v>18</v>
      </c>
      <c r="D14" s="22" t="s">
        <v>20</v>
      </c>
      <c r="E14" s="32" t="s">
        <v>19</v>
      </c>
      <c r="F14" s="22" t="s">
        <v>43</v>
      </c>
      <c r="G14" s="11">
        <v>7.2984230987963565</v>
      </c>
      <c r="H14" s="12">
        <v>2.9459953099563831</v>
      </c>
      <c r="I14" s="12">
        <v>1.1944026646941328</v>
      </c>
      <c r="J14" s="12">
        <v>0.40117264390271634</v>
      </c>
      <c r="K14" s="11">
        <f t="shared" si="1"/>
        <v>2.1011002562765912</v>
      </c>
      <c r="L14" s="12">
        <f t="shared" si="1"/>
        <v>0.84810532589701593</v>
      </c>
      <c r="M14" s="12">
        <f t="shared" si="0"/>
        <v>0.34384958379573233</v>
      </c>
      <c r="N14" s="33">
        <f t="shared" si="0"/>
        <v>0.11549124153327932</v>
      </c>
    </row>
    <row r="15" spans="1:14" x14ac:dyDescent="0.25">
      <c r="A15" s="19"/>
      <c r="C15" s="19"/>
      <c r="E15" s="32"/>
      <c r="F15" s="22" t="s">
        <v>44</v>
      </c>
      <c r="G15" s="11">
        <v>0.92570648158037683</v>
      </c>
      <c r="H15" s="12">
        <v>0.64576683269129642</v>
      </c>
      <c r="I15" s="12">
        <v>0.28308610437453097</v>
      </c>
      <c r="J15" s="12">
        <v>9.7400457129514603E-2</v>
      </c>
      <c r="K15" s="11">
        <f t="shared" si="1"/>
        <v>0.26649621423101627</v>
      </c>
      <c r="L15" s="12">
        <f t="shared" si="1"/>
        <v>0.18590602919230184</v>
      </c>
      <c r="M15" s="12">
        <f t="shared" si="0"/>
        <v>8.1495999669813746E-2</v>
      </c>
      <c r="N15" s="33">
        <f t="shared" si="0"/>
        <v>2.8040046824639491E-2</v>
      </c>
    </row>
    <row r="16" spans="1:14" x14ac:dyDescent="0.25">
      <c r="A16" s="19"/>
      <c r="B16" s="22" t="s">
        <v>51</v>
      </c>
      <c r="C16" s="19" t="s">
        <v>18</v>
      </c>
      <c r="D16" s="22" t="s">
        <v>20</v>
      </c>
      <c r="E16" s="32" t="s">
        <v>20</v>
      </c>
      <c r="F16" s="22" t="s">
        <v>43</v>
      </c>
      <c r="G16" s="11">
        <v>60.780310396533594</v>
      </c>
      <c r="H16" s="12">
        <v>24.533862581276111</v>
      </c>
      <c r="I16" s="12">
        <v>9.9468287486003195</v>
      </c>
      <c r="J16" s="12">
        <v>3.340913165616064</v>
      </c>
      <c r="K16" s="11">
        <f t="shared" si="1"/>
        <v>17.497687380139482</v>
      </c>
      <c r="L16" s="12">
        <f t="shared" si="1"/>
        <v>7.0629099271423632</v>
      </c>
      <c r="M16" s="12">
        <f t="shared" si="0"/>
        <v>2.8635342388234757</v>
      </c>
      <c r="N16" s="33">
        <f t="shared" si="0"/>
        <v>0.961795913096818</v>
      </c>
    </row>
    <row r="17" spans="1:14" x14ac:dyDescent="0.25">
      <c r="A17" s="19"/>
      <c r="C17" s="19"/>
      <c r="E17" s="32"/>
      <c r="F17" s="22" t="s">
        <v>44</v>
      </c>
      <c r="G17" s="11">
        <v>7.7091621744726471</v>
      </c>
      <c r="H17" s="12">
        <v>5.3778614919209602</v>
      </c>
      <c r="I17" s="12">
        <v>2.3575039511846185</v>
      </c>
      <c r="J17" s="12">
        <v>0.81113823314415445</v>
      </c>
      <c r="K17" s="11">
        <f t="shared" si="1"/>
        <v>2.2193455217927256</v>
      </c>
      <c r="L17" s="12">
        <f t="shared" si="1"/>
        <v>1.5482010299949072</v>
      </c>
      <c r="M17" s="12">
        <f t="shared" si="0"/>
        <v>0.6786879972502522</v>
      </c>
      <c r="N17" s="33">
        <f t="shared" si="0"/>
        <v>0.23351383257240757</v>
      </c>
    </row>
    <row r="18" spans="1:14" x14ac:dyDescent="0.25">
      <c r="A18" s="19"/>
      <c r="B18" s="22" t="s">
        <v>52</v>
      </c>
      <c r="C18" s="19" t="s">
        <v>18</v>
      </c>
      <c r="D18" s="22" t="s">
        <v>20</v>
      </c>
      <c r="E18" s="32" t="s">
        <v>18</v>
      </c>
      <c r="F18" s="22" t="s">
        <v>43</v>
      </c>
      <c r="G18" s="11">
        <v>1050.793456806213</v>
      </c>
      <c r="H18" s="12">
        <v>424.15088212609731</v>
      </c>
      <c r="I18" s="12">
        <v>171.96461315862658</v>
      </c>
      <c r="J18" s="12">
        <v>57.758995820911579</v>
      </c>
      <c r="K18" s="11">
        <f t="shared" si="1"/>
        <v>302.50677050408461</v>
      </c>
      <c r="L18" s="12">
        <f t="shared" si="1"/>
        <v>122.10631188017283</v>
      </c>
      <c r="M18" s="12">
        <f t="shared" si="0"/>
        <v>49.505884748951132</v>
      </c>
      <c r="N18" s="33">
        <f t="shared" si="0"/>
        <v>16.627898832229931</v>
      </c>
    </row>
    <row r="19" spans="1:14" x14ac:dyDescent="0.25">
      <c r="A19" s="19"/>
      <c r="C19" s="19"/>
      <c r="E19" s="32"/>
      <c r="F19" s="22" t="s">
        <v>44</v>
      </c>
      <c r="G19" s="11">
        <v>133.27897007343705</v>
      </c>
      <c r="H19" s="12">
        <v>92.974544395267387</v>
      </c>
      <c r="I19" s="12">
        <v>40.757437896218335</v>
      </c>
      <c r="J19" s="12">
        <v>14.023270733442001</v>
      </c>
      <c r="K19" s="11">
        <f t="shared" si="1"/>
        <v>38.368901663670499</v>
      </c>
      <c r="L19" s="12">
        <f t="shared" si="1"/>
        <v>26.765896743957228</v>
      </c>
      <c r="M19" s="12">
        <f t="shared" si="0"/>
        <v>11.733419952461301</v>
      </c>
      <c r="N19" s="33">
        <f t="shared" si="0"/>
        <v>4.0370772333999394</v>
      </c>
    </row>
    <row r="20" spans="1:14" x14ac:dyDescent="0.25">
      <c r="A20" s="19"/>
      <c r="B20" s="22" t="s">
        <v>53</v>
      </c>
      <c r="C20" s="19" t="s">
        <v>18</v>
      </c>
      <c r="D20" s="22" t="s">
        <v>18</v>
      </c>
      <c r="E20" s="32" t="s">
        <v>19</v>
      </c>
      <c r="F20" s="22" t="s">
        <v>43</v>
      </c>
      <c r="G20" s="50">
        <v>10.947634648194535</v>
      </c>
      <c r="H20" s="51">
        <v>4.4189929649345752</v>
      </c>
      <c r="I20" s="51">
        <v>1.7916039970411994</v>
      </c>
      <c r="J20" s="51">
        <v>0.60175896585407451</v>
      </c>
      <c r="K20" s="50">
        <f t="shared" si="1"/>
        <v>3.1516503844148871</v>
      </c>
      <c r="L20" s="51">
        <f t="shared" si="1"/>
        <v>1.2721579888455239</v>
      </c>
      <c r="M20" s="51">
        <f t="shared" si="0"/>
        <v>0.51577437569359852</v>
      </c>
      <c r="N20" s="52">
        <f t="shared" si="0"/>
        <v>0.173236862299919</v>
      </c>
    </row>
    <row r="21" spans="1:14" x14ac:dyDescent="0.25">
      <c r="A21" s="19"/>
      <c r="C21" s="19"/>
      <c r="E21" s="32"/>
      <c r="F21" s="22" t="s">
        <v>44</v>
      </c>
      <c r="G21" s="50">
        <v>1.3885597223705655</v>
      </c>
      <c r="H21" s="51">
        <v>0.96865024903694474</v>
      </c>
      <c r="I21" s="51">
        <v>0.42462915656179651</v>
      </c>
      <c r="J21" s="51">
        <v>0.14610068569427193</v>
      </c>
      <c r="K21" s="50">
        <f t="shared" si="1"/>
        <v>0.39974432134652449</v>
      </c>
      <c r="L21" s="51">
        <f t="shared" si="1"/>
        <v>0.27885904378845283</v>
      </c>
      <c r="M21" s="51">
        <f t="shared" si="0"/>
        <v>0.12224399950472065</v>
      </c>
      <c r="N21" s="52">
        <f t="shared" si="0"/>
        <v>4.2060070236959242E-2</v>
      </c>
    </row>
    <row r="22" spans="1:14" x14ac:dyDescent="0.25">
      <c r="A22" s="19"/>
      <c r="B22" s="22" t="s">
        <v>54</v>
      </c>
      <c r="C22" s="19" t="s">
        <v>18</v>
      </c>
      <c r="D22" s="22" t="s">
        <v>18</v>
      </c>
      <c r="E22" s="32" t="s">
        <v>20</v>
      </c>
      <c r="F22" s="22" t="s">
        <v>43</v>
      </c>
      <c r="G22" s="50">
        <v>91.17046559480039</v>
      </c>
      <c r="H22" s="51">
        <v>36.800793871914166</v>
      </c>
      <c r="I22" s="51">
        <v>14.920243122900478</v>
      </c>
      <c r="J22" s="51">
        <v>5.0113697484240962</v>
      </c>
      <c r="K22" s="50">
        <f t="shared" si="1"/>
        <v>26.246531070209226</v>
      </c>
      <c r="L22" s="51">
        <f t="shared" si="1"/>
        <v>10.594364890713543</v>
      </c>
      <c r="M22" s="51">
        <f t="shared" si="0"/>
        <v>4.2953013582352133</v>
      </c>
      <c r="N22" s="52">
        <f t="shared" si="0"/>
        <v>1.4426938696452272</v>
      </c>
    </row>
    <row r="23" spans="1:14" x14ac:dyDescent="0.25">
      <c r="A23" s="19"/>
      <c r="C23" s="19"/>
      <c r="E23" s="32"/>
      <c r="F23" s="22" t="s">
        <v>44</v>
      </c>
      <c r="G23" s="50">
        <v>11.563743261708971</v>
      </c>
      <c r="H23" s="51">
        <v>8.0667922378814403</v>
      </c>
      <c r="I23" s="51">
        <v>3.5362559267769278</v>
      </c>
      <c r="J23" s="51">
        <v>1.2167073497162317</v>
      </c>
      <c r="K23" s="50">
        <f t="shared" si="1"/>
        <v>3.3290182826890891</v>
      </c>
      <c r="L23" s="51">
        <f t="shared" si="1"/>
        <v>2.3223015449923605</v>
      </c>
      <c r="M23" s="51">
        <f t="shared" si="0"/>
        <v>1.0180319958753783</v>
      </c>
      <c r="N23" s="52">
        <f t="shared" si="0"/>
        <v>0.35027074885861131</v>
      </c>
    </row>
    <row r="24" spans="1:14" x14ac:dyDescent="0.25">
      <c r="A24" s="19"/>
      <c r="B24" s="22" t="s">
        <v>55</v>
      </c>
      <c r="C24" s="19" t="s">
        <v>18</v>
      </c>
      <c r="D24" s="22" t="s">
        <v>18</v>
      </c>
      <c r="E24" s="32" t="s">
        <v>18</v>
      </c>
      <c r="F24" s="22" t="s">
        <v>43</v>
      </c>
      <c r="G24" s="50">
        <v>1576.1901852093199</v>
      </c>
      <c r="H24" s="51">
        <v>636.226323189146</v>
      </c>
      <c r="I24" s="51">
        <v>257.94691973793988</v>
      </c>
      <c r="J24" s="51">
        <v>86.638493731367376</v>
      </c>
      <c r="K24" s="50">
        <f t="shared" si="1"/>
        <v>453.76015575612706</v>
      </c>
      <c r="L24" s="51">
        <f t="shared" si="1"/>
        <v>183.15946782025927</v>
      </c>
      <c r="M24" s="51">
        <f t="shared" si="1"/>
        <v>74.258827123426698</v>
      </c>
      <c r="N24" s="52">
        <f t="shared" si="1"/>
        <v>24.941848248344893</v>
      </c>
    </row>
    <row r="25" spans="1:14" x14ac:dyDescent="0.25">
      <c r="A25" s="19"/>
      <c r="C25" s="19"/>
      <c r="E25" s="32"/>
      <c r="F25" s="22" t="s">
        <v>44</v>
      </c>
      <c r="G25" s="50">
        <v>199.91845511015558</v>
      </c>
      <c r="H25" s="51">
        <v>139.4618165929011</v>
      </c>
      <c r="I25" s="51">
        <v>61.136156844327502</v>
      </c>
      <c r="J25" s="51">
        <v>21.034906100163003</v>
      </c>
      <c r="K25" s="50">
        <f t="shared" si="1"/>
        <v>57.553352495505756</v>
      </c>
      <c r="L25" s="51">
        <f t="shared" si="1"/>
        <v>40.148845115935849</v>
      </c>
      <c r="M25" s="51">
        <f t="shared" si="1"/>
        <v>17.600129928691949</v>
      </c>
      <c r="N25" s="52">
        <f t="shared" si="1"/>
        <v>6.0556158500999109</v>
      </c>
    </row>
    <row r="26" spans="1:14" x14ac:dyDescent="0.25">
      <c r="A26" s="19"/>
      <c r="B26" s="22" t="s">
        <v>47</v>
      </c>
      <c r="C26" s="19" t="s">
        <v>20</v>
      </c>
      <c r="D26" s="22" t="s">
        <v>19</v>
      </c>
      <c r="E26" s="32" t="s">
        <v>19</v>
      </c>
      <c r="F26" s="22" t="s">
        <v>43</v>
      </c>
      <c r="G26" s="50">
        <v>4.2880660941558402</v>
      </c>
      <c r="H26" s="51">
        <v>1.6411976971547084</v>
      </c>
      <c r="I26" s="51">
        <v>0.651515935750416</v>
      </c>
      <c r="J26" s="51">
        <v>0.21839429565922422</v>
      </c>
      <c r="K26" s="50">
        <f t="shared" si="1"/>
        <v>1.2344662192642211</v>
      </c>
      <c r="L26" s="51">
        <f t="shared" si="1"/>
        <v>0.47247478741825755</v>
      </c>
      <c r="M26" s="51">
        <f t="shared" si="1"/>
        <v>0.18756110478155741</v>
      </c>
      <c r="N26" s="52">
        <f t="shared" si="1"/>
        <v>6.2872253960532573E-2</v>
      </c>
    </row>
    <row r="27" spans="1:14" x14ac:dyDescent="0.25">
      <c r="A27" s="19"/>
      <c r="C27" s="19"/>
      <c r="E27" s="32"/>
      <c r="F27" s="22" t="s">
        <v>44</v>
      </c>
      <c r="G27" s="50">
        <v>0.38937190421340956</v>
      </c>
      <c r="H27" s="51">
        <v>0.26545466839002158</v>
      </c>
      <c r="I27" s="51">
        <v>0.11600849978313109</v>
      </c>
      <c r="J27" s="51">
        <v>3.9891817003462865E-2</v>
      </c>
      <c r="K27" s="50">
        <f t="shared" si="1"/>
        <v>0.11209399573787664</v>
      </c>
      <c r="L27" s="51">
        <f t="shared" si="1"/>
        <v>7.6420188886565724E-2</v>
      </c>
      <c r="M27" s="51">
        <f t="shared" si="1"/>
        <v>3.3397007178824385E-2</v>
      </c>
      <c r="N27" s="52">
        <f t="shared" si="1"/>
        <v>1.1484221426288318E-2</v>
      </c>
    </row>
    <row r="28" spans="1:14" x14ac:dyDescent="0.25">
      <c r="A28" s="19"/>
      <c r="B28" s="22" t="s">
        <v>48</v>
      </c>
      <c r="C28" s="19" t="s">
        <v>20</v>
      </c>
      <c r="D28" s="22" t="s">
        <v>19</v>
      </c>
      <c r="E28" s="32" t="s">
        <v>20</v>
      </c>
      <c r="F28" s="22" t="s">
        <v>43</v>
      </c>
      <c r="G28" s="50">
        <v>35.710452062806013</v>
      </c>
      <c r="H28" s="51">
        <v>13.667679182862162</v>
      </c>
      <c r="I28" s="51">
        <v>5.4257392682165797</v>
      </c>
      <c r="J28" s="51">
        <v>1.8187590523751787</v>
      </c>
      <c r="K28" s="50">
        <f t="shared" si="1"/>
        <v>10.280472776823347</v>
      </c>
      <c r="L28" s="51">
        <f t="shared" si="1"/>
        <v>3.9347080657127029</v>
      </c>
      <c r="M28" s="51">
        <f t="shared" si="1"/>
        <v>1.5619842824431338</v>
      </c>
      <c r="N28" s="52">
        <f t="shared" si="1"/>
        <v>0.52359188544181223</v>
      </c>
    </row>
    <row r="29" spans="1:14" x14ac:dyDescent="0.25">
      <c r="A29" s="19"/>
      <c r="C29" s="19"/>
      <c r="E29" s="32"/>
      <c r="F29" s="22" t="s">
        <v>44</v>
      </c>
      <c r="G29" s="50">
        <v>3.2426381531215092</v>
      </c>
      <c r="H29" s="51">
        <v>2.2106716646250977</v>
      </c>
      <c r="I29" s="51">
        <v>0.96610357196443597</v>
      </c>
      <c r="J29" s="51">
        <v>0.33221382029113339</v>
      </c>
      <c r="K29" s="50">
        <f t="shared" si="1"/>
        <v>0.93350409565313652</v>
      </c>
      <c r="L29" s="51">
        <f t="shared" si="1"/>
        <v>0.63641731072746532</v>
      </c>
      <c r="M29" s="51">
        <f t="shared" si="1"/>
        <v>0.27812589584988173</v>
      </c>
      <c r="N29" s="52">
        <f t="shared" si="1"/>
        <v>9.5639089910728961E-2</v>
      </c>
    </row>
    <row r="30" spans="1:14" x14ac:dyDescent="0.25">
      <c r="A30" s="19"/>
      <c r="B30" s="22" t="s">
        <v>49</v>
      </c>
      <c r="C30" s="19" t="s">
        <v>20</v>
      </c>
      <c r="D30" s="22" t="s">
        <v>19</v>
      </c>
      <c r="E30" s="32" t="s">
        <v>18</v>
      </c>
      <c r="F30" s="22" t="s">
        <v>43</v>
      </c>
      <c r="G30" s="50">
        <v>617.37607331022411</v>
      </c>
      <c r="H30" s="51">
        <v>236.29211106985619</v>
      </c>
      <c r="I30" s="51">
        <v>93.802273864393911</v>
      </c>
      <c r="J30" s="51">
        <v>31.443408223395682</v>
      </c>
      <c r="K30" s="50">
        <f t="shared" si="1"/>
        <v>177.7327798473446</v>
      </c>
      <c r="L30" s="51">
        <f t="shared" si="1"/>
        <v>68.024751155751588</v>
      </c>
      <c r="M30" s="51">
        <f t="shared" si="1"/>
        <v>27.004186930229967</v>
      </c>
      <c r="N30" s="52">
        <f t="shared" si="1"/>
        <v>9.0520585312848727</v>
      </c>
    </row>
    <row r="31" spans="1:14" x14ac:dyDescent="0.25">
      <c r="A31" s="19"/>
      <c r="C31" s="19"/>
      <c r="E31" s="32"/>
      <c r="F31" s="22" t="s">
        <v>44</v>
      </c>
      <c r="G31" s="50">
        <v>56.059979487774903</v>
      </c>
      <c r="H31" s="51">
        <v>38.21894467435024</v>
      </c>
      <c r="I31" s="51">
        <v>16.702371300743422</v>
      </c>
      <c r="J31" s="51">
        <v>5.7434407021788951</v>
      </c>
      <c r="K31" s="50">
        <f t="shared" si="1"/>
        <v>16.138778976522975</v>
      </c>
      <c r="L31" s="51">
        <f t="shared" si="1"/>
        <v>11.002628014692844</v>
      </c>
      <c r="M31" s="51">
        <f t="shared" si="1"/>
        <v>4.8083477958692651</v>
      </c>
      <c r="N31" s="52">
        <f t="shared" si="1"/>
        <v>1.6534454864979864</v>
      </c>
    </row>
    <row r="32" spans="1:14" x14ac:dyDescent="0.25">
      <c r="A32" s="19"/>
      <c r="B32" s="22" t="s">
        <v>50</v>
      </c>
      <c r="C32" s="19" t="s">
        <v>20</v>
      </c>
      <c r="D32" s="22" t="s">
        <v>20</v>
      </c>
      <c r="E32" s="32" t="s">
        <v>19</v>
      </c>
      <c r="F32" s="22" t="s">
        <v>43</v>
      </c>
      <c r="G32" s="50">
        <v>8.5761321883116803</v>
      </c>
      <c r="H32" s="51">
        <v>3.2823953943094168</v>
      </c>
      <c r="I32" s="51">
        <v>1.303031871500832</v>
      </c>
      <c r="J32" s="51">
        <v>0.43678859131844844</v>
      </c>
      <c r="K32" s="50">
        <f t="shared" si="1"/>
        <v>2.4689324385284421</v>
      </c>
      <c r="L32" s="51">
        <f t="shared" si="1"/>
        <v>0.94494957483651509</v>
      </c>
      <c r="M32" s="51">
        <f t="shared" si="1"/>
        <v>0.37512220956311482</v>
      </c>
      <c r="N32" s="52">
        <f t="shared" si="1"/>
        <v>0.12574450792106515</v>
      </c>
    </row>
    <row r="33" spans="1:14" x14ac:dyDescent="0.25">
      <c r="A33" s="19"/>
      <c r="C33" s="19"/>
      <c r="E33" s="32"/>
      <c r="F33" s="22" t="s">
        <v>44</v>
      </c>
      <c r="G33" s="50">
        <v>0.77874380842681912</v>
      </c>
      <c r="H33" s="51">
        <v>0.53090933678004315</v>
      </c>
      <c r="I33" s="51">
        <v>0.23201699956626218</v>
      </c>
      <c r="J33" s="51">
        <v>7.978363400692573E-2</v>
      </c>
      <c r="K33" s="50">
        <f t="shared" si="1"/>
        <v>0.22418799147575327</v>
      </c>
      <c r="L33" s="51">
        <f t="shared" si="1"/>
        <v>0.15284037777313145</v>
      </c>
      <c r="M33" s="51">
        <f t="shared" si="1"/>
        <v>6.679401435764877E-2</v>
      </c>
      <c r="N33" s="52">
        <f t="shared" si="1"/>
        <v>2.2968442852576636E-2</v>
      </c>
    </row>
    <row r="34" spans="1:14" x14ac:dyDescent="0.25">
      <c r="A34" s="19"/>
      <c r="B34" s="22" t="s">
        <v>51</v>
      </c>
      <c r="C34" s="19" t="s">
        <v>20</v>
      </c>
      <c r="D34" s="22" t="s">
        <v>20</v>
      </c>
      <c r="E34" s="32" t="s">
        <v>20</v>
      </c>
      <c r="F34" s="22" t="s">
        <v>43</v>
      </c>
      <c r="G34" s="50">
        <v>71.420904125612026</v>
      </c>
      <c r="H34" s="51">
        <v>27.335358365724325</v>
      </c>
      <c r="I34" s="51">
        <v>10.851478536433159</v>
      </c>
      <c r="J34" s="51">
        <v>3.6375181047503573</v>
      </c>
      <c r="K34" s="50">
        <f t="shared" si="1"/>
        <v>20.560945553646693</v>
      </c>
      <c r="L34" s="51">
        <f t="shared" si="1"/>
        <v>7.8694161314254059</v>
      </c>
      <c r="M34" s="51">
        <f t="shared" si="1"/>
        <v>3.1239685648862676</v>
      </c>
      <c r="N34" s="52">
        <f t="shared" si="1"/>
        <v>1.0471837708836245</v>
      </c>
    </row>
    <row r="35" spans="1:14" x14ac:dyDescent="0.25">
      <c r="A35" s="19"/>
      <c r="C35" s="19"/>
      <c r="E35" s="32"/>
      <c r="F35" s="22" t="s">
        <v>44</v>
      </c>
      <c r="G35" s="50">
        <v>6.4852763062430183</v>
      </c>
      <c r="H35" s="51">
        <v>4.4213433292501954</v>
      </c>
      <c r="I35" s="51">
        <v>1.9322071439288719</v>
      </c>
      <c r="J35" s="51">
        <v>0.66442764058226678</v>
      </c>
      <c r="K35" s="50">
        <f t="shared" si="1"/>
        <v>1.867008191306273</v>
      </c>
      <c r="L35" s="51">
        <f t="shared" si="1"/>
        <v>1.2728346214549306</v>
      </c>
      <c r="M35" s="51">
        <f t="shared" si="1"/>
        <v>0.55625179169976346</v>
      </c>
      <c r="N35" s="52">
        <f t="shared" si="1"/>
        <v>0.19127817982145792</v>
      </c>
    </row>
    <row r="36" spans="1:14" x14ac:dyDescent="0.25">
      <c r="A36" s="19"/>
      <c r="B36" s="22" t="s">
        <v>52</v>
      </c>
      <c r="C36" s="19" t="s">
        <v>20</v>
      </c>
      <c r="D36" s="22" t="s">
        <v>20</v>
      </c>
      <c r="E36" s="32" t="s">
        <v>18</v>
      </c>
      <c r="F36" s="22" t="s">
        <v>43</v>
      </c>
      <c r="G36" s="50">
        <v>1234.7521466204482</v>
      </c>
      <c r="H36" s="51">
        <v>472.58422213971238</v>
      </c>
      <c r="I36" s="51">
        <v>187.60454772878782</v>
      </c>
      <c r="J36" s="51">
        <v>62.886816446791364</v>
      </c>
      <c r="K36" s="50">
        <f t="shared" si="1"/>
        <v>355.4655596946892</v>
      </c>
      <c r="L36" s="51">
        <f t="shared" si="1"/>
        <v>136.04950231150318</v>
      </c>
      <c r="M36" s="51">
        <f t="shared" si="1"/>
        <v>54.008373860459933</v>
      </c>
      <c r="N36" s="52">
        <f t="shared" si="1"/>
        <v>18.104117062569745</v>
      </c>
    </row>
    <row r="37" spans="1:14" x14ac:dyDescent="0.25">
      <c r="A37" s="19"/>
      <c r="C37" s="19"/>
      <c r="E37" s="32"/>
      <c r="F37" s="22" t="s">
        <v>44</v>
      </c>
      <c r="G37" s="50">
        <v>112.11995897554981</v>
      </c>
      <c r="H37" s="51">
        <v>76.43788934870048</v>
      </c>
      <c r="I37" s="51">
        <v>33.404742601486845</v>
      </c>
      <c r="J37" s="51">
        <v>11.48688140435779</v>
      </c>
      <c r="K37" s="50">
        <f t="shared" si="1"/>
        <v>32.27755795304595</v>
      </c>
      <c r="L37" s="51">
        <f t="shared" si="1"/>
        <v>22.005256029385688</v>
      </c>
      <c r="M37" s="51">
        <f t="shared" si="1"/>
        <v>9.6166955917385302</v>
      </c>
      <c r="N37" s="52">
        <f t="shared" si="1"/>
        <v>3.3068909729959728</v>
      </c>
    </row>
    <row r="38" spans="1:14" x14ac:dyDescent="0.25">
      <c r="A38" s="19"/>
      <c r="B38" s="22" t="s">
        <v>53</v>
      </c>
      <c r="C38" s="19" t="s">
        <v>20</v>
      </c>
      <c r="D38" s="22" t="s">
        <v>18</v>
      </c>
      <c r="E38" s="32" t="s">
        <v>19</v>
      </c>
      <c r="F38" s="22" t="s">
        <v>43</v>
      </c>
      <c r="G38" s="50">
        <v>12.864198282467521</v>
      </c>
      <c r="H38" s="51">
        <v>4.9235930914641255</v>
      </c>
      <c r="I38" s="51">
        <v>1.9545478072512481</v>
      </c>
      <c r="J38" s="51">
        <v>0.65518288697767268</v>
      </c>
      <c r="K38" s="50">
        <f t="shared" si="1"/>
        <v>3.703398657792663</v>
      </c>
      <c r="L38" s="51">
        <f t="shared" si="1"/>
        <v>1.4174243622547729</v>
      </c>
      <c r="M38" s="51">
        <f t="shared" si="1"/>
        <v>0.56268331434467223</v>
      </c>
      <c r="N38" s="52">
        <f t="shared" si="1"/>
        <v>0.18861676188159773</v>
      </c>
    </row>
    <row r="39" spans="1:14" x14ac:dyDescent="0.25">
      <c r="A39" s="19"/>
      <c r="C39" s="19"/>
      <c r="E39" s="32"/>
      <c r="F39" s="22" t="s">
        <v>44</v>
      </c>
      <c r="G39" s="50">
        <v>1.1681157126402286</v>
      </c>
      <c r="H39" s="51">
        <v>0.79636400517006478</v>
      </c>
      <c r="I39" s="51">
        <v>0.34802549934939331</v>
      </c>
      <c r="J39" s="51">
        <v>0.11967545101038861</v>
      </c>
      <c r="K39" s="50">
        <f t="shared" si="1"/>
        <v>0.3362819872136299</v>
      </c>
      <c r="L39" s="51">
        <f t="shared" si="1"/>
        <v>0.22926056665969718</v>
      </c>
      <c r="M39" s="51">
        <f t="shared" si="1"/>
        <v>0.10019102153647316</v>
      </c>
      <c r="N39" s="52">
        <f t="shared" si="1"/>
        <v>3.445266427886496E-2</v>
      </c>
    </row>
    <row r="40" spans="1:14" x14ac:dyDescent="0.25">
      <c r="A40" s="19"/>
      <c r="B40" s="22" t="s">
        <v>54</v>
      </c>
      <c r="C40" s="19" t="s">
        <v>20</v>
      </c>
      <c r="D40" s="22" t="s">
        <v>18</v>
      </c>
      <c r="E40" s="32" t="s">
        <v>20</v>
      </c>
      <c r="F40" s="22" t="s">
        <v>43</v>
      </c>
      <c r="G40" s="50">
        <v>107.13135618841805</v>
      </c>
      <c r="H40" s="51">
        <v>41.003037548586491</v>
      </c>
      <c r="I40" s="51">
        <v>16.277217804649737</v>
      </c>
      <c r="J40" s="51">
        <v>5.4562771571255366</v>
      </c>
      <c r="K40" s="50">
        <f t="shared" si="1"/>
        <v>30.841418330470045</v>
      </c>
      <c r="L40" s="51">
        <f t="shared" si="1"/>
        <v>11.804124197138108</v>
      </c>
      <c r="M40" s="51">
        <f t="shared" si="1"/>
        <v>4.6859528473294008</v>
      </c>
      <c r="N40" s="52">
        <f t="shared" si="1"/>
        <v>1.5707756563254369</v>
      </c>
    </row>
    <row r="41" spans="1:14" x14ac:dyDescent="0.25">
      <c r="A41" s="19"/>
      <c r="C41" s="19"/>
      <c r="E41" s="32"/>
      <c r="F41" s="22" t="s">
        <v>44</v>
      </c>
      <c r="G41" s="50">
        <v>9.727914459364527</v>
      </c>
      <c r="H41" s="51">
        <v>6.632014993875293</v>
      </c>
      <c r="I41" s="51">
        <v>2.8983107158933081</v>
      </c>
      <c r="J41" s="51">
        <v>0.99664146087340011</v>
      </c>
      <c r="K41" s="50">
        <f t="shared" si="1"/>
        <v>2.8005122869594095</v>
      </c>
      <c r="L41" s="51">
        <f t="shared" si="1"/>
        <v>1.9092519321823962</v>
      </c>
      <c r="M41" s="51">
        <f t="shared" si="1"/>
        <v>0.83437768754964536</v>
      </c>
      <c r="N41" s="52">
        <f t="shared" si="1"/>
        <v>0.2869172697321869</v>
      </c>
    </row>
    <row r="42" spans="1:14" x14ac:dyDescent="0.25">
      <c r="A42" s="19"/>
      <c r="B42" s="22" t="s">
        <v>55</v>
      </c>
      <c r="C42" s="19" t="s">
        <v>20</v>
      </c>
      <c r="D42" s="22" t="s">
        <v>18</v>
      </c>
      <c r="E42" s="32" t="s">
        <v>18</v>
      </c>
      <c r="F42" s="22" t="s">
        <v>43</v>
      </c>
      <c r="G42" s="50">
        <v>1852.1282199306722</v>
      </c>
      <c r="H42" s="51">
        <v>708.87633320956854</v>
      </c>
      <c r="I42" s="51">
        <v>281.40682159318175</v>
      </c>
      <c r="J42" s="51">
        <v>94.33022467018705</v>
      </c>
      <c r="K42" s="50">
        <f t="shared" si="1"/>
        <v>533.19833954203375</v>
      </c>
      <c r="L42" s="51">
        <f t="shared" si="1"/>
        <v>204.07425346725481</v>
      </c>
      <c r="M42" s="51">
        <f t="shared" si="1"/>
        <v>81.012560790689903</v>
      </c>
      <c r="N42" s="52">
        <f t="shared" si="1"/>
        <v>27.156175593854623</v>
      </c>
    </row>
    <row r="43" spans="1:14" x14ac:dyDescent="0.25">
      <c r="A43" s="19"/>
      <c r="C43" s="19"/>
      <c r="E43" s="32"/>
      <c r="F43" s="22" t="s">
        <v>44</v>
      </c>
      <c r="G43" s="50">
        <v>168.17993846332473</v>
      </c>
      <c r="H43" s="51">
        <v>114.65683402305072</v>
      </c>
      <c r="I43" s="51">
        <v>50.107113902230275</v>
      </c>
      <c r="J43" s="51">
        <v>17.230322106536686</v>
      </c>
      <c r="K43" s="50">
        <f t="shared" si="1"/>
        <v>48.416336929568928</v>
      </c>
      <c r="L43" s="51">
        <f t="shared" si="1"/>
        <v>33.007884044078537</v>
      </c>
      <c r="M43" s="51">
        <f t="shared" si="1"/>
        <v>14.425043387607797</v>
      </c>
      <c r="N43" s="52">
        <f t="shared" si="1"/>
        <v>4.9603364594939592</v>
      </c>
    </row>
    <row r="44" spans="1:14" x14ac:dyDescent="0.25">
      <c r="A44" s="19"/>
      <c r="B44" s="22" t="s">
        <v>47</v>
      </c>
      <c r="C44" s="19" t="s">
        <v>19</v>
      </c>
      <c r="D44" s="22" t="s">
        <v>19</v>
      </c>
      <c r="E44" s="32" t="s">
        <v>19</v>
      </c>
      <c r="F44" s="22" t="s">
        <v>43</v>
      </c>
      <c r="G44" s="50">
        <v>4.2257580503531926</v>
      </c>
      <c r="H44" s="51">
        <v>1.6174819387469972</v>
      </c>
      <c r="I44" s="51">
        <v>0.64211740300604225</v>
      </c>
      <c r="J44" s="51">
        <v>0.21524433259405265</v>
      </c>
      <c r="K44" s="50">
        <f t="shared" si="1"/>
        <v>1.2165287216664964</v>
      </c>
      <c r="L44" s="51">
        <f t="shared" si="1"/>
        <v>0.46564739670745409</v>
      </c>
      <c r="M44" s="51">
        <f t="shared" si="1"/>
        <v>0.18485541626631027</v>
      </c>
      <c r="N44" s="52">
        <f t="shared" si="1"/>
        <v>6.1965429552862203E-2</v>
      </c>
    </row>
    <row r="45" spans="1:14" x14ac:dyDescent="0.25">
      <c r="A45" s="19"/>
      <c r="C45" s="19"/>
      <c r="E45" s="32"/>
      <c r="F45" s="22" t="s">
        <v>44</v>
      </c>
      <c r="G45" s="50">
        <v>0.38398313587009686</v>
      </c>
      <c r="H45" s="51">
        <v>0.2617584601092649</v>
      </c>
      <c r="I45" s="51">
        <v>0.11439185378686149</v>
      </c>
      <c r="J45" s="51">
        <v>3.9335816187659155E-2</v>
      </c>
      <c r="K45" s="50">
        <f t="shared" si="1"/>
        <v>0.11054265479835002</v>
      </c>
      <c r="L45" s="51">
        <f t="shared" si="1"/>
        <v>7.5356109144843128E-2</v>
      </c>
      <c r="M45" s="51">
        <f t="shared" si="1"/>
        <v>3.2931600436698023E-2</v>
      </c>
      <c r="N45" s="52">
        <f t="shared" si="1"/>
        <v>1.1324157609658145E-2</v>
      </c>
    </row>
    <row r="46" spans="1:14" x14ac:dyDescent="0.25">
      <c r="A46" s="19"/>
      <c r="B46" s="22" t="s">
        <v>48</v>
      </c>
      <c r="C46" s="19" t="s">
        <v>19</v>
      </c>
      <c r="D46" s="22" t="s">
        <v>19</v>
      </c>
      <c r="E46" s="32" t="s">
        <v>20</v>
      </c>
      <c r="F46" s="22" t="s">
        <v>43</v>
      </c>
      <c r="G46" s="50">
        <v>35.191558845564295</v>
      </c>
      <c r="H46" s="51">
        <v>13.470177457106141</v>
      </c>
      <c r="I46" s="51">
        <v>5.3474695201158937</v>
      </c>
      <c r="J46" s="51">
        <v>1.7925265730783402</v>
      </c>
      <c r="K46" s="50">
        <f t="shared" si="1"/>
        <v>10.131091649288201</v>
      </c>
      <c r="L46" s="51">
        <f t="shared" si="1"/>
        <v>3.8778504512686345</v>
      </c>
      <c r="M46" s="51">
        <f t="shared" si="1"/>
        <v>1.5394516633325512</v>
      </c>
      <c r="N46" s="52">
        <f t="shared" si="1"/>
        <v>0.51603997070252461</v>
      </c>
    </row>
    <row r="47" spans="1:14" x14ac:dyDescent="0.25">
      <c r="A47" s="19"/>
      <c r="C47" s="19"/>
      <c r="E47" s="32"/>
      <c r="F47" s="22" t="s">
        <v>44</v>
      </c>
      <c r="G47" s="50">
        <v>3.197761197082118</v>
      </c>
      <c r="H47" s="51">
        <v>2.1798901268115829</v>
      </c>
      <c r="I47" s="51">
        <v>0.95264035612664988</v>
      </c>
      <c r="J47" s="51">
        <v>0.3275835184152599</v>
      </c>
      <c r="K47" s="50">
        <f t="shared" si="1"/>
        <v>0.92058473176330835</v>
      </c>
      <c r="L47" s="51">
        <f t="shared" si="1"/>
        <v>0.62755579418984098</v>
      </c>
      <c r="M47" s="51">
        <f t="shared" si="1"/>
        <v>0.27425004953840321</v>
      </c>
      <c r="N47" s="52">
        <f t="shared" si="1"/>
        <v>9.4306099437808821E-2</v>
      </c>
    </row>
    <row r="48" spans="1:14" x14ac:dyDescent="0.25">
      <c r="A48" s="19"/>
      <c r="B48" s="22" t="s">
        <v>49</v>
      </c>
      <c r="C48" s="19" t="s">
        <v>19</v>
      </c>
      <c r="D48" s="22" t="s">
        <v>19</v>
      </c>
      <c r="E48" s="32" t="s">
        <v>18</v>
      </c>
      <c r="F48" s="22" t="s">
        <v>43</v>
      </c>
      <c r="G48" s="50">
        <v>608.40524716765435</v>
      </c>
      <c r="H48" s="51">
        <v>232.87762503353284</v>
      </c>
      <c r="I48" s="51">
        <v>92.449116260665022</v>
      </c>
      <c r="J48" s="51">
        <v>30.98989100011914</v>
      </c>
      <c r="K48" s="50">
        <f t="shared" si="1"/>
        <v>175.15022127927878</v>
      </c>
      <c r="L48" s="51">
        <f t="shared" si="1"/>
        <v>67.041774780052705</v>
      </c>
      <c r="M48" s="51">
        <f t="shared" si="1"/>
        <v>26.614634317358526</v>
      </c>
      <c r="N48" s="52">
        <f t="shared" si="1"/>
        <v>8.921498115541187</v>
      </c>
    </row>
    <row r="49" spans="1:14" x14ac:dyDescent="0.25">
      <c r="A49" s="19"/>
      <c r="C49" s="19"/>
      <c r="E49" s="32"/>
      <c r="F49" s="22" t="s">
        <v>44</v>
      </c>
      <c r="G49" s="50">
        <v>55.28412935703485</v>
      </c>
      <c r="H49" s="51">
        <v>37.686781572288837</v>
      </c>
      <c r="I49" s="51">
        <v>16.469614030870673</v>
      </c>
      <c r="J49" s="51">
        <v>5.6633902568543704</v>
      </c>
      <c r="K49" s="50">
        <f t="shared" si="1"/>
        <v>15.915424028959166</v>
      </c>
      <c r="L49" s="51">
        <f t="shared" si="1"/>
        <v>10.849426697780077</v>
      </c>
      <c r="M49" s="51">
        <f t="shared" si="1"/>
        <v>4.7413406694311542</v>
      </c>
      <c r="N49" s="52">
        <f t="shared" si="1"/>
        <v>1.6304002328987321</v>
      </c>
    </row>
    <row r="50" spans="1:14" x14ac:dyDescent="0.25">
      <c r="A50" s="19"/>
      <c r="B50" s="22" t="s">
        <v>50</v>
      </c>
      <c r="C50" s="19" t="s">
        <v>19</v>
      </c>
      <c r="D50" s="22" t="s">
        <v>20</v>
      </c>
      <c r="E50" s="32" t="s">
        <v>19</v>
      </c>
      <c r="F50" s="22" t="s">
        <v>43</v>
      </c>
      <c r="G50" s="50">
        <v>8.4515161007063853</v>
      </c>
      <c r="H50" s="51">
        <v>3.2349638774939944</v>
      </c>
      <c r="I50" s="51">
        <v>1.2842348060120845</v>
      </c>
      <c r="J50" s="51">
        <v>0.4304886651881053</v>
      </c>
      <c r="K50" s="50">
        <f t="shared" si="1"/>
        <v>2.4330574433329928</v>
      </c>
      <c r="L50" s="51">
        <f t="shared" si="1"/>
        <v>0.93129479341490817</v>
      </c>
      <c r="M50" s="51">
        <f t="shared" si="1"/>
        <v>0.36971083253262055</v>
      </c>
      <c r="N50" s="52">
        <f t="shared" si="1"/>
        <v>0.12393085910572441</v>
      </c>
    </row>
    <row r="51" spans="1:14" x14ac:dyDescent="0.25">
      <c r="A51" s="19"/>
      <c r="C51" s="19"/>
      <c r="E51" s="32"/>
      <c r="F51" s="22" t="s">
        <v>44</v>
      </c>
      <c r="G51" s="50">
        <v>0.76796627174019372</v>
      </c>
      <c r="H51" s="51">
        <v>0.5235169202185298</v>
      </c>
      <c r="I51" s="51">
        <v>0.22878370757372299</v>
      </c>
      <c r="J51" s="51">
        <v>7.8671632375318309E-2</v>
      </c>
      <c r="K51" s="50">
        <f t="shared" si="1"/>
        <v>0.22108530959670003</v>
      </c>
      <c r="L51" s="51">
        <f t="shared" si="1"/>
        <v>0.15071221828968626</v>
      </c>
      <c r="M51" s="51">
        <f t="shared" si="1"/>
        <v>6.5863200873396047E-2</v>
      </c>
      <c r="N51" s="52">
        <f t="shared" si="1"/>
        <v>2.264831521931629E-2</v>
      </c>
    </row>
    <row r="52" spans="1:14" x14ac:dyDescent="0.25">
      <c r="A52" s="19"/>
      <c r="B52" s="22" t="s">
        <v>51</v>
      </c>
      <c r="C52" s="19" t="s">
        <v>19</v>
      </c>
      <c r="D52" s="22" t="s">
        <v>20</v>
      </c>
      <c r="E52" s="32" t="s">
        <v>20</v>
      </c>
      <c r="F52" s="22" t="s">
        <v>43</v>
      </c>
      <c r="G52" s="50">
        <v>70.383117691128589</v>
      </c>
      <c r="H52" s="51">
        <v>26.940354914212282</v>
      </c>
      <c r="I52" s="51">
        <v>10.694939040231787</v>
      </c>
      <c r="J52" s="51">
        <v>3.5850531461566804</v>
      </c>
      <c r="K52" s="50">
        <f t="shared" si="1"/>
        <v>20.262183298576403</v>
      </c>
      <c r="L52" s="51">
        <f t="shared" si="1"/>
        <v>7.755700902537269</v>
      </c>
      <c r="M52" s="51">
        <f t="shared" si="1"/>
        <v>3.0789033266651025</v>
      </c>
      <c r="N52" s="52">
        <f t="shared" si="1"/>
        <v>1.0320799414050492</v>
      </c>
    </row>
    <row r="53" spans="1:14" x14ac:dyDescent="0.25">
      <c r="A53" s="19"/>
      <c r="C53" s="19"/>
      <c r="E53" s="32"/>
      <c r="F53" s="22" t="s">
        <v>44</v>
      </c>
      <c r="G53" s="50">
        <v>6.3955223941642361</v>
      </c>
      <c r="H53" s="51">
        <v>4.3597802536231658</v>
      </c>
      <c r="I53" s="51">
        <v>1.9052807122532998</v>
      </c>
      <c r="J53" s="51">
        <v>0.6551670368305198</v>
      </c>
      <c r="K53" s="50">
        <f t="shared" si="1"/>
        <v>1.8411694635266167</v>
      </c>
      <c r="L53" s="51">
        <f t="shared" si="1"/>
        <v>1.255111588379682</v>
      </c>
      <c r="M53" s="51">
        <f t="shared" si="1"/>
        <v>0.54850009907680641</v>
      </c>
      <c r="N53" s="52">
        <f t="shared" si="1"/>
        <v>0.18861219887561764</v>
      </c>
    </row>
    <row r="54" spans="1:14" x14ac:dyDescent="0.25">
      <c r="A54" s="19"/>
      <c r="B54" s="22" t="s">
        <v>52</v>
      </c>
      <c r="C54" s="19" t="s">
        <v>19</v>
      </c>
      <c r="D54" s="22" t="s">
        <v>20</v>
      </c>
      <c r="E54" s="32" t="s">
        <v>18</v>
      </c>
      <c r="F54" s="22" t="s">
        <v>43</v>
      </c>
      <c r="G54" s="50">
        <v>1216.8104943353087</v>
      </c>
      <c r="H54" s="51">
        <v>465.75525006706567</v>
      </c>
      <c r="I54" s="51">
        <v>184.89823252133004</v>
      </c>
      <c r="J54" s="51">
        <v>61.979782000238281</v>
      </c>
      <c r="K54" s="50">
        <f t="shared" si="1"/>
        <v>350.30044255855756</v>
      </c>
      <c r="L54" s="51">
        <f t="shared" si="1"/>
        <v>134.08354956010541</v>
      </c>
      <c r="M54" s="51">
        <f t="shared" si="1"/>
        <v>53.229268634717052</v>
      </c>
      <c r="N54" s="52">
        <f t="shared" si="1"/>
        <v>17.842996231082374</v>
      </c>
    </row>
    <row r="55" spans="1:14" x14ac:dyDescent="0.25">
      <c r="A55" s="19"/>
      <c r="C55" s="19"/>
      <c r="E55" s="32"/>
      <c r="F55" s="22" t="s">
        <v>44</v>
      </c>
      <c r="G55" s="50">
        <v>110.5682587140697</v>
      </c>
      <c r="H55" s="51">
        <v>75.373563144577673</v>
      </c>
      <c r="I55" s="51">
        <v>32.939228061741346</v>
      </c>
      <c r="J55" s="51">
        <v>11.326780513708741</v>
      </c>
      <c r="K55" s="50">
        <f t="shared" si="1"/>
        <v>31.830848057918331</v>
      </c>
      <c r="L55" s="51">
        <f t="shared" si="1"/>
        <v>21.698853395560153</v>
      </c>
      <c r="M55" s="51">
        <f t="shared" si="1"/>
        <v>9.4826813388623084</v>
      </c>
      <c r="N55" s="52">
        <f t="shared" si="1"/>
        <v>3.2608004657974643</v>
      </c>
    </row>
    <row r="56" spans="1:14" x14ac:dyDescent="0.25">
      <c r="A56" s="19"/>
      <c r="B56" s="22" t="s">
        <v>53</v>
      </c>
      <c r="C56" s="19" t="s">
        <v>19</v>
      </c>
      <c r="D56" s="22" t="s">
        <v>18</v>
      </c>
      <c r="E56" s="32" t="s">
        <v>19</v>
      </c>
      <c r="F56" s="22" t="s">
        <v>43</v>
      </c>
      <c r="G56" s="50">
        <v>12.67727415105958</v>
      </c>
      <c r="H56" s="51">
        <v>4.8524458162409925</v>
      </c>
      <c r="I56" s="51">
        <v>1.9263522090181271</v>
      </c>
      <c r="J56" s="51">
        <v>0.64573299778215809</v>
      </c>
      <c r="K56" s="50">
        <f t="shared" si="1"/>
        <v>3.6495861649994898</v>
      </c>
      <c r="L56" s="51">
        <f t="shared" si="1"/>
        <v>1.3969421901223626</v>
      </c>
      <c r="M56" s="51">
        <f t="shared" si="1"/>
        <v>0.55456624879893091</v>
      </c>
      <c r="N56" s="52">
        <f t="shared" si="1"/>
        <v>0.18589628865858665</v>
      </c>
    </row>
    <row r="57" spans="1:14" x14ac:dyDescent="0.25">
      <c r="A57" s="19"/>
      <c r="C57" s="19"/>
      <c r="E57" s="32"/>
      <c r="F57" s="22" t="s">
        <v>44</v>
      </c>
      <c r="G57" s="11">
        <v>1.1519494076102907</v>
      </c>
      <c r="H57" s="12">
        <v>0.78527538032779476</v>
      </c>
      <c r="I57" s="12">
        <v>0.34317556136058452</v>
      </c>
      <c r="J57" s="12">
        <v>0.11800744856297748</v>
      </c>
      <c r="K57" s="11">
        <f t="shared" si="1"/>
        <v>0.3316279643950501</v>
      </c>
      <c r="L57" s="12">
        <f t="shared" si="1"/>
        <v>0.22606832743452937</v>
      </c>
      <c r="M57" s="12">
        <f t="shared" si="1"/>
        <v>9.8794801310094091E-2</v>
      </c>
      <c r="N57" s="33">
        <f t="shared" si="1"/>
        <v>3.3972472828974441E-2</v>
      </c>
    </row>
    <row r="58" spans="1:14" x14ac:dyDescent="0.25">
      <c r="A58" s="19"/>
      <c r="B58" s="22" t="s">
        <v>54</v>
      </c>
      <c r="C58" s="19" t="s">
        <v>19</v>
      </c>
      <c r="D58" s="22" t="s">
        <v>18</v>
      </c>
      <c r="E58" s="32" t="s">
        <v>20</v>
      </c>
      <c r="F58" s="22" t="s">
        <v>43</v>
      </c>
      <c r="G58" s="11">
        <v>105.57467653669289</v>
      </c>
      <c r="H58" s="12">
        <v>40.410532371318425</v>
      </c>
      <c r="I58" s="12">
        <v>16.042408560347681</v>
      </c>
      <c r="J58" s="12">
        <v>5.3775797192350208</v>
      </c>
      <c r="K58" s="11">
        <f t="shared" si="1"/>
        <v>30.393274947864604</v>
      </c>
      <c r="L58" s="12">
        <f t="shared" si="1"/>
        <v>11.633551353805904</v>
      </c>
      <c r="M58" s="12">
        <f t="shared" si="1"/>
        <v>4.6183549899976546</v>
      </c>
      <c r="N58" s="33">
        <f t="shared" si="1"/>
        <v>1.5481199121075737</v>
      </c>
    </row>
    <row r="59" spans="1:14" x14ac:dyDescent="0.25">
      <c r="A59" s="19"/>
      <c r="C59" s="19"/>
      <c r="E59" s="32"/>
      <c r="F59" s="22" t="s">
        <v>44</v>
      </c>
      <c r="G59" s="11">
        <v>9.5932835912463545</v>
      </c>
      <c r="H59" s="12">
        <v>6.5396703804347487</v>
      </c>
      <c r="I59" s="12">
        <v>2.8579210683799499</v>
      </c>
      <c r="J59" s="12">
        <v>0.9827505552457797</v>
      </c>
      <c r="K59" s="11">
        <f t="shared" si="1"/>
        <v>2.7617541952899249</v>
      </c>
      <c r="L59" s="12">
        <f t="shared" si="1"/>
        <v>1.8826673825695228</v>
      </c>
      <c r="M59" s="12">
        <f t="shared" si="1"/>
        <v>0.82275014861520979</v>
      </c>
      <c r="N59" s="33">
        <f t="shared" si="1"/>
        <v>0.28291829831342652</v>
      </c>
    </row>
    <row r="60" spans="1:14" x14ac:dyDescent="0.25">
      <c r="A60" s="19"/>
      <c r="B60" s="22" t="s">
        <v>55</v>
      </c>
      <c r="C60" s="19" t="s">
        <v>19</v>
      </c>
      <c r="D60" s="22" t="s">
        <v>18</v>
      </c>
      <c r="E60" s="32" t="s">
        <v>18</v>
      </c>
      <c r="F60" s="22" t="s">
        <v>43</v>
      </c>
      <c r="G60" s="11">
        <v>1825.2157415029633</v>
      </c>
      <c r="H60" s="12">
        <v>698.63287510059854</v>
      </c>
      <c r="I60" s="12">
        <v>277.34734878199509</v>
      </c>
      <c r="J60" s="12">
        <v>92.969673000357417</v>
      </c>
      <c r="K60" s="11">
        <f t="shared" si="1"/>
        <v>525.45066383783637</v>
      </c>
      <c r="L60" s="12">
        <f t="shared" si="1"/>
        <v>201.12532434015819</v>
      </c>
      <c r="M60" s="12">
        <f t="shared" si="1"/>
        <v>79.843902952075595</v>
      </c>
      <c r="N60" s="33">
        <f t="shared" si="1"/>
        <v>26.764494346623557</v>
      </c>
    </row>
    <row r="61" spans="1:14" ht="15.75" thickBot="1" x14ac:dyDescent="0.3">
      <c r="A61" s="20"/>
      <c r="B61" s="34"/>
      <c r="C61" s="20"/>
      <c r="D61" s="34"/>
      <c r="E61" s="35"/>
      <c r="F61" s="34" t="s">
        <v>44</v>
      </c>
      <c r="G61" s="13">
        <v>165.85238807110454</v>
      </c>
      <c r="H61" s="14">
        <v>113.06034471686651</v>
      </c>
      <c r="I61" s="14">
        <v>49.408842092612026</v>
      </c>
      <c r="J61" s="14">
        <v>16.990170770563111</v>
      </c>
      <c r="K61" s="13">
        <f t="shared" si="1"/>
        <v>47.746272086877497</v>
      </c>
      <c r="L61" s="14">
        <f t="shared" si="1"/>
        <v>32.548280093340232</v>
      </c>
      <c r="M61" s="14">
        <f t="shared" si="1"/>
        <v>14.224022008293465</v>
      </c>
      <c r="N61" s="36">
        <f t="shared" si="1"/>
        <v>4.8912006986961973</v>
      </c>
    </row>
  </sheetData>
  <sheetProtection algorithmName="SHA-512" hashValue="Jxr2ALzcBRwLMvKQONzzDrjalrWZPjzH6oehkX23GneOogkErIAgWAAxBkBOrKFrSBk+gWSPEEKNkx6CXOUUjQ==" saltValue="TuEDI4o34FxhNzUYsCEdiw==" spinCount="100000" sheet="1" objects="1" scenarios="1"/>
  <mergeCells count="6">
    <mergeCell ref="K6:N6"/>
    <mergeCell ref="A6:A7"/>
    <mergeCell ref="B6:B7"/>
    <mergeCell ref="C6:E6"/>
    <mergeCell ref="F6:F7"/>
    <mergeCell ref="G6:J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40C80-C321-45AC-9B4A-4B232BC71B58}">
  <dimension ref="A1:W43"/>
  <sheetViews>
    <sheetView topLeftCell="D3" workbookViewId="0">
      <selection activeCell="G13" sqref="G13:N41"/>
    </sheetView>
  </sheetViews>
  <sheetFormatPr defaultColWidth="8.7109375" defaultRowHeight="15" x14ac:dyDescent="0.25"/>
  <cols>
    <col min="1" max="1" width="24.28515625" style="22" customWidth="1"/>
    <col min="2" max="2" width="8.7109375" style="22"/>
    <col min="3" max="5" width="11.7109375" style="22" customWidth="1"/>
    <col min="6" max="6" width="13.7109375" style="22" customWidth="1"/>
    <col min="7" max="16384" width="8.7109375" style="22"/>
  </cols>
  <sheetData>
    <row r="1" spans="1:23" x14ac:dyDescent="0.25">
      <c r="A1" s="21" t="s">
        <v>72</v>
      </c>
    </row>
    <row r="2" spans="1:23" x14ac:dyDescent="0.25">
      <c r="A2" s="22" t="s">
        <v>100</v>
      </c>
    </row>
    <row r="3" spans="1:23" x14ac:dyDescent="0.25">
      <c r="A3" s="21" t="s">
        <v>73</v>
      </c>
    </row>
    <row r="4" spans="1:23" x14ac:dyDescent="0.25">
      <c r="A4" s="22" t="s">
        <v>74</v>
      </c>
    </row>
    <row r="5" spans="1:23" ht="15.75" thickBot="1" x14ac:dyDescent="0.3"/>
    <row r="6" spans="1:23" ht="15.75" thickBot="1" x14ac:dyDescent="0.3">
      <c r="A6" s="158" t="s">
        <v>75</v>
      </c>
      <c r="B6" s="160" t="s">
        <v>76</v>
      </c>
      <c r="C6" s="162" t="s">
        <v>77</v>
      </c>
      <c r="D6" s="163"/>
      <c r="E6" s="164"/>
      <c r="F6" s="165" t="s">
        <v>1</v>
      </c>
      <c r="G6" s="155" t="s">
        <v>78</v>
      </c>
      <c r="H6" s="156"/>
      <c r="I6" s="156"/>
      <c r="J6" s="156"/>
      <c r="K6" s="155" t="s">
        <v>79</v>
      </c>
      <c r="L6" s="156"/>
      <c r="M6" s="156"/>
      <c r="N6" s="157"/>
    </row>
    <row r="7" spans="1:23" ht="30.75" thickBot="1" x14ac:dyDescent="0.3">
      <c r="A7" s="159"/>
      <c r="B7" s="161"/>
      <c r="C7" s="24" t="s">
        <v>22</v>
      </c>
      <c r="D7" s="25" t="s">
        <v>36</v>
      </c>
      <c r="E7" s="26" t="s">
        <v>80</v>
      </c>
      <c r="F7" s="166"/>
      <c r="G7" s="27" t="s">
        <v>81</v>
      </c>
      <c r="H7" s="28" t="s">
        <v>82</v>
      </c>
      <c r="I7" s="28" t="s">
        <v>83</v>
      </c>
      <c r="J7" s="28" t="s">
        <v>84</v>
      </c>
      <c r="K7" s="27" t="s">
        <v>81</v>
      </c>
      <c r="L7" s="28" t="s">
        <v>82</v>
      </c>
      <c r="M7" s="28" t="s">
        <v>83</v>
      </c>
      <c r="N7" s="37" t="s">
        <v>84</v>
      </c>
    </row>
    <row r="8" spans="1:23" ht="15.75" thickTop="1" x14ac:dyDescent="0.25">
      <c r="A8" s="19" t="s">
        <v>8</v>
      </c>
      <c r="B8" s="22" t="s">
        <v>47</v>
      </c>
      <c r="C8" s="19" t="s">
        <v>18</v>
      </c>
      <c r="D8" s="22" t="s">
        <v>19</v>
      </c>
      <c r="E8" s="32" t="s">
        <v>19</v>
      </c>
      <c r="F8" s="22" t="s">
        <v>43</v>
      </c>
      <c r="G8" s="11">
        <v>0.51709029928071393</v>
      </c>
      <c r="H8" s="12">
        <v>0.5125118552030653</v>
      </c>
      <c r="I8" s="12">
        <v>0.47143104070549985</v>
      </c>
      <c r="J8" s="12">
        <v>0.16731082944818321</v>
      </c>
      <c r="K8" s="11">
        <f>(G8*24.45)/(84.93)</f>
        <v>0.14886209604866896</v>
      </c>
      <c r="L8" s="12">
        <f>(H8*24.45)/(84.93)</f>
        <v>0.14754403461338683</v>
      </c>
      <c r="M8" s="12">
        <f t="shared" ref="M8:M43" si="0">(I8*24.45)/(84.93)</f>
        <v>0.13571751966618945</v>
      </c>
      <c r="N8" s="33">
        <f t="shared" ref="N8:N43" si="1">(J8*24.45)/(84.93)</f>
        <v>4.8166134228283045E-2</v>
      </c>
      <c r="P8" s="55"/>
      <c r="Q8" s="55"/>
      <c r="R8" s="55"/>
      <c r="S8" s="55"/>
      <c r="T8" s="55"/>
      <c r="U8" s="55"/>
      <c r="V8" s="55"/>
      <c r="W8" s="55"/>
    </row>
    <row r="9" spans="1:23" x14ac:dyDescent="0.25">
      <c r="A9" s="19"/>
      <c r="C9" s="19"/>
      <c r="E9" s="32"/>
      <c r="F9" s="22" t="s">
        <v>44</v>
      </c>
      <c r="G9" s="11">
        <v>0.43009352114721666</v>
      </c>
      <c r="H9" s="12">
        <v>0.23288426458573902</v>
      </c>
      <c r="I9" s="12">
        <v>0.12326660578579855</v>
      </c>
      <c r="J9" s="12">
        <v>5.0492477614854335E-2</v>
      </c>
      <c r="K9" s="11">
        <f t="shared" ref="K9:K43" si="2">(G9*24.45)/(84.93)</f>
        <v>0.1238171034033845</v>
      </c>
      <c r="L9" s="12">
        <f t="shared" ref="L9:L43" si="3">(H9*24.45)/(84.93)</f>
        <v>6.7043686201828781E-2</v>
      </c>
      <c r="M9" s="12">
        <f t="shared" si="0"/>
        <v>3.5486500782559452E-2</v>
      </c>
      <c r="N9" s="33">
        <f t="shared" si="1"/>
        <v>1.4535983488557499E-2</v>
      </c>
      <c r="P9" s="55"/>
      <c r="Q9" s="55"/>
      <c r="R9" s="55"/>
      <c r="S9" s="55"/>
      <c r="T9" s="55"/>
      <c r="U9" s="55"/>
      <c r="V9" s="55"/>
      <c r="W9" s="55"/>
    </row>
    <row r="10" spans="1:23" x14ac:dyDescent="0.25">
      <c r="A10" s="19"/>
      <c r="B10" s="22" t="s">
        <v>48</v>
      </c>
      <c r="C10" s="19" t="s">
        <v>18</v>
      </c>
      <c r="D10" s="22" t="s">
        <v>19</v>
      </c>
      <c r="E10" s="32" t="s">
        <v>20</v>
      </c>
      <c r="F10" s="22" t="s">
        <v>43</v>
      </c>
      <c r="G10" s="11">
        <v>6.1743908731058683</v>
      </c>
      <c r="H10" s="12">
        <v>6.1197213050142176</v>
      </c>
      <c r="I10" s="12">
        <v>5.6291899482156937</v>
      </c>
      <c r="J10" s="12">
        <v>1.9977989526270825</v>
      </c>
      <c r="K10" s="11">
        <f t="shared" si="2"/>
        <v>1.7775092057863944</v>
      </c>
      <c r="L10" s="12">
        <f t="shared" si="3"/>
        <v>1.7617707041987236</v>
      </c>
      <c r="M10" s="12">
        <f t="shared" si="0"/>
        <v>1.6205545064626599</v>
      </c>
      <c r="N10" s="33">
        <f t="shared" si="1"/>
        <v>0.57513463313001489</v>
      </c>
      <c r="P10" s="55"/>
      <c r="Q10" s="55"/>
      <c r="R10" s="55"/>
      <c r="S10" s="55"/>
      <c r="T10" s="55"/>
      <c r="U10" s="55"/>
      <c r="V10" s="55"/>
      <c r="W10" s="55"/>
    </row>
    <row r="11" spans="1:23" x14ac:dyDescent="0.25">
      <c r="A11" s="19"/>
      <c r="C11" s="19"/>
      <c r="E11" s="32"/>
      <c r="F11" s="22" t="s">
        <v>44</v>
      </c>
      <c r="G11" s="11">
        <v>5.1355933678262797</v>
      </c>
      <c r="H11" s="12">
        <v>2.7807879585989936</v>
      </c>
      <c r="I11" s="12">
        <v>1.4718825837214087</v>
      </c>
      <c r="J11" s="12">
        <v>0.60291266995208703</v>
      </c>
      <c r="K11" s="11">
        <f t="shared" si="2"/>
        <v>1.478455879469593</v>
      </c>
      <c r="L11" s="12">
        <f t="shared" si="3"/>
        <v>0.80054474964965727</v>
      </c>
      <c r="M11" s="12">
        <f t="shared" si="0"/>
        <v>0.42373165161884419</v>
      </c>
      <c r="N11" s="33">
        <f t="shared" si="1"/>
        <v>0.17356899541185125</v>
      </c>
      <c r="P11" s="55"/>
      <c r="Q11" s="55"/>
      <c r="R11" s="55"/>
      <c r="S11" s="55"/>
      <c r="T11" s="55"/>
      <c r="U11" s="55"/>
      <c r="V11" s="55"/>
      <c r="W11" s="55"/>
    </row>
    <row r="12" spans="1:23" x14ac:dyDescent="0.25">
      <c r="A12" s="19"/>
      <c r="B12" s="22" t="s">
        <v>49</v>
      </c>
      <c r="C12" s="19" t="s">
        <v>18</v>
      </c>
      <c r="D12" s="22" t="s">
        <v>19</v>
      </c>
      <c r="E12" s="32" t="s">
        <v>18</v>
      </c>
      <c r="F12" s="22" t="s">
        <v>43</v>
      </c>
      <c r="G12" s="11">
        <v>49.394658393728434</v>
      </c>
      <c r="H12" s="12">
        <v>48.957305998015691</v>
      </c>
      <c r="I12" s="12">
        <v>45.033092371370586</v>
      </c>
      <c r="J12" s="12">
        <v>15.982240002684582</v>
      </c>
      <c r="K12" s="11">
        <f t="shared" si="2"/>
        <v>14.219938746340047</v>
      </c>
      <c r="L12" s="12">
        <f t="shared" si="3"/>
        <v>14.09403192807587</v>
      </c>
      <c r="M12" s="12">
        <f t="shared" si="0"/>
        <v>12.964313063464155</v>
      </c>
      <c r="N12" s="33">
        <f t="shared" si="1"/>
        <v>4.6010334165269988</v>
      </c>
      <c r="P12" s="55"/>
      <c r="Q12" s="55"/>
      <c r="R12" s="55"/>
      <c r="S12" s="55"/>
      <c r="T12" s="55"/>
      <c r="U12" s="55"/>
      <c r="V12" s="55"/>
      <c r="W12" s="55"/>
    </row>
    <row r="13" spans="1:23" x14ac:dyDescent="0.25">
      <c r="A13" s="19"/>
      <c r="C13" s="19"/>
      <c r="E13" s="32"/>
      <c r="F13" s="22" t="s">
        <v>44</v>
      </c>
      <c r="G13" s="50">
        <v>41.08435718862642</v>
      </c>
      <c r="H13" s="51">
        <v>22.24609262731974</v>
      </c>
      <c r="I13" s="51">
        <v>11.774948964645954</v>
      </c>
      <c r="J13" s="51">
        <v>4.8232556029537017</v>
      </c>
      <c r="K13" s="50">
        <f t="shared" si="2"/>
        <v>11.827534831766346</v>
      </c>
      <c r="L13" s="51">
        <f t="shared" si="3"/>
        <v>6.4042972417045521</v>
      </c>
      <c r="M13" s="51">
        <f t="shared" si="0"/>
        <v>3.3898210548168319</v>
      </c>
      <c r="N13" s="52">
        <f t="shared" si="1"/>
        <v>1.38853879067724</v>
      </c>
      <c r="P13" s="55"/>
      <c r="Q13" s="55"/>
      <c r="R13" s="55"/>
      <c r="S13" s="55"/>
      <c r="T13" s="55"/>
      <c r="U13" s="55"/>
      <c r="V13" s="55"/>
      <c r="W13" s="55"/>
    </row>
    <row r="14" spans="1:23" x14ac:dyDescent="0.25">
      <c r="A14" s="19"/>
      <c r="B14" s="22" t="s">
        <v>50</v>
      </c>
      <c r="C14" s="19" t="s">
        <v>18</v>
      </c>
      <c r="D14" s="22" t="s">
        <v>18</v>
      </c>
      <c r="E14" s="32" t="s">
        <v>19</v>
      </c>
      <c r="F14" s="22" t="s">
        <v>43</v>
      </c>
      <c r="G14" s="50">
        <v>0.77563544892107095</v>
      </c>
      <c r="H14" s="51">
        <v>0.76876778280459801</v>
      </c>
      <c r="I14" s="51">
        <v>0.7071465610582498</v>
      </c>
      <c r="J14" s="51">
        <v>0.25096624417227481</v>
      </c>
      <c r="K14" s="50">
        <f t="shared" si="2"/>
        <v>0.22329314407300346</v>
      </c>
      <c r="L14" s="51">
        <f t="shared" si="3"/>
        <v>0.2213160519200803</v>
      </c>
      <c r="M14" s="51">
        <f t="shared" si="0"/>
        <v>0.20357627949928417</v>
      </c>
      <c r="N14" s="52">
        <f t="shared" si="1"/>
        <v>7.2249201342424574E-2</v>
      </c>
      <c r="P14" s="55"/>
      <c r="Q14" s="55"/>
      <c r="R14" s="55"/>
      <c r="S14" s="55"/>
      <c r="T14" s="55"/>
      <c r="U14" s="55"/>
      <c r="V14" s="55"/>
      <c r="W14" s="55"/>
    </row>
    <row r="15" spans="1:23" x14ac:dyDescent="0.25">
      <c r="A15" s="19"/>
      <c r="C15" s="19"/>
      <c r="E15" s="32"/>
      <c r="F15" s="22" t="s">
        <v>44</v>
      </c>
      <c r="G15" s="50">
        <v>0.64514028172082505</v>
      </c>
      <c r="H15" s="51">
        <v>0.34932639687860856</v>
      </c>
      <c r="I15" s="51">
        <v>0.18489990867869785</v>
      </c>
      <c r="J15" s="51">
        <v>7.5738716422281513E-2</v>
      </c>
      <c r="K15" s="50">
        <f t="shared" si="2"/>
        <v>0.18572565510507677</v>
      </c>
      <c r="L15" s="51">
        <f t="shared" si="3"/>
        <v>0.10056552930274319</v>
      </c>
      <c r="M15" s="51">
        <f t="shared" si="0"/>
        <v>5.3229751173839185E-2</v>
      </c>
      <c r="N15" s="52">
        <f t="shared" si="1"/>
        <v>2.180397523283625E-2</v>
      </c>
      <c r="P15" s="55"/>
      <c r="Q15" s="55"/>
      <c r="R15" s="55"/>
      <c r="S15" s="55"/>
      <c r="T15" s="55"/>
      <c r="U15" s="55"/>
      <c r="V15" s="55"/>
      <c r="W15" s="55"/>
    </row>
    <row r="16" spans="1:23" x14ac:dyDescent="0.25">
      <c r="A16" s="19"/>
      <c r="B16" s="22" t="s">
        <v>51</v>
      </c>
      <c r="C16" s="19" t="s">
        <v>18</v>
      </c>
      <c r="D16" s="22" t="s">
        <v>18</v>
      </c>
      <c r="E16" s="32" t="s">
        <v>20</v>
      </c>
      <c r="F16" s="22" t="s">
        <v>43</v>
      </c>
      <c r="G16" s="50">
        <v>9.2615863096588029</v>
      </c>
      <c r="H16" s="51">
        <v>9.1795819575213269</v>
      </c>
      <c r="I16" s="51">
        <v>8.4437849223235411</v>
      </c>
      <c r="J16" s="51">
        <v>2.9966984289406238</v>
      </c>
      <c r="K16" s="50">
        <f t="shared" si="2"/>
        <v>2.6662638086795916</v>
      </c>
      <c r="L16" s="51">
        <f t="shared" si="3"/>
        <v>2.6426560562980859</v>
      </c>
      <c r="M16" s="51">
        <f t="shared" si="0"/>
        <v>2.4308317596939899</v>
      </c>
      <c r="N16" s="52">
        <f t="shared" si="1"/>
        <v>0.86270194969502234</v>
      </c>
      <c r="P16" s="55"/>
      <c r="Q16" s="55"/>
      <c r="R16" s="55"/>
      <c r="S16" s="55"/>
      <c r="T16" s="55"/>
      <c r="U16" s="55"/>
      <c r="V16" s="55"/>
      <c r="W16" s="55"/>
    </row>
    <row r="17" spans="1:23" x14ac:dyDescent="0.25">
      <c r="A17" s="19"/>
      <c r="C17" s="19"/>
      <c r="E17" s="32"/>
      <c r="F17" s="22" t="s">
        <v>44</v>
      </c>
      <c r="G17" s="50">
        <v>7.7033900517394205</v>
      </c>
      <c r="H17" s="51">
        <v>4.1711819378984911</v>
      </c>
      <c r="I17" s="51">
        <v>2.2078238755821129</v>
      </c>
      <c r="J17" s="51">
        <v>0.90436900492813055</v>
      </c>
      <c r="K17" s="50">
        <f t="shared" si="2"/>
        <v>2.2176838192043897</v>
      </c>
      <c r="L17" s="51">
        <f t="shared" si="3"/>
        <v>1.2008171244744861</v>
      </c>
      <c r="M17" s="51">
        <f t="shared" si="0"/>
        <v>0.63559747742826633</v>
      </c>
      <c r="N17" s="52">
        <f t="shared" si="1"/>
        <v>0.26035349311777684</v>
      </c>
      <c r="P17" s="55"/>
      <c r="Q17" s="55"/>
      <c r="R17" s="55"/>
      <c r="S17" s="55"/>
      <c r="T17" s="55"/>
      <c r="U17" s="55"/>
      <c r="V17" s="55"/>
      <c r="W17" s="55"/>
    </row>
    <row r="18" spans="1:23" x14ac:dyDescent="0.25">
      <c r="A18" s="19"/>
      <c r="B18" s="22" t="s">
        <v>52</v>
      </c>
      <c r="C18" s="19" t="s">
        <v>18</v>
      </c>
      <c r="D18" s="22" t="s">
        <v>18</v>
      </c>
      <c r="E18" s="32" t="s">
        <v>18</v>
      </c>
      <c r="F18" s="22" t="s">
        <v>43</v>
      </c>
      <c r="G18" s="50">
        <v>74.091987590592652</v>
      </c>
      <c r="H18" s="51">
        <v>73.435958997023533</v>
      </c>
      <c r="I18" s="51">
        <v>67.549638557055886</v>
      </c>
      <c r="J18" s="51">
        <v>23.973360004026876</v>
      </c>
      <c r="K18" s="50">
        <f t="shared" si="2"/>
        <v>21.329908119510069</v>
      </c>
      <c r="L18" s="51">
        <f t="shared" si="3"/>
        <v>21.141047892113804</v>
      </c>
      <c r="M18" s="51">
        <f t="shared" si="0"/>
        <v>19.446469595196234</v>
      </c>
      <c r="N18" s="52">
        <f t="shared" si="1"/>
        <v>6.9015501247904982</v>
      </c>
      <c r="P18" s="55"/>
      <c r="Q18" s="55"/>
      <c r="R18" s="55"/>
      <c r="S18" s="55"/>
      <c r="T18" s="55"/>
      <c r="U18" s="55"/>
      <c r="V18" s="55"/>
      <c r="W18" s="55"/>
    </row>
    <row r="19" spans="1:23" x14ac:dyDescent="0.25">
      <c r="A19" s="19"/>
      <c r="C19" s="19"/>
      <c r="E19" s="32"/>
      <c r="F19" s="22" t="s">
        <v>44</v>
      </c>
      <c r="G19" s="50">
        <v>61.626535782939634</v>
      </c>
      <c r="H19" s="51">
        <v>33.36913894097961</v>
      </c>
      <c r="I19" s="51">
        <v>17.662423446968933</v>
      </c>
      <c r="J19" s="51">
        <v>7.234883404430553</v>
      </c>
      <c r="K19" s="50">
        <f t="shared" si="2"/>
        <v>17.741302247649521</v>
      </c>
      <c r="L19" s="51">
        <f t="shared" si="3"/>
        <v>9.6064458625568285</v>
      </c>
      <c r="M19" s="51">
        <f t="shared" si="0"/>
        <v>5.084731582225249</v>
      </c>
      <c r="N19" s="52">
        <f t="shared" si="1"/>
        <v>2.08280818601586</v>
      </c>
      <c r="P19" s="55"/>
      <c r="Q19" s="55"/>
      <c r="R19" s="55"/>
      <c r="S19" s="55"/>
      <c r="T19" s="55"/>
      <c r="U19" s="55"/>
      <c r="V19" s="55"/>
      <c r="W19" s="55"/>
    </row>
    <row r="20" spans="1:23" x14ac:dyDescent="0.25">
      <c r="A20" s="19"/>
      <c r="B20" s="22" t="s">
        <v>47</v>
      </c>
      <c r="C20" s="19" t="s">
        <v>20</v>
      </c>
      <c r="D20" s="22" t="s">
        <v>19</v>
      </c>
      <c r="E20" s="32" t="s">
        <v>19</v>
      </c>
      <c r="F20" s="22" t="s">
        <v>43</v>
      </c>
      <c r="G20" s="50">
        <v>2.7603603517932256</v>
      </c>
      <c r="H20" s="51">
        <v>1.113994722161751</v>
      </c>
      <c r="I20" s="51">
        <v>0.45295985615595835</v>
      </c>
      <c r="J20" s="51">
        <v>0.15337332842520068</v>
      </c>
      <c r="K20" s="50">
        <f t="shared" si="2"/>
        <v>0.79466396563457387</v>
      </c>
      <c r="L20" s="51">
        <f t="shared" si="3"/>
        <v>0.32070141242028505</v>
      </c>
      <c r="M20" s="51">
        <f t="shared" si="0"/>
        <v>0.13039995858958178</v>
      </c>
      <c r="N20" s="52">
        <f t="shared" si="1"/>
        <v>4.415374873420648E-2</v>
      </c>
      <c r="P20" s="55"/>
      <c r="Q20" s="55"/>
      <c r="R20" s="55"/>
      <c r="S20" s="55"/>
      <c r="T20" s="55"/>
      <c r="U20" s="55"/>
      <c r="V20" s="55"/>
      <c r="W20" s="55"/>
    </row>
    <row r="21" spans="1:23" x14ac:dyDescent="0.25">
      <c r="A21" s="19"/>
      <c r="C21" s="19"/>
      <c r="E21" s="32"/>
      <c r="F21" s="22" t="s">
        <v>44</v>
      </c>
      <c r="G21" s="50">
        <v>0.34935418899670007</v>
      </c>
      <c r="H21" s="51">
        <v>0.24429538306932577</v>
      </c>
      <c r="I21" s="51">
        <v>0.10828778936877273</v>
      </c>
      <c r="J21" s="51">
        <v>3.8482639496138615E-2</v>
      </c>
      <c r="K21" s="50">
        <f t="shared" si="2"/>
        <v>0.10057353021275539</v>
      </c>
      <c r="L21" s="51">
        <f t="shared" si="3"/>
        <v>7.0328766231543799E-2</v>
      </c>
      <c r="M21" s="51">
        <f t="shared" si="0"/>
        <v>3.1174337101925034E-2</v>
      </c>
      <c r="N21" s="52">
        <f t="shared" si="1"/>
        <v>1.1078541571654174E-2</v>
      </c>
      <c r="P21" s="55"/>
      <c r="Q21" s="55"/>
      <c r="R21" s="55"/>
      <c r="S21" s="55"/>
      <c r="T21" s="55"/>
      <c r="U21" s="55"/>
      <c r="V21" s="55"/>
      <c r="W21" s="55"/>
    </row>
    <row r="22" spans="1:23" x14ac:dyDescent="0.25">
      <c r="A22" s="19"/>
      <c r="B22" s="22" t="s">
        <v>48</v>
      </c>
      <c r="C22" s="19" t="s">
        <v>20</v>
      </c>
      <c r="D22" s="22" t="s">
        <v>19</v>
      </c>
      <c r="E22" s="32" t="s">
        <v>20</v>
      </c>
      <c r="F22" s="22" t="s">
        <v>43</v>
      </c>
      <c r="G22" s="50">
        <v>32.960478636523277</v>
      </c>
      <c r="H22" s="51">
        <v>13.30181373499258</v>
      </c>
      <c r="I22" s="51">
        <v>5.4086321201984457</v>
      </c>
      <c r="J22" s="51">
        <v>1.8313762229222079</v>
      </c>
      <c r="K22" s="50">
        <f t="shared" si="2"/>
        <v>9.4887990423053576</v>
      </c>
      <c r="L22" s="51">
        <f t="shared" si="3"/>
        <v>3.8293812059409928</v>
      </c>
      <c r="M22" s="51">
        <f t="shared" si="0"/>
        <v>1.5570594058501352</v>
      </c>
      <c r="N22" s="52">
        <f t="shared" si="1"/>
        <v>0.52722416873246181</v>
      </c>
      <c r="P22" s="55"/>
      <c r="Q22" s="55"/>
      <c r="R22" s="55"/>
      <c r="S22" s="55"/>
      <c r="T22" s="55"/>
      <c r="U22" s="55"/>
      <c r="V22" s="55"/>
      <c r="W22" s="55"/>
    </row>
    <row r="23" spans="1:23" x14ac:dyDescent="0.25">
      <c r="A23" s="19"/>
      <c r="C23" s="19"/>
      <c r="E23" s="32"/>
      <c r="F23" s="22" t="s">
        <v>44</v>
      </c>
      <c r="G23" s="50">
        <v>4.1715137936701563</v>
      </c>
      <c r="H23" s="51">
        <v>2.9170440552904129</v>
      </c>
      <c r="I23" s="51">
        <v>1.2930258782216888</v>
      </c>
      <c r="J23" s="51">
        <v>0.4595074755966202</v>
      </c>
      <c r="K23" s="50">
        <f t="shared" si="2"/>
        <v>1.2009126604878759</v>
      </c>
      <c r="L23" s="51">
        <f t="shared" si="3"/>
        <v>0.83977071884905907</v>
      </c>
      <c r="M23" s="51">
        <f t="shared" si="0"/>
        <v>0.37224164279430455</v>
      </c>
      <c r="N23" s="52">
        <f t="shared" si="1"/>
        <v>0.13228491438051765</v>
      </c>
      <c r="P23" s="55"/>
      <c r="Q23" s="55"/>
      <c r="R23" s="55"/>
      <c r="S23" s="55"/>
      <c r="T23" s="55"/>
      <c r="U23" s="55"/>
      <c r="V23" s="55"/>
      <c r="W23" s="55"/>
    </row>
    <row r="24" spans="1:23" x14ac:dyDescent="0.25">
      <c r="A24" s="19"/>
      <c r="B24" s="22" t="s">
        <v>49</v>
      </c>
      <c r="C24" s="19" t="s">
        <v>20</v>
      </c>
      <c r="D24" s="22" t="s">
        <v>19</v>
      </c>
      <c r="E24" s="32" t="s">
        <v>18</v>
      </c>
      <c r="F24" s="22" t="s">
        <v>43</v>
      </c>
      <c r="G24" s="50">
        <v>263.68132763287326</v>
      </c>
      <c r="H24" s="51">
        <v>106.41350036954448</v>
      </c>
      <c r="I24" s="51">
        <v>43.268646485958968</v>
      </c>
      <c r="J24" s="51">
        <v>14.650870795313844</v>
      </c>
      <c r="K24" s="50">
        <f t="shared" si="2"/>
        <v>75.909672207980108</v>
      </c>
      <c r="L24" s="51">
        <f t="shared" si="3"/>
        <v>30.634759025495843</v>
      </c>
      <c r="M24" s="51">
        <f t="shared" si="0"/>
        <v>12.456357077377801</v>
      </c>
      <c r="N24" s="52">
        <f t="shared" si="1"/>
        <v>4.2177533374004881</v>
      </c>
      <c r="P24" s="55"/>
      <c r="Q24" s="55"/>
      <c r="R24" s="55"/>
      <c r="S24" s="55"/>
      <c r="T24" s="55"/>
      <c r="U24" s="55"/>
      <c r="V24" s="55"/>
      <c r="W24" s="55"/>
    </row>
    <row r="25" spans="1:23" x14ac:dyDescent="0.25">
      <c r="A25" s="19"/>
      <c r="C25" s="19"/>
      <c r="E25" s="32"/>
      <c r="F25" s="22" t="s">
        <v>44</v>
      </c>
      <c r="G25" s="50">
        <v>33.37179376196751</v>
      </c>
      <c r="H25" s="51">
        <v>23.336131060009691</v>
      </c>
      <c r="I25" s="51">
        <v>10.344108894564297</v>
      </c>
      <c r="J25" s="51">
        <v>3.6760249315156024</v>
      </c>
      <c r="K25" s="50">
        <f t="shared" si="2"/>
        <v>9.6072101434134645</v>
      </c>
      <c r="L25" s="51">
        <f t="shared" si="3"/>
        <v>6.718102018335534</v>
      </c>
      <c r="M25" s="51">
        <f t="shared" si="0"/>
        <v>2.977904891935677</v>
      </c>
      <c r="N25" s="52">
        <f t="shared" si="1"/>
        <v>1.0582692755864413</v>
      </c>
      <c r="P25" s="55"/>
      <c r="Q25" s="55"/>
      <c r="R25" s="55"/>
      <c r="S25" s="55"/>
      <c r="T25" s="55"/>
      <c r="U25" s="55"/>
      <c r="V25" s="55"/>
      <c r="W25" s="55"/>
    </row>
    <row r="26" spans="1:23" x14ac:dyDescent="0.25">
      <c r="A26" s="19"/>
      <c r="B26" s="22" t="s">
        <v>50</v>
      </c>
      <c r="C26" s="19" t="s">
        <v>20</v>
      </c>
      <c r="D26" s="22" t="s">
        <v>18</v>
      </c>
      <c r="E26" s="32" t="s">
        <v>19</v>
      </c>
      <c r="F26" s="22" t="s">
        <v>43</v>
      </c>
      <c r="G26" s="50">
        <v>4.140540527689839</v>
      </c>
      <c r="H26" s="51">
        <v>1.6709920832426268</v>
      </c>
      <c r="I26" s="51">
        <v>0.67943978423393758</v>
      </c>
      <c r="J26" s="51">
        <v>0.23005999263780103</v>
      </c>
      <c r="K26" s="50">
        <f t="shared" si="2"/>
        <v>1.191995948451861</v>
      </c>
      <c r="L26" s="51">
        <f t="shared" si="3"/>
        <v>0.48105211863042763</v>
      </c>
      <c r="M26" s="51">
        <f t="shared" si="0"/>
        <v>0.19559993788437266</v>
      </c>
      <c r="N26" s="52">
        <f t="shared" si="1"/>
        <v>6.6230623101309713E-2</v>
      </c>
      <c r="P26" s="55"/>
      <c r="Q26" s="55"/>
      <c r="R26" s="55"/>
      <c r="S26" s="55"/>
      <c r="T26" s="55"/>
      <c r="U26" s="55"/>
      <c r="V26" s="55"/>
      <c r="W26" s="55"/>
    </row>
    <row r="27" spans="1:23" x14ac:dyDescent="0.25">
      <c r="A27" s="19"/>
      <c r="C27" s="19"/>
      <c r="E27" s="32"/>
      <c r="F27" s="22" t="s">
        <v>44</v>
      </c>
      <c r="G27" s="50">
        <v>0.52403128349505013</v>
      </c>
      <c r="H27" s="51">
        <v>0.36644307460398867</v>
      </c>
      <c r="I27" s="51">
        <v>0.16243168405315911</v>
      </c>
      <c r="J27" s="51">
        <v>5.772395924420793E-2</v>
      </c>
      <c r="K27" s="50">
        <f t="shared" si="2"/>
        <v>0.15086029531913309</v>
      </c>
      <c r="L27" s="51">
        <f t="shared" si="3"/>
        <v>0.1054931493473157</v>
      </c>
      <c r="M27" s="51">
        <f t="shared" si="0"/>
        <v>4.6761505652887551E-2</v>
      </c>
      <c r="N27" s="52">
        <f t="shared" si="1"/>
        <v>1.6617812357481266E-2</v>
      </c>
      <c r="P27" s="55"/>
      <c r="Q27" s="55"/>
      <c r="R27" s="55"/>
      <c r="S27" s="55"/>
      <c r="T27" s="55"/>
      <c r="U27" s="55"/>
      <c r="V27" s="55"/>
      <c r="W27" s="55"/>
    </row>
    <row r="28" spans="1:23" x14ac:dyDescent="0.25">
      <c r="A28" s="19"/>
      <c r="B28" s="22" t="s">
        <v>51</v>
      </c>
      <c r="C28" s="19" t="s">
        <v>20</v>
      </c>
      <c r="D28" s="22" t="s">
        <v>18</v>
      </c>
      <c r="E28" s="32" t="s">
        <v>20</v>
      </c>
      <c r="F28" s="22" t="s">
        <v>43</v>
      </c>
      <c r="G28" s="50">
        <v>49.440717954784908</v>
      </c>
      <c r="H28" s="51">
        <v>19.952720602488867</v>
      </c>
      <c r="I28" s="51">
        <v>8.1129481802976677</v>
      </c>
      <c r="J28" s="51">
        <v>2.7470643343833121</v>
      </c>
      <c r="K28" s="50">
        <f t="shared" si="2"/>
        <v>14.233198563458034</v>
      </c>
      <c r="L28" s="51">
        <f t="shared" si="3"/>
        <v>5.7440718089114888</v>
      </c>
      <c r="M28" s="51">
        <f t="shared" si="0"/>
        <v>2.3355891087752023</v>
      </c>
      <c r="N28" s="52">
        <f t="shared" si="1"/>
        <v>0.79083625309869277</v>
      </c>
      <c r="P28" s="55"/>
      <c r="Q28" s="55"/>
      <c r="R28" s="55"/>
      <c r="S28" s="55"/>
      <c r="T28" s="55"/>
      <c r="U28" s="55"/>
      <c r="V28" s="55"/>
      <c r="W28" s="55"/>
    </row>
    <row r="29" spans="1:23" x14ac:dyDescent="0.25">
      <c r="A29" s="19"/>
      <c r="C29" s="19"/>
      <c r="E29" s="32"/>
      <c r="F29" s="22" t="s">
        <v>44</v>
      </c>
      <c r="G29" s="50">
        <v>6.2572706905052344</v>
      </c>
      <c r="H29" s="51">
        <v>4.3755660829356193</v>
      </c>
      <c r="I29" s="51">
        <v>1.9395388173325334</v>
      </c>
      <c r="J29" s="51">
        <v>0.68926121339493029</v>
      </c>
      <c r="K29" s="50">
        <f t="shared" si="2"/>
        <v>1.801368990731814</v>
      </c>
      <c r="L29" s="51">
        <f t="shared" si="3"/>
        <v>1.2596560782735886</v>
      </c>
      <c r="M29" s="51">
        <f t="shared" si="0"/>
        <v>0.55836246419145696</v>
      </c>
      <c r="N29" s="52">
        <f t="shared" si="1"/>
        <v>0.19842737157077645</v>
      </c>
      <c r="P29" s="55"/>
      <c r="Q29" s="55"/>
      <c r="R29" s="55"/>
      <c r="S29" s="55"/>
      <c r="T29" s="55"/>
      <c r="U29" s="55"/>
      <c r="V29" s="55"/>
      <c r="W29" s="55"/>
    </row>
    <row r="30" spans="1:23" x14ac:dyDescent="0.25">
      <c r="A30" s="19"/>
      <c r="B30" s="22" t="s">
        <v>52</v>
      </c>
      <c r="C30" s="19" t="s">
        <v>20</v>
      </c>
      <c r="D30" s="22" t="s">
        <v>18</v>
      </c>
      <c r="E30" s="32" t="s">
        <v>18</v>
      </c>
      <c r="F30" s="22" t="s">
        <v>43</v>
      </c>
      <c r="G30" s="50">
        <v>395.52199144930995</v>
      </c>
      <c r="H30" s="51">
        <v>159.62025055431673</v>
      </c>
      <c r="I30" s="51">
        <v>64.902969728938459</v>
      </c>
      <c r="J30" s="51">
        <v>21.976306192970767</v>
      </c>
      <c r="K30" s="50">
        <f t="shared" si="2"/>
        <v>113.86450831197017</v>
      </c>
      <c r="L30" s="51">
        <f t="shared" si="3"/>
        <v>45.952138538243773</v>
      </c>
      <c r="M30" s="51">
        <f t="shared" si="0"/>
        <v>18.684535616066704</v>
      </c>
      <c r="N30" s="52">
        <f t="shared" si="1"/>
        <v>6.3266300061007321</v>
      </c>
      <c r="P30" s="55"/>
      <c r="Q30" s="55"/>
      <c r="R30" s="55"/>
      <c r="S30" s="55"/>
      <c r="T30" s="55"/>
      <c r="U30" s="55"/>
      <c r="V30" s="55"/>
      <c r="W30" s="55"/>
    </row>
    <row r="31" spans="1:23" x14ac:dyDescent="0.25">
      <c r="A31" s="19"/>
      <c r="C31" s="19"/>
      <c r="E31" s="32"/>
      <c r="F31" s="22" t="s">
        <v>44</v>
      </c>
      <c r="G31" s="50">
        <v>50.057690642951265</v>
      </c>
      <c r="H31" s="51">
        <v>35.004196590014544</v>
      </c>
      <c r="I31" s="51">
        <v>15.516163341846445</v>
      </c>
      <c r="J31" s="51">
        <v>5.5140373972734036</v>
      </c>
      <c r="K31" s="50">
        <f t="shared" si="2"/>
        <v>14.410815215120195</v>
      </c>
      <c r="L31" s="51">
        <f t="shared" si="3"/>
        <v>10.077153027503304</v>
      </c>
      <c r="M31" s="51">
        <f t="shared" si="0"/>
        <v>4.466857337903515</v>
      </c>
      <c r="N31" s="52">
        <f t="shared" si="1"/>
        <v>1.587403913379662</v>
      </c>
      <c r="P31" s="55"/>
      <c r="Q31" s="55"/>
      <c r="R31" s="55"/>
      <c r="S31" s="55"/>
      <c r="T31" s="55"/>
      <c r="U31" s="55"/>
      <c r="V31" s="55"/>
      <c r="W31" s="55"/>
    </row>
    <row r="32" spans="1:23" x14ac:dyDescent="0.25">
      <c r="A32" s="19"/>
      <c r="B32" s="22" t="s">
        <v>47</v>
      </c>
      <c r="C32" s="19" t="s">
        <v>19</v>
      </c>
      <c r="D32" s="22" t="s">
        <v>19</v>
      </c>
      <c r="E32" s="32" t="s">
        <v>19</v>
      </c>
      <c r="F32" s="22" t="s">
        <v>43</v>
      </c>
      <c r="G32" s="50">
        <v>3.2885209590757434</v>
      </c>
      <c r="H32" s="51">
        <v>1.2557014918867135</v>
      </c>
      <c r="I32" s="51">
        <v>0.49940421466910073</v>
      </c>
      <c r="J32" s="51">
        <v>0.16862774469181585</v>
      </c>
      <c r="K32" s="50">
        <f t="shared" si="2"/>
        <v>0.94671302778054767</v>
      </c>
      <c r="L32" s="51">
        <f t="shared" si="3"/>
        <v>0.36149654393771508</v>
      </c>
      <c r="M32" s="51">
        <f t="shared" si="0"/>
        <v>0.14377055279241152</v>
      </c>
      <c r="N32" s="52">
        <f t="shared" si="1"/>
        <v>4.8545253240490964E-2</v>
      </c>
      <c r="P32" s="55"/>
      <c r="Q32" s="55"/>
      <c r="R32" s="55"/>
      <c r="S32" s="55"/>
      <c r="T32" s="55"/>
      <c r="U32" s="55"/>
      <c r="V32" s="55"/>
      <c r="W32" s="55"/>
    </row>
    <row r="33" spans="1:23" x14ac:dyDescent="0.25">
      <c r="A33" s="19"/>
      <c r="C33" s="19"/>
      <c r="E33" s="32"/>
      <c r="F33" s="22" t="s">
        <v>44</v>
      </c>
      <c r="G33" s="50">
        <v>0.29274186449935946</v>
      </c>
      <c r="H33" s="51">
        <v>0.20025213319517826</v>
      </c>
      <c r="I33" s="51">
        <v>8.871520586538463E-2</v>
      </c>
      <c r="J33" s="51">
        <v>3.1731408423910333E-2</v>
      </c>
      <c r="K33" s="50">
        <f t="shared" si="2"/>
        <v>8.4275739868236638E-2</v>
      </c>
      <c r="L33" s="51">
        <f t="shared" si="3"/>
        <v>5.7649413124009279E-2</v>
      </c>
      <c r="M33" s="51">
        <f t="shared" si="0"/>
        <v>2.5539700734824606E-2</v>
      </c>
      <c r="N33" s="52">
        <f t="shared" si="1"/>
        <v>9.1349692212952735E-3</v>
      </c>
      <c r="P33" s="55"/>
      <c r="Q33" s="55"/>
      <c r="R33" s="55"/>
      <c r="S33" s="55"/>
      <c r="T33" s="55"/>
      <c r="U33" s="55"/>
      <c r="V33" s="55"/>
      <c r="W33" s="55"/>
    </row>
    <row r="34" spans="1:23" x14ac:dyDescent="0.25">
      <c r="A34" s="19"/>
      <c r="B34" s="22" t="s">
        <v>48</v>
      </c>
      <c r="C34" s="19" t="s">
        <v>19</v>
      </c>
      <c r="D34" s="22" t="s">
        <v>19</v>
      </c>
      <c r="E34" s="32" t="s">
        <v>20</v>
      </c>
      <c r="F34" s="22" t="s">
        <v>43</v>
      </c>
      <c r="G34" s="50">
        <v>39.267056109888109</v>
      </c>
      <c r="H34" s="51">
        <v>14.993883740684439</v>
      </c>
      <c r="I34" s="51">
        <v>5.9632076434865473</v>
      </c>
      <c r="J34" s="51">
        <v>2.0135237679489908</v>
      </c>
      <c r="K34" s="50">
        <f t="shared" si="2"/>
        <v>11.304362673810953</v>
      </c>
      <c r="L34" s="51">
        <f t="shared" si="3"/>
        <v>4.3165013241461727</v>
      </c>
      <c r="M34" s="51">
        <f t="shared" si="0"/>
        <v>1.7167129033703763</v>
      </c>
      <c r="N34" s="52">
        <f t="shared" si="1"/>
        <v>0.57966155806373276</v>
      </c>
      <c r="P34" s="55"/>
      <c r="Q34" s="55"/>
      <c r="R34" s="55"/>
      <c r="S34" s="55"/>
      <c r="T34" s="55"/>
      <c r="U34" s="55"/>
      <c r="V34" s="55"/>
      <c r="W34" s="55"/>
    </row>
    <row r="35" spans="1:23" x14ac:dyDescent="0.25">
      <c r="A35" s="19"/>
      <c r="C35" s="19"/>
      <c r="E35" s="32"/>
      <c r="F35" s="22" t="s">
        <v>44</v>
      </c>
      <c r="G35" s="50">
        <v>3.4955262143867776</v>
      </c>
      <c r="H35" s="51">
        <v>2.391139314042833</v>
      </c>
      <c r="I35" s="51">
        <v>1.0593166380473407</v>
      </c>
      <c r="J35" s="51">
        <v>0.37889343280258669</v>
      </c>
      <c r="K35" s="50">
        <f t="shared" si="2"/>
        <v>1.0063065576563841</v>
      </c>
      <c r="L35" s="51">
        <f t="shared" si="3"/>
        <v>0.68837108475623765</v>
      </c>
      <c r="M35" s="51">
        <f t="shared" si="0"/>
        <v>0.30496045920472714</v>
      </c>
      <c r="N35" s="52">
        <f t="shared" si="1"/>
        <v>0.10907741000851576</v>
      </c>
      <c r="P35" s="55"/>
      <c r="Q35" s="55"/>
      <c r="R35" s="55"/>
      <c r="S35" s="55"/>
      <c r="T35" s="55"/>
      <c r="U35" s="55"/>
      <c r="V35" s="55"/>
      <c r="W35" s="55"/>
    </row>
    <row r="36" spans="1:23" x14ac:dyDescent="0.25">
      <c r="A36" s="19"/>
      <c r="B36" s="22" t="s">
        <v>49</v>
      </c>
      <c r="C36" s="19" t="s">
        <v>19</v>
      </c>
      <c r="D36" s="22" t="s">
        <v>19</v>
      </c>
      <c r="E36" s="32" t="s">
        <v>18</v>
      </c>
      <c r="F36" s="22" t="s">
        <v>43</v>
      </c>
      <c r="G36" s="50">
        <v>314.13346879667705</v>
      </c>
      <c r="H36" s="51">
        <v>119.94993199933877</v>
      </c>
      <c r="I36" s="51">
        <v>47.705208584036768</v>
      </c>
      <c r="J36" s="51">
        <v>16.108037331861347</v>
      </c>
      <c r="K36" s="50">
        <f t="shared" si="2"/>
        <v>90.434043472021102</v>
      </c>
      <c r="L36" s="51">
        <f t="shared" si="3"/>
        <v>34.531683002282264</v>
      </c>
      <c r="M36" s="51">
        <f t="shared" si="0"/>
        <v>13.733572941006697</v>
      </c>
      <c r="N36" s="52">
        <f t="shared" si="1"/>
        <v>4.6372484724362399</v>
      </c>
      <c r="P36" s="55"/>
      <c r="Q36" s="55"/>
      <c r="R36" s="55"/>
      <c r="S36" s="55"/>
      <c r="T36" s="55"/>
      <c r="U36" s="55"/>
      <c r="V36" s="55"/>
      <c r="W36" s="55"/>
    </row>
    <row r="37" spans="1:23" x14ac:dyDescent="0.25">
      <c r="A37" s="19"/>
      <c r="C37" s="19"/>
      <c r="E37" s="32"/>
      <c r="F37" s="22" t="s">
        <v>44</v>
      </c>
      <c r="G37" s="50">
        <v>27.963944430214749</v>
      </c>
      <c r="H37" s="51">
        <v>19.12893304235336</v>
      </c>
      <c r="I37" s="51">
        <v>8.4744527099918976</v>
      </c>
      <c r="J37" s="51">
        <v>3.0311187071797114</v>
      </c>
      <c r="K37" s="50">
        <f t="shared" si="2"/>
        <v>8.0503760899417234</v>
      </c>
      <c r="L37" s="51">
        <f t="shared" si="3"/>
        <v>5.5069164357181162</v>
      </c>
      <c r="M37" s="51">
        <f t="shared" si="0"/>
        <v>2.439660529368914</v>
      </c>
      <c r="N37" s="52">
        <f t="shared" si="1"/>
        <v>0.87261100189030893</v>
      </c>
      <c r="P37" s="55"/>
      <c r="Q37" s="55"/>
      <c r="R37" s="55"/>
      <c r="S37" s="55"/>
      <c r="T37" s="55"/>
      <c r="U37" s="55"/>
      <c r="V37" s="55"/>
      <c r="W37" s="55"/>
    </row>
    <row r="38" spans="1:23" x14ac:dyDescent="0.25">
      <c r="A38" s="19"/>
      <c r="B38" s="22" t="s">
        <v>50</v>
      </c>
      <c r="C38" s="19" t="s">
        <v>19</v>
      </c>
      <c r="D38" s="22" t="s">
        <v>18</v>
      </c>
      <c r="E38" s="32" t="s">
        <v>19</v>
      </c>
      <c r="F38" s="22" t="s">
        <v>43</v>
      </c>
      <c r="G38" s="50">
        <v>4.932781438613616</v>
      </c>
      <c r="H38" s="51">
        <v>1.8835522378300704</v>
      </c>
      <c r="I38" s="51">
        <v>0.74910632200365124</v>
      </c>
      <c r="J38" s="51">
        <v>0.25294161703772378</v>
      </c>
      <c r="K38" s="50">
        <f t="shared" si="2"/>
        <v>1.4200695416708218</v>
      </c>
      <c r="L38" s="51">
        <f t="shared" si="3"/>
        <v>0.5422448159065727</v>
      </c>
      <c r="M38" s="51">
        <f t="shared" si="0"/>
        <v>0.21565582918861734</v>
      </c>
      <c r="N38" s="52">
        <f t="shared" si="1"/>
        <v>7.2817879860736442E-2</v>
      </c>
      <c r="P38" s="55"/>
      <c r="Q38" s="55"/>
      <c r="R38" s="55"/>
      <c r="S38" s="55"/>
      <c r="T38" s="55"/>
      <c r="U38" s="55"/>
      <c r="V38" s="55"/>
      <c r="W38" s="55"/>
    </row>
    <row r="39" spans="1:23" x14ac:dyDescent="0.25">
      <c r="A39" s="19"/>
      <c r="C39" s="19"/>
      <c r="E39" s="32"/>
      <c r="F39" s="22" t="s">
        <v>44</v>
      </c>
      <c r="G39" s="50">
        <v>0.43911279674903919</v>
      </c>
      <c r="H39" s="51">
        <v>0.30037819979276742</v>
      </c>
      <c r="I39" s="51">
        <v>0.13307280879807695</v>
      </c>
      <c r="J39" s="51">
        <v>4.7597112635865503E-2</v>
      </c>
      <c r="K39" s="50">
        <f t="shared" si="2"/>
        <v>0.12641360980235497</v>
      </c>
      <c r="L39" s="51">
        <f t="shared" si="3"/>
        <v>8.6474119686013928E-2</v>
      </c>
      <c r="M39" s="51">
        <f t="shared" si="0"/>
        <v>3.8309551102236911E-2</v>
      </c>
      <c r="N39" s="52">
        <f t="shared" si="1"/>
        <v>1.3702453831942912E-2</v>
      </c>
      <c r="P39" s="55"/>
      <c r="Q39" s="55"/>
      <c r="R39" s="55"/>
      <c r="S39" s="55"/>
      <c r="T39" s="55"/>
      <c r="U39" s="55"/>
      <c r="V39" s="55"/>
      <c r="W39" s="55"/>
    </row>
    <row r="40" spans="1:23" x14ac:dyDescent="0.25">
      <c r="A40" s="19"/>
      <c r="B40" s="22" t="s">
        <v>51</v>
      </c>
      <c r="C40" s="19" t="s">
        <v>19</v>
      </c>
      <c r="D40" s="22" t="s">
        <v>18</v>
      </c>
      <c r="E40" s="32" t="s">
        <v>20</v>
      </c>
      <c r="F40" s="22" t="s">
        <v>43</v>
      </c>
      <c r="G40" s="50">
        <v>58.900584164832161</v>
      </c>
      <c r="H40" s="51">
        <v>22.490825611026658</v>
      </c>
      <c r="I40" s="51">
        <v>8.9448114652298205</v>
      </c>
      <c r="J40" s="51">
        <v>3.0202856519234862</v>
      </c>
      <c r="K40" s="50">
        <f t="shared" si="2"/>
        <v>16.956544010716424</v>
      </c>
      <c r="L40" s="51">
        <f t="shared" si="3"/>
        <v>6.4747519862192595</v>
      </c>
      <c r="M40" s="51">
        <f t="shared" si="0"/>
        <v>2.5750693550555646</v>
      </c>
      <c r="N40" s="52">
        <f t="shared" si="1"/>
        <v>0.86949233709559903</v>
      </c>
      <c r="P40" s="55"/>
      <c r="Q40" s="55"/>
      <c r="R40" s="55"/>
      <c r="S40" s="55"/>
      <c r="T40" s="55"/>
      <c r="U40" s="55"/>
      <c r="V40" s="55"/>
      <c r="W40" s="55"/>
    </row>
    <row r="41" spans="1:23" x14ac:dyDescent="0.25">
      <c r="A41" s="19"/>
      <c r="C41" s="19"/>
      <c r="E41" s="32"/>
      <c r="F41" s="22" t="s">
        <v>44</v>
      </c>
      <c r="G41" s="50">
        <v>5.2432893215801668</v>
      </c>
      <c r="H41" s="51">
        <v>3.5867089710642492</v>
      </c>
      <c r="I41" s="51">
        <v>1.588974957071011</v>
      </c>
      <c r="J41" s="51">
        <v>0.5683401492038801</v>
      </c>
      <c r="K41" s="50">
        <f t="shared" si="2"/>
        <v>1.5094598364845762</v>
      </c>
      <c r="L41" s="51">
        <f t="shared" si="3"/>
        <v>1.0325566271343565</v>
      </c>
      <c r="M41" s="51">
        <f t="shared" si="0"/>
        <v>0.45744068880709071</v>
      </c>
      <c r="N41" s="52">
        <f t="shared" si="1"/>
        <v>0.16361611501277365</v>
      </c>
      <c r="P41" s="55"/>
      <c r="Q41" s="55"/>
      <c r="R41" s="55"/>
      <c r="S41" s="55"/>
      <c r="T41" s="55"/>
      <c r="U41" s="55"/>
      <c r="V41" s="55"/>
      <c r="W41" s="55"/>
    </row>
    <row r="42" spans="1:23" x14ac:dyDescent="0.25">
      <c r="A42" s="19"/>
      <c r="B42" s="22" t="s">
        <v>52</v>
      </c>
      <c r="C42" s="19" t="s">
        <v>19</v>
      </c>
      <c r="D42" s="22" t="s">
        <v>18</v>
      </c>
      <c r="E42" s="32" t="s">
        <v>18</v>
      </c>
      <c r="F42" s="22" t="s">
        <v>43</v>
      </c>
      <c r="G42" s="11">
        <v>471.20020319501566</v>
      </c>
      <c r="H42" s="12">
        <v>179.92489799900818</v>
      </c>
      <c r="I42" s="12">
        <v>71.557812876055152</v>
      </c>
      <c r="J42" s="12">
        <v>24.162055997792024</v>
      </c>
      <c r="K42" s="11">
        <f t="shared" si="2"/>
        <v>135.6510652080317</v>
      </c>
      <c r="L42" s="12">
        <f t="shared" si="3"/>
        <v>51.797524503423404</v>
      </c>
      <c r="M42" s="12">
        <f t="shared" si="0"/>
        <v>20.600359411510048</v>
      </c>
      <c r="N42" s="33">
        <f t="shared" si="1"/>
        <v>6.9558727086543621</v>
      </c>
      <c r="P42" s="55"/>
      <c r="Q42" s="55"/>
      <c r="R42" s="55"/>
      <c r="S42" s="55"/>
      <c r="T42" s="55"/>
      <c r="U42" s="55"/>
      <c r="V42" s="55"/>
      <c r="W42" s="55"/>
    </row>
    <row r="43" spans="1:23" ht="15.75" thickBot="1" x14ac:dyDescent="0.3">
      <c r="A43" s="20"/>
      <c r="B43" s="34"/>
      <c r="C43" s="20"/>
      <c r="D43" s="34"/>
      <c r="E43" s="35"/>
      <c r="F43" s="34" t="s">
        <v>44</v>
      </c>
      <c r="G43" s="13">
        <v>41.945916645322129</v>
      </c>
      <c r="H43" s="14">
        <v>28.693399563530043</v>
      </c>
      <c r="I43" s="14">
        <v>12.711679064987846</v>
      </c>
      <c r="J43" s="14">
        <v>4.5466780607695672</v>
      </c>
      <c r="K43" s="13">
        <f t="shared" si="2"/>
        <v>12.075564134912588</v>
      </c>
      <c r="L43" s="14">
        <f t="shared" si="3"/>
        <v>8.2603746535771752</v>
      </c>
      <c r="M43" s="14">
        <f t="shared" si="0"/>
        <v>3.659490794053371</v>
      </c>
      <c r="N43" s="36">
        <f t="shared" si="1"/>
        <v>1.3089165028354635</v>
      </c>
      <c r="P43" s="55"/>
      <c r="Q43" s="55"/>
      <c r="R43" s="55"/>
      <c r="S43" s="55"/>
      <c r="T43" s="55"/>
      <c r="U43" s="55"/>
      <c r="V43" s="55"/>
      <c r="W43" s="55"/>
    </row>
  </sheetData>
  <sheetProtection algorithmName="SHA-512" hashValue="4Uuy8fIR+5RgyURZEqEJAH7EzG6tZb53+7ADeB4xhgmVQWlJqv3cxGYBivcECp8ick5geid/gSIuHZR8Cr1OoA==" saltValue="ZxomJMH7bahQxpy1DFwqiw==" spinCount="100000" sheet="1" objects="1" scenarios="1"/>
  <mergeCells count="6">
    <mergeCell ref="K6:N6"/>
    <mergeCell ref="A6:A7"/>
    <mergeCell ref="B6:B7"/>
    <mergeCell ref="C6:E6"/>
    <mergeCell ref="F6:F7"/>
    <mergeCell ref="G6:J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5E4A0-720C-4336-BE13-B01B07CA42CD}">
  <dimension ref="A1:N16"/>
  <sheetViews>
    <sheetView workbookViewId="0">
      <selection activeCell="C15" sqref="C15"/>
    </sheetView>
  </sheetViews>
  <sheetFormatPr defaultRowHeight="15" x14ac:dyDescent="0.25"/>
  <sheetData>
    <row r="1" spans="1:14" x14ac:dyDescent="0.25">
      <c r="A1" s="21" t="s">
        <v>72</v>
      </c>
      <c r="B1" s="22"/>
      <c r="C1" s="22"/>
      <c r="D1" s="22"/>
      <c r="E1" s="22"/>
      <c r="F1" s="22"/>
      <c r="G1" s="22"/>
      <c r="H1" s="22"/>
      <c r="I1" s="22"/>
      <c r="J1" s="22"/>
      <c r="K1" s="22"/>
      <c r="L1" s="22"/>
      <c r="M1" s="22"/>
      <c r="N1" s="22"/>
    </row>
    <row r="2" spans="1:14" x14ac:dyDescent="0.25">
      <c r="A2" s="22" t="s">
        <v>70</v>
      </c>
      <c r="B2" s="22"/>
      <c r="C2" s="22"/>
      <c r="D2" s="22"/>
      <c r="E2" s="22"/>
      <c r="F2" s="22"/>
      <c r="G2" s="22"/>
      <c r="H2" s="22"/>
      <c r="I2" s="22"/>
      <c r="J2" s="22"/>
      <c r="K2" s="22"/>
      <c r="L2" s="22"/>
      <c r="M2" s="22"/>
      <c r="N2" s="22"/>
    </row>
    <row r="3" spans="1:14" x14ac:dyDescent="0.25">
      <c r="A3" s="21" t="s">
        <v>73</v>
      </c>
      <c r="B3" s="22"/>
      <c r="C3" s="22"/>
      <c r="D3" s="22"/>
      <c r="E3" s="22"/>
      <c r="F3" s="22"/>
      <c r="G3" s="22"/>
      <c r="H3" s="22"/>
      <c r="I3" s="22"/>
      <c r="J3" s="22"/>
      <c r="K3" s="22"/>
      <c r="L3" s="22"/>
      <c r="M3" s="22"/>
      <c r="N3" s="22"/>
    </row>
    <row r="4" spans="1:14" x14ac:dyDescent="0.25">
      <c r="A4" s="22" t="s">
        <v>74</v>
      </c>
      <c r="B4" s="22"/>
      <c r="C4" s="22"/>
      <c r="D4" s="22"/>
      <c r="E4" s="22"/>
      <c r="F4" s="22"/>
      <c r="G4" s="22"/>
      <c r="H4" s="22"/>
      <c r="I4" s="22"/>
      <c r="J4" s="22"/>
      <c r="K4" s="22"/>
      <c r="L4" s="22"/>
      <c r="M4" s="22"/>
      <c r="N4" s="22"/>
    </row>
    <row r="5" spans="1:14" ht="15.75" thickBot="1" x14ac:dyDescent="0.3">
      <c r="A5" s="22"/>
      <c r="B5" s="22"/>
      <c r="C5" s="22"/>
      <c r="D5" s="22"/>
      <c r="E5" s="22"/>
      <c r="F5" s="22"/>
      <c r="G5" s="23"/>
      <c r="H5" s="23"/>
      <c r="I5" s="23"/>
      <c r="J5" s="23"/>
      <c r="K5" s="23"/>
      <c r="L5" s="23"/>
      <c r="M5" s="23"/>
      <c r="N5" s="23"/>
    </row>
    <row r="6" spans="1:14" ht="15.75" thickBot="1" x14ac:dyDescent="0.3">
      <c r="A6" s="158" t="s">
        <v>75</v>
      </c>
      <c r="B6" s="160" t="s">
        <v>76</v>
      </c>
      <c r="C6" s="162" t="s">
        <v>77</v>
      </c>
      <c r="D6" s="163"/>
      <c r="E6" s="164"/>
      <c r="F6" s="165" t="s">
        <v>1</v>
      </c>
      <c r="G6" s="155" t="s">
        <v>78</v>
      </c>
      <c r="H6" s="156"/>
      <c r="I6" s="156"/>
      <c r="J6" s="156"/>
      <c r="K6" s="155" t="s">
        <v>79</v>
      </c>
      <c r="L6" s="156"/>
      <c r="M6" s="156"/>
      <c r="N6" s="157"/>
    </row>
    <row r="7" spans="1:14" ht="30.75" thickBot="1" x14ac:dyDescent="0.3">
      <c r="A7" s="159"/>
      <c r="B7" s="161"/>
      <c r="C7" s="24" t="s">
        <v>22</v>
      </c>
      <c r="D7" s="25" t="s">
        <v>36</v>
      </c>
      <c r="E7" s="26" t="s">
        <v>80</v>
      </c>
      <c r="F7" s="166"/>
      <c r="G7" s="27" t="s">
        <v>81</v>
      </c>
      <c r="H7" s="28" t="s">
        <v>82</v>
      </c>
      <c r="I7" s="28" t="s">
        <v>83</v>
      </c>
      <c r="J7" s="28" t="s">
        <v>84</v>
      </c>
      <c r="K7" s="29" t="s">
        <v>81</v>
      </c>
      <c r="L7" s="30" t="s">
        <v>82</v>
      </c>
      <c r="M7" s="30" t="s">
        <v>83</v>
      </c>
      <c r="N7" s="31" t="s">
        <v>84</v>
      </c>
    </row>
    <row r="8" spans="1:14" ht="15.75" thickTop="1" x14ac:dyDescent="0.25">
      <c r="A8" s="19" t="s">
        <v>70</v>
      </c>
      <c r="B8" s="22" t="s">
        <v>47</v>
      </c>
      <c r="C8" s="19" t="s">
        <v>18</v>
      </c>
      <c r="D8" s="22" t="s">
        <v>21</v>
      </c>
      <c r="E8" s="32" t="s">
        <v>21</v>
      </c>
      <c r="F8" s="22" t="s">
        <v>43</v>
      </c>
      <c r="G8" s="11">
        <v>4.0022270922214584</v>
      </c>
      <c r="H8" s="12">
        <v>2.4607378144832661</v>
      </c>
      <c r="I8" s="12">
        <v>1.0577298727551006</v>
      </c>
      <c r="J8" s="12">
        <v>0.35727654447518403</v>
      </c>
      <c r="K8" s="11">
        <f>(G8*24.45)/(84.93)</f>
        <v>1.152177704048212</v>
      </c>
      <c r="L8" s="12">
        <f>(H8*24.45)/(84.93)</f>
        <v>0.70840738919246271</v>
      </c>
      <c r="M8" s="12">
        <f t="shared" ref="M8:N13" si="0">(I8*24.45)/(84.93)</f>
        <v>0.30450365464337931</v>
      </c>
      <c r="N8" s="33">
        <f t="shared" si="0"/>
        <v>0.10285425070550157</v>
      </c>
    </row>
    <row r="9" spans="1:14" x14ac:dyDescent="0.25">
      <c r="A9" s="19"/>
      <c r="B9" s="22"/>
      <c r="C9" s="19"/>
      <c r="D9" s="22"/>
      <c r="E9" s="32"/>
      <c r="F9" s="22" t="s">
        <v>44</v>
      </c>
      <c r="G9" s="11">
        <v>0.75205396819240511</v>
      </c>
      <c r="H9" s="12">
        <v>0.6205735008451162</v>
      </c>
      <c r="I9" s="12">
        <v>0.29592623010335273</v>
      </c>
      <c r="J9" s="12">
        <v>0.10334199692460225</v>
      </c>
      <c r="K9" s="11">
        <f t="shared" ref="K9:L13" si="1">(G9*24.45)/(84.93)</f>
        <v>0.21650440977633703</v>
      </c>
      <c r="L9" s="12">
        <f t="shared" si="1"/>
        <v>0.17865326852305535</v>
      </c>
      <c r="M9" s="12">
        <f t="shared" si="0"/>
        <v>8.5192468221205381E-2</v>
      </c>
      <c r="N9" s="33">
        <f t="shared" si="0"/>
        <v>2.9750521898110501E-2</v>
      </c>
    </row>
    <row r="10" spans="1:14" x14ac:dyDescent="0.25">
      <c r="A10" s="19"/>
      <c r="B10" s="22" t="s">
        <v>47</v>
      </c>
      <c r="C10" s="19" t="s">
        <v>85</v>
      </c>
      <c r="D10" s="22" t="s">
        <v>21</v>
      </c>
      <c r="E10" s="32" t="s">
        <v>21</v>
      </c>
      <c r="F10" s="22" t="s">
        <v>43</v>
      </c>
      <c r="G10" s="11">
        <v>6.8098434289164418</v>
      </c>
      <c r="H10" s="12">
        <v>2.745380119890712</v>
      </c>
      <c r="I10" s="12">
        <v>1.1196274956754668</v>
      </c>
      <c r="J10" s="12">
        <v>0.37627647593860991</v>
      </c>
      <c r="K10" s="11">
        <f t="shared" si="1"/>
        <v>1.9604459182504059</v>
      </c>
      <c r="L10" s="12">
        <f t="shared" si="1"/>
        <v>0.79035139445811731</v>
      </c>
      <c r="M10" s="12">
        <f t="shared" si="0"/>
        <v>0.32232299857841945</v>
      </c>
      <c r="N10" s="33">
        <f t="shared" si="0"/>
        <v>0.10832402963262701</v>
      </c>
    </row>
    <row r="11" spans="1:14" x14ac:dyDescent="0.25">
      <c r="A11" s="19"/>
      <c r="B11" s="22"/>
      <c r="C11" s="19"/>
      <c r="D11" s="22"/>
      <c r="E11" s="32"/>
      <c r="F11" s="22" t="s">
        <v>44</v>
      </c>
      <c r="G11" s="11">
        <v>0.8276764558027635</v>
      </c>
      <c r="H11" s="12">
        <v>0.60801554122767976</v>
      </c>
      <c r="I11" s="12">
        <v>0.26930878359699073</v>
      </c>
      <c r="J11" s="12">
        <v>9.2836905245785611E-2</v>
      </c>
      <c r="K11" s="11">
        <f t="shared" si="1"/>
        <v>0.2382749245776235</v>
      </c>
      <c r="L11" s="12">
        <f t="shared" si="1"/>
        <v>0.17503803111994312</v>
      </c>
      <c r="M11" s="12">
        <f t="shared" si="0"/>
        <v>7.7529727527922088E-2</v>
      </c>
      <c r="N11" s="33">
        <f t="shared" si="0"/>
        <v>2.6726272615794865E-2</v>
      </c>
    </row>
    <row r="12" spans="1:14" x14ac:dyDescent="0.25">
      <c r="A12" s="19"/>
      <c r="B12" s="22" t="s">
        <v>47</v>
      </c>
      <c r="C12" s="19" t="s">
        <v>19</v>
      </c>
      <c r="D12" s="22" t="s">
        <v>21</v>
      </c>
      <c r="E12" s="32" t="s">
        <v>21</v>
      </c>
      <c r="F12" s="22" t="s">
        <v>43</v>
      </c>
      <c r="G12" s="11">
        <v>7.0048886349340229</v>
      </c>
      <c r="H12" s="12">
        <v>2.7993895103160185</v>
      </c>
      <c r="I12" s="12">
        <v>1.1365709385802365</v>
      </c>
      <c r="J12" s="12">
        <v>0.38181001211429372</v>
      </c>
      <c r="K12" s="11">
        <f t="shared" si="1"/>
        <v>2.0165963396224753</v>
      </c>
      <c r="L12" s="12">
        <f t="shared" si="1"/>
        <v>0.80589984136614445</v>
      </c>
      <c r="M12" s="12">
        <f t="shared" si="0"/>
        <v>0.32720074706566327</v>
      </c>
      <c r="N12" s="33">
        <f t="shared" si="0"/>
        <v>0.10991704693505806</v>
      </c>
    </row>
    <row r="13" spans="1:14" ht="15.75" thickBot="1" x14ac:dyDescent="0.3">
      <c r="A13" s="20"/>
      <c r="B13" s="34"/>
      <c r="C13" s="20"/>
      <c r="D13" s="34"/>
      <c r="E13" s="35"/>
      <c r="F13" s="34" t="s">
        <v>44</v>
      </c>
      <c r="G13" s="13">
        <v>0.81470102511690523</v>
      </c>
      <c r="H13" s="14">
        <v>0.59230405188943902</v>
      </c>
      <c r="I13" s="14">
        <v>0.2618793043534669</v>
      </c>
      <c r="J13" s="14">
        <v>9.0246134038705225E-2</v>
      </c>
      <c r="K13" s="13">
        <f t="shared" si="1"/>
        <v>0.23453950387505393</v>
      </c>
      <c r="L13" s="14">
        <f t="shared" si="1"/>
        <v>0.17051494252557145</v>
      </c>
      <c r="M13" s="14">
        <f t="shared" si="0"/>
        <v>7.5390898286144647E-2</v>
      </c>
      <c r="N13" s="36">
        <f t="shared" si="0"/>
        <v>2.5980430675218918E-2</v>
      </c>
    </row>
    <row r="16" spans="1:14" x14ac:dyDescent="0.25">
      <c r="A16" s="22" t="s">
        <v>86</v>
      </c>
    </row>
  </sheetData>
  <sheetProtection algorithmName="SHA-512" hashValue="POFi8R3UZ+Du3cTUWckwU/qu11FjR6tXtR3+JIlyQnYRB0EoXTKgFlGx1JKl6Ml609r17h2bhy57ZPHxn46Qyg==" saltValue="b1vA/UUqhKLL4W7+PZ+LMA==" spinCount="100000" sheet="1" objects="1" scenarios="1"/>
  <mergeCells count="6">
    <mergeCell ref="K6:N6"/>
    <mergeCell ref="A6:A7"/>
    <mergeCell ref="B6:B7"/>
    <mergeCell ref="C6:E6"/>
    <mergeCell ref="F6:F7"/>
    <mergeCell ref="G6:J6"/>
  </mergeCells>
  <pageMargins left="0.7" right="0.7" top="0.75" bottom="0.75" header="0.3" footer="0.3"/>
  <pageSetup orientation="portrait" horizontalDpi="4294967293" vertic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5552D-595F-46BA-B3EB-D4C7EFF7BEA8}">
  <dimension ref="A1:N43"/>
  <sheetViews>
    <sheetView topLeftCell="A8" zoomScale="80" zoomScaleNormal="80" workbookViewId="0">
      <selection activeCell="A6" sqref="A6:N43"/>
    </sheetView>
  </sheetViews>
  <sheetFormatPr defaultColWidth="8.7109375" defaultRowHeight="15" x14ac:dyDescent="0.25"/>
  <cols>
    <col min="1" max="1" width="24.28515625" style="22" customWidth="1"/>
    <col min="2" max="2" width="8.7109375" style="22"/>
    <col min="3" max="5" width="11.7109375" style="22" customWidth="1"/>
    <col min="6" max="6" width="13.7109375" style="22" customWidth="1"/>
    <col min="7" max="15" width="8.7109375" style="22"/>
    <col min="16" max="24" width="7" style="22" bestFit="1" customWidth="1"/>
    <col min="25" max="25" width="8.7109375" style="22"/>
    <col min="26" max="34" width="7" style="22" bestFit="1" customWidth="1"/>
    <col min="35" max="16384" width="8.7109375" style="22"/>
  </cols>
  <sheetData>
    <row r="1" spans="1:14" x14ac:dyDescent="0.25">
      <c r="A1" s="21" t="s">
        <v>72</v>
      </c>
    </row>
    <row r="2" spans="1:14" x14ac:dyDescent="0.25">
      <c r="A2" s="22" t="s">
        <v>87</v>
      </c>
    </row>
    <row r="3" spans="1:14" x14ac:dyDescent="0.25">
      <c r="A3" s="21" t="s">
        <v>73</v>
      </c>
    </row>
    <row r="4" spans="1:14" x14ac:dyDescent="0.25">
      <c r="A4" s="22" t="s">
        <v>74</v>
      </c>
    </row>
    <row r="5" spans="1:14" ht="15.75" thickBot="1" x14ac:dyDescent="0.3">
      <c r="G5" s="23"/>
      <c r="H5" s="23"/>
      <c r="I5" s="23"/>
      <c r="J5" s="23"/>
      <c r="K5" s="23"/>
      <c r="L5" s="23"/>
      <c r="M5" s="23"/>
      <c r="N5" s="23"/>
    </row>
    <row r="6" spans="1:14" ht="15.75" thickBot="1" x14ac:dyDescent="0.3">
      <c r="A6" s="158" t="s">
        <v>75</v>
      </c>
      <c r="B6" s="160" t="s">
        <v>76</v>
      </c>
      <c r="C6" s="167" t="s">
        <v>77</v>
      </c>
      <c r="D6" s="168"/>
      <c r="E6" s="169"/>
      <c r="F6" s="165" t="s">
        <v>1</v>
      </c>
      <c r="G6" s="155" t="s">
        <v>78</v>
      </c>
      <c r="H6" s="156"/>
      <c r="I6" s="156"/>
      <c r="J6" s="156"/>
      <c r="K6" s="155" t="s">
        <v>79</v>
      </c>
      <c r="L6" s="156"/>
      <c r="M6" s="156"/>
      <c r="N6" s="157"/>
    </row>
    <row r="7" spans="1:14" ht="30.75" thickBot="1" x14ac:dyDescent="0.3">
      <c r="A7" s="159"/>
      <c r="B7" s="161"/>
      <c r="C7" s="24" t="s">
        <v>22</v>
      </c>
      <c r="D7" s="25" t="s">
        <v>36</v>
      </c>
      <c r="E7" s="26" t="s">
        <v>80</v>
      </c>
      <c r="F7" s="166"/>
      <c r="G7" s="27" t="s">
        <v>81</v>
      </c>
      <c r="H7" s="28" t="s">
        <v>82</v>
      </c>
      <c r="I7" s="28" t="s">
        <v>83</v>
      </c>
      <c r="J7" s="28" t="s">
        <v>84</v>
      </c>
      <c r="K7" s="27" t="s">
        <v>81</v>
      </c>
      <c r="L7" s="28" t="s">
        <v>82</v>
      </c>
      <c r="M7" s="28" t="s">
        <v>83</v>
      </c>
      <c r="N7" s="37" t="s">
        <v>84</v>
      </c>
    </row>
    <row r="8" spans="1:14" ht="15.75" thickTop="1" x14ac:dyDescent="0.25">
      <c r="A8" s="19" t="s">
        <v>6</v>
      </c>
      <c r="B8" s="22" t="s">
        <v>47</v>
      </c>
      <c r="C8" s="19" t="s">
        <v>18</v>
      </c>
      <c r="D8" s="22" t="s">
        <v>19</v>
      </c>
      <c r="E8" s="32" t="s">
        <v>19</v>
      </c>
      <c r="F8" s="22" t="s">
        <v>43</v>
      </c>
      <c r="G8" s="11">
        <v>4.7179803383581369</v>
      </c>
      <c r="H8" s="12">
        <v>2.9008130620949819</v>
      </c>
      <c r="I8" s="12">
        <v>1.2468929493410374</v>
      </c>
      <c r="J8" s="12">
        <v>0.42117143114306393</v>
      </c>
      <c r="K8" s="11">
        <f>(G8*24.45)/(84.93)</f>
        <v>1.3582317116785168</v>
      </c>
      <c r="L8" s="12">
        <f>(H8*24.45)/(84.93)</f>
        <v>0.83509807333359587</v>
      </c>
      <c r="M8" s="12">
        <f t="shared" ref="M8:N23" si="0">(I8*24.45)/(84.93)</f>
        <v>0.35896070424335763</v>
      </c>
      <c r="N8" s="33">
        <f t="shared" si="0"/>
        <v>0.12124857519660792</v>
      </c>
    </row>
    <row r="9" spans="1:14" x14ac:dyDescent="0.25">
      <c r="A9" s="19"/>
      <c r="C9" s="19"/>
      <c r="E9" s="32"/>
      <c r="F9" s="22" t="s">
        <v>44</v>
      </c>
      <c r="G9" s="11">
        <v>0.8865503514810672</v>
      </c>
      <c r="H9" s="12">
        <v>0.73155608315774345</v>
      </c>
      <c r="I9" s="12">
        <v>0.34884930391521335</v>
      </c>
      <c r="J9" s="12">
        <v>0.12182354933445683</v>
      </c>
      <c r="K9" s="11">
        <f t="shared" ref="K9:N43" si="1">(G9*24.45)/(84.93)</f>
        <v>0.25522378539635099</v>
      </c>
      <c r="L9" s="12">
        <f t="shared" si="1"/>
        <v>0.21060339377377632</v>
      </c>
      <c r="M9" s="12">
        <f t="shared" si="0"/>
        <v>0.1004281818053334</v>
      </c>
      <c r="N9" s="33">
        <f t="shared" si="0"/>
        <v>3.5071067717266799E-2</v>
      </c>
    </row>
    <row r="10" spans="1:14" x14ac:dyDescent="0.25">
      <c r="A10" s="19"/>
      <c r="B10" s="22" t="s">
        <v>48</v>
      </c>
      <c r="C10" s="19" t="s">
        <v>18</v>
      </c>
      <c r="D10" s="22" t="s">
        <v>19</v>
      </c>
      <c r="E10" s="32" t="s">
        <v>20</v>
      </c>
      <c r="F10" s="22" t="s">
        <v>43</v>
      </c>
      <c r="G10" s="11">
        <v>18.806564050044038</v>
      </c>
      <c r="H10" s="12">
        <v>11.563067825008915</v>
      </c>
      <c r="I10" s="12">
        <v>4.9702988214425421</v>
      </c>
      <c r="J10" s="12">
        <v>1.6788513151365074</v>
      </c>
      <c r="K10" s="11">
        <f t="shared" si="1"/>
        <v>5.4141115156431967</v>
      </c>
      <c r="L10" s="12">
        <f t="shared" si="1"/>
        <v>3.3288238351756498</v>
      </c>
      <c r="M10" s="12">
        <f t="shared" si="0"/>
        <v>1.4308702011570722</v>
      </c>
      <c r="N10" s="33">
        <f t="shared" si="0"/>
        <v>0.48331466684431412</v>
      </c>
    </row>
    <row r="11" spans="1:14" x14ac:dyDescent="0.25">
      <c r="A11" s="19"/>
      <c r="C11" s="19"/>
      <c r="E11" s="32"/>
      <c r="F11" s="22" t="s">
        <v>44</v>
      </c>
      <c r="G11" s="11">
        <v>3.5339201889340548</v>
      </c>
      <c r="H11" s="12">
        <v>2.916090222388096</v>
      </c>
      <c r="I11" s="12">
        <v>1.3905646711910322</v>
      </c>
      <c r="J11" s="12">
        <v>0.48560659838600795</v>
      </c>
      <c r="K11" s="11">
        <f t="shared" si="1"/>
        <v>1.0173595739954979</v>
      </c>
      <c r="L11" s="12">
        <f t="shared" si="1"/>
        <v>0.83949612548438646</v>
      </c>
      <c r="M11" s="12">
        <f t="shared" si="0"/>
        <v>0.40032151431320778</v>
      </c>
      <c r="N11" s="33">
        <f t="shared" si="0"/>
        <v>0.13979843789636046</v>
      </c>
    </row>
    <row r="12" spans="1:14" x14ac:dyDescent="0.25">
      <c r="A12" s="19"/>
      <c r="B12" s="22" t="s">
        <v>49</v>
      </c>
      <c r="C12" s="19" t="s">
        <v>18</v>
      </c>
      <c r="D12" s="22" t="s">
        <v>19</v>
      </c>
      <c r="E12" s="32" t="s">
        <v>18</v>
      </c>
      <c r="F12" s="22" t="s">
        <v>43</v>
      </c>
      <c r="G12" s="11">
        <v>77.820124178407681</v>
      </c>
      <c r="H12" s="12">
        <v>47.847090602572727</v>
      </c>
      <c r="I12" s="12">
        <v>20.566716517658964</v>
      </c>
      <c r="J12" s="12">
        <v>6.9469583850272816</v>
      </c>
      <c r="K12" s="11">
        <f t="shared" si="1"/>
        <v>22.403179514447988</v>
      </c>
      <c r="L12" s="12">
        <f t="shared" si="1"/>
        <v>13.774418523877348</v>
      </c>
      <c r="M12" s="12">
        <f t="shared" si="0"/>
        <v>5.9208314948400051</v>
      </c>
      <c r="N12" s="33">
        <f t="shared" si="0"/>
        <v>1.9999191394550453</v>
      </c>
    </row>
    <row r="13" spans="1:14" x14ac:dyDescent="0.25">
      <c r="A13" s="19"/>
      <c r="C13" s="19"/>
      <c r="E13" s="32"/>
      <c r="F13" s="22" t="s">
        <v>44</v>
      </c>
      <c r="G13" s="11">
        <v>14.623091555035334</v>
      </c>
      <c r="H13" s="12">
        <v>12.066558389816599</v>
      </c>
      <c r="I13" s="12">
        <v>5.7540502934101552</v>
      </c>
      <c r="J13" s="12">
        <v>2.0094029769443611</v>
      </c>
      <c r="K13" s="11">
        <f t="shared" si="1"/>
        <v>4.2097561347063923</v>
      </c>
      <c r="L13" s="12">
        <f t="shared" si="1"/>
        <v>3.4737707833629554</v>
      </c>
      <c r="M13" s="12">
        <f t="shared" si="0"/>
        <v>1.6564998195440748</v>
      </c>
      <c r="N13" s="33">
        <f t="shared" si="0"/>
        <v>0.57847524768974001</v>
      </c>
    </row>
    <row r="14" spans="1:14" x14ac:dyDescent="0.25">
      <c r="A14" s="19"/>
      <c r="B14" s="22" t="s">
        <v>50</v>
      </c>
      <c r="C14" s="19" t="s">
        <v>18</v>
      </c>
      <c r="D14" s="22" t="s">
        <v>20</v>
      </c>
      <c r="E14" s="32" t="s">
        <v>19</v>
      </c>
      <c r="F14" s="22" t="s">
        <v>43</v>
      </c>
      <c r="G14" s="11">
        <v>14.153941015074411</v>
      </c>
      <c r="H14" s="12">
        <v>8.7024391862849448</v>
      </c>
      <c r="I14" s="12">
        <v>3.7406788480231121</v>
      </c>
      <c r="J14" s="12">
        <v>1.2635142934291916</v>
      </c>
      <c r="K14" s="11">
        <f t="shared" si="1"/>
        <v>4.07469513503555</v>
      </c>
      <c r="L14" s="12">
        <f t="shared" si="1"/>
        <v>2.5052942200007875</v>
      </c>
      <c r="M14" s="12">
        <f t="shared" si="0"/>
        <v>1.0768821127300729</v>
      </c>
      <c r="N14" s="33">
        <f t="shared" si="0"/>
        <v>0.36374572558982377</v>
      </c>
    </row>
    <row r="15" spans="1:14" x14ac:dyDescent="0.25">
      <c r="A15" s="19"/>
      <c r="C15" s="19"/>
      <c r="E15" s="32"/>
      <c r="F15" s="22" t="s">
        <v>44</v>
      </c>
      <c r="G15" s="11">
        <v>2.6596510544432013</v>
      </c>
      <c r="H15" s="12">
        <v>2.1946682494732301</v>
      </c>
      <c r="I15" s="12">
        <v>1.04654791174564</v>
      </c>
      <c r="J15" s="12">
        <v>0.36547064800337048</v>
      </c>
      <c r="K15" s="11">
        <f t="shared" si="1"/>
        <v>0.76567135618905291</v>
      </c>
      <c r="L15" s="12">
        <f t="shared" si="1"/>
        <v>0.63181018132132893</v>
      </c>
      <c r="M15" s="12">
        <f t="shared" si="0"/>
        <v>0.30128454541600019</v>
      </c>
      <c r="N15" s="33">
        <f t="shared" si="0"/>
        <v>0.10521320315180038</v>
      </c>
    </row>
    <row r="16" spans="1:14" x14ac:dyDescent="0.25">
      <c r="A16" s="19"/>
      <c r="B16" s="22" t="s">
        <v>51</v>
      </c>
      <c r="C16" s="19" t="s">
        <v>18</v>
      </c>
      <c r="D16" s="22" t="s">
        <v>20</v>
      </c>
      <c r="E16" s="32" t="s">
        <v>20</v>
      </c>
      <c r="F16" s="22" t="s">
        <v>43</v>
      </c>
      <c r="G16" s="11">
        <v>56.419692150132107</v>
      </c>
      <c r="H16" s="12">
        <v>34.689203475026737</v>
      </c>
      <c r="I16" s="12">
        <v>14.910896464327626</v>
      </c>
      <c r="J16" s="12">
        <v>5.0365539454095218</v>
      </c>
      <c r="K16" s="11">
        <f t="shared" si="1"/>
        <v>16.242334546929587</v>
      </c>
      <c r="L16" s="12">
        <f t="shared" si="1"/>
        <v>9.9864715055269482</v>
      </c>
      <c r="M16" s="12">
        <f t="shared" si="0"/>
        <v>4.2926106034712159</v>
      </c>
      <c r="N16" s="33">
        <f t="shared" si="0"/>
        <v>1.4499440005329423</v>
      </c>
    </row>
    <row r="17" spans="1:14" x14ac:dyDescent="0.25">
      <c r="A17" s="19"/>
      <c r="C17" s="19"/>
      <c r="E17" s="32"/>
      <c r="F17" s="22" t="s">
        <v>44</v>
      </c>
      <c r="G17" s="11">
        <v>10.601760566802163</v>
      </c>
      <c r="H17" s="12">
        <v>8.748270667164288</v>
      </c>
      <c r="I17" s="12">
        <v>4.171694013573096</v>
      </c>
      <c r="J17" s="12">
        <v>1.4568197951580237</v>
      </c>
      <c r="K17" s="11">
        <f t="shared" si="1"/>
        <v>3.0520787219864927</v>
      </c>
      <c r="L17" s="12">
        <f t="shared" si="1"/>
        <v>2.5184883764531594</v>
      </c>
      <c r="M17" s="12">
        <f t="shared" si="0"/>
        <v>1.200964542939623</v>
      </c>
      <c r="N17" s="33">
        <f t="shared" si="0"/>
        <v>0.41939531368908134</v>
      </c>
    </row>
    <row r="18" spans="1:14" x14ac:dyDescent="0.25">
      <c r="A18" s="19"/>
      <c r="B18" s="22" t="s">
        <v>52</v>
      </c>
      <c r="C18" s="19" t="s">
        <v>18</v>
      </c>
      <c r="D18" s="22" t="s">
        <v>20</v>
      </c>
      <c r="E18" s="32" t="s">
        <v>18</v>
      </c>
      <c r="F18" s="22" t="s">
        <v>43</v>
      </c>
      <c r="G18" s="11">
        <v>233.460372535223</v>
      </c>
      <c r="H18" s="12">
        <v>143.54127180771815</v>
      </c>
      <c r="I18" s="12">
        <v>61.700149552976882</v>
      </c>
      <c r="J18" s="12">
        <v>20.840875155081839</v>
      </c>
      <c r="K18" s="11">
        <f t="shared" si="1"/>
        <v>67.209538543343953</v>
      </c>
      <c r="L18" s="12">
        <f t="shared" si="1"/>
        <v>41.323255571632032</v>
      </c>
      <c r="M18" s="12">
        <f t="shared" si="0"/>
        <v>17.762494484520012</v>
      </c>
      <c r="N18" s="33">
        <f t="shared" si="0"/>
        <v>5.9997574183651352</v>
      </c>
    </row>
    <row r="19" spans="1:14" x14ac:dyDescent="0.25">
      <c r="A19" s="19"/>
      <c r="C19" s="19"/>
      <c r="E19" s="32"/>
      <c r="F19" s="22" t="s">
        <v>44</v>
      </c>
      <c r="G19" s="11">
        <v>43.869274665105991</v>
      </c>
      <c r="H19" s="12">
        <v>36.19967516944979</v>
      </c>
      <c r="I19" s="12">
        <v>17.262150880230461</v>
      </c>
      <c r="J19" s="12">
        <v>6.028208930833082</v>
      </c>
      <c r="K19" s="11">
        <f t="shared" si="1"/>
        <v>12.629268404119172</v>
      </c>
      <c r="L19" s="12">
        <f t="shared" si="1"/>
        <v>10.421312350088865</v>
      </c>
      <c r="M19" s="12">
        <f t="shared" si="0"/>
        <v>4.9694994586322228</v>
      </c>
      <c r="N19" s="33">
        <f t="shared" si="0"/>
        <v>1.7354257430692199</v>
      </c>
    </row>
    <row r="20" spans="1:14" x14ac:dyDescent="0.25">
      <c r="A20" s="19"/>
      <c r="B20" s="22" t="s">
        <v>47</v>
      </c>
      <c r="C20" s="19" t="s">
        <v>20</v>
      </c>
      <c r="D20" s="22" t="s">
        <v>19</v>
      </c>
      <c r="E20" s="32" t="s">
        <v>19</v>
      </c>
      <c r="F20" s="22" t="s">
        <v>43</v>
      </c>
      <c r="G20" s="11">
        <v>8.0277072401436165</v>
      </c>
      <c r="H20" s="12">
        <v>3.2363604384513436</v>
      </c>
      <c r="I20" s="12">
        <v>1.3198602650880558</v>
      </c>
      <c r="J20" s="12">
        <v>0.44356928638941368</v>
      </c>
      <c r="K20" s="11">
        <f t="shared" si="1"/>
        <v>2.3110495940363993</v>
      </c>
      <c r="L20" s="12">
        <f t="shared" si="1"/>
        <v>0.93169684116490459</v>
      </c>
      <c r="M20" s="12">
        <f t="shared" si="0"/>
        <v>0.37996683717653318</v>
      </c>
      <c r="N20" s="33">
        <f t="shared" si="0"/>
        <v>0.12769656248935787</v>
      </c>
    </row>
    <row r="21" spans="1:14" x14ac:dyDescent="0.25">
      <c r="A21" s="19"/>
      <c r="C21" s="19"/>
      <c r="E21" s="32"/>
      <c r="F21" s="22" t="s">
        <v>44</v>
      </c>
      <c r="G21" s="11">
        <v>0.9756970694114</v>
      </c>
      <c r="H21" s="12">
        <v>0.71675227387862672</v>
      </c>
      <c r="I21" s="12">
        <v>0.31747162684176894</v>
      </c>
      <c r="J21" s="12">
        <v>0.10943974030731927</v>
      </c>
      <c r="K21" s="11">
        <f t="shared" si="1"/>
        <v>0.28088771161084103</v>
      </c>
      <c r="L21" s="12">
        <f t="shared" si="1"/>
        <v>0.20634161187251174</v>
      </c>
      <c r="M21" s="12">
        <f t="shared" si="0"/>
        <v>9.1395046229615556E-2</v>
      </c>
      <c r="N21" s="33">
        <f t="shared" si="0"/>
        <v>3.1505965507052348E-2</v>
      </c>
    </row>
    <row r="22" spans="1:14" x14ac:dyDescent="0.25">
      <c r="A22" s="19"/>
      <c r="B22" s="22" t="s">
        <v>48</v>
      </c>
      <c r="C22" s="19" t="s">
        <v>20</v>
      </c>
      <c r="D22" s="22" t="s">
        <v>19</v>
      </c>
      <c r="E22" s="32" t="s">
        <v>20</v>
      </c>
      <c r="F22" s="22" t="s">
        <v>43</v>
      </c>
      <c r="G22" s="11">
        <v>31.999622626511869</v>
      </c>
      <c r="H22" s="12">
        <v>12.900609055090897</v>
      </c>
      <c r="I22" s="12">
        <v>5.2611572817882326</v>
      </c>
      <c r="J22" s="12">
        <v>1.7681324628024766</v>
      </c>
      <c r="K22" s="11">
        <f t="shared" si="1"/>
        <v>9.2121838363147894</v>
      </c>
      <c r="L22" s="12">
        <f t="shared" si="1"/>
        <v>3.7138807417517055</v>
      </c>
      <c r="M22" s="12">
        <f t="shared" si="0"/>
        <v>1.5146037388404836</v>
      </c>
      <c r="N22" s="33">
        <f t="shared" si="0"/>
        <v>0.50901729324762213</v>
      </c>
    </row>
    <row r="23" spans="1:14" x14ac:dyDescent="0.25">
      <c r="A23" s="19"/>
      <c r="C23" s="19"/>
      <c r="E23" s="32"/>
      <c r="F23" s="22" t="s">
        <v>44</v>
      </c>
      <c r="G23" s="11">
        <v>3.8892721277663078</v>
      </c>
      <c r="H23" s="12">
        <v>2.857080059685885</v>
      </c>
      <c r="I23" s="12">
        <v>1.2654886320168865</v>
      </c>
      <c r="J23" s="12">
        <v>0.43624291287869948</v>
      </c>
      <c r="K23" s="11">
        <f t="shared" si="1"/>
        <v>1.1196597612608763</v>
      </c>
      <c r="L23" s="12">
        <f t="shared" si="1"/>
        <v>0.82250803555068741</v>
      </c>
      <c r="M23" s="12">
        <f t="shared" si="0"/>
        <v>0.364314106355974</v>
      </c>
      <c r="N23" s="33">
        <f t="shared" si="0"/>
        <v>0.12558741575278703</v>
      </c>
    </row>
    <row r="24" spans="1:14" x14ac:dyDescent="0.25">
      <c r="A24" s="19"/>
      <c r="B24" s="22" t="s">
        <v>49</v>
      </c>
      <c r="C24" s="19" t="s">
        <v>20</v>
      </c>
      <c r="D24" s="22" t="s">
        <v>19</v>
      </c>
      <c r="E24" s="32" t="s">
        <v>18</v>
      </c>
      <c r="F24" s="22" t="s">
        <v>43</v>
      </c>
      <c r="G24" s="11">
        <v>132.41199188915672</v>
      </c>
      <c r="H24" s="12">
        <v>53.381733950594409</v>
      </c>
      <c r="I24" s="12">
        <v>21.770266588911298</v>
      </c>
      <c r="J24" s="12">
        <v>7.3163969480560338</v>
      </c>
      <c r="K24" s="11">
        <f t="shared" si="1"/>
        <v>38.119312394794321</v>
      </c>
      <c r="L24" s="12">
        <f t="shared" si="1"/>
        <v>15.367754563664583</v>
      </c>
      <c r="M24" s="12">
        <f t="shared" si="1"/>
        <v>6.2673144719048768</v>
      </c>
      <c r="N24" s="33">
        <f t="shared" si="1"/>
        <v>2.1062746424110443</v>
      </c>
    </row>
    <row r="25" spans="1:14" x14ac:dyDescent="0.25">
      <c r="A25" s="19"/>
      <c r="C25" s="19"/>
      <c r="E25" s="32"/>
      <c r="F25" s="22" t="s">
        <v>44</v>
      </c>
      <c r="G25" s="11">
        <v>16.093510709399638</v>
      </c>
      <c r="H25" s="12">
        <v>11.822378848191963</v>
      </c>
      <c r="I25" s="12">
        <v>5.2364952060281729</v>
      </c>
      <c r="J25" s="12">
        <v>1.8051398204283458</v>
      </c>
      <c r="K25" s="11">
        <f t="shared" si="1"/>
        <v>4.6330664882234913</v>
      </c>
      <c r="L25" s="12">
        <f t="shared" si="1"/>
        <v>3.4034753660460786</v>
      </c>
      <c r="M25" s="12">
        <f t="shared" si="1"/>
        <v>1.5075039183726457</v>
      </c>
      <c r="N25" s="33">
        <f t="shared" si="1"/>
        <v>0.5196711245669734</v>
      </c>
    </row>
    <row r="26" spans="1:14" x14ac:dyDescent="0.25">
      <c r="A26" s="19"/>
      <c r="B26" s="22" t="s">
        <v>50</v>
      </c>
      <c r="C26" s="19" t="s">
        <v>20</v>
      </c>
      <c r="D26" s="22" t="s">
        <v>20</v>
      </c>
      <c r="E26" s="32" t="s">
        <v>19</v>
      </c>
      <c r="F26" s="22" t="s">
        <v>43</v>
      </c>
      <c r="G26" s="11">
        <v>24.083121720430846</v>
      </c>
      <c r="H26" s="12">
        <v>9.7090813153540303</v>
      </c>
      <c r="I26" s="12">
        <v>3.9595807952641668</v>
      </c>
      <c r="J26" s="12">
        <v>1.3307078591682409</v>
      </c>
      <c r="K26" s="11">
        <f t="shared" si="1"/>
        <v>6.9331487821091971</v>
      </c>
      <c r="L26" s="12">
        <f t="shared" si="1"/>
        <v>2.7950905234947134</v>
      </c>
      <c r="M26" s="12">
        <f t="shared" si="1"/>
        <v>1.1399005115295995</v>
      </c>
      <c r="N26" s="33">
        <f t="shared" si="1"/>
        <v>0.38308968746807354</v>
      </c>
    </row>
    <row r="27" spans="1:14" x14ac:dyDescent="0.25">
      <c r="A27" s="19"/>
      <c r="C27" s="19"/>
      <c r="E27" s="32"/>
      <c r="F27" s="22" t="s">
        <v>44</v>
      </c>
      <c r="G27" s="11">
        <v>2.9270912082342</v>
      </c>
      <c r="H27" s="12">
        <v>2.1502568216358799</v>
      </c>
      <c r="I27" s="12">
        <v>0.95241488052530665</v>
      </c>
      <c r="J27" s="12">
        <v>0.32831922092195781</v>
      </c>
      <c r="K27" s="11">
        <f t="shared" si="1"/>
        <v>0.84266313483252309</v>
      </c>
      <c r="L27" s="12">
        <f t="shared" si="1"/>
        <v>0.61902483561753519</v>
      </c>
      <c r="M27" s="12">
        <f t="shared" si="1"/>
        <v>0.27418513868884664</v>
      </c>
      <c r="N27" s="33">
        <f t="shared" si="1"/>
        <v>9.4517896521157038E-2</v>
      </c>
    </row>
    <row r="28" spans="1:14" x14ac:dyDescent="0.25">
      <c r="A28" s="19"/>
      <c r="B28" s="22" t="s">
        <v>51</v>
      </c>
      <c r="C28" s="19" t="s">
        <v>20</v>
      </c>
      <c r="D28" s="22" t="s">
        <v>20</v>
      </c>
      <c r="E28" s="32" t="s">
        <v>20</v>
      </c>
      <c r="F28" s="22" t="s">
        <v>43</v>
      </c>
      <c r="G28" s="11">
        <v>95.998867879535595</v>
      </c>
      <c r="H28" s="12">
        <v>38.701827165272682</v>
      </c>
      <c r="I28" s="12">
        <v>15.783471845364696</v>
      </c>
      <c r="J28" s="12">
        <v>5.3043973884074296</v>
      </c>
      <c r="K28" s="11">
        <f t="shared" si="1"/>
        <v>27.636551508944368</v>
      </c>
      <c r="L28" s="12">
        <f t="shared" si="1"/>
        <v>11.141642225255115</v>
      </c>
      <c r="M28" s="12">
        <f t="shared" si="1"/>
        <v>4.5438112165214504</v>
      </c>
      <c r="N28" s="33">
        <f t="shared" si="1"/>
        <v>1.5270518797428663</v>
      </c>
    </row>
    <row r="29" spans="1:14" x14ac:dyDescent="0.25">
      <c r="A29" s="19"/>
      <c r="C29" s="19"/>
      <c r="E29" s="32"/>
      <c r="F29" s="22" t="s">
        <v>44</v>
      </c>
      <c r="G29" s="11">
        <v>11.667816383298923</v>
      </c>
      <c r="H29" s="12">
        <v>8.5712401790576536</v>
      </c>
      <c r="I29" s="12">
        <v>3.7964658960506594</v>
      </c>
      <c r="J29" s="12">
        <v>1.3087287386360984</v>
      </c>
      <c r="K29" s="11">
        <f t="shared" si="1"/>
        <v>3.3589792837826287</v>
      </c>
      <c r="L29" s="12">
        <f t="shared" si="1"/>
        <v>2.4675241066520619</v>
      </c>
      <c r="M29" s="12">
        <f t="shared" si="1"/>
        <v>1.0929423190679219</v>
      </c>
      <c r="N29" s="33">
        <f t="shared" si="1"/>
        <v>0.37676224725836105</v>
      </c>
    </row>
    <row r="30" spans="1:14" x14ac:dyDescent="0.25">
      <c r="A30" s="19"/>
      <c r="B30" s="22" t="s">
        <v>52</v>
      </c>
      <c r="C30" s="19" t="s">
        <v>20</v>
      </c>
      <c r="D30" s="22" t="s">
        <v>20</v>
      </c>
      <c r="E30" s="32" t="s">
        <v>18</v>
      </c>
      <c r="F30" s="22" t="s">
        <v>43</v>
      </c>
      <c r="G30" s="11">
        <v>397.23597566747014</v>
      </c>
      <c r="H30" s="12">
        <v>160.14520185178318</v>
      </c>
      <c r="I30" s="12">
        <v>65.310799766733879</v>
      </c>
      <c r="J30" s="12">
        <v>21.949190844168097</v>
      </c>
      <c r="K30" s="11">
        <f t="shared" si="1"/>
        <v>114.35793718438295</v>
      </c>
      <c r="L30" s="12">
        <f t="shared" si="1"/>
        <v>46.103263690993735</v>
      </c>
      <c r="M30" s="12">
        <f t="shared" si="1"/>
        <v>18.801943415714625</v>
      </c>
      <c r="N30" s="33">
        <f t="shared" si="1"/>
        <v>6.318823927233133</v>
      </c>
    </row>
    <row r="31" spans="1:14" x14ac:dyDescent="0.25">
      <c r="A31" s="19"/>
      <c r="C31" s="19"/>
      <c r="E31" s="32"/>
      <c r="F31" s="22" t="s">
        <v>44</v>
      </c>
      <c r="G31" s="11">
        <v>48.280532128198907</v>
      </c>
      <c r="H31" s="12">
        <v>35.467136544575879</v>
      </c>
      <c r="I31" s="12">
        <v>15.709485618084514</v>
      </c>
      <c r="J31" s="12">
        <v>5.4154194612850359</v>
      </c>
      <c r="K31" s="11">
        <f t="shared" si="1"/>
        <v>13.899199464670472</v>
      </c>
      <c r="L31" s="12">
        <f t="shared" si="1"/>
        <v>10.210426098138234</v>
      </c>
      <c r="M31" s="12">
        <f t="shared" si="1"/>
        <v>4.5225117551179359</v>
      </c>
      <c r="N31" s="33">
        <f t="shared" si="1"/>
        <v>1.5590133737009197</v>
      </c>
    </row>
    <row r="32" spans="1:14" x14ac:dyDescent="0.25">
      <c r="A32" s="19"/>
      <c r="B32" s="22" t="s">
        <v>47</v>
      </c>
      <c r="C32" s="19" t="s">
        <v>19</v>
      </c>
      <c r="D32" s="22" t="s">
        <v>19</v>
      </c>
      <c r="E32" s="32" t="s">
        <v>19</v>
      </c>
      <c r="F32" s="22" t="s">
        <v>43</v>
      </c>
      <c r="G32" s="11">
        <v>8.2576340848422731</v>
      </c>
      <c r="H32" s="12">
        <v>3.300028800151396</v>
      </c>
      <c r="I32" s="12">
        <v>1.3398338519552684</v>
      </c>
      <c r="J32" s="12">
        <v>0.4500924331966526</v>
      </c>
      <c r="K32" s="11">
        <f t="shared" si="1"/>
        <v>2.3772418859577717</v>
      </c>
      <c r="L32" s="12">
        <f t="shared" si="1"/>
        <v>0.95002595271048651</v>
      </c>
      <c r="M32" s="12">
        <f t="shared" si="1"/>
        <v>0.38571691605211711</v>
      </c>
      <c r="N32" s="33">
        <f t="shared" si="1"/>
        <v>0.12957447299727018</v>
      </c>
    </row>
    <row r="33" spans="1:14" x14ac:dyDescent="0.25">
      <c r="A33" s="19"/>
      <c r="C33" s="19"/>
      <c r="E33" s="32"/>
      <c r="F33" s="22" t="s">
        <v>44</v>
      </c>
      <c r="G33" s="11">
        <v>0.96040112906443975</v>
      </c>
      <c r="H33" s="12">
        <v>0.69823096160021758</v>
      </c>
      <c r="I33" s="12">
        <v>0.30871346889932955</v>
      </c>
      <c r="J33" s="12">
        <v>0.10638563884467461</v>
      </c>
      <c r="K33" s="11">
        <f t="shared" si="1"/>
        <v>0.27648425298040208</v>
      </c>
      <c r="L33" s="12">
        <f t="shared" si="1"/>
        <v>0.20100961981779486</v>
      </c>
      <c r="M33" s="12">
        <f t="shared" si="1"/>
        <v>8.8873711463424085E-2</v>
      </c>
      <c r="N33" s="33">
        <f t="shared" si="1"/>
        <v>3.0626738134372944E-2</v>
      </c>
    </row>
    <row r="34" spans="1:14" x14ac:dyDescent="0.25">
      <c r="A34" s="19"/>
      <c r="B34" s="22" t="s">
        <v>48</v>
      </c>
      <c r="C34" s="19" t="s">
        <v>19</v>
      </c>
      <c r="D34" s="22" t="s">
        <v>19</v>
      </c>
      <c r="E34" s="32" t="s">
        <v>20</v>
      </c>
      <c r="F34" s="22" t="s">
        <v>43</v>
      </c>
      <c r="G34" s="11">
        <v>32.916144871527116</v>
      </c>
      <c r="H34" s="12">
        <v>13.154400515928161</v>
      </c>
      <c r="I34" s="12">
        <v>5.3407749388762387</v>
      </c>
      <c r="J34" s="12">
        <v>1.7941346860929772</v>
      </c>
      <c r="K34" s="11">
        <f t="shared" si="1"/>
        <v>9.476036054501801</v>
      </c>
      <c r="L34" s="12">
        <f t="shared" si="1"/>
        <v>3.7869432781637054</v>
      </c>
      <c r="M34" s="12">
        <f t="shared" si="1"/>
        <v>1.537524399570517</v>
      </c>
      <c r="N34" s="33">
        <f t="shared" si="1"/>
        <v>0.51650292093457306</v>
      </c>
    </row>
    <row r="35" spans="1:14" x14ac:dyDescent="0.25">
      <c r="A35" s="19"/>
      <c r="C35" s="19"/>
      <c r="E35" s="32"/>
      <c r="F35" s="22" t="s">
        <v>44</v>
      </c>
      <c r="G35" s="11">
        <v>3.8283002581927965</v>
      </c>
      <c r="H35" s="12">
        <v>2.783251382863551</v>
      </c>
      <c r="I35" s="12">
        <v>1.2305773253787993</v>
      </c>
      <c r="J35" s="12">
        <v>0.42406881492717047</v>
      </c>
      <c r="K35" s="11">
        <f t="shared" si="1"/>
        <v>1.1021069270318364</v>
      </c>
      <c r="L35" s="12">
        <f t="shared" si="1"/>
        <v>0.80125393042521853</v>
      </c>
      <c r="M35" s="12">
        <f t="shared" si="1"/>
        <v>0.35426369487238474</v>
      </c>
      <c r="N35" s="33">
        <f t="shared" si="1"/>
        <v>0.12208268603519742</v>
      </c>
    </row>
    <row r="36" spans="1:14" x14ac:dyDescent="0.25">
      <c r="A36" s="19"/>
      <c r="B36" s="22" t="s">
        <v>49</v>
      </c>
      <c r="C36" s="19" t="s">
        <v>19</v>
      </c>
      <c r="D36" s="22" t="s">
        <v>19</v>
      </c>
      <c r="E36" s="32" t="s">
        <v>18</v>
      </c>
      <c r="F36" s="22" t="s">
        <v>43</v>
      </c>
      <c r="G36" s="11">
        <v>136.2044908660867</v>
      </c>
      <c r="H36" s="12">
        <v>54.431903611847829</v>
      </c>
      <c r="I36" s="12">
        <v>22.099718366753088</v>
      </c>
      <c r="J36" s="12">
        <v>7.4239921600254792</v>
      </c>
      <c r="K36" s="11">
        <f t="shared" si="1"/>
        <v>39.211112700763209</v>
      </c>
      <c r="L36" s="12">
        <f t="shared" si="1"/>
        <v>15.670081753322494</v>
      </c>
      <c r="M36" s="12">
        <f t="shared" si="1"/>
        <v>6.3621584136007652</v>
      </c>
      <c r="N36" s="33">
        <f t="shared" si="1"/>
        <v>2.1372495974640637</v>
      </c>
    </row>
    <row r="37" spans="1:14" x14ac:dyDescent="0.25">
      <c r="A37" s="19"/>
      <c r="C37" s="19"/>
      <c r="E37" s="32"/>
      <c r="F37" s="22" t="s">
        <v>44</v>
      </c>
      <c r="G37" s="11">
        <v>15.841213774724364</v>
      </c>
      <c r="H37" s="12">
        <v>11.516881428091555</v>
      </c>
      <c r="I37" s="12">
        <v>5.0920348883126643</v>
      </c>
      <c r="J37" s="12">
        <v>1.7547643338786978</v>
      </c>
      <c r="K37" s="11">
        <f t="shared" si="1"/>
        <v>4.560434202190164</v>
      </c>
      <c r="L37" s="12">
        <f t="shared" si="1"/>
        <v>3.3155275040249439</v>
      </c>
      <c r="M37" s="12">
        <f t="shared" si="1"/>
        <v>1.4659160840603394</v>
      </c>
      <c r="N37" s="33">
        <f t="shared" si="1"/>
        <v>0.50516882095059645</v>
      </c>
    </row>
    <row r="38" spans="1:14" x14ac:dyDescent="0.25">
      <c r="A38" s="19"/>
      <c r="B38" s="22" t="s">
        <v>50</v>
      </c>
      <c r="C38" s="19" t="s">
        <v>19</v>
      </c>
      <c r="D38" s="22" t="s">
        <v>20</v>
      </c>
      <c r="E38" s="32" t="s">
        <v>19</v>
      </c>
      <c r="F38" s="22" t="s">
        <v>43</v>
      </c>
      <c r="G38" s="11">
        <v>24.772902254526816</v>
      </c>
      <c r="H38" s="12">
        <v>9.9000864004541871</v>
      </c>
      <c r="I38" s="12">
        <v>4.0195015558658049</v>
      </c>
      <c r="J38" s="12">
        <v>1.3502772995899577</v>
      </c>
      <c r="K38" s="11">
        <f t="shared" si="1"/>
        <v>7.1317256578733135</v>
      </c>
      <c r="L38" s="12">
        <f t="shared" si="1"/>
        <v>2.8500778581314594</v>
      </c>
      <c r="M38" s="12">
        <f t="shared" si="1"/>
        <v>1.1571507481563512</v>
      </c>
      <c r="N38" s="33">
        <f t="shared" si="1"/>
        <v>0.38872341899181045</v>
      </c>
    </row>
    <row r="39" spans="1:14" x14ac:dyDescent="0.25">
      <c r="A39" s="19"/>
      <c r="C39" s="19"/>
      <c r="E39" s="32"/>
      <c r="F39" s="22" t="s">
        <v>44</v>
      </c>
      <c r="G39" s="11">
        <v>2.8812033871933189</v>
      </c>
      <c r="H39" s="12">
        <v>2.0946928848006525</v>
      </c>
      <c r="I39" s="12">
        <v>0.92614040669798858</v>
      </c>
      <c r="J39" s="12">
        <v>0.31915691653402384</v>
      </c>
      <c r="K39" s="11">
        <f t="shared" si="1"/>
        <v>0.82945275894120618</v>
      </c>
      <c r="L39" s="12">
        <f t="shared" si="1"/>
        <v>0.60302885945338458</v>
      </c>
      <c r="M39" s="12">
        <f t="shared" si="1"/>
        <v>0.26662113439027224</v>
      </c>
      <c r="N39" s="33">
        <f t="shared" si="1"/>
        <v>9.1880214403118832E-2</v>
      </c>
    </row>
    <row r="40" spans="1:14" x14ac:dyDescent="0.25">
      <c r="A40" s="19"/>
      <c r="B40" s="22" t="s">
        <v>51</v>
      </c>
      <c r="C40" s="19" t="s">
        <v>19</v>
      </c>
      <c r="D40" s="22" t="s">
        <v>20</v>
      </c>
      <c r="E40" s="32" t="s">
        <v>20</v>
      </c>
      <c r="F40" s="22" t="s">
        <v>43</v>
      </c>
      <c r="G40" s="11">
        <v>98.748434614581356</v>
      </c>
      <c r="H40" s="12">
        <v>39.463201547784479</v>
      </c>
      <c r="I40" s="12">
        <v>16.022324816628714</v>
      </c>
      <c r="J40" s="12">
        <v>5.3824040582789312</v>
      </c>
      <c r="K40" s="11">
        <f t="shared" si="1"/>
        <v>28.428108163505403</v>
      </c>
      <c r="L40" s="12">
        <f t="shared" si="1"/>
        <v>11.360829834491115</v>
      </c>
      <c r="M40" s="12">
        <f t="shared" si="1"/>
        <v>4.6125731987115506</v>
      </c>
      <c r="N40" s="33">
        <f t="shared" si="1"/>
        <v>1.549508762803719</v>
      </c>
    </row>
    <row r="41" spans="1:14" x14ac:dyDescent="0.25">
      <c r="A41" s="19"/>
      <c r="C41" s="19"/>
      <c r="E41" s="32"/>
      <c r="F41" s="22" t="s">
        <v>44</v>
      </c>
      <c r="G41" s="11">
        <v>11.484900774578389</v>
      </c>
      <c r="H41" s="12">
        <v>8.3497541485906535</v>
      </c>
      <c r="I41" s="12">
        <v>3.6917319761363978</v>
      </c>
      <c r="J41" s="12">
        <v>1.2722064447815113</v>
      </c>
      <c r="K41" s="11">
        <f t="shared" si="1"/>
        <v>3.3063207810955091</v>
      </c>
      <c r="L41" s="12">
        <f t="shared" si="1"/>
        <v>2.4037617912756559</v>
      </c>
      <c r="M41" s="12">
        <f t="shared" si="1"/>
        <v>1.0627910846171542</v>
      </c>
      <c r="N41" s="33">
        <f t="shared" si="1"/>
        <v>0.36624805810559224</v>
      </c>
    </row>
    <row r="42" spans="1:14" x14ac:dyDescent="0.25">
      <c r="A42" s="19"/>
      <c r="B42" s="22" t="s">
        <v>52</v>
      </c>
      <c r="C42" s="19" t="s">
        <v>19</v>
      </c>
      <c r="D42" s="22" t="s">
        <v>20</v>
      </c>
      <c r="E42" s="32" t="s">
        <v>18</v>
      </c>
      <c r="F42" s="22" t="s">
        <v>43</v>
      </c>
      <c r="G42" s="11">
        <v>408.61347259825999</v>
      </c>
      <c r="H42" s="12">
        <v>163.29571083554345</v>
      </c>
      <c r="I42" s="12">
        <v>66.299155100259256</v>
      </c>
      <c r="J42" s="12">
        <v>22.271976480076432</v>
      </c>
      <c r="K42" s="11">
        <f t="shared" si="1"/>
        <v>117.6333381022896</v>
      </c>
      <c r="L42" s="12">
        <f t="shared" si="1"/>
        <v>47.010245259967462</v>
      </c>
      <c r="M42" s="12">
        <f t="shared" si="1"/>
        <v>19.08647524080229</v>
      </c>
      <c r="N42" s="33">
        <f t="shared" si="1"/>
        <v>6.4117487923921894</v>
      </c>
    </row>
    <row r="43" spans="1:14" ht="15.75" thickBot="1" x14ac:dyDescent="0.3">
      <c r="A43" s="20"/>
      <c r="B43" s="34"/>
      <c r="C43" s="20"/>
      <c r="D43" s="34"/>
      <c r="E43" s="35"/>
      <c r="F43" s="34" t="s">
        <v>44</v>
      </c>
      <c r="G43" s="13">
        <v>47.523641324173084</v>
      </c>
      <c r="H43" s="14">
        <v>34.550644284274654</v>
      </c>
      <c r="I43" s="14">
        <v>15.276104664937991</v>
      </c>
      <c r="J43" s="14">
        <v>5.2642930016360925</v>
      </c>
      <c r="K43" s="13">
        <f t="shared" si="1"/>
        <v>13.68130260657049</v>
      </c>
      <c r="L43" s="14">
        <f t="shared" si="1"/>
        <v>9.9465825120748281</v>
      </c>
      <c r="M43" s="14">
        <f t="shared" si="1"/>
        <v>4.3977482521810183</v>
      </c>
      <c r="N43" s="36">
        <f t="shared" si="1"/>
        <v>1.5155064628517891</v>
      </c>
    </row>
  </sheetData>
  <sheetProtection algorithmName="SHA-512" hashValue="C9eX5YZnOAQ6X/0CZgZIf1In+0kpy04EMq9hPkJQX2HgUDKoJOAzxE/XezgxZQdY+boKVCc/4zoYA4LzC1EB/Q==" saltValue="4Lou9kz22EsZwuooYub8+Q==" spinCount="100000" sheet="1" objects="1" scenarios="1"/>
  <mergeCells count="6">
    <mergeCell ref="K6:N6"/>
    <mergeCell ref="A6:A7"/>
    <mergeCell ref="B6:B7"/>
    <mergeCell ref="C6:E6"/>
    <mergeCell ref="F6:F7"/>
    <mergeCell ref="G6:J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2A9AC79283EA4F4F8CFC9249EAB8280E" ma:contentTypeVersion="10" ma:contentTypeDescription="Create a new document." ma:contentTypeScope="" ma:versionID="b3884dbed5490c5400f3c71663aeb672">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fecc2597-e8fd-4279-ac06-bd7c891938be" xmlns:ns6="6fcc2850-1593-43c8-94a6-7c12222c7876" targetNamespace="http://schemas.microsoft.com/office/2006/metadata/properties" ma:root="true" ma:fieldsID="dc9586bd54a7bd1250edd2775978eff7" ns1:_="" ns2:_="" ns3:_="" ns4:_="" ns5:_="" ns6:_="">
    <xsd:import namespace="http://schemas.microsoft.com/sharepoint/v3"/>
    <xsd:import namespace="4ffa91fb-a0ff-4ac5-b2db-65c790d184a4"/>
    <xsd:import namespace="http://schemas.microsoft.com/sharepoint.v3"/>
    <xsd:import namespace="http://schemas.microsoft.com/sharepoint/v3/fields"/>
    <xsd:import namespace="fecc2597-e8fd-4279-ac06-bd7c891938be"/>
    <xsd:import namespace="6fcc2850-1593-43c8-94a6-7c12222c7876"/>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SharedWithUsers" minOccurs="0"/>
                <xsd:element ref="ns5:SharedWithDetails" minOccurs="0"/>
                <xsd:element ref="ns6:MediaServiceMetadata" minOccurs="0"/>
                <xsd:element ref="ns6:MediaServiceFastMetadata"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3" nillable="true" ma:displayName="Unified Compliance Policy Properties" ma:hidden="true" ma:internalName="_ip_UnifiedCompliancePolicyProperties">
      <xsd:simpleType>
        <xsd:restriction base="dms:Note"/>
      </xsd:simpleType>
    </xsd:element>
    <xsd:element name="_ip_UnifiedCompliancePolicyUIAction" ma:index="3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160cad11-562a-4490-8456-b2fd6f157897}" ma:internalName="TaxCatchAllLabel" ma:readOnly="true" ma:showField="CatchAllDataLabel" ma:web="fecc2597-e8fd-4279-ac06-bd7c891938be">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160cad11-562a-4490-8456-b2fd6f157897}" ma:internalName="TaxCatchAll" ma:showField="CatchAllData" ma:web="fecc2597-e8fd-4279-ac06-bd7c891938be">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cc2597-e8fd-4279-ac06-bd7c891938be" elementFormDefault="qualified">
    <xsd:import namespace="http://schemas.microsoft.com/office/2006/documentManagement/types"/>
    <xsd:import namespace="http://schemas.microsoft.com/office/infopath/2007/PartnerControls"/>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fcc2850-1593-43c8-94a6-7c12222c7876" elementFormDefault="qualified">
    <xsd:import namespace="http://schemas.microsoft.com/office/2006/documentManagement/types"/>
    <xsd:import namespace="http://schemas.microsoft.com/office/infopath/2007/PartnerControls"/>
    <xsd:element name="MediaServiceMetadata" ma:index="31" nillable="true" ma:displayName="MediaServiceMetadata" ma:description="" ma:hidden="true" ma:internalName="MediaServiceMetadata" ma:readOnly="true">
      <xsd:simpleType>
        <xsd:restriction base="dms:Note"/>
      </xsd:simpleType>
    </xsd:element>
    <xsd:element name="MediaServiceFastMetadata" ma:index="32"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2019-07-03T17:06:27+00:00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3E557A80-E554-4BA2-AE54-C735D4AA2F06}">
  <ds:schemaRefs>
    <ds:schemaRef ds:uri="Microsoft.SharePoint.Taxonomy.ContentTypeSync"/>
  </ds:schemaRefs>
</ds:datastoreItem>
</file>

<file path=customXml/itemProps2.xml><?xml version="1.0" encoding="utf-8"?>
<ds:datastoreItem xmlns:ds="http://schemas.openxmlformats.org/officeDocument/2006/customXml" ds:itemID="{A97EE250-ED71-46C6-B98A-D496BF7A2D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fecc2597-e8fd-4279-ac06-bd7c891938be"/>
    <ds:schemaRef ds:uri="6fcc2850-1593-43c8-94a6-7c12222c78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E87168D-6EA1-417D-A88C-5D32059801AE}">
  <ds:schemaRefs>
    <ds:schemaRef ds:uri="http://schemas.microsoft.com/sharepoint/v3/contenttype/forms"/>
  </ds:schemaRefs>
</ds:datastoreItem>
</file>

<file path=customXml/itemProps4.xml><?xml version="1.0" encoding="utf-8"?>
<ds:datastoreItem xmlns:ds="http://schemas.openxmlformats.org/officeDocument/2006/customXml" ds:itemID="{3CB387E6-31E5-4FBD-AB99-7DC2FC313BB4}">
  <ds:schemaRefs>
    <ds:schemaRef ds:uri="http://schemas.microsoft.com/sharepoint/v3"/>
    <ds:schemaRef ds:uri="http://purl.org/dc/elements/1.1/"/>
    <ds:schemaRef ds:uri="http://schemas.microsoft.com/office/infopath/2007/PartnerControls"/>
    <ds:schemaRef ds:uri="http://schemas.openxmlformats.org/package/2006/metadata/core-properties"/>
    <ds:schemaRef ds:uri="6fcc2850-1593-43c8-94a6-7c12222c7876"/>
    <ds:schemaRef ds:uri="http://purl.org/dc/terms/"/>
    <ds:schemaRef ds:uri="fecc2597-e8fd-4279-ac06-bd7c891938be"/>
    <ds:schemaRef ds:uri="4ffa91fb-a0ff-4ac5-b2db-65c790d184a4"/>
    <ds:schemaRef ds:uri="http://schemas.microsoft.com/office/2006/documentManagement/types"/>
    <ds:schemaRef ds:uri="http://schemas.microsoft.com/sharepoint/v3/fields"/>
    <ds:schemaRef ds:uri="http://schemas.microsoft.com/sharepoint.v3"/>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Cover Page</vt:lpstr>
      <vt:lpstr>Read Me</vt:lpstr>
      <vt:lpstr>Exposure Summary for RE</vt:lpstr>
      <vt:lpstr>Risk Calculations</vt:lpstr>
      <vt:lpstr>Risk Summary by Scenario</vt:lpstr>
      <vt:lpstr>1. Adhesives</vt:lpstr>
      <vt:lpstr>2. Adhesive Remover</vt:lpstr>
      <vt:lpstr>3. Auto AC Leak Sealant</vt:lpstr>
      <vt:lpstr>4. Auto AC Refrig.</vt:lpstr>
      <vt:lpstr>5. Brake Cleaner</vt:lpstr>
      <vt:lpstr>6. Brush Cleaner</vt:lpstr>
      <vt:lpstr>7. Carbon Remover</vt:lpstr>
      <vt:lpstr>8. Carburetor Cleaner</vt:lpstr>
      <vt:lpstr>9.  Coil Cleaner</vt:lpstr>
      <vt:lpstr>10. Cold Pipe Spray</vt:lpstr>
      <vt:lpstr>11. Electronics Cleaner</vt:lpstr>
      <vt:lpstr>12. Engine Cleaner</vt:lpstr>
      <vt:lpstr>13. Gasket Remover</vt:lpstr>
      <vt:lpstr>14. Sealants</vt:lpstr>
      <vt:lpstr>15. Weld Spatter Prot.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Anonymous</dc:creator>
  <cp:lastModifiedBy>Merilis, Giorvanni</cp:lastModifiedBy>
  <dcterms:created xsi:type="dcterms:W3CDTF">2018-12-07T15:29:51Z</dcterms:created>
  <dcterms:modified xsi:type="dcterms:W3CDTF">2020-06-17T19:13:56Z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0x0101002A9AC79283EA4F4F8CFC9249EAB8280E</vt:lpwstr>
  </property>
  <property fmtid="{D5CDD505-2E9C-101B-9397-08002B2CF9AE}" pid="3" name="TaxKeyword">
    <vt:lpwstr/>
  </property>
  <property fmtid="{D5CDD505-2E9C-101B-9397-08002B2CF9AE}" pid="4" name="EPA Subject">
    <vt:lpwstr/>
  </property>
  <property fmtid="{D5CDD505-2E9C-101B-9397-08002B2CF9AE}" pid="5" name="Document Type">
    <vt:lpwstr/>
  </property>
</Properties>
</file>