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omments26.xml" ContentType="application/vnd.openxmlformats-officedocument.spreadsheetml.comments+xml"/>
  <Override PartName="/xl/comments27.xml" ContentType="application/vnd.openxmlformats-officedocument.spreadsheetml.comments+xml"/>
  <Override PartName="/xl/comments28.xml" ContentType="application/vnd.openxmlformats-officedocument.spreadsheetml.comments+xml"/>
  <Override PartName="/xl/comments29.xml" ContentType="application/vnd.openxmlformats-officedocument.spreadsheetml.comments+xml"/>
  <Override PartName="/xl/comments30.xml" ContentType="application/vnd.openxmlformats-officedocument.spreadsheetml.comments+xml"/>
  <Override PartName="/xl/comments31.xml" ContentType="application/vnd.openxmlformats-officedocument.spreadsheetml.comments+xml"/>
  <Override PartName="/xl/comments32.xml" ContentType="application/vnd.openxmlformats-officedocument.spreadsheetml.comments+xml"/>
  <Override PartName="/xl/comments33.xml" ContentType="application/vnd.openxmlformats-officedocument.spreadsheetml.comments+xml"/>
  <Override PartName="/xl/comments34.xml" ContentType="application/vnd.openxmlformats-officedocument.spreadsheetml.comments+xml"/>
  <Override PartName="/xl/comments35.xml" ContentType="application/vnd.openxmlformats-officedocument.spreadsheetml.comments+xml"/>
  <Override PartName="/xl/comments3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6925"/>
  <workbookPr defaultThemeVersion="164011"/>
  <mc:AlternateContent xmlns:mc="http://schemas.openxmlformats.org/markup-compatibility/2006">
    <mc:Choice Requires="x15">
      <x15ac:absPath xmlns:x15ac="http://schemas.microsoft.com/office/spreadsheetml/2010/11/ac" url="C:\Users\ggarwood\Documents\Emission Factors\ONG Consent Decree\b13s05_2017\"/>
    </mc:Choice>
  </mc:AlternateContent>
  <bookViews>
    <workbookView xWindow="6870" yWindow="-105" windowWidth="9540" windowHeight="11325" firstSheet="30" activeTab="34"/>
  </bookViews>
  <sheets>
    <sheet name="Enterprise Jackrabbit" sheetId="23" r:id="rId1"/>
    <sheet name="Cimarron Greeley 24&quot; and 48&quot;" sheetId="24" r:id="rId2"/>
    <sheet name="Cimarron Greeley 30&quot;" sheetId="25" r:id="rId3"/>
    <sheet name="ETC Debeque and Rifle Bolton" sheetId="26" r:id="rId4"/>
    <sheet name="Questar Wonsits" sheetId="27" r:id="rId5"/>
    <sheet name="Cimarron Parshall" sheetId="28" r:id="rId6"/>
    <sheet name="Shell Pinedale" sheetId="29" r:id="rId7"/>
    <sheet name="Abutec 20 and 100" sheetId="1" r:id="rId8"/>
    <sheet name="Alphabet Energy" sheetId="30" r:id="rId9"/>
    <sheet name="Big Iron PI36" sheetId="2" r:id="rId10"/>
    <sheet name="Big Iron PI48" sheetId="3" r:id="rId11"/>
    <sheet name="Black Gold Rush" sheetId="4" r:id="rId12"/>
    <sheet name="Cimarron CEI 1-24" sheetId="6" r:id="rId13"/>
    <sheet name="Cimarron CEI 1-30" sheetId="7" r:id="rId14"/>
    <sheet name="Cimarron CEI 1-48" sheetId="8" r:id="rId15"/>
    <sheet name="Cimarron CEI 1-60" sheetId="9" r:id="rId16"/>
    <sheet name="Cimarron 48&quot;HV ECD" sheetId="5" r:id="rId17"/>
    <sheet name="COMM Engineering" sheetId="10" r:id="rId18"/>
    <sheet name="COMM Model 2" sheetId="31" r:id="rId19"/>
    <sheet name="COMM Model 3" sheetId="32" r:id="rId20"/>
    <sheet name="COMM Model 4" sheetId="33" r:id="rId21"/>
    <sheet name="Coyote North" sheetId="11" r:id="rId22"/>
    <sheet name="Hy-Bon CH2.5" sheetId="12" r:id="rId23"/>
    <sheet name="Hy-Bon CH10.0" sheetId="13" r:id="rId24"/>
    <sheet name="JLCC Combustion" sheetId="14" r:id="rId25"/>
    <sheet name="John Zink" sheetId="15" r:id="rId26"/>
    <sheet name="Kimark" sheetId="16" r:id="rId27"/>
    <sheet name="Leed EC36" sheetId="17" r:id="rId28"/>
    <sheet name="Leed EC48" sheetId="18" r:id="rId29"/>
    <sheet name="Questar Q100" sheetId="19" r:id="rId30"/>
    <sheet name="Questar Q250" sheetId="20" r:id="rId31"/>
    <sheet name="REM (Spartan)" sheetId="21" r:id="rId32"/>
    <sheet name="SFI SCD36" sheetId="34" r:id="rId33"/>
    <sheet name="SFI SCD48" sheetId="35" r:id="rId34"/>
    <sheet name="SFI SCD60" sheetId="36" r:id="rId35"/>
    <sheet name="Zeeco" sheetId="22" r:id="rId36"/>
  </sheets>
  <externalReferences>
    <externalReference r:id="rId37"/>
  </externalReferenc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7" i="36" l="1"/>
  <c r="J83" i="36"/>
  <c r="I83" i="36"/>
  <c r="I87" i="36" s="1"/>
  <c r="E83" i="36"/>
  <c r="J82" i="36"/>
  <c r="I82" i="36"/>
  <c r="J86" i="36" s="1"/>
  <c r="J81" i="36"/>
  <c r="I81" i="36"/>
  <c r="J87" i="36" s="1"/>
  <c r="E81" i="36"/>
  <c r="P77" i="36"/>
  <c r="P76" i="36"/>
  <c r="M76" i="36"/>
  <c r="P75" i="36"/>
  <c r="P74" i="36"/>
  <c r="M74" i="36"/>
  <c r="P73" i="36"/>
  <c r="F73" i="36"/>
  <c r="M77" i="36" s="1"/>
  <c r="P72" i="36"/>
  <c r="M72" i="36"/>
  <c r="F72" i="36"/>
  <c r="P71" i="36"/>
  <c r="F71" i="36"/>
  <c r="M71" i="36" s="1"/>
  <c r="P70" i="36"/>
  <c r="F70" i="36"/>
  <c r="M70" i="36" s="1"/>
  <c r="P69" i="36"/>
  <c r="F69" i="36"/>
  <c r="M69" i="36" s="1"/>
  <c r="P68" i="36"/>
  <c r="M68" i="36"/>
  <c r="F68" i="36"/>
  <c r="P67" i="36"/>
  <c r="F67" i="36"/>
  <c r="M67" i="36" s="1"/>
  <c r="P66" i="36"/>
  <c r="F66" i="36"/>
  <c r="M66" i="36" s="1"/>
  <c r="P65" i="36"/>
  <c r="P64" i="36"/>
  <c r="F64" i="36"/>
  <c r="M65" i="36" s="1"/>
  <c r="P63" i="36"/>
  <c r="F63" i="36"/>
  <c r="M63" i="36" s="1"/>
  <c r="P60" i="36"/>
  <c r="F60" i="36"/>
  <c r="M60" i="36" s="1"/>
  <c r="P59" i="36"/>
  <c r="M59" i="36"/>
  <c r="P58" i="36"/>
  <c r="M58" i="36"/>
  <c r="P57" i="36"/>
  <c r="M57" i="36"/>
  <c r="P56" i="36"/>
  <c r="M56" i="36"/>
  <c r="P55" i="36"/>
  <c r="M55" i="36"/>
  <c r="P54" i="36"/>
  <c r="M54" i="36"/>
  <c r="P53" i="36"/>
  <c r="M53" i="36"/>
  <c r="P52" i="36"/>
  <c r="M52" i="36"/>
  <c r="P51" i="36"/>
  <c r="M51" i="36"/>
  <c r="P50" i="36"/>
  <c r="M50" i="36"/>
  <c r="P49" i="36"/>
  <c r="M49" i="36"/>
  <c r="P48" i="36"/>
  <c r="M48" i="36"/>
  <c r="P47" i="36"/>
  <c r="M47" i="36"/>
  <c r="F47" i="36"/>
  <c r="C47" i="36"/>
  <c r="P46" i="36"/>
  <c r="M46" i="36"/>
  <c r="F46" i="36"/>
  <c r="P45" i="36"/>
  <c r="M45" i="36"/>
  <c r="P44" i="36"/>
  <c r="P43" i="36"/>
  <c r="M43" i="36"/>
  <c r="P42" i="36"/>
  <c r="F42" i="36"/>
  <c r="M44" i="36" s="1"/>
  <c r="P41" i="36"/>
  <c r="P40" i="36"/>
  <c r="P39" i="36"/>
  <c r="P38" i="36"/>
  <c r="P37" i="36"/>
  <c r="P36" i="36"/>
  <c r="C36" i="36"/>
  <c r="F36" i="36" s="1"/>
  <c r="P35" i="36"/>
  <c r="F35" i="36"/>
  <c r="M35" i="36" s="1"/>
  <c r="C35" i="36"/>
  <c r="P34" i="36"/>
  <c r="C34" i="36"/>
  <c r="E82" i="36" s="1"/>
  <c r="P33" i="36"/>
  <c r="M33" i="36"/>
  <c r="P32" i="36"/>
  <c r="M32" i="36"/>
  <c r="P31" i="36"/>
  <c r="M31" i="36"/>
  <c r="P30" i="36"/>
  <c r="M30" i="36"/>
  <c r="P29" i="36"/>
  <c r="M29" i="36"/>
  <c r="P28" i="36"/>
  <c r="M28" i="36"/>
  <c r="F28" i="36"/>
  <c r="P25" i="36"/>
  <c r="F25" i="36"/>
  <c r="M25" i="36" s="1"/>
  <c r="P24" i="36"/>
  <c r="F24" i="36"/>
  <c r="M24" i="36" s="1"/>
  <c r="P23" i="36"/>
  <c r="P22" i="36"/>
  <c r="M22" i="36"/>
  <c r="P21" i="36"/>
  <c r="P20" i="36"/>
  <c r="M20" i="36"/>
  <c r="P19" i="36"/>
  <c r="F19" i="36"/>
  <c r="M23" i="36" s="1"/>
  <c r="P18" i="36"/>
  <c r="M18" i="36"/>
  <c r="F18" i="36"/>
  <c r="P17" i="36"/>
  <c r="F17" i="36"/>
  <c r="M17" i="36" s="1"/>
  <c r="P16" i="36"/>
  <c r="M16" i="36"/>
  <c r="P15" i="36"/>
  <c r="M15" i="36"/>
  <c r="F15" i="36"/>
  <c r="P14" i="36"/>
  <c r="F14" i="36"/>
  <c r="F81" i="36" s="1"/>
  <c r="P13" i="36"/>
  <c r="M13" i="36"/>
  <c r="P12" i="36"/>
  <c r="M12" i="36"/>
  <c r="F12" i="36"/>
  <c r="C87" i="35"/>
  <c r="J83" i="35"/>
  <c r="I83" i="35"/>
  <c r="E83" i="35"/>
  <c r="J82" i="35"/>
  <c r="I82" i="35"/>
  <c r="J81" i="35"/>
  <c r="I81" i="35"/>
  <c r="I87" i="35" s="1"/>
  <c r="E81" i="35"/>
  <c r="P77" i="35"/>
  <c r="M77" i="35"/>
  <c r="P76" i="35"/>
  <c r="P75" i="35"/>
  <c r="M75" i="35"/>
  <c r="P74" i="35"/>
  <c r="P73" i="35"/>
  <c r="M73" i="35"/>
  <c r="F73" i="35"/>
  <c r="M76" i="35" s="1"/>
  <c r="P72" i="35"/>
  <c r="F72" i="35"/>
  <c r="M72" i="35" s="1"/>
  <c r="P71" i="35"/>
  <c r="F71" i="35"/>
  <c r="M71" i="35" s="1"/>
  <c r="P70" i="35"/>
  <c r="M70" i="35"/>
  <c r="F70" i="35"/>
  <c r="P69" i="35"/>
  <c r="M69" i="35"/>
  <c r="F69" i="35"/>
  <c r="P68" i="35"/>
  <c r="F68" i="35"/>
  <c r="M68" i="35" s="1"/>
  <c r="P67" i="35"/>
  <c r="F67" i="35"/>
  <c r="M67" i="35" s="1"/>
  <c r="P66" i="35"/>
  <c r="M66" i="35"/>
  <c r="F66" i="35"/>
  <c r="P65" i="35"/>
  <c r="M65" i="35"/>
  <c r="P64" i="35"/>
  <c r="F64" i="35"/>
  <c r="M64" i="35" s="1"/>
  <c r="P63" i="35"/>
  <c r="M63" i="35"/>
  <c r="F63" i="35"/>
  <c r="P60" i="35"/>
  <c r="M60" i="35"/>
  <c r="F60" i="35"/>
  <c r="P59" i="35"/>
  <c r="P58" i="35"/>
  <c r="P57" i="35"/>
  <c r="P56" i="35"/>
  <c r="P55" i="35"/>
  <c r="P54" i="35"/>
  <c r="P53" i="35"/>
  <c r="P52" i="35"/>
  <c r="P51" i="35"/>
  <c r="P50" i="35"/>
  <c r="P49" i="35"/>
  <c r="P48" i="35"/>
  <c r="P47" i="35"/>
  <c r="F47" i="35"/>
  <c r="M58" i="35" s="1"/>
  <c r="C47" i="35"/>
  <c r="P46" i="35"/>
  <c r="F46" i="35"/>
  <c r="M46" i="35" s="1"/>
  <c r="P45" i="35"/>
  <c r="P44" i="35"/>
  <c r="M44" i="35"/>
  <c r="P43" i="35"/>
  <c r="P42" i="35"/>
  <c r="M42" i="35"/>
  <c r="F42" i="35"/>
  <c r="M45" i="35" s="1"/>
  <c r="P41" i="35"/>
  <c r="P40" i="35"/>
  <c r="P39" i="35"/>
  <c r="P38" i="35"/>
  <c r="P37" i="35"/>
  <c r="P36" i="35"/>
  <c r="C36" i="35"/>
  <c r="F36" i="35" s="1"/>
  <c r="P35" i="35"/>
  <c r="F35" i="35"/>
  <c r="M35" i="35" s="1"/>
  <c r="C35" i="35"/>
  <c r="P34" i="35"/>
  <c r="C34" i="35"/>
  <c r="E82" i="35" s="1"/>
  <c r="P33" i="35"/>
  <c r="P32" i="35"/>
  <c r="P31" i="35"/>
  <c r="P30" i="35"/>
  <c r="P29" i="35"/>
  <c r="P28" i="35"/>
  <c r="F28" i="35"/>
  <c r="M33" i="35" s="1"/>
  <c r="P25" i="35"/>
  <c r="F25" i="35"/>
  <c r="M25" i="35" s="1"/>
  <c r="P24" i="35"/>
  <c r="F24" i="35"/>
  <c r="M24" i="35" s="1"/>
  <c r="P23" i="35"/>
  <c r="M23" i="35"/>
  <c r="P22" i="35"/>
  <c r="P21" i="35"/>
  <c r="M21" i="35"/>
  <c r="P20" i="35"/>
  <c r="P19" i="35"/>
  <c r="M19" i="35"/>
  <c r="F19" i="35"/>
  <c r="M22" i="35" s="1"/>
  <c r="P18" i="35"/>
  <c r="F18" i="35"/>
  <c r="M18" i="35" s="1"/>
  <c r="P17" i="35"/>
  <c r="F17" i="35"/>
  <c r="M17" i="35" s="1"/>
  <c r="P16" i="35"/>
  <c r="P15" i="35"/>
  <c r="F15" i="35"/>
  <c r="M16" i="35" s="1"/>
  <c r="P14" i="35"/>
  <c r="F14" i="35"/>
  <c r="F81" i="35" s="1"/>
  <c r="P13" i="35"/>
  <c r="M13" i="35"/>
  <c r="P12" i="35"/>
  <c r="F12" i="35"/>
  <c r="M12" i="35" s="1"/>
  <c r="M60" i="34"/>
  <c r="M57" i="34"/>
  <c r="M53" i="34"/>
  <c r="M49" i="34"/>
  <c r="C87" i="34"/>
  <c r="J83" i="34"/>
  <c r="I83" i="34"/>
  <c r="E83" i="34"/>
  <c r="J82" i="34"/>
  <c r="I82" i="34"/>
  <c r="J81" i="34"/>
  <c r="I81" i="34"/>
  <c r="I87" i="34" s="1"/>
  <c r="E81" i="34"/>
  <c r="P77" i="34"/>
  <c r="M77" i="34"/>
  <c r="P76" i="34"/>
  <c r="P75" i="34"/>
  <c r="M75" i="34"/>
  <c r="P74" i="34"/>
  <c r="P73" i="34"/>
  <c r="M73" i="34"/>
  <c r="F73" i="34"/>
  <c r="M76" i="34" s="1"/>
  <c r="P72" i="34"/>
  <c r="F72" i="34"/>
  <c r="M72" i="34" s="1"/>
  <c r="P71" i="34"/>
  <c r="M71" i="34"/>
  <c r="F71" i="34"/>
  <c r="P70" i="34"/>
  <c r="M70" i="34"/>
  <c r="F70" i="34"/>
  <c r="P69" i="34"/>
  <c r="M69" i="34"/>
  <c r="F69" i="34"/>
  <c r="P68" i="34"/>
  <c r="F68" i="34"/>
  <c r="M68" i="34" s="1"/>
  <c r="P67" i="34"/>
  <c r="M67" i="34"/>
  <c r="F67" i="34"/>
  <c r="P66" i="34"/>
  <c r="M66" i="34"/>
  <c r="F66" i="34"/>
  <c r="P65" i="34"/>
  <c r="M65" i="34"/>
  <c r="P64" i="34"/>
  <c r="M64" i="34"/>
  <c r="F64" i="34"/>
  <c r="P63" i="34"/>
  <c r="M63" i="34"/>
  <c r="F63" i="34"/>
  <c r="F83" i="34" s="1"/>
  <c r="P60" i="34"/>
  <c r="F60" i="34"/>
  <c r="P59" i="34"/>
  <c r="P58" i="34"/>
  <c r="P57" i="34"/>
  <c r="P56" i="34"/>
  <c r="P55" i="34"/>
  <c r="P54" i="34"/>
  <c r="P53" i="34"/>
  <c r="P52" i="34"/>
  <c r="P51" i="34"/>
  <c r="P50" i="34"/>
  <c r="P49" i="34"/>
  <c r="P48" i="34"/>
  <c r="P47" i="34"/>
  <c r="F47" i="34"/>
  <c r="M56" i="34" s="1"/>
  <c r="C47" i="34"/>
  <c r="E82" i="34" s="1"/>
  <c r="P46" i="34"/>
  <c r="F46" i="34"/>
  <c r="M46" i="34" s="1"/>
  <c r="P45" i="34"/>
  <c r="P44" i="34"/>
  <c r="M44" i="34"/>
  <c r="P43" i="34"/>
  <c r="P42" i="34"/>
  <c r="M42" i="34"/>
  <c r="F42" i="34"/>
  <c r="M45" i="34" s="1"/>
  <c r="P41" i="34"/>
  <c r="P40" i="34"/>
  <c r="M40" i="34"/>
  <c r="P39" i="34"/>
  <c r="P38" i="34"/>
  <c r="M38" i="34"/>
  <c r="P37" i="34"/>
  <c r="P36" i="34"/>
  <c r="M36" i="34"/>
  <c r="F36" i="34"/>
  <c r="M41" i="34" s="1"/>
  <c r="C36" i="34"/>
  <c r="P35" i="34"/>
  <c r="M35" i="34"/>
  <c r="F35" i="34"/>
  <c r="C35" i="34"/>
  <c r="P34" i="34"/>
  <c r="M34" i="34"/>
  <c r="F34" i="34"/>
  <c r="C34" i="34"/>
  <c r="C86" i="34" s="1"/>
  <c r="P33" i="34"/>
  <c r="P32" i="34"/>
  <c r="P31" i="34"/>
  <c r="P30" i="34"/>
  <c r="P29" i="34"/>
  <c r="P28" i="34"/>
  <c r="F28" i="34"/>
  <c r="M33" i="34" s="1"/>
  <c r="P25" i="34"/>
  <c r="M25" i="34"/>
  <c r="F25" i="34"/>
  <c r="P24" i="34"/>
  <c r="M24" i="34"/>
  <c r="F24" i="34"/>
  <c r="P23" i="34"/>
  <c r="M23" i="34"/>
  <c r="P22" i="34"/>
  <c r="P21" i="34"/>
  <c r="M21" i="34"/>
  <c r="P20" i="34"/>
  <c r="P19" i="34"/>
  <c r="M19" i="34"/>
  <c r="F19" i="34"/>
  <c r="M22" i="34" s="1"/>
  <c r="P18" i="34"/>
  <c r="F18" i="34"/>
  <c r="M18" i="34" s="1"/>
  <c r="P17" i="34"/>
  <c r="M17" i="34"/>
  <c r="F17" i="34"/>
  <c r="P16" i="34"/>
  <c r="P15" i="34"/>
  <c r="F15" i="34"/>
  <c r="F81" i="34" s="1"/>
  <c r="P14" i="34"/>
  <c r="M14" i="34"/>
  <c r="F14" i="34"/>
  <c r="P13" i="34"/>
  <c r="M13" i="34"/>
  <c r="P12" i="34"/>
  <c r="F12" i="34"/>
  <c r="M12" i="34" s="1"/>
  <c r="C87" i="33"/>
  <c r="J83" i="33"/>
  <c r="I83" i="33"/>
  <c r="E83" i="33"/>
  <c r="J82" i="33"/>
  <c r="I82" i="33"/>
  <c r="J81" i="33"/>
  <c r="I81" i="33"/>
  <c r="J87" i="33" s="1"/>
  <c r="E81" i="33"/>
  <c r="P77" i="33"/>
  <c r="P76" i="33"/>
  <c r="M76" i="33"/>
  <c r="P75" i="33"/>
  <c r="P74" i="33"/>
  <c r="M74" i="33"/>
  <c r="P73" i="33"/>
  <c r="F73" i="33"/>
  <c r="M77" i="33" s="1"/>
  <c r="P72" i="33"/>
  <c r="M72" i="33"/>
  <c r="F72" i="33"/>
  <c r="P71" i="33"/>
  <c r="M71" i="33"/>
  <c r="F71" i="33"/>
  <c r="P70" i="33"/>
  <c r="F70" i="33"/>
  <c r="M70" i="33" s="1"/>
  <c r="P69" i="33"/>
  <c r="F69" i="33"/>
  <c r="M69" i="33" s="1"/>
  <c r="P68" i="33"/>
  <c r="M68" i="33"/>
  <c r="F68" i="33"/>
  <c r="P67" i="33"/>
  <c r="M67" i="33"/>
  <c r="F67" i="33"/>
  <c r="P66" i="33"/>
  <c r="F66" i="33"/>
  <c r="M66" i="33" s="1"/>
  <c r="P65" i="33"/>
  <c r="P64" i="33"/>
  <c r="M64" i="33"/>
  <c r="F64" i="33"/>
  <c r="M65" i="33" s="1"/>
  <c r="P63" i="33"/>
  <c r="F63" i="33"/>
  <c r="M63" i="33" s="1"/>
  <c r="P60" i="33"/>
  <c r="M60" i="33"/>
  <c r="F60" i="33"/>
  <c r="P59" i="33"/>
  <c r="P58" i="33"/>
  <c r="P57" i="33"/>
  <c r="P56" i="33"/>
  <c r="P55" i="33"/>
  <c r="P54" i="33"/>
  <c r="P53" i="33"/>
  <c r="P52" i="33"/>
  <c r="P51" i="33"/>
  <c r="P50" i="33"/>
  <c r="P49" i="33"/>
  <c r="P48" i="33"/>
  <c r="P47" i="33"/>
  <c r="F47" i="33"/>
  <c r="M58" i="33" s="1"/>
  <c r="C47" i="33"/>
  <c r="P46" i="33"/>
  <c r="F46" i="33"/>
  <c r="M46" i="33" s="1"/>
  <c r="P45" i="33"/>
  <c r="M45" i="33"/>
  <c r="P44" i="33"/>
  <c r="M44" i="33"/>
  <c r="P43" i="33"/>
  <c r="M43" i="33"/>
  <c r="P42" i="33"/>
  <c r="M42" i="33"/>
  <c r="F42" i="33"/>
  <c r="P41" i="33"/>
  <c r="P40" i="33"/>
  <c r="P39" i="33"/>
  <c r="P38" i="33"/>
  <c r="P37" i="33"/>
  <c r="P36" i="33"/>
  <c r="F36" i="33"/>
  <c r="M40" i="33" s="1"/>
  <c r="C36" i="33"/>
  <c r="P35" i="33"/>
  <c r="F35" i="33"/>
  <c r="M35" i="33" s="1"/>
  <c r="C35" i="33"/>
  <c r="P34" i="33"/>
  <c r="F34" i="33"/>
  <c r="M34" i="33" s="1"/>
  <c r="C34" i="33"/>
  <c r="E82" i="33" s="1"/>
  <c r="P33" i="33"/>
  <c r="P32" i="33"/>
  <c r="P31" i="33"/>
  <c r="P30" i="33"/>
  <c r="P29" i="33"/>
  <c r="P28" i="33"/>
  <c r="F28" i="33"/>
  <c r="F82" i="33" s="1"/>
  <c r="P25" i="33"/>
  <c r="M25" i="33"/>
  <c r="F25" i="33"/>
  <c r="P24" i="33"/>
  <c r="F24" i="33"/>
  <c r="M24" i="33" s="1"/>
  <c r="P23" i="33"/>
  <c r="M23" i="33"/>
  <c r="P22" i="33"/>
  <c r="M22" i="33"/>
  <c r="P21" i="33"/>
  <c r="M21" i="33"/>
  <c r="P20" i="33"/>
  <c r="M20" i="33"/>
  <c r="P19" i="33"/>
  <c r="M19" i="33"/>
  <c r="F19" i="33"/>
  <c r="P18" i="33"/>
  <c r="F18" i="33"/>
  <c r="M18" i="33" s="1"/>
  <c r="P17" i="33"/>
  <c r="M17" i="33"/>
  <c r="F17" i="33"/>
  <c r="P16" i="33"/>
  <c r="P15" i="33"/>
  <c r="F15" i="33"/>
  <c r="M16" i="33" s="1"/>
  <c r="P14" i="33"/>
  <c r="M14" i="33"/>
  <c r="F14" i="33"/>
  <c r="F81" i="33" s="1"/>
  <c r="P13" i="33"/>
  <c r="M13" i="33"/>
  <c r="P12" i="33"/>
  <c r="F12" i="33"/>
  <c r="M12" i="33" s="1"/>
  <c r="M36" i="36" l="1"/>
  <c r="M41" i="36"/>
  <c r="M39" i="36"/>
  <c r="M37" i="36"/>
  <c r="M40" i="36"/>
  <c r="M38" i="36"/>
  <c r="F83" i="36"/>
  <c r="F87" i="36" s="1"/>
  <c r="E87" i="36" s="1"/>
  <c r="M64" i="36"/>
  <c r="C86" i="36"/>
  <c r="M14" i="36"/>
  <c r="M81" i="36" s="1"/>
  <c r="F34" i="36"/>
  <c r="M34" i="36" s="1"/>
  <c r="M19" i="36"/>
  <c r="M21" i="36"/>
  <c r="M42" i="36"/>
  <c r="M73" i="36"/>
  <c r="M83" i="36" s="1"/>
  <c r="M75" i="36"/>
  <c r="I86" i="36"/>
  <c r="M40" i="35"/>
  <c r="M38" i="35"/>
  <c r="M36" i="35"/>
  <c r="M37" i="35"/>
  <c r="M41" i="35"/>
  <c r="M39" i="35"/>
  <c r="M83" i="35"/>
  <c r="J87" i="35"/>
  <c r="M15" i="35"/>
  <c r="M28" i="35"/>
  <c r="M32" i="35"/>
  <c r="M49" i="35"/>
  <c r="M51" i="35"/>
  <c r="M53" i="35"/>
  <c r="M55" i="35"/>
  <c r="M57" i="35"/>
  <c r="M59" i="35"/>
  <c r="F83" i="35"/>
  <c r="F87" i="35" s="1"/>
  <c r="E87" i="35" s="1"/>
  <c r="C86" i="35"/>
  <c r="J86" i="35"/>
  <c r="M14" i="35"/>
  <c r="M20" i="35"/>
  <c r="M81" i="35" s="1"/>
  <c r="F34" i="35"/>
  <c r="M34" i="35" s="1"/>
  <c r="M43" i="35"/>
  <c r="M74" i="35"/>
  <c r="I86" i="35"/>
  <c r="M30" i="35"/>
  <c r="M47" i="35"/>
  <c r="M29" i="35"/>
  <c r="M31" i="35"/>
  <c r="M48" i="35"/>
  <c r="M50" i="35"/>
  <c r="M52" i="35"/>
  <c r="M54" i="35"/>
  <c r="M56" i="35"/>
  <c r="M54" i="34"/>
  <c r="M50" i="34"/>
  <c r="M58" i="34"/>
  <c r="M47" i="34"/>
  <c r="M51" i="34"/>
  <c r="M55" i="34"/>
  <c r="M59" i="34"/>
  <c r="M48" i="34"/>
  <c r="M52" i="34"/>
  <c r="F87" i="34"/>
  <c r="E87" i="34" s="1"/>
  <c r="F82" i="34"/>
  <c r="F86" i="34" s="1"/>
  <c r="I86" i="34"/>
  <c r="J87" i="34"/>
  <c r="M15" i="34"/>
  <c r="M81" i="34" s="1"/>
  <c r="M28" i="34"/>
  <c r="M30" i="34"/>
  <c r="M32" i="34"/>
  <c r="M37" i="34"/>
  <c r="M39" i="34"/>
  <c r="J86" i="34"/>
  <c r="M20" i="34"/>
  <c r="M43" i="34"/>
  <c r="M74" i="34"/>
  <c r="M83" i="34" s="1"/>
  <c r="M16" i="34"/>
  <c r="M29" i="34"/>
  <c r="M31" i="34"/>
  <c r="F86" i="33"/>
  <c r="M83" i="33"/>
  <c r="M15" i="33"/>
  <c r="M81" i="33" s="1"/>
  <c r="M28" i="33"/>
  <c r="M30" i="33"/>
  <c r="M32" i="33"/>
  <c r="M37" i="33"/>
  <c r="M39" i="33"/>
  <c r="M41" i="33"/>
  <c r="M47" i="33"/>
  <c r="M49" i="33"/>
  <c r="M51" i="33"/>
  <c r="M53" i="33"/>
  <c r="M55" i="33"/>
  <c r="M57" i="33"/>
  <c r="M59" i="33"/>
  <c r="F83" i="33"/>
  <c r="F87" i="33" s="1"/>
  <c r="E87" i="33" s="1"/>
  <c r="C86" i="33"/>
  <c r="J86" i="33"/>
  <c r="M29" i="33"/>
  <c r="M31" i="33"/>
  <c r="M33" i="33"/>
  <c r="M36" i="33"/>
  <c r="M38" i="33"/>
  <c r="M48" i="33"/>
  <c r="M50" i="33"/>
  <c r="M52" i="33"/>
  <c r="M54" i="33"/>
  <c r="M56" i="33"/>
  <c r="I87" i="33"/>
  <c r="M73" i="33"/>
  <c r="M75" i="33"/>
  <c r="I86" i="33"/>
  <c r="C87" i="32"/>
  <c r="J83" i="32"/>
  <c r="I83" i="32"/>
  <c r="E83" i="32"/>
  <c r="J82" i="32"/>
  <c r="I82" i="32"/>
  <c r="J86" i="32" s="1"/>
  <c r="J81" i="32"/>
  <c r="I81" i="32"/>
  <c r="J87" i="32" s="1"/>
  <c r="E81" i="32"/>
  <c r="P77" i="32"/>
  <c r="P76" i="32"/>
  <c r="P75" i="32"/>
  <c r="P74" i="32"/>
  <c r="P73" i="32"/>
  <c r="F73" i="32"/>
  <c r="M77" i="32" s="1"/>
  <c r="P72" i="32"/>
  <c r="M72" i="32"/>
  <c r="F72" i="32"/>
  <c r="P71" i="32"/>
  <c r="F71" i="32"/>
  <c r="M71" i="32" s="1"/>
  <c r="P70" i="32"/>
  <c r="M70" i="32"/>
  <c r="F70" i="32"/>
  <c r="P69" i="32"/>
  <c r="F69" i="32"/>
  <c r="M69" i="32" s="1"/>
  <c r="P68" i="32"/>
  <c r="M68" i="32"/>
  <c r="F68" i="32"/>
  <c r="P67" i="32"/>
  <c r="F67" i="32"/>
  <c r="M67" i="32" s="1"/>
  <c r="P66" i="32"/>
  <c r="M66" i="32"/>
  <c r="F66" i="32"/>
  <c r="P65" i="32"/>
  <c r="P64" i="32"/>
  <c r="F64" i="32"/>
  <c r="M65" i="32" s="1"/>
  <c r="P63" i="32"/>
  <c r="M63" i="32"/>
  <c r="F63" i="32"/>
  <c r="P60" i="32"/>
  <c r="F60" i="32"/>
  <c r="M60" i="32" s="1"/>
  <c r="P59" i="32"/>
  <c r="M59" i="32"/>
  <c r="P58" i="32"/>
  <c r="P57" i="32"/>
  <c r="M57" i="32"/>
  <c r="P56" i="32"/>
  <c r="P55" i="32"/>
  <c r="M55" i="32"/>
  <c r="P54" i="32"/>
  <c r="P53" i="32"/>
  <c r="M53" i="32"/>
  <c r="P52" i="32"/>
  <c r="P51" i="32"/>
  <c r="M51" i="32"/>
  <c r="P50" i="32"/>
  <c r="P49" i="32"/>
  <c r="M49" i="32"/>
  <c r="P48" i="32"/>
  <c r="P47" i="32"/>
  <c r="M47" i="32"/>
  <c r="F47" i="32"/>
  <c r="M58" i="32" s="1"/>
  <c r="C47" i="32"/>
  <c r="P46" i="32"/>
  <c r="M46" i="32"/>
  <c r="F46" i="32"/>
  <c r="P45" i="32"/>
  <c r="P44" i="32"/>
  <c r="P43" i="32"/>
  <c r="P42" i="32"/>
  <c r="F42" i="32"/>
  <c r="M44" i="32" s="1"/>
  <c r="P41" i="32"/>
  <c r="P40" i="32"/>
  <c r="P39" i="32"/>
  <c r="P38" i="32"/>
  <c r="P37" i="32"/>
  <c r="P36" i="32"/>
  <c r="C36" i="32"/>
  <c r="F36" i="32" s="1"/>
  <c r="P35" i="32"/>
  <c r="C35" i="32"/>
  <c r="F35" i="32" s="1"/>
  <c r="M35" i="32" s="1"/>
  <c r="P34" i="32"/>
  <c r="C34" i="32"/>
  <c r="E82" i="32" s="1"/>
  <c r="P33" i="32"/>
  <c r="P32" i="32"/>
  <c r="M32" i="32"/>
  <c r="P31" i="32"/>
  <c r="P30" i="32"/>
  <c r="M30" i="32"/>
  <c r="P29" i="32"/>
  <c r="P28" i="32"/>
  <c r="M28" i="32"/>
  <c r="F28" i="32"/>
  <c r="P25" i="32"/>
  <c r="F25" i="32"/>
  <c r="M25" i="32" s="1"/>
  <c r="P24" i="32"/>
  <c r="F24" i="32"/>
  <c r="M24" i="32" s="1"/>
  <c r="P23" i="32"/>
  <c r="M23" i="32"/>
  <c r="P22" i="32"/>
  <c r="M22" i="32"/>
  <c r="P21" i="32"/>
  <c r="M21" i="32"/>
  <c r="P20" i="32"/>
  <c r="M20" i="32"/>
  <c r="P19" i="32"/>
  <c r="M19" i="32"/>
  <c r="F19" i="32"/>
  <c r="P18" i="32"/>
  <c r="M18" i="32"/>
  <c r="F18" i="32"/>
  <c r="P17" i="32"/>
  <c r="F17" i="32"/>
  <c r="M17" i="32" s="1"/>
  <c r="P16" i="32"/>
  <c r="P15" i="32"/>
  <c r="M15" i="32"/>
  <c r="F15" i="32"/>
  <c r="M16" i="32" s="1"/>
  <c r="P14" i="32"/>
  <c r="F14" i="32"/>
  <c r="F81" i="32" s="1"/>
  <c r="P13" i="32"/>
  <c r="M13" i="32"/>
  <c r="P12" i="32"/>
  <c r="M12" i="32"/>
  <c r="F12" i="32"/>
  <c r="C87" i="31"/>
  <c r="J83" i="31"/>
  <c r="I83" i="31"/>
  <c r="E83" i="31"/>
  <c r="J82" i="31"/>
  <c r="I82" i="31"/>
  <c r="J81" i="31"/>
  <c r="I81" i="31"/>
  <c r="J87" i="31" s="1"/>
  <c r="E81" i="31"/>
  <c r="P77" i="31"/>
  <c r="P76" i="31"/>
  <c r="P75" i="31"/>
  <c r="P74" i="31"/>
  <c r="P73" i="31"/>
  <c r="F73" i="31"/>
  <c r="M77" i="31" s="1"/>
  <c r="P72" i="31"/>
  <c r="M72" i="31"/>
  <c r="F72" i="31"/>
  <c r="P71" i="31"/>
  <c r="F71" i="31"/>
  <c r="M71" i="31" s="1"/>
  <c r="P70" i="31"/>
  <c r="M70" i="31"/>
  <c r="F70" i="31"/>
  <c r="P69" i="31"/>
  <c r="F69" i="31"/>
  <c r="M69" i="31" s="1"/>
  <c r="P68" i="31"/>
  <c r="F68" i="31"/>
  <c r="M68" i="31" s="1"/>
  <c r="P67" i="31"/>
  <c r="F67" i="31"/>
  <c r="M67" i="31" s="1"/>
  <c r="P66" i="31"/>
  <c r="M66" i="31"/>
  <c r="F66" i="31"/>
  <c r="P65" i="31"/>
  <c r="M65" i="31"/>
  <c r="P64" i="31"/>
  <c r="F64" i="31"/>
  <c r="M64" i="31" s="1"/>
  <c r="P63" i="31"/>
  <c r="M63" i="31"/>
  <c r="F63" i="31"/>
  <c r="F83" i="31" s="1"/>
  <c r="P60" i="31"/>
  <c r="F60" i="31"/>
  <c r="M60" i="31" s="1"/>
  <c r="P59" i="31"/>
  <c r="P58" i="31"/>
  <c r="M58" i="31"/>
  <c r="P57" i="31"/>
  <c r="P56" i="31"/>
  <c r="M56" i="31"/>
  <c r="P55" i="31"/>
  <c r="P54" i="31"/>
  <c r="M54" i="31"/>
  <c r="P53" i="31"/>
  <c r="P52" i="31"/>
  <c r="M52" i="31"/>
  <c r="P51" i="31"/>
  <c r="P50" i="31"/>
  <c r="M50" i="31"/>
  <c r="P49" i="31"/>
  <c r="P48" i="31"/>
  <c r="M48" i="31"/>
  <c r="P47" i="31"/>
  <c r="F47" i="31"/>
  <c r="M59" i="31" s="1"/>
  <c r="C47" i="31"/>
  <c r="E82" i="31" s="1"/>
  <c r="P46" i="31"/>
  <c r="F46" i="31"/>
  <c r="M46" i="31" s="1"/>
  <c r="P45" i="31"/>
  <c r="P44" i="31"/>
  <c r="P43" i="31"/>
  <c r="P42" i="31"/>
  <c r="F42" i="31"/>
  <c r="M42" i="31" s="1"/>
  <c r="P41" i="31"/>
  <c r="P40" i="31"/>
  <c r="P39" i="31"/>
  <c r="P38" i="31"/>
  <c r="P37" i="31"/>
  <c r="P36" i="31"/>
  <c r="C36" i="31"/>
  <c r="F36" i="31" s="1"/>
  <c r="P35" i="31"/>
  <c r="F35" i="31"/>
  <c r="M35" i="31" s="1"/>
  <c r="C35" i="31"/>
  <c r="P34" i="31"/>
  <c r="C34" i="31"/>
  <c r="F34" i="31" s="1"/>
  <c r="M34" i="31" s="1"/>
  <c r="P33" i="31"/>
  <c r="P32" i="31"/>
  <c r="P31" i="31"/>
  <c r="P30" i="31"/>
  <c r="P29" i="31"/>
  <c r="P28" i="31"/>
  <c r="F28" i="31"/>
  <c r="M29" i="31" s="1"/>
  <c r="P25" i="31"/>
  <c r="F25" i="31"/>
  <c r="M25" i="31" s="1"/>
  <c r="P24" i="31"/>
  <c r="F24" i="31"/>
  <c r="M24" i="31" s="1"/>
  <c r="P23" i="31"/>
  <c r="P22" i="31"/>
  <c r="P21" i="31"/>
  <c r="P20" i="31"/>
  <c r="P19" i="31"/>
  <c r="F19" i="31"/>
  <c r="M23" i="31" s="1"/>
  <c r="P18" i="31"/>
  <c r="F18" i="31"/>
  <c r="M18" i="31" s="1"/>
  <c r="P17" i="31"/>
  <c r="F17" i="31"/>
  <c r="M17" i="31" s="1"/>
  <c r="P16" i="31"/>
  <c r="M16" i="31"/>
  <c r="P15" i="31"/>
  <c r="F15" i="31"/>
  <c r="P14" i="31"/>
  <c r="F14" i="31"/>
  <c r="M14" i="31" s="1"/>
  <c r="P13" i="31"/>
  <c r="M13" i="31"/>
  <c r="P12" i="31"/>
  <c r="F12" i="31"/>
  <c r="M12" i="31" s="1"/>
  <c r="M82" i="36" l="1"/>
  <c r="F82" i="36"/>
  <c r="F86" i="36" s="1"/>
  <c r="E86" i="36" s="1"/>
  <c r="M87" i="36"/>
  <c r="L87" i="36" s="1"/>
  <c r="H93" i="36" s="1"/>
  <c r="M86" i="36"/>
  <c r="L86" i="36" s="1"/>
  <c r="M86" i="35"/>
  <c r="L86" i="35" s="1"/>
  <c r="M87" i="35"/>
  <c r="L87" i="35" s="1"/>
  <c r="H93" i="35" s="1"/>
  <c r="F82" i="35"/>
  <c r="F86" i="35" s="1"/>
  <c r="E86" i="35" s="1"/>
  <c r="H92" i="35" s="1"/>
  <c r="M82" i="35"/>
  <c r="E86" i="34"/>
  <c r="M87" i="34"/>
  <c r="L87" i="34" s="1"/>
  <c r="H93" i="34" s="1"/>
  <c r="M82" i="34"/>
  <c r="M86" i="34" s="1"/>
  <c r="L86" i="34" s="1"/>
  <c r="H92" i="34" s="1"/>
  <c r="M87" i="33"/>
  <c r="L87" i="33" s="1"/>
  <c r="H93" i="33" s="1"/>
  <c r="M82" i="33"/>
  <c r="M86" i="33" s="1"/>
  <c r="L86" i="33" s="1"/>
  <c r="E86" i="33"/>
  <c r="M40" i="32"/>
  <c r="M38" i="32"/>
  <c r="M36" i="32"/>
  <c r="M41" i="32"/>
  <c r="M39" i="32"/>
  <c r="M37" i="32"/>
  <c r="C86" i="32"/>
  <c r="F34" i="32"/>
  <c r="M34" i="32" s="1"/>
  <c r="M43" i="32"/>
  <c r="M45" i="32"/>
  <c r="M64" i="32"/>
  <c r="M83" i="32" s="1"/>
  <c r="M74" i="32"/>
  <c r="M76" i="32"/>
  <c r="F83" i="32"/>
  <c r="F87" i="32" s="1"/>
  <c r="E87" i="32" s="1"/>
  <c r="M14" i="32"/>
  <c r="M81" i="32" s="1"/>
  <c r="M29" i="32"/>
  <c r="M82" i="32" s="1"/>
  <c r="M31" i="32"/>
  <c r="M33" i="32"/>
  <c r="M48" i="32"/>
  <c r="M50" i="32"/>
  <c r="M52" i="32"/>
  <c r="M54" i="32"/>
  <c r="M56" i="32"/>
  <c r="I87" i="32"/>
  <c r="M42" i="32"/>
  <c r="M73" i="32"/>
  <c r="M75" i="32"/>
  <c r="I86" i="32"/>
  <c r="M33" i="31"/>
  <c r="M31" i="31"/>
  <c r="I87" i="31"/>
  <c r="F81" i="31"/>
  <c r="F87" i="31" s="1"/>
  <c r="E87" i="31" s="1"/>
  <c r="F82" i="31"/>
  <c r="M40" i="31"/>
  <c r="M38" i="31"/>
  <c r="M36" i="31"/>
  <c r="M41" i="31"/>
  <c r="M39" i="31"/>
  <c r="M37" i="31"/>
  <c r="C86" i="31"/>
  <c r="J86" i="31"/>
  <c r="M44" i="31"/>
  <c r="M15" i="31"/>
  <c r="M28" i="31"/>
  <c r="M30" i="31"/>
  <c r="M32" i="31"/>
  <c r="M47" i="31"/>
  <c r="M49" i="31"/>
  <c r="M51" i="31"/>
  <c r="M53" i="31"/>
  <c r="M55" i="31"/>
  <c r="M57" i="31"/>
  <c r="M20" i="31"/>
  <c r="M22" i="31"/>
  <c r="M43" i="31"/>
  <c r="M45" i="31"/>
  <c r="M74" i="31"/>
  <c r="M76" i="31"/>
  <c r="M19" i="31"/>
  <c r="M21" i="31"/>
  <c r="M73" i="31"/>
  <c r="M83" i="31" s="1"/>
  <c r="M75" i="31"/>
  <c r="I86" i="31"/>
  <c r="C87" i="30"/>
  <c r="J83" i="30"/>
  <c r="I83" i="30"/>
  <c r="E83" i="30"/>
  <c r="J82" i="30"/>
  <c r="I82" i="30"/>
  <c r="J81" i="30"/>
  <c r="I81" i="30"/>
  <c r="J87" i="30" s="1"/>
  <c r="E81" i="30"/>
  <c r="P77" i="30"/>
  <c r="P76" i="30"/>
  <c r="P75" i="30"/>
  <c r="P74" i="30"/>
  <c r="P73" i="30"/>
  <c r="F73" i="30"/>
  <c r="M77" i="30" s="1"/>
  <c r="P72" i="30"/>
  <c r="M72" i="30"/>
  <c r="F72" i="30"/>
  <c r="P71" i="30"/>
  <c r="F71" i="30"/>
  <c r="M71" i="30" s="1"/>
  <c r="P70" i="30"/>
  <c r="M70" i="30"/>
  <c r="F70" i="30"/>
  <c r="P69" i="30"/>
  <c r="F69" i="30"/>
  <c r="M69" i="30" s="1"/>
  <c r="P68" i="30"/>
  <c r="M68" i="30"/>
  <c r="F68" i="30"/>
  <c r="P67" i="30"/>
  <c r="F67" i="30"/>
  <c r="M67" i="30" s="1"/>
  <c r="P66" i="30"/>
  <c r="M66" i="30"/>
  <c r="F66" i="30"/>
  <c r="P65" i="30"/>
  <c r="P64" i="30"/>
  <c r="F64" i="30"/>
  <c r="M65" i="30" s="1"/>
  <c r="P63" i="30"/>
  <c r="M63" i="30"/>
  <c r="F63" i="30"/>
  <c r="F83" i="30" s="1"/>
  <c r="P60" i="30"/>
  <c r="F60" i="30"/>
  <c r="M60" i="30" s="1"/>
  <c r="P59" i="30"/>
  <c r="M59" i="30"/>
  <c r="P58" i="30"/>
  <c r="P57" i="30"/>
  <c r="M57" i="30"/>
  <c r="P56" i="30"/>
  <c r="P55" i="30"/>
  <c r="M55" i="30"/>
  <c r="P54" i="30"/>
  <c r="P53" i="30"/>
  <c r="M53" i="30"/>
  <c r="P52" i="30"/>
  <c r="P51" i="30"/>
  <c r="M51" i="30"/>
  <c r="P50" i="30"/>
  <c r="P49" i="30"/>
  <c r="M49" i="30"/>
  <c r="P48" i="30"/>
  <c r="P47" i="30"/>
  <c r="M47" i="30"/>
  <c r="F47" i="30"/>
  <c r="M58" i="30" s="1"/>
  <c r="C47" i="30"/>
  <c r="P46" i="30"/>
  <c r="M46" i="30"/>
  <c r="F46" i="30"/>
  <c r="P45" i="30"/>
  <c r="M45" i="30"/>
  <c r="P44" i="30"/>
  <c r="P43" i="30"/>
  <c r="M43" i="30"/>
  <c r="P42" i="30"/>
  <c r="F42" i="30"/>
  <c r="M44" i="30" s="1"/>
  <c r="P41" i="30"/>
  <c r="P40" i="30"/>
  <c r="P39" i="30"/>
  <c r="P38" i="30"/>
  <c r="P37" i="30"/>
  <c r="P36" i="30"/>
  <c r="C36" i="30"/>
  <c r="F36" i="30" s="1"/>
  <c r="P35" i="30"/>
  <c r="F35" i="30"/>
  <c r="M35" i="30" s="1"/>
  <c r="C35" i="30"/>
  <c r="P34" i="30"/>
  <c r="C34" i="30"/>
  <c r="E82" i="30" s="1"/>
  <c r="P33" i="30"/>
  <c r="P32" i="30"/>
  <c r="M32" i="30"/>
  <c r="P31" i="30"/>
  <c r="P30" i="30"/>
  <c r="M30" i="30"/>
  <c r="P29" i="30"/>
  <c r="P28" i="30"/>
  <c r="M28" i="30"/>
  <c r="F28" i="30"/>
  <c r="P25" i="30"/>
  <c r="F25" i="30"/>
  <c r="M25" i="30" s="1"/>
  <c r="P24" i="30"/>
  <c r="F24" i="30"/>
  <c r="M24" i="30" s="1"/>
  <c r="P23" i="30"/>
  <c r="M23" i="30"/>
  <c r="P22" i="30"/>
  <c r="M22" i="30"/>
  <c r="P21" i="30"/>
  <c r="M21" i="30"/>
  <c r="P20" i="30"/>
  <c r="M20" i="30"/>
  <c r="P19" i="30"/>
  <c r="M19" i="30"/>
  <c r="F19" i="30"/>
  <c r="P18" i="30"/>
  <c r="M18" i="30"/>
  <c r="F18" i="30"/>
  <c r="P17" i="30"/>
  <c r="F17" i="30"/>
  <c r="M17" i="30" s="1"/>
  <c r="P16" i="30"/>
  <c r="P15" i="30"/>
  <c r="M15" i="30"/>
  <c r="F15" i="30"/>
  <c r="M16" i="30" s="1"/>
  <c r="P14" i="30"/>
  <c r="F14" i="30"/>
  <c r="F81" i="30" s="1"/>
  <c r="P13" i="30"/>
  <c r="M13" i="30"/>
  <c r="P12" i="30"/>
  <c r="M12" i="30"/>
  <c r="F12" i="30"/>
  <c r="H92" i="36" l="1"/>
  <c r="H7" i="36" s="1"/>
  <c r="H7" i="35"/>
  <c r="H7" i="34"/>
  <c r="H92" i="33"/>
  <c r="H7" i="33" s="1"/>
  <c r="M86" i="32"/>
  <c r="L86" i="32" s="1"/>
  <c r="M87" i="32"/>
  <c r="L87" i="32" s="1"/>
  <c r="H93" i="32"/>
  <c r="F82" i="32"/>
  <c r="F86" i="32" s="1"/>
  <c r="E86" i="32" s="1"/>
  <c r="M81" i="31"/>
  <c r="F86" i="31"/>
  <c r="E86" i="31" s="1"/>
  <c r="M87" i="31"/>
  <c r="L87" i="31" s="1"/>
  <c r="H93" i="31" s="1"/>
  <c r="M82" i="31"/>
  <c r="M86" i="31" s="1"/>
  <c r="L86" i="31" s="1"/>
  <c r="M81" i="30"/>
  <c r="F82" i="30"/>
  <c r="F86" i="30" s="1"/>
  <c r="E86" i="30" s="1"/>
  <c r="F87" i="30"/>
  <c r="E87" i="30" s="1"/>
  <c r="M41" i="30"/>
  <c r="M39" i="30"/>
  <c r="M37" i="30"/>
  <c r="M40" i="30"/>
  <c r="M38" i="30"/>
  <c r="M36" i="30"/>
  <c r="C86" i="30"/>
  <c r="J86" i="30"/>
  <c r="F34" i="30"/>
  <c r="M34" i="30" s="1"/>
  <c r="M64" i="30"/>
  <c r="M83" i="30" s="1"/>
  <c r="M74" i="30"/>
  <c r="M76" i="30"/>
  <c r="M14" i="30"/>
  <c r="M29" i="30"/>
  <c r="M31" i="30"/>
  <c r="M33" i="30"/>
  <c r="M48" i="30"/>
  <c r="M50" i="30"/>
  <c r="M52" i="30"/>
  <c r="M54" i="30"/>
  <c r="M56" i="30"/>
  <c r="I87" i="30"/>
  <c r="M42" i="30"/>
  <c r="M73" i="30"/>
  <c r="M75" i="30"/>
  <c r="I86" i="30"/>
  <c r="M77" i="5"/>
  <c r="M76" i="5"/>
  <c r="M75" i="5"/>
  <c r="M74" i="5"/>
  <c r="M73" i="5"/>
  <c r="M72" i="5"/>
  <c r="M71" i="5"/>
  <c r="M70" i="5"/>
  <c r="M69" i="5"/>
  <c r="M68" i="5"/>
  <c r="M67" i="5"/>
  <c r="M66" i="5"/>
  <c r="M65" i="5"/>
  <c r="M64" i="5"/>
  <c r="M63" i="5"/>
  <c r="M60" i="5"/>
  <c r="M46" i="5"/>
  <c r="M45" i="5"/>
  <c r="M44" i="5"/>
  <c r="M43" i="5"/>
  <c r="M42" i="5"/>
  <c r="M25" i="5"/>
  <c r="M24" i="5"/>
  <c r="M23" i="5"/>
  <c r="M22" i="5"/>
  <c r="M21" i="5"/>
  <c r="M20" i="5"/>
  <c r="M19" i="5"/>
  <c r="M18" i="5"/>
  <c r="M17" i="5"/>
  <c r="M16" i="5"/>
  <c r="M15" i="5"/>
  <c r="M14" i="5"/>
  <c r="M13" i="5"/>
  <c r="M12" i="5"/>
  <c r="M60" i="9"/>
  <c r="M46" i="9"/>
  <c r="M45" i="9"/>
  <c r="M44" i="9"/>
  <c r="M43" i="9"/>
  <c r="M42" i="9"/>
  <c r="M33" i="9"/>
  <c r="M32" i="9"/>
  <c r="M31" i="9"/>
  <c r="M30" i="9"/>
  <c r="M29" i="9"/>
  <c r="M28" i="9"/>
  <c r="M77" i="9"/>
  <c r="M76" i="9"/>
  <c r="M75" i="9"/>
  <c r="M74" i="9"/>
  <c r="M73" i="9"/>
  <c r="M72" i="9"/>
  <c r="M71" i="9"/>
  <c r="M70" i="9"/>
  <c r="M69" i="9"/>
  <c r="M68" i="9"/>
  <c r="M67" i="9"/>
  <c r="M66" i="9"/>
  <c r="M65" i="9"/>
  <c r="M64" i="9"/>
  <c r="M63" i="9"/>
  <c r="M25" i="9"/>
  <c r="M24" i="9"/>
  <c r="M23" i="9"/>
  <c r="M22" i="9"/>
  <c r="M21" i="9"/>
  <c r="M20" i="9"/>
  <c r="M19" i="9"/>
  <c r="M18" i="9"/>
  <c r="M17" i="9"/>
  <c r="M16" i="9"/>
  <c r="M15" i="9"/>
  <c r="M14" i="9"/>
  <c r="M13" i="9"/>
  <c r="M12" i="9"/>
  <c r="M77" i="8"/>
  <c r="M76" i="8"/>
  <c r="M75" i="8"/>
  <c r="M74" i="8"/>
  <c r="M73" i="8"/>
  <c r="M72" i="8"/>
  <c r="M71" i="8"/>
  <c r="M70" i="8"/>
  <c r="M69" i="8"/>
  <c r="M68" i="8"/>
  <c r="M67" i="8"/>
  <c r="M66" i="8"/>
  <c r="M65" i="8"/>
  <c r="M64" i="8"/>
  <c r="M63" i="8"/>
  <c r="M60" i="8"/>
  <c r="M46" i="8"/>
  <c r="M45" i="8"/>
  <c r="M44" i="8"/>
  <c r="M43" i="8"/>
  <c r="M42" i="8"/>
  <c r="M25" i="8"/>
  <c r="M24" i="8"/>
  <c r="M23" i="8"/>
  <c r="M22" i="8"/>
  <c r="M21" i="8"/>
  <c r="M20" i="8"/>
  <c r="M19" i="8"/>
  <c r="M18" i="8"/>
  <c r="M17" i="8"/>
  <c r="M16" i="8"/>
  <c r="M15" i="8"/>
  <c r="M14" i="8"/>
  <c r="M13" i="8"/>
  <c r="M12" i="8"/>
  <c r="M70" i="7"/>
  <c r="M69" i="7"/>
  <c r="M68" i="7"/>
  <c r="M67" i="7"/>
  <c r="M66" i="7"/>
  <c r="M65" i="7"/>
  <c r="M64" i="7"/>
  <c r="M63" i="7"/>
  <c r="M33" i="7"/>
  <c r="M32" i="7"/>
  <c r="M31" i="7"/>
  <c r="M30" i="7"/>
  <c r="M29" i="7"/>
  <c r="M28" i="7"/>
  <c r="H92" i="32" l="1"/>
  <c r="H7" i="32" s="1"/>
  <c r="H92" i="31"/>
  <c r="H7" i="31" s="1"/>
  <c r="M82" i="30"/>
  <c r="M86" i="30"/>
  <c r="L86" i="30" s="1"/>
  <c r="H92" i="30" s="1"/>
  <c r="M87" i="30"/>
  <c r="L87" i="30" s="1"/>
  <c r="H93" i="30" s="1"/>
  <c r="F12" i="29"/>
  <c r="M12" i="29"/>
  <c r="P12" i="29"/>
  <c r="M13" i="29"/>
  <c r="P13" i="29"/>
  <c r="F14" i="29"/>
  <c r="P14" i="29"/>
  <c r="F15" i="29"/>
  <c r="M16" i="29" s="1"/>
  <c r="M15" i="29"/>
  <c r="P15" i="29"/>
  <c r="P16" i="29"/>
  <c r="F17" i="29"/>
  <c r="M17" i="29" s="1"/>
  <c r="P17" i="29"/>
  <c r="F18" i="29"/>
  <c r="M18" i="29"/>
  <c r="P18" i="29"/>
  <c r="F19" i="29"/>
  <c r="M19" i="29" s="1"/>
  <c r="P19" i="29"/>
  <c r="P20" i="29"/>
  <c r="P21" i="29"/>
  <c r="P22" i="29"/>
  <c r="P23" i="29"/>
  <c r="F24" i="29"/>
  <c r="M24" i="29"/>
  <c r="P24" i="29"/>
  <c r="F25" i="29"/>
  <c r="M25" i="29" s="1"/>
  <c r="P25" i="29"/>
  <c r="F28" i="29"/>
  <c r="M28" i="29"/>
  <c r="P28" i="29"/>
  <c r="M29" i="29"/>
  <c r="P29" i="29"/>
  <c r="M30" i="29"/>
  <c r="P30" i="29"/>
  <c r="M31" i="29"/>
  <c r="P31" i="29"/>
  <c r="M32" i="29"/>
  <c r="P32" i="29"/>
  <c r="M33" i="29"/>
  <c r="P33" i="29"/>
  <c r="C34" i="29"/>
  <c r="F34" i="29"/>
  <c r="M34" i="29"/>
  <c r="P34" i="29"/>
  <c r="C35" i="29"/>
  <c r="F35" i="29"/>
  <c r="M35" i="29"/>
  <c r="P35" i="29"/>
  <c r="C36" i="29"/>
  <c r="F36" i="29"/>
  <c r="M36" i="29"/>
  <c r="P36" i="29"/>
  <c r="M37" i="29"/>
  <c r="P37" i="29"/>
  <c r="M38" i="29"/>
  <c r="P38" i="29"/>
  <c r="M39" i="29"/>
  <c r="P39" i="29"/>
  <c r="M40" i="29"/>
  <c r="P40" i="29"/>
  <c r="M41" i="29"/>
  <c r="P41" i="29"/>
  <c r="F42" i="29"/>
  <c r="M43" i="29" s="1"/>
  <c r="M42" i="29"/>
  <c r="P42" i="29"/>
  <c r="P43" i="29"/>
  <c r="M44" i="29"/>
  <c r="P44" i="29"/>
  <c r="P45" i="29"/>
  <c r="F46" i="29"/>
  <c r="M46" i="29"/>
  <c r="P46" i="29"/>
  <c r="C47" i="29"/>
  <c r="F47" i="29"/>
  <c r="M47" i="29"/>
  <c r="P47" i="29"/>
  <c r="M48" i="29"/>
  <c r="P48" i="29"/>
  <c r="M49" i="29"/>
  <c r="P49" i="29"/>
  <c r="M50" i="29"/>
  <c r="P50" i="29"/>
  <c r="M51" i="29"/>
  <c r="P51" i="29"/>
  <c r="M52" i="29"/>
  <c r="P52" i="29"/>
  <c r="M53" i="29"/>
  <c r="P53" i="29"/>
  <c r="M54" i="29"/>
  <c r="P54" i="29"/>
  <c r="M55" i="29"/>
  <c r="P55" i="29"/>
  <c r="M56" i="29"/>
  <c r="P56" i="29"/>
  <c r="M57" i="29"/>
  <c r="P57" i="29"/>
  <c r="M58" i="29"/>
  <c r="P58" i="29"/>
  <c r="M59" i="29"/>
  <c r="P59" i="29"/>
  <c r="F60" i="29"/>
  <c r="M60" i="29"/>
  <c r="P60" i="29"/>
  <c r="F63" i="29"/>
  <c r="M63" i="29"/>
  <c r="P63" i="29"/>
  <c r="F64" i="29"/>
  <c r="P64" i="29"/>
  <c r="P65" i="29"/>
  <c r="F66" i="29"/>
  <c r="M66" i="29"/>
  <c r="P66" i="29"/>
  <c r="F67" i="29"/>
  <c r="M67" i="29" s="1"/>
  <c r="P67" i="29"/>
  <c r="F68" i="29"/>
  <c r="M68" i="29"/>
  <c r="P68" i="29"/>
  <c r="F69" i="29"/>
  <c r="M69" i="29" s="1"/>
  <c r="P69" i="29"/>
  <c r="F70" i="29"/>
  <c r="M70" i="29"/>
  <c r="P70" i="29"/>
  <c r="F71" i="29"/>
  <c r="M71" i="29" s="1"/>
  <c r="P71" i="29"/>
  <c r="F72" i="29"/>
  <c r="M72" i="29"/>
  <c r="P72" i="29"/>
  <c r="F73" i="29"/>
  <c r="M73" i="29" s="1"/>
  <c r="P73" i="29"/>
  <c r="P74" i="29"/>
  <c r="P75" i="29"/>
  <c r="P76" i="29"/>
  <c r="P77" i="29"/>
  <c r="E81" i="29"/>
  <c r="I81" i="29"/>
  <c r="J81" i="29"/>
  <c r="J87" i="29" s="1"/>
  <c r="F82" i="29"/>
  <c r="I82" i="29"/>
  <c r="I86" i="29" s="1"/>
  <c r="J82" i="29"/>
  <c r="E83" i="29"/>
  <c r="I83" i="29"/>
  <c r="J83" i="29"/>
  <c r="C86" i="29"/>
  <c r="F86" i="29"/>
  <c r="E86" i="29" s="1"/>
  <c r="J86" i="29"/>
  <c r="M86" i="29"/>
  <c r="L86" i="29" s="1"/>
  <c r="C87" i="29"/>
  <c r="I87" i="29"/>
  <c r="F12" i="28"/>
  <c r="M12" i="28"/>
  <c r="P12" i="28"/>
  <c r="M13" i="28"/>
  <c r="P13" i="28"/>
  <c r="F14" i="28"/>
  <c r="M14" i="28" s="1"/>
  <c r="P14" i="28"/>
  <c r="F15" i="28"/>
  <c r="M15" i="28"/>
  <c r="P15" i="28"/>
  <c r="M16" i="28"/>
  <c r="P16" i="28"/>
  <c r="F17" i="28"/>
  <c r="M17" i="28" s="1"/>
  <c r="P17" i="28"/>
  <c r="F18" i="28"/>
  <c r="M18" i="28"/>
  <c r="P18" i="28"/>
  <c r="F19" i="28"/>
  <c r="P19" i="28"/>
  <c r="P20" i="28"/>
  <c r="P21" i="28"/>
  <c r="P22" i="28"/>
  <c r="P23" i="28"/>
  <c r="F24" i="28"/>
  <c r="M24" i="28"/>
  <c r="P24" i="28"/>
  <c r="F25" i="28"/>
  <c r="M25" i="28" s="1"/>
  <c r="P25" i="28"/>
  <c r="F28" i="28"/>
  <c r="M28" i="28"/>
  <c r="P28" i="28"/>
  <c r="M29" i="28"/>
  <c r="P29" i="28"/>
  <c r="M30" i="28"/>
  <c r="P30" i="28"/>
  <c r="M31" i="28"/>
  <c r="P31" i="28"/>
  <c r="M32" i="28"/>
  <c r="P32" i="28"/>
  <c r="M33" i="28"/>
  <c r="P33" i="28"/>
  <c r="C34" i="28"/>
  <c r="F34" i="28"/>
  <c r="M34" i="28"/>
  <c r="P34" i="28"/>
  <c r="C35" i="28"/>
  <c r="F35" i="28"/>
  <c r="M35" i="28"/>
  <c r="P35" i="28"/>
  <c r="C36" i="28"/>
  <c r="F36" i="28"/>
  <c r="M36" i="28"/>
  <c r="P36" i="28"/>
  <c r="M37" i="28"/>
  <c r="P37" i="28"/>
  <c r="M38" i="28"/>
  <c r="P38" i="28"/>
  <c r="M39" i="28"/>
  <c r="P39" i="28"/>
  <c r="M40" i="28"/>
  <c r="P40" i="28"/>
  <c r="M41" i="28"/>
  <c r="P41" i="28"/>
  <c r="F42" i="28"/>
  <c r="P42" i="28"/>
  <c r="P43" i="28"/>
  <c r="P44" i="28"/>
  <c r="P45" i="28"/>
  <c r="F46" i="28"/>
  <c r="M46" i="28"/>
  <c r="P46" i="28"/>
  <c r="C47" i="28"/>
  <c r="C86" i="28" s="1"/>
  <c r="F47" i="28"/>
  <c r="M47" i="28"/>
  <c r="P47" i="28"/>
  <c r="M48" i="28"/>
  <c r="P48" i="28"/>
  <c r="M49" i="28"/>
  <c r="P49" i="28"/>
  <c r="M50" i="28"/>
  <c r="P50" i="28"/>
  <c r="M51" i="28"/>
  <c r="P51" i="28"/>
  <c r="M52" i="28"/>
  <c r="P52" i="28"/>
  <c r="M53" i="28"/>
  <c r="P53" i="28"/>
  <c r="M54" i="28"/>
  <c r="P54" i="28"/>
  <c r="M55" i="28"/>
  <c r="P55" i="28"/>
  <c r="M56" i="28"/>
  <c r="P56" i="28"/>
  <c r="M57" i="28"/>
  <c r="P57" i="28"/>
  <c r="M58" i="28"/>
  <c r="P58" i="28"/>
  <c r="M59" i="28"/>
  <c r="P59" i="28"/>
  <c r="F60" i="28"/>
  <c r="M60" i="28" s="1"/>
  <c r="P60" i="28"/>
  <c r="F63" i="28"/>
  <c r="M63" i="28"/>
  <c r="P63" i="28"/>
  <c r="F64" i="28"/>
  <c r="M64" i="28" s="1"/>
  <c r="P64" i="28"/>
  <c r="P65" i="28"/>
  <c r="F66" i="28"/>
  <c r="M66" i="28"/>
  <c r="P66" i="28"/>
  <c r="F67" i="28"/>
  <c r="M67" i="28" s="1"/>
  <c r="P67" i="28"/>
  <c r="F68" i="28"/>
  <c r="M68" i="28"/>
  <c r="P68" i="28"/>
  <c r="F69" i="28"/>
  <c r="P69" i="28"/>
  <c r="F70" i="28"/>
  <c r="M70" i="28"/>
  <c r="P70" i="28"/>
  <c r="F71" i="28"/>
  <c r="M71" i="28" s="1"/>
  <c r="P71" i="28"/>
  <c r="F72" i="28"/>
  <c r="M72" i="28"/>
  <c r="P72" i="28"/>
  <c r="F73" i="28"/>
  <c r="P73" i="28"/>
  <c r="P74" i="28"/>
  <c r="P75" i="28"/>
  <c r="P76" i="28"/>
  <c r="P77" i="28"/>
  <c r="E81" i="28"/>
  <c r="F81" i="28"/>
  <c r="I81" i="28"/>
  <c r="J81" i="28"/>
  <c r="E82" i="28"/>
  <c r="I82" i="28"/>
  <c r="I86" i="28" s="1"/>
  <c r="J82" i="28"/>
  <c r="E83" i="28"/>
  <c r="I83" i="28"/>
  <c r="J83" i="28"/>
  <c r="J87" i="28" s="1"/>
  <c r="F86" i="28"/>
  <c r="E86" i="28" s="1"/>
  <c r="H92" i="28" s="1"/>
  <c r="J86" i="28"/>
  <c r="M86" i="28"/>
  <c r="L86" i="28" s="1"/>
  <c r="C87" i="28"/>
  <c r="I87" i="28"/>
  <c r="F12" i="27"/>
  <c r="M12" i="27"/>
  <c r="P12" i="27"/>
  <c r="M13" i="27"/>
  <c r="P13" i="27"/>
  <c r="F14" i="27"/>
  <c r="P14" i="27"/>
  <c r="F15" i="27"/>
  <c r="M15" i="27"/>
  <c r="P15" i="27"/>
  <c r="M16" i="27"/>
  <c r="P16" i="27"/>
  <c r="F17" i="27"/>
  <c r="M17" i="27" s="1"/>
  <c r="P17" i="27"/>
  <c r="F18" i="27"/>
  <c r="M18" i="27"/>
  <c r="P18" i="27"/>
  <c r="F19" i="27"/>
  <c r="M19" i="27" s="1"/>
  <c r="P19" i="27"/>
  <c r="P20" i="27"/>
  <c r="P21" i="27"/>
  <c r="P22" i="27"/>
  <c r="P23" i="27"/>
  <c r="F24" i="27"/>
  <c r="M24" i="27"/>
  <c r="P24" i="27"/>
  <c r="F25" i="27"/>
  <c r="M25" i="27" s="1"/>
  <c r="P25" i="27"/>
  <c r="F28" i="27"/>
  <c r="M28" i="27"/>
  <c r="P28" i="27"/>
  <c r="M29" i="27"/>
  <c r="P29" i="27"/>
  <c r="M30" i="27"/>
  <c r="P30" i="27"/>
  <c r="M31" i="27"/>
  <c r="P31" i="27"/>
  <c r="M32" i="27"/>
  <c r="P32" i="27"/>
  <c r="M33" i="27"/>
  <c r="P33" i="27"/>
  <c r="C34" i="27"/>
  <c r="F34" i="27"/>
  <c r="M34" i="27"/>
  <c r="P34" i="27"/>
  <c r="C35" i="27"/>
  <c r="F35" i="27"/>
  <c r="M35" i="27"/>
  <c r="P35" i="27"/>
  <c r="C36" i="27"/>
  <c r="F36" i="27"/>
  <c r="M36" i="27"/>
  <c r="P36" i="27"/>
  <c r="M37" i="27"/>
  <c r="P37" i="27"/>
  <c r="M38" i="27"/>
  <c r="P38" i="27"/>
  <c r="M39" i="27"/>
  <c r="P39" i="27"/>
  <c r="M40" i="27"/>
  <c r="P40" i="27"/>
  <c r="M41" i="27"/>
  <c r="P41" i="27"/>
  <c r="F42" i="27"/>
  <c r="M42" i="27" s="1"/>
  <c r="P42" i="27"/>
  <c r="P43" i="27"/>
  <c r="P44" i="27"/>
  <c r="P45" i="27"/>
  <c r="F46" i="27"/>
  <c r="M46" i="27"/>
  <c r="P46" i="27"/>
  <c r="C47" i="27"/>
  <c r="F47" i="27"/>
  <c r="M47" i="27"/>
  <c r="P47" i="27"/>
  <c r="M48" i="27"/>
  <c r="P48" i="27"/>
  <c r="M49" i="27"/>
  <c r="P49" i="27"/>
  <c r="M50" i="27"/>
  <c r="P50" i="27"/>
  <c r="M51" i="27"/>
  <c r="P51" i="27"/>
  <c r="M52" i="27"/>
  <c r="P52" i="27"/>
  <c r="M53" i="27"/>
  <c r="P53" i="27"/>
  <c r="M54" i="27"/>
  <c r="P54" i="27"/>
  <c r="M55" i="27"/>
  <c r="P55" i="27"/>
  <c r="M56" i="27"/>
  <c r="P56" i="27"/>
  <c r="M57" i="27"/>
  <c r="P57" i="27"/>
  <c r="M58" i="27"/>
  <c r="P58" i="27"/>
  <c r="M59" i="27"/>
  <c r="P59" i="27"/>
  <c r="F60" i="27"/>
  <c r="M60" i="27" s="1"/>
  <c r="P60" i="27"/>
  <c r="F63" i="27"/>
  <c r="M63" i="27"/>
  <c r="P63" i="27"/>
  <c r="F64" i="27"/>
  <c r="P64" i="27"/>
  <c r="P65" i="27"/>
  <c r="F66" i="27"/>
  <c r="M66" i="27"/>
  <c r="P66" i="27"/>
  <c r="F67" i="27"/>
  <c r="M67" i="27" s="1"/>
  <c r="P67" i="27"/>
  <c r="F68" i="27"/>
  <c r="M68" i="27"/>
  <c r="P68" i="27"/>
  <c r="F69" i="27"/>
  <c r="M69" i="27" s="1"/>
  <c r="P69" i="27"/>
  <c r="F70" i="27"/>
  <c r="M70" i="27"/>
  <c r="P70" i="27"/>
  <c r="F71" i="27"/>
  <c r="M71" i="27" s="1"/>
  <c r="P71" i="27"/>
  <c r="F72" i="27"/>
  <c r="M72" i="27"/>
  <c r="P72" i="27"/>
  <c r="F73" i="27"/>
  <c r="M73" i="27" s="1"/>
  <c r="P73" i="27"/>
  <c r="P74" i="27"/>
  <c r="P75" i="27"/>
  <c r="P76" i="27"/>
  <c r="P77" i="27"/>
  <c r="E81" i="27"/>
  <c r="I81" i="27"/>
  <c r="J81" i="27"/>
  <c r="J87" i="27" s="1"/>
  <c r="F82" i="27"/>
  <c r="I82" i="27"/>
  <c r="I86" i="27" s="1"/>
  <c r="J82" i="27"/>
  <c r="E83" i="27"/>
  <c r="F83" i="27"/>
  <c r="I83" i="27"/>
  <c r="J83" i="27"/>
  <c r="C86" i="27"/>
  <c r="F86" i="27"/>
  <c r="E86" i="27" s="1"/>
  <c r="H92" i="27" s="1"/>
  <c r="J86" i="27"/>
  <c r="M86" i="27"/>
  <c r="L86" i="27" s="1"/>
  <c r="C87" i="27"/>
  <c r="I87" i="27"/>
  <c r="F12" i="26"/>
  <c r="M12" i="26"/>
  <c r="P12" i="26"/>
  <c r="M13" i="26"/>
  <c r="P13" i="26"/>
  <c r="F14" i="26"/>
  <c r="M14" i="26" s="1"/>
  <c r="P14" i="26"/>
  <c r="F15" i="26"/>
  <c r="M15" i="26"/>
  <c r="P15" i="26"/>
  <c r="M16" i="26"/>
  <c r="P16" i="26"/>
  <c r="F17" i="26"/>
  <c r="M17" i="26" s="1"/>
  <c r="P17" i="26"/>
  <c r="F18" i="26"/>
  <c r="M18" i="26"/>
  <c r="P18" i="26"/>
  <c r="F19" i="26"/>
  <c r="P19" i="26"/>
  <c r="P20" i="26"/>
  <c r="P21" i="26"/>
  <c r="P22" i="26"/>
  <c r="P23" i="26"/>
  <c r="F24" i="26"/>
  <c r="M24" i="26"/>
  <c r="P24" i="26"/>
  <c r="F25" i="26"/>
  <c r="M25" i="26" s="1"/>
  <c r="P25" i="26"/>
  <c r="F28" i="26"/>
  <c r="M28" i="26"/>
  <c r="P28" i="26"/>
  <c r="M29" i="26"/>
  <c r="P29" i="26"/>
  <c r="M30" i="26"/>
  <c r="P30" i="26"/>
  <c r="M31" i="26"/>
  <c r="P31" i="26"/>
  <c r="M32" i="26"/>
  <c r="P32" i="26"/>
  <c r="M33" i="26"/>
  <c r="P33" i="26"/>
  <c r="C34" i="26"/>
  <c r="F34" i="26"/>
  <c r="M34" i="26"/>
  <c r="P34" i="26"/>
  <c r="C35" i="26"/>
  <c r="F35" i="26"/>
  <c r="M35" i="26"/>
  <c r="P35" i="26"/>
  <c r="C36" i="26"/>
  <c r="F36" i="26"/>
  <c r="M36" i="26"/>
  <c r="P36" i="26"/>
  <c r="M37" i="26"/>
  <c r="P37" i="26"/>
  <c r="M38" i="26"/>
  <c r="P38" i="26"/>
  <c r="M39" i="26"/>
  <c r="P39" i="26"/>
  <c r="M40" i="26"/>
  <c r="P40" i="26"/>
  <c r="M41" i="26"/>
  <c r="P41" i="26"/>
  <c r="F42" i="26"/>
  <c r="P42" i="26"/>
  <c r="P43" i="26"/>
  <c r="P44" i="26"/>
  <c r="P45" i="26"/>
  <c r="F46" i="26"/>
  <c r="M46" i="26"/>
  <c r="P46" i="26"/>
  <c r="C47" i="26"/>
  <c r="C86" i="26" s="1"/>
  <c r="F47" i="26"/>
  <c r="M47" i="26"/>
  <c r="P47" i="26"/>
  <c r="M48" i="26"/>
  <c r="P48" i="26"/>
  <c r="M49" i="26"/>
  <c r="P49" i="26"/>
  <c r="M50" i="26"/>
  <c r="P50" i="26"/>
  <c r="M51" i="26"/>
  <c r="P51" i="26"/>
  <c r="M52" i="26"/>
  <c r="P52" i="26"/>
  <c r="M53" i="26"/>
  <c r="P53" i="26"/>
  <c r="M54" i="26"/>
  <c r="P54" i="26"/>
  <c r="M55" i="26"/>
  <c r="P55" i="26"/>
  <c r="M56" i="26"/>
  <c r="P56" i="26"/>
  <c r="M57" i="26"/>
  <c r="P57" i="26"/>
  <c r="M58" i="26"/>
  <c r="P58" i="26"/>
  <c r="M59" i="26"/>
  <c r="P59" i="26"/>
  <c r="F60" i="26"/>
  <c r="M60" i="26" s="1"/>
  <c r="P60" i="26"/>
  <c r="F63" i="26"/>
  <c r="M63" i="26"/>
  <c r="P63" i="26"/>
  <c r="F64" i="26"/>
  <c r="M64" i="26" s="1"/>
  <c r="P64" i="26"/>
  <c r="P65" i="26"/>
  <c r="F66" i="26"/>
  <c r="M66" i="26"/>
  <c r="P66" i="26"/>
  <c r="F67" i="26"/>
  <c r="M67" i="26" s="1"/>
  <c r="P67" i="26"/>
  <c r="F68" i="26"/>
  <c r="M68" i="26"/>
  <c r="P68" i="26"/>
  <c r="F69" i="26"/>
  <c r="P69" i="26"/>
  <c r="F70" i="26"/>
  <c r="M70" i="26"/>
  <c r="P70" i="26"/>
  <c r="F71" i="26"/>
  <c r="M71" i="26" s="1"/>
  <c r="P71" i="26"/>
  <c r="F72" i="26"/>
  <c r="M72" i="26"/>
  <c r="P72" i="26"/>
  <c r="F73" i="26"/>
  <c r="P73" i="26"/>
  <c r="P74" i="26"/>
  <c r="P75" i="26"/>
  <c r="P76" i="26"/>
  <c r="P77" i="26"/>
  <c r="E81" i="26"/>
  <c r="F81" i="26"/>
  <c r="I81" i="26"/>
  <c r="J81" i="26"/>
  <c r="E82" i="26"/>
  <c r="I82" i="26"/>
  <c r="I86" i="26" s="1"/>
  <c r="J82" i="26"/>
  <c r="E83" i="26"/>
  <c r="I83" i="26"/>
  <c r="J83" i="26"/>
  <c r="F86" i="26"/>
  <c r="E86" i="26" s="1"/>
  <c r="J86" i="26"/>
  <c r="M86" i="26"/>
  <c r="L86" i="26" s="1"/>
  <c r="H92" i="26" s="1"/>
  <c r="C87" i="26"/>
  <c r="I87" i="26"/>
  <c r="F12" i="25"/>
  <c r="M12" i="25"/>
  <c r="P12" i="25"/>
  <c r="M13" i="25"/>
  <c r="P13" i="25"/>
  <c r="F14" i="25"/>
  <c r="P14" i="25"/>
  <c r="F15" i="25"/>
  <c r="M15" i="25"/>
  <c r="P15" i="25"/>
  <c r="M16" i="25"/>
  <c r="P16" i="25"/>
  <c r="F17" i="25"/>
  <c r="M17" i="25" s="1"/>
  <c r="P17" i="25"/>
  <c r="F18" i="25"/>
  <c r="M18" i="25"/>
  <c r="P18" i="25"/>
  <c r="F19" i="25"/>
  <c r="M19" i="25" s="1"/>
  <c r="P19" i="25"/>
  <c r="P20" i="25"/>
  <c r="P21" i="25"/>
  <c r="P22" i="25"/>
  <c r="P23" i="25"/>
  <c r="F24" i="25"/>
  <c r="M24" i="25"/>
  <c r="P24" i="25"/>
  <c r="F25" i="25"/>
  <c r="M25" i="25" s="1"/>
  <c r="P25" i="25"/>
  <c r="F28" i="25"/>
  <c r="M28" i="25"/>
  <c r="P28" i="25"/>
  <c r="M29" i="25"/>
  <c r="P29" i="25"/>
  <c r="M30" i="25"/>
  <c r="P30" i="25"/>
  <c r="M31" i="25"/>
  <c r="P31" i="25"/>
  <c r="M32" i="25"/>
  <c r="P32" i="25"/>
  <c r="M33" i="25"/>
  <c r="P33" i="25"/>
  <c r="C34" i="25"/>
  <c r="E82" i="25" s="1"/>
  <c r="F34" i="25"/>
  <c r="M34" i="25"/>
  <c r="P34" i="25"/>
  <c r="C35" i="25"/>
  <c r="F35" i="25"/>
  <c r="M35" i="25"/>
  <c r="P35" i="25"/>
  <c r="C36" i="25"/>
  <c r="F36" i="25"/>
  <c r="M36" i="25"/>
  <c r="P36" i="25"/>
  <c r="M37" i="25"/>
  <c r="P37" i="25"/>
  <c r="M38" i="25"/>
  <c r="P38" i="25"/>
  <c r="M39" i="25"/>
  <c r="P39" i="25"/>
  <c r="M40" i="25"/>
  <c r="P40" i="25"/>
  <c r="M41" i="25"/>
  <c r="P41" i="25"/>
  <c r="F42" i="25"/>
  <c r="M42" i="25" s="1"/>
  <c r="P42" i="25"/>
  <c r="P43" i="25"/>
  <c r="P44" i="25"/>
  <c r="P45" i="25"/>
  <c r="F46" i="25"/>
  <c r="M46" i="25"/>
  <c r="P46" i="25"/>
  <c r="C47" i="25"/>
  <c r="F47" i="25"/>
  <c r="M47" i="25"/>
  <c r="P47" i="25"/>
  <c r="M48" i="25"/>
  <c r="P48" i="25"/>
  <c r="M49" i="25"/>
  <c r="P49" i="25"/>
  <c r="M50" i="25"/>
  <c r="P50" i="25"/>
  <c r="M51" i="25"/>
  <c r="P51" i="25"/>
  <c r="M52" i="25"/>
  <c r="P52" i="25"/>
  <c r="M53" i="25"/>
  <c r="P53" i="25"/>
  <c r="M54" i="25"/>
  <c r="P54" i="25"/>
  <c r="M55" i="25"/>
  <c r="P55" i="25"/>
  <c r="M56" i="25"/>
  <c r="P56" i="25"/>
  <c r="M57" i="25"/>
  <c r="P57" i="25"/>
  <c r="M58" i="25"/>
  <c r="P58" i="25"/>
  <c r="M59" i="25"/>
  <c r="P59" i="25"/>
  <c r="F60" i="25"/>
  <c r="M60" i="25" s="1"/>
  <c r="P60" i="25"/>
  <c r="F63" i="25"/>
  <c r="M63" i="25"/>
  <c r="P63" i="25"/>
  <c r="F64" i="25"/>
  <c r="F83" i="25" s="1"/>
  <c r="P64" i="25"/>
  <c r="P65" i="25"/>
  <c r="F66" i="25"/>
  <c r="M66" i="25"/>
  <c r="P66" i="25"/>
  <c r="F67" i="25"/>
  <c r="M67" i="25" s="1"/>
  <c r="P67" i="25"/>
  <c r="F68" i="25"/>
  <c r="M68" i="25"/>
  <c r="P68" i="25"/>
  <c r="F69" i="25"/>
  <c r="M69" i="25" s="1"/>
  <c r="P69" i="25"/>
  <c r="F70" i="25"/>
  <c r="M70" i="25"/>
  <c r="P70" i="25"/>
  <c r="F71" i="25"/>
  <c r="M71" i="25" s="1"/>
  <c r="P71" i="25"/>
  <c r="F72" i="25"/>
  <c r="M72" i="25"/>
  <c r="P72" i="25"/>
  <c r="F73" i="25"/>
  <c r="M73" i="25" s="1"/>
  <c r="P73" i="25"/>
  <c r="P74" i="25"/>
  <c r="P75" i="25"/>
  <c r="P76" i="25"/>
  <c r="P77" i="25"/>
  <c r="E81" i="25"/>
  <c r="I81" i="25"/>
  <c r="J81" i="25"/>
  <c r="I82" i="25"/>
  <c r="I86" i="25" s="1"/>
  <c r="J82" i="25"/>
  <c r="E83" i="25"/>
  <c r="I83" i="25"/>
  <c r="J83" i="25"/>
  <c r="F86" i="25"/>
  <c r="E86" i="25" s="1"/>
  <c r="H92" i="25" s="1"/>
  <c r="J86" i="25"/>
  <c r="M86" i="25"/>
  <c r="L86" i="25" s="1"/>
  <c r="C87" i="25"/>
  <c r="I87" i="25"/>
  <c r="F12" i="24"/>
  <c r="M12" i="24"/>
  <c r="P12" i="24"/>
  <c r="M13" i="24"/>
  <c r="P13" i="24"/>
  <c r="F14" i="24"/>
  <c r="M14" i="24" s="1"/>
  <c r="P14" i="24"/>
  <c r="F15" i="24"/>
  <c r="M15" i="24"/>
  <c r="M16" i="24" s="1"/>
  <c r="P15" i="24"/>
  <c r="P16" i="24"/>
  <c r="F17" i="24"/>
  <c r="M17" i="24" s="1"/>
  <c r="P17" i="24"/>
  <c r="F18" i="24"/>
  <c r="M18" i="24"/>
  <c r="P18" i="24"/>
  <c r="F19" i="24"/>
  <c r="P19" i="24"/>
  <c r="P20" i="24"/>
  <c r="P21" i="24"/>
  <c r="P22" i="24"/>
  <c r="P23" i="24"/>
  <c r="F24" i="24"/>
  <c r="M24" i="24"/>
  <c r="P24" i="24"/>
  <c r="F25" i="24"/>
  <c r="M25" i="24" s="1"/>
  <c r="P25" i="24"/>
  <c r="F28" i="24"/>
  <c r="M28" i="24" s="1"/>
  <c r="P28" i="24"/>
  <c r="M29" i="24"/>
  <c r="P29" i="24"/>
  <c r="P30" i="24"/>
  <c r="M31" i="24"/>
  <c r="P31" i="24"/>
  <c r="P32" i="24"/>
  <c r="M33" i="24"/>
  <c r="P33" i="24"/>
  <c r="C34" i="24"/>
  <c r="F34" i="24"/>
  <c r="M34" i="24"/>
  <c r="P34" i="24"/>
  <c r="C35" i="24"/>
  <c r="F35" i="24"/>
  <c r="M35" i="24"/>
  <c r="P35" i="24"/>
  <c r="C36" i="24"/>
  <c r="F36" i="24"/>
  <c r="M37" i="24" s="1"/>
  <c r="M36" i="24"/>
  <c r="P36" i="24"/>
  <c r="P37" i="24"/>
  <c r="M38" i="24"/>
  <c r="P38" i="24"/>
  <c r="P39" i="24"/>
  <c r="M40" i="24"/>
  <c r="P40" i="24"/>
  <c r="P41" i="24"/>
  <c r="F42" i="24"/>
  <c r="M43" i="24" s="1"/>
  <c r="P42" i="24"/>
  <c r="P43" i="24"/>
  <c r="P44" i="24"/>
  <c r="P45" i="24"/>
  <c r="F46" i="24"/>
  <c r="M46" i="24" s="1"/>
  <c r="P46" i="24"/>
  <c r="C47" i="24"/>
  <c r="C86" i="24" s="1"/>
  <c r="F47" i="24"/>
  <c r="M47" i="24" s="1"/>
  <c r="P47" i="24"/>
  <c r="M48" i="24"/>
  <c r="P48" i="24"/>
  <c r="P49" i="24"/>
  <c r="M50" i="24"/>
  <c r="P50" i="24"/>
  <c r="P51" i="24"/>
  <c r="M52" i="24"/>
  <c r="P52" i="24"/>
  <c r="P53" i="24"/>
  <c r="M54" i="24"/>
  <c r="P54" i="24"/>
  <c r="P55" i="24"/>
  <c r="M56" i="24"/>
  <c r="P56" i="24"/>
  <c r="P57" i="24"/>
  <c r="M58" i="24"/>
  <c r="P58" i="24"/>
  <c r="P59" i="24"/>
  <c r="F60" i="24"/>
  <c r="M60" i="24" s="1"/>
  <c r="P60" i="24"/>
  <c r="F63" i="24"/>
  <c r="F83" i="24" s="1"/>
  <c r="M63" i="24"/>
  <c r="P63" i="24"/>
  <c r="F64" i="24"/>
  <c r="M64" i="24"/>
  <c r="P64" i="24"/>
  <c r="M65" i="24"/>
  <c r="P65" i="24"/>
  <c r="F66" i="24"/>
  <c r="M66" i="24"/>
  <c r="P66" i="24"/>
  <c r="F67" i="24"/>
  <c r="M67" i="24"/>
  <c r="P67" i="24"/>
  <c r="F68" i="24"/>
  <c r="M68" i="24" s="1"/>
  <c r="P68" i="24"/>
  <c r="F69" i="24"/>
  <c r="M69" i="24" s="1"/>
  <c r="P69" i="24"/>
  <c r="F70" i="24"/>
  <c r="M70" i="24"/>
  <c r="P70" i="24"/>
  <c r="F71" i="24"/>
  <c r="M71" i="24"/>
  <c r="P71" i="24"/>
  <c r="F72" i="24"/>
  <c r="M72" i="24" s="1"/>
  <c r="P72" i="24"/>
  <c r="F73" i="24"/>
  <c r="M74" i="24" s="1"/>
  <c r="P73" i="24"/>
  <c r="P74" i="24"/>
  <c r="P75" i="24"/>
  <c r="P76" i="24"/>
  <c r="P77" i="24"/>
  <c r="E81" i="24"/>
  <c r="F81" i="24"/>
  <c r="F87" i="24" s="1"/>
  <c r="E87" i="24" s="1"/>
  <c r="I81" i="24"/>
  <c r="J86" i="24" s="1"/>
  <c r="J81" i="24"/>
  <c r="E82" i="24"/>
  <c r="I82" i="24"/>
  <c r="J82" i="24"/>
  <c r="E83" i="24"/>
  <c r="I83" i="24"/>
  <c r="J83" i="24"/>
  <c r="J87" i="24" s="1"/>
  <c r="F86" i="24"/>
  <c r="E86" i="24" s="1"/>
  <c r="H92" i="24" s="1"/>
  <c r="I86" i="24"/>
  <c r="M86" i="24"/>
  <c r="L86" i="24" s="1"/>
  <c r="C87" i="24"/>
  <c r="I87" i="24"/>
  <c r="F12" i="23"/>
  <c r="M12" i="23"/>
  <c r="P12" i="23"/>
  <c r="M13" i="23"/>
  <c r="P13" i="23"/>
  <c r="F14" i="23"/>
  <c r="M14" i="23" s="1"/>
  <c r="P14" i="23"/>
  <c r="F15" i="23"/>
  <c r="M16" i="23" s="1"/>
  <c r="M15" i="23"/>
  <c r="P15" i="23"/>
  <c r="P16" i="23"/>
  <c r="F17" i="23"/>
  <c r="M17" i="23" s="1"/>
  <c r="P17" i="23"/>
  <c r="F18" i="23"/>
  <c r="M18" i="23"/>
  <c r="P18" i="23"/>
  <c r="F19" i="23"/>
  <c r="M19" i="23"/>
  <c r="P19" i="23"/>
  <c r="M20" i="23"/>
  <c r="P20" i="23"/>
  <c r="M21" i="23"/>
  <c r="P21" i="23"/>
  <c r="M22" i="23"/>
  <c r="P22" i="23"/>
  <c r="M23" i="23"/>
  <c r="P23" i="23"/>
  <c r="F24" i="23"/>
  <c r="M24" i="23" s="1"/>
  <c r="P24" i="23"/>
  <c r="F25" i="23"/>
  <c r="M25" i="23" s="1"/>
  <c r="P25" i="23"/>
  <c r="F28" i="23"/>
  <c r="F82" i="23" s="1"/>
  <c r="P28" i="23"/>
  <c r="P29" i="23"/>
  <c r="P30" i="23"/>
  <c r="P31" i="23"/>
  <c r="P32" i="23"/>
  <c r="P33" i="23"/>
  <c r="C34" i="23"/>
  <c r="F34" i="23"/>
  <c r="P34" i="23"/>
  <c r="C35" i="23"/>
  <c r="F35" i="23"/>
  <c r="P35" i="23"/>
  <c r="C36" i="23"/>
  <c r="C86" i="23" s="1"/>
  <c r="F36" i="23"/>
  <c r="P36" i="23"/>
  <c r="P37" i="23"/>
  <c r="P38" i="23"/>
  <c r="P39" i="23"/>
  <c r="P40" i="23"/>
  <c r="P41" i="23"/>
  <c r="F42" i="23"/>
  <c r="P42" i="23"/>
  <c r="P43" i="23"/>
  <c r="P44" i="23"/>
  <c r="P45" i="23"/>
  <c r="F46" i="23"/>
  <c r="P46" i="23"/>
  <c r="C47" i="23"/>
  <c r="F47" i="23"/>
  <c r="P47" i="23"/>
  <c r="P48" i="23"/>
  <c r="P49" i="23"/>
  <c r="P50" i="23"/>
  <c r="P51" i="23"/>
  <c r="P52" i="23"/>
  <c r="P53" i="23"/>
  <c r="P54" i="23"/>
  <c r="P55" i="23"/>
  <c r="P56" i="23"/>
  <c r="P57" i="23"/>
  <c r="P58" i="23"/>
  <c r="P59" i="23"/>
  <c r="F60" i="23"/>
  <c r="P60" i="23"/>
  <c r="F63" i="23"/>
  <c r="F83" i="23" s="1"/>
  <c r="P63" i="23"/>
  <c r="F64" i="23"/>
  <c r="M65" i="23" s="1"/>
  <c r="M64" i="23"/>
  <c r="P64" i="23"/>
  <c r="P65" i="23"/>
  <c r="F66" i="23"/>
  <c r="M66" i="23" s="1"/>
  <c r="P66" i="23"/>
  <c r="F67" i="23"/>
  <c r="M67" i="23"/>
  <c r="P67" i="23"/>
  <c r="F68" i="23"/>
  <c r="M68" i="23"/>
  <c r="P68" i="23"/>
  <c r="F69" i="23"/>
  <c r="M69" i="23" s="1"/>
  <c r="P69" i="23"/>
  <c r="F70" i="23"/>
  <c r="M70" i="23" s="1"/>
  <c r="P70" i="23"/>
  <c r="F71" i="23"/>
  <c r="M71" i="23"/>
  <c r="P71" i="23"/>
  <c r="F72" i="23"/>
  <c r="M72" i="23"/>
  <c r="P72" i="23"/>
  <c r="F73" i="23"/>
  <c r="M73" i="23" s="1"/>
  <c r="P73" i="23"/>
  <c r="M74" i="23"/>
  <c r="P74" i="23"/>
  <c r="P75" i="23"/>
  <c r="M76" i="23"/>
  <c r="P76" i="23"/>
  <c r="P77" i="23"/>
  <c r="E81" i="23"/>
  <c r="I81" i="23"/>
  <c r="J81" i="23"/>
  <c r="I82" i="23"/>
  <c r="I86" i="23" s="1"/>
  <c r="J82" i="23"/>
  <c r="M82" i="23"/>
  <c r="E83" i="23"/>
  <c r="I83" i="23"/>
  <c r="J87" i="23" s="1"/>
  <c r="J83" i="23"/>
  <c r="E86" i="23"/>
  <c r="H92" i="23" s="1"/>
  <c r="F86" i="23"/>
  <c r="L86" i="23"/>
  <c r="M86" i="23"/>
  <c r="C87" i="23"/>
  <c r="H7" i="30" l="1"/>
  <c r="M81" i="23"/>
  <c r="I87" i="23"/>
  <c r="E82" i="23"/>
  <c r="F81" i="23"/>
  <c r="F87" i="23" s="1"/>
  <c r="E87" i="23" s="1"/>
  <c r="M63" i="23"/>
  <c r="F82" i="24"/>
  <c r="M77" i="24"/>
  <c r="M75" i="24"/>
  <c r="M73" i="24"/>
  <c r="M83" i="24" s="1"/>
  <c r="M44" i="24"/>
  <c r="M42" i="24"/>
  <c r="M20" i="24"/>
  <c r="M81" i="24" s="1"/>
  <c r="M87" i="24" s="1"/>
  <c r="L87" i="24" s="1"/>
  <c r="H93" i="24" s="1"/>
  <c r="H7" i="24" s="1"/>
  <c r="M22" i="24"/>
  <c r="M19" i="24"/>
  <c r="M21" i="24"/>
  <c r="J87" i="25"/>
  <c r="F81" i="25"/>
  <c r="F87" i="25" s="1"/>
  <c r="M14" i="25"/>
  <c r="M74" i="26"/>
  <c r="M76" i="26"/>
  <c r="M73" i="26"/>
  <c r="M75" i="26"/>
  <c r="M77" i="26"/>
  <c r="M20" i="26"/>
  <c r="M81" i="26" s="1"/>
  <c r="M87" i="26" s="1"/>
  <c r="L87" i="26" s="1"/>
  <c r="M22" i="26"/>
  <c r="M19" i="26"/>
  <c r="M21" i="26"/>
  <c r="M23" i="26"/>
  <c r="F83" i="28"/>
  <c r="M69" i="28"/>
  <c r="M43" i="28"/>
  <c r="M45" i="28"/>
  <c r="M42" i="28"/>
  <c r="M44" i="28"/>
  <c r="F82" i="28"/>
  <c r="M76" i="24"/>
  <c r="M45" i="24"/>
  <c r="F83" i="26"/>
  <c r="F87" i="26" s="1"/>
  <c r="E87" i="26" s="1"/>
  <c r="M69" i="26"/>
  <c r="M43" i="26"/>
  <c r="M45" i="26"/>
  <c r="M42" i="26"/>
  <c r="M82" i="26" s="1"/>
  <c r="M44" i="26"/>
  <c r="F82" i="26"/>
  <c r="E82" i="27"/>
  <c r="F81" i="27"/>
  <c r="F87" i="27" s="1"/>
  <c r="E87" i="27" s="1"/>
  <c r="M14" i="27"/>
  <c r="M74" i="28"/>
  <c r="M76" i="28"/>
  <c r="M73" i="28"/>
  <c r="M75" i="28"/>
  <c r="M77" i="28"/>
  <c r="M20" i="28"/>
  <c r="M22" i="28"/>
  <c r="M19" i="28"/>
  <c r="M21" i="28"/>
  <c r="M81" i="28" s="1"/>
  <c r="M23" i="28"/>
  <c r="F81" i="29"/>
  <c r="M14" i="29"/>
  <c r="M65" i="25"/>
  <c r="M64" i="25"/>
  <c r="M65" i="29"/>
  <c r="M64" i="29"/>
  <c r="J86" i="23"/>
  <c r="M77" i="23"/>
  <c r="M75" i="23"/>
  <c r="M59" i="24"/>
  <c r="M57" i="24"/>
  <c r="M55" i="24"/>
  <c r="M53" i="24"/>
  <c r="M51" i="24"/>
  <c r="M49" i="24"/>
  <c r="M41" i="24"/>
  <c r="M39" i="24"/>
  <c r="M32" i="24"/>
  <c r="M82" i="24" s="1"/>
  <c r="M30" i="24"/>
  <c r="M23" i="24"/>
  <c r="C86" i="25"/>
  <c r="J87" i="26"/>
  <c r="M65" i="27"/>
  <c r="M64" i="27"/>
  <c r="F87" i="28"/>
  <c r="E87" i="28" s="1"/>
  <c r="H92" i="29"/>
  <c r="F83" i="29"/>
  <c r="E82" i="29"/>
  <c r="M82" i="29"/>
  <c r="M76" i="25"/>
  <c r="M74" i="25"/>
  <c r="M45" i="25"/>
  <c r="M43" i="25"/>
  <c r="M82" i="25" s="1"/>
  <c r="M22" i="25"/>
  <c r="M20" i="25"/>
  <c r="M65" i="26"/>
  <c r="M83" i="26" s="1"/>
  <c r="M76" i="27"/>
  <c r="M74" i="27"/>
  <c r="M45" i="27"/>
  <c r="M43" i="27"/>
  <c r="M82" i="27" s="1"/>
  <c r="M22" i="27"/>
  <c r="M20" i="27"/>
  <c r="M65" i="28"/>
  <c r="M83" i="28" s="1"/>
  <c r="M76" i="29"/>
  <c r="M74" i="29"/>
  <c r="M45" i="29"/>
  <c r="M22" i="29"/>
  <c r="M20" i="29"/>
  <c r="F82" i="25"/>
  <c r="M77" i="25"/>
  <c r="M75" i="25"/>
  <c r="M44" i="25"/>
  <c r="M23" i="25"/>
  <c r="M21" i="25"/>
  <c r="M77" i="27"/>
  <c r="M75" i="27"/>
  <c r="M44" i="27"/>
  <c r="M23" i="27"/>
  <c r="M21" i="27"/>
  <c r="M77" i="29"/>
  <c r="M75" i="29"/>
  <c r="M23" i="29"/>
  <c r="M21" i="29"/>
  <c r="M13" i="22"/>
  <c r="M13" i="20"/>
  <c r="M13" i="19"/>
  <c r="M13" i="18"/>
  <c r="M13" i="16"/>
  <c r="M13" i="15"/>
  <c r="M13" i="13"/>
  <c r="M87" i="28" l="1"/>
  <c r="L87" i="28" s="1"/>
  <c r="H93" i="28" s="1"/>
  <c r="H7" i="28" s="1"/>
  <c r="H93" i="26"/>
  <c r="H7" i="26" s="1"/>
  <c r="M83" i="25"/>
  <c r="M82" i="28"/>
  <c r="E87" i="25"/>
  <c r="M83" i="23"/>
  <c r="M83" i="29"/>
  <c r="M87" i="23"/>
  <c r="L87" i="23" s="1"/>
  <c r="H93" i="23" s="1"/>
  <c r="H7" i="23" s="1"/>
  <c r="M83" i="27"/>
  <c r="M81" i="29"/>
  <c r="M81" i="27"/>
  <c r="M87" i="27" s="1"/>
  <c r="L87" i="27" s="1"/>
  <c r="H93" i="27" s="1"/>
  <c r="H7" i="27" s="1"/>
  <c r="F87" i="29"/>
  <c r="E87" i="29" s="1"/>
  <c r="M81" i="25"/>
  <c r="M13" i="7"/>
  <c r="M13" i="6"/>
  <c r="F73" i="9"/>
  <c r="F72" i="9"/>
  <c r="F71" i="9"/>
  <c r="F70" i="9"/>
  <c r="F69" i="9"/>
  <c r="F68" i="9"/>
  <c r="F67" i="9"/>
  <c r="F66" i="9"/>
  <c r="F64" i="9"/>
  <c r="F63" i="9"/>
  <c r="F60" i="9"/>
  <c r="F47" i="9"/>
  <c r="C47" i="9"/>
  <c r="F46" i="9"/>
  <c r="F42" i="9"/>
  <c r="C36" i="9"/>
  <c r="F36" i="9" s="1"/>
  <c r="F35" i="9"/>
  <c r="M35" i="9" s="1"/>
  <c r="C35" i="9"/>
  <c r="C34" i="9"/>
  <c r="F34" i="9" s="1"/>
  <c r="M34" i="9" s="1"/>
  <c r="F28" i="9"/>
  <c r="F25" i="9"/>
  <c r="F24" i="9"/>
  <c r="F19" i="9"/>
  <c r="F18" i="9"/>
  <c r="F17" i="9"/>
  <c r="F15" i="9"/>
  <c r="F14" i="9"/>
  <c r="F12" i="9"/>
  <c r="F73" i="8"/>
  <c r="F72" i="8"/>
  <c r="F71" i="8"/>
  <c r="F70" i="8"/>
  <c r="F69" i="8"/>
  <c r="F68" i="8"/>
  <c r="F67" i="8"/>
  <c r="F66" i="8"/>
  <c r="F64" i="8"/>
  <c r="F63" i="8"/>
  <c r="F60" i="8"/>
  <c r="F47" i="8"/>
  <c r="C47" i="8"/>
  <c r="F46" i="8"/>
  <c r="F42" i="8"/>
  <c r="C36" i="8"/>
  <c r="F36" i="8" s="1"/>
  <c r="F35" i="8"/>
  <c r="M35" i="8" s="1"/>
  <c r="C35" i="8"/>
  <c r="C34" i="8"/>
  <c r="F34" i="8" s="1"/>
  <c r="M34" i="8" s="1"/>
  <c r="F28" i="8"/>
  <c r="F25" i="8"/>
  <c r="F24" i="8"/>
  <c r="F19" i="8"/>
  <c r="F18" i="8"/>
  <c r="F17" i="8"/>
  <c r="F15" i="8"/>
  <c r="F14" i="8"/>
  <c r="F12" i="8"/>
  <c r="F73" i="7"/>
  <c r="F72" i="7"/>
  <c r="M72" i="7" s="1"/>
  <c r="F71" i="7"/>
  <c r="M71" i="7" s="1"/>
  <c r="F70" i="7"/>
  <c r="F69" i="7"/>
  <c r="F68" i="7"/>
  <c r="F67" i="7"/>
  <c r="F66" i="7"/>
  <c r="F64" i="7"/>
  <c r="F63" i="7"/>
  <c r="F60" i="7"/>
  <c r="M60" i="7" s="1"/>
  <c r="F47" i="7"/>
  <c r="M58" i="7" s="1"/>
  <c r="C47" i="7"/>
  <c r="F46" i="7"/>
  <c r="M46" i="7" s="1"/>
  <c r="F42" i="7"/>
  <c r="M45" i="7" s="1"/>
  <c r="C36" i="7"/>
  <c r="F36" i="7" s="1"/>
  <c r="F35" i="7"/>
  <c r="M35" i="7" s="1"/>
  <c r="C35" i="7"/>
  <c r="C34" i="7"/>
  <c r="F34" i="7" s="1"/>
  <c r="M34" i="7" s="1"/>
  <c r="F28" i="7"/>
  <c r="F25" i="7"/>
  <c r="M25" i="7" s="1"/>
  <c r="F24" i="7"/>
  <c r="M24" i="7" s="1"/>
  <c r="F19" i="7"/>
  <c r="F18" i="7"/>
  <c r="M18" i="7" s="1"/>
  <c r="F17" i="7"/>
  <c r="M17" i="7" s="1"/>
  <c r="F15" i="7"/>
  <c r="M16" i="7" s="1"/>
  <c r="F14" i="7"/>
  <c r="M14" i="7" s="1"/>
  <c r="F12" i="7"/>
  <c r="M12" i="7" s="1"/>
  <c r="C87" i="22"/>
  <c r="J83" i="22"/>
  <c r="I83" i="22"/>
  <c r="E83" i="22"/>
  <c r="J82" i="22"/>
  <c r="I82" i="22"/>
  <c r="J81" i="22"/>
  <c r="I81" i="22"/>
  <c r="E81" i="22"/>
  <c r="P77" i="22"/>
  <c r="P76" i="22"/>
  <c r="P75" i="22"/>
  <c r="P74" i="22"/>
  <c r="P73" i="22"/>
  <c r="F73" i="22"/>
  <c r="P72" i="22"/>
  <c r="F72" i="22"/>
  <c r="M72" i="22" s="1"/>
  <c r="P71" i="22"/>
  <c r="F71" i="22"/>
  <c r="M71" i="22" s="1"/>
  <c r="P70" i="22"/>
  <c r="F70" i="22"/>
  <c r="M70" i="22" s="1"/>
  <c r="P69" i="22"/>
  <c r="F69" i="22"/>
  <c r="M69" i="22" s="1"/>
  <c r="P68" i="22"/>
  <c r="F68" i="22"/>
  <c r="M68" i="22" s="1"/>
  <c r="P67" i="22"/>
  <c r="F67" i="22"/>
  <c r="M67" i="22" s="1"/>
  <c r="P66" i="22"/>
  <c r="F66" i="22"/>
  <c r="M66" i="22" s="1"/>
  <c r="P65" i="22"/>
  <c r="P64" i="22"/>
  <c r="F64" i="22"/>
  <c r="P63" i="22"/>
  <c r="F63" i="22"/>
  <c r="M63" i="22" s="1"/>
  <c r="P60" i="22"/>
  <c r="F60" i="22"/>
  <c r="M60" i="22" s="1"/>
  <c r="P59" i="22"/>
  <c r="P58" i="22"/>
  <c r="P57" i="22"/>
  <c r="P56" i="22"/>
  <c r="P55" i="22"/>
  <c r="P54" i="22"/>
  <c r="P53" i="22"/>
  <c r="P52" i="22"/>
  <c r="P51" i="22"/>
  <c r="P50" i="22"/>
  <c r="P49" i="22"/>
  <c r="P48" i="22"/>
  <c r="P47" i="22"/>
  <c r="F47" i="22"/>
  <c r="C47" i="22"/>
  <c r="P46" i="22"/>
  <c r="F46" i="22"/>
  <c r="M46" i="22" s="1"/>
  <c r="P45" i="22"/>
  <c r="P44" i="22"/>
  <c r="P43" i="22"/>
  <c r="P42" i="22"/>
  <c r="F42" i="22"/>
  <c r="P41" i="22"/>
  <c r="P40" i="22"/>
  <c r="P39" i="22"/>
  <c r="P38" i="22"/>
  <c r="P37" i="22"/>
  <c r="P36" i="22"/>
  <c r="C36" i="22"/>
  <c r="F36" i="22" s="1"/>
  <c r="P35" i="22"/>
  <c r="F35" i="22"/>
  <c r="M35" i="22" s="1"/>
  <c r="C35" i="22"/>
  <c r="P34" i="22"/>
  <c r="C34" i="22"/>
  <c r="E82" i="22" s="1"/>
  <c r="P33" i="22"/>
  <c r="P32" i="22"/>
  <c r="P31" i="22"/>
  <c r="P30" i="22"/>
  <c r="P29" i="22"/>
  <c r="P28" i="22"/>
  <c r="F28" i="22"/>
  <c r="P25" i="22"/>
  <c r="F25" i="22"/>
  <c r="M25" i="22" s="1"/>
  <c r="P24" i="22"/>
  <c r="F24" i="22"/>
  <c r="M24" i="22" s="1"/>
  <c r="P23" i="22"/>
  <c r="P22" i="22"/>
  <c r="P21" i="22"/>
  <c r="P20" i="22"/>
  <c r="P19" i="22"/>
  <c r="F19" i="22"/>
  <c r="P18" i="22"/>
  <c r="F18" i="22"/>
  <c r="M18" i="22" s="1"/>
  <c r="P17" i="22"/>
  <c r="F17" i="22"/>
  <c r="M17" i="22" s="1"/>
  <c r="P16" i="22"/>
  <c r="P15" i="22"/>
  <c r="F15" i="22"/>
  <c r="P14" i="22"/>
  <c r="F14" i="22"/>
  <c r="M14" i="22" s="1"/>
  <c r="P13" i="22"/>
  <c r="P12" i="22"/>
  <c r="F12" i="22"/>
  <c r="M12" i="22" s="1"/>
  <c r="C87" i="21"/>
  <c r="J83" i="21"/>
  <c r="I83" i="21"/>
  <c r="E83" i="21"/>
  <c r="J82" i="21"/>
  <c r="I82" i="21"/>
  <c r="J81" i="21"/>
  <c r="I81" i="21"/>
  <c r="E81" i="21"/>
  <c r="P77" i="21"/>
  <c r="P76" i="21"/>
  <c r="P75" i="21"/>
  <c r="P74" i="21"/>
  <c r="P73" i="21"/>
  <c r="F73" i="21"/>
  <c r="M77" i="21" s="1"/>
  <c r="P72" i="21"/>
  <c r="F72" i="21"/>
  <c r="M72" i="21" s="1"/>
  <c r="P71" i="21"/>
  <c r="F71" i="21"/>
  <c r="M71" i="21" s="1"/>
  <c r="P70" i="21"/>
  <c r="F70" i="21"/>
  <c r="M70" i="21" s="1"/>
  <c r="P69" i="21"/>
  <c r="M69" i="21"/>
  <c r="F69" i="21"/>
  <c r="P68" i="21"/>
  <c r="F68" i="21"/>
  <c r="M68" i="21" s="1"/>
  <c r="P67" i="21"/>
  <c r="F67" i="21"/>
  <c r="M67" i="21" s="1"/>
  <c r="P66" i="21"/>
  <c r="F66" i="21"/>
  <c r="M66" i="21" s="1"/>
  <c r="P65" i="21"/>
  <c r="P64" i="21"/>
  <c r="F64" i="21"/>
  <c r="M64" i="21" s="1"/>
  <c r="P63" i="21"/>
  <c r="F63" i="21"/>
  <c r="M63" i="21" s="1"/>
  <c r="P60" i="21"/>
  <c r="F60" i="21"/>
  <c r="M60" i="21" s="1"/>
  <c r="P59" i="21"/>
  <c r="P58" i="21"/>
  <c r="P57" i="21"/>
  <c r="P56" i="21"/>
  <c r="P55" i="21"/>
  <c r="P54" i="21"/>
  <c r="P53" i="21"/>
  <c r="P52" i="21"/>
  <c r="P51" i="21"/>
  <c r="P50" i="21"/>
  <c r="P49" i="21"/>
  <c r="P48" i="21"/>
  <c r="P47" i="21"/>
  <c r="F47" i="21"/>
  <c r="M58" i="21" s="1"/>
  <c r="C47" i="21"/>
  <c r="P46" i="21"/>
  <c r="F46" i="21"/>
  <c r="M46" i="21" s="1"/>
  <c r="P45" i="21"/>
  <c r="P44" i="21"/>
  <c r="P43" i="21"/>
  <c r="P42" i="21"/>
  <c r="F42" i="21"/>
  <c r="M45" i="21" s="1"/>
  <c r="P41" i="21"/>
  <c r="P40" i="21"/>
  <c r="P39" i="21"/>
  <c r="P38" i="21"/>
  <c r="P37" i="21"/>
  <c r="P36" i="21"/>
  <c r="C36" i="21"/>
  <c r="F36" i="21" s="1"/>
  <c r="M40" i="21" s="1"/>
  <c r="P35" i="21"/>
  <c r="F35" i="21"/>
  <c r="M35" i="21" s="1"/>
  <c r="C35" i="21"/>
  <c r="P34" i="21"/>
  <c r="F34" i="21"/>
  <c r="M34" i="21" s="1"/>
  <c r="C34" i="21"/>
  <c r="P33" i="21"/>
  <c r="P32" i="21"/>
  <c r="P31" i="21"/>
  <c r="P30" i="21"/>
  <c r="P29" i="21"/>
  <c r="P28" i="21"/>
  <c r="F28" i="21"/>
  <c r="M33" i="21" s="1"/>
  <c r="P25" i="21"/>
  <c r="F25" i="21"/>
  <c r="M25" i="21" s="1"/>
  <c r="P24" i="21"/>
  <c r="F24" i="21"/>
  <c r="M24" i="21" s="1"/>
  <c r="P23" i="21"/>
  <c r="P22" i="21"/>
  <c r="P21" i="21"/>
  <c r="P20" i="21"/>
  <c r="P19" i="21"/>
  <c r="F19" i="21"/>
  <c r="M23" i="21" s="1"/>
  <c r="P18" i="21"/>
  <c r="F18" i="21"/>
  <c r="M18" i="21" s="1"/>
  <c r="P17" i="21"/>
  <c r="F17" i="21"/>
  <c r="M17" i="21" s="1"/>
  <c r="P16" i="21"/>
  <c r="P15" i="21"/>
  <c r="F15" i="21"/>
  <c r="M16" i="21" s="1"/>
  <c r="P14" i="21"/>
  <c r="F14" i="21"/>
  <c r="P13" i="21"/>
  <c r="M13" i="21"/>
  <c r="P12" i="21"/>
  <c r="F12" i="21"/>
  <c r="M12" i="21" s="1"/>
  <c r="C87" i="20"/>
  <c r="J83" i="20"/>
  <c r="I83" i="20"/>
  <c r="E83" i="20"/>
  <c r="J82" i="20"/>
  <c r="I82" i="20"/>
  <c r="J81" i="20"/>
  <c r="I81" i="20"/>
  <c r="E81" i="20"/>
  <c r="P77" i="20"/>
  <c r="P76" i="20"/>
  <c r="P75" i="20"/>
  <c r="P74" i="20"/>
  <c r="P73" i="20"/>
  <c r="F73" i="20"/>
  <c r="P72" i="20"/>
  <c r="F72" i="20"/>
  <c r="M72" i="20" s="1"/>
  <c r="P71" i="20"/>
  <c r="F71" i="20"/>
  <c r="M71" i="20" s="1"/>
  <c r="P70" i="20"/>
  <c r="F70" i="20"/>
  <c r="M70" i="20" s="1"/>
  <c r="P69" i="20"/>
  <c r="F69" i="20"/>
  <c r="M69" i="20" s="1"/>
  <c r="P68" i="20"/>
  <c r="F68" i="20"/>
  <c r="M68" i="20" s="1"/>
  <c r="P67" i="20"/>
  <c r="F67" i="20"/>
  <c r="M67" i="20" s="1"/>
  <c r="P66" i="20"/>
  <c r="F66" i="20"/>
  <c r="M66" i="20" s="1"/>
  <c r="P65" i="20"/>
  <c r="P64" i="20"/>
  <c r="F64" i="20"/>
  <c r="P63" i="20"/>
  <c r="F63" i="20"/>
  <c r="M63" i="20" s="1"/>
  <c r="P60" i="20"/>
  <c r="F60" i="20"/>
  <c r="M60" i="20" s="1"/>
  <c r="P59" i="20"/>
  <c r="P58" i="20"/>
  <c r="P57" i="20"/>
  <c r="P56" i="20"/>
  <c r="P55" i="20"/>
  <c r="P54" i="20"/>
  <c r="P53" i="20"/>
  <c r="P52" i="20"/>
  <c r="P51" i="20"/>
  <c r="P50" i="20"/>
  <c r="P49" i="20"/>
  <c r="P48" i="20"/>
  <c r="P47" i="20"/>
  <c r="F47" i="20"/>
  <c r="C47" i="20"/>
  <c r="P46" i="20"/>
  <c r="F46" i="20"/>
  <c r="M46" i="20" s="1"/>
  <c r="P45" i="20"/>
  <c r="P44" i="20"/>
  <c r="P43" i="20"/>
  <c r="P42" i="20"/>
  <c r="F42" i="20"/>
  <c r="P41" i="20"/>
  <c r="P40" i="20"/>
  <c r="P39" i="20"/>
  <c r="P38" i="20"/>
  <c r="P37" i="20"/>
  <c r="P36" i="20"/>
  <c r="C36" i="20"/>
  <c r="F36" i="20" s="1"/>
  <c r="P35" i="20"/>
  <c r="F35" i="20"/>
  <c r="M35" i="20" s="1"/>
  <c r="C35" i="20"/>
  <c r="P34" i="20"/>
  <c r="C34" i="20"/>
  <c r="F34" i="20" s="1"/>
  <c r="M34" i="20" s="1"/>
  <c r="P33" i="20"/>
  <c r="P32" i="20"/>
  <c r="P31" i="20"/>
  <c r="P30" i="20"/>
  <c r="P29" i="20"/>
  <c r="P28" i="20"/>
  <c r="F28" i="20"/>
  <c r="P25" i="20"/>
  <c r="F25" i="20"/>
  <c r="M25" i="20" s="1"/>
  <c r="P24" i="20"/>
  <c r="F24" i="20"/>
  <c r="M24" i="20" s="1"/>
  <c r="P23" i="20"/>
  <c r="P22" i="20"/>
  <c r="P21" i="20"/>
  <c r="P20" i="20"/>
  <c r="P19" i="20"/>
  <c r="F19" i="20"/>
  <c r="P18" i="20"/>
  <c r="F18" i="20"/>
  <c r="M18" i="20" s="1"/>
  <c r="P17" i="20"/>
  <c r="F17" i="20"/>
  <c r="M17" i="20" s="1"/>
  <c r="P16" i="20"/>
  <c r="P15" i="20"/>
  <c r="F15" i="20"/>
  <c r="P14" i="20"/>
  <c r="F14" i="20"/>
  <c r="M14" i="20" s="1"/>
  <c r="P13" i="20"/>
  <c r="P12" i="20"/>
  <c r="F12" i="20"/>
  <c r="M12" i="20" s="1"/>
  <c r="C87" i="19"/>
  <c r="J83" i="19"/>
  <c r="I83" i="19"/>
  <c r="E83" i="19"/>
  <c r="J82" i="19"/>
  <c r="I82" i="19"/>
  <c r="J81" i="19"/>
  <c r="I81" i="19"/>
  <c r="E81" i="19"/>
  <c r="P77" i="19"/>
  <c r="P76" i="19"/>
  <c r="P75" i="19"/>
  <c r="P74" i="19"/>
  <c r="P73" i="19"/>
  <c r="F73" i="19"/>
  <c r="P72" i="19"/>
  <c r="F72" i="19"/>
  <c r="M72" i="19" s="1"/>
  <c r="P71" i="19"/>
  <c r="F71" i="19"/>
  <c r="M71" i="19" s="1"/>
  <c r="P70" i="19"/>
  <c r="F70" i="19"/>
  <c r="M70" i="19" s="1"/>
  <c r="P69" i="19"/>
  <c r="F69" i="19"/>
  <c r="M69" i="19" s="1"/>
  <c r="P68" i="19"/>
  <c r="F68" i="19"/>
  <c r="M68" i="19" s="1"/>
  <c r="P67" i="19"/>
  <c r="F67" i="19"/>
  <c r="M67" i="19" s="1"/>
  <c r="P66" i="19"/>
  <c r="F66" i="19"/>
  <c r="M66" i="19" s="1"/>
  <c r="P65" i="19"/>
  <c r="P64" i="19"/>
  <c r="F64" i="19"/>
  <c r="P63" i="19"/>
  <c r="F63" i="19"/>
  <c r="M63" i="19" s="1"/>
  <c r="P60" i="19"/>
  <c r="F60" i="19"/>
  <c r="M60" i="19" s="1"/>
  <c r="P59" i="19"/>
  <c r="P58" i="19"/>
  <c r="P57" i="19"/>
  <c r="P56" i="19"/>
  <c r="P55" i="19"/>
  <c r="P54" i="19"/>
  <c r="P53" i="19"/>
  <c r="P52" i="19"/>
  <c r="P51" i="19"/>
  <c r="P50" i="19"/>
  <c r="P49" i="19"/>
  <c r="P48" i="19"/>
  <c r="P47" i="19"/>
  <c r="F47" i="19"/>
  <c r="C47" i="19"/>
  <c r="P46" i="19"/>
  <c r="F46" i="19"/>
  <c r="M46" i="19" s="1"/>
  <c r="P45" i="19"/>
  <c r="P44" i="19"/>
  <c r="P43" i="19"/>
  <c r="P42" i="19"/>
  <c r="F42" i="19"/>
  <c r="P41" i="19"/>
  <c r="P40" i="19"/>
  <c r="P39" i="19"/>
  <c r="P38" i="19"/>
  <c r="P37" i="19"/>
  <c r="P36" i="19"/>
  <c r="F36" i="19"/>
  <c r="C36" i="19"/>
  <c r="P35" i="19"/>
  <c r="F35" i="19"/>
  <c r="M35" i="19" s="1"/>
  <c r="C35" i="19"/>
  <c r="P34" i="19"/>
  <c r="C34" i="19"/>
  <c r="F34" i="19" s="1"/>
  <c r="M34" i="19" s="1"/>
  <c r="P33" i="19"/>
  <c r="P32" i="19"/>
  <c r="P31" i="19"/>
  <c r="P30" i="19"/>
  <c r="P29" i="19"/>
  <c r="P28" i="19"/>
  <c r="F28" i="19"/>
  <c r="P25" i="19"/>
  <c r="F25" i="19"/>
  <c r="M25" i="19" s="1"/>
  <c r="P24" i="19"/>
  <c r="F24" i="19"/>
  <c r="M24" i="19" s="1"/>
  <c r="P23" i="19"/>
  <c r="P22" i="19"/>
  <c r="P21" i="19"/>
  <c r="P20" i="19"/>
  <c r="P19" i="19"/>
  <c r="F19" i="19"/>
  <c r="P18" i="19"/>
  <c r="F18" i="19"/>
  <c r="M18" i="19" s="1"/>
  <c r="P17" i="19"/>
  <c r="F17" i="19"/>
  <c r="M17" i="19" s="1"/>
  <c r="P16" i="19"/>
  <c r="P15" i="19"/>
  <c r="F15" i="19"/>
  <c r="P14" i="19"/>
  <c r="F14" i="19"/>
  <c r="M14" i="19" s="1"/>
  <c r="P13" i="19"/>
  <c r="P12" i="19"/>
  <c r="F12" i="19"/>
  <c r="M12" i="19" s="1"/>
  <c r="C87" i="18"/>
  <c r="J83" i="18"/>
  <c r="I83" i="18"/>
  <c r="E83" i="18"/>
  <c r="J82" i="18"/>
  <c r="I82" i="18"/>
  <c r="J81" i="18"/>
  <c r="I81" i="18"/>
  <c r="E81" i="18"/>
  <c r="P77" i="18"/>
  <c r="P76" i="18"/>
  <c r="P75" i="18"/>
  <c r="P74" i="18"/>
  <c r="P73" i="18"/>
  <c r="F73" i="18"/>
  <c r="P72" i="18"/>
  <c r="F72" i="18"/>
  <c r="M72" i="18" s="1"/>
  <c r="P71" i="18"/>
  <c r="F71" i="18"/>
  <c r="M71" i="18" s="1"/>
  <c r="P70" i="18"/>
  <c r="F70" i="18"/>
  <c r="M70" i="18" s="1"/>
  <c r="P69" i="18"/>
  <c r="F69" i="18"/>
  <c r="M69" i="18" s="1"/>
  <c r="P68" i="18"/>
  <c r="F68" i="18"/>
  <c r="M68" i="18" s="1"/>
  <c r="P67" i="18"/>
  <c r="F67" i="18"/>
  <c r="M67" i="18" s="1"/>
  <c r="P66" i="18"/>
  <c r="F66" i="18"/>
  <c r="M66" i="18" s="1"/>
  <c r="P65" i="18"/>
  <c r="P64" i="18"/>
  <c r="F64" i="18"/>
  <c r="P63" i="18"/>
  <c r="F63" i="18"/>
  <c r="M63" i="18" s="1"/>
  <c r="P60" i="18"/>
  <c r="F60" i="18"/>
  <c r="M60" i="18" s="1"/>
  <c r="P59" i="18"/>
  <c r="P58" i="18"/>
  <c r="P57" i="18"/>
  <c r="P56" i="18"/>
  <c r="P55" i="18"/>
  <c r="P54" i="18"/>
  <c r="P53" i="18"/>
  <c r="P52" i="18"/>
  <c r="P51" i="18"/>
  <c r="P50" i="18"/>
  <c r="P49" i="18"/>
  <c r="P48" i="18"/>
  <c r="P47" i="18"/>
  <c r="F47" i="18"/>
  <c r="C47" i="18"/>
  <c r="P46" i="18"/>
  <c r="F46" i="18"/>
  <c r="M46" i="18" s="1"/>
  <c r="P45" i="18"/>
  <c r="P44" i="18"/>
  <c r="P43" i="18"/>
  <c r="P42" i="18"/>
  <c r="F42" i="18"/>
  <c r="P41" i="18"/>
  <c r="P40" i="18"/>
  <c r="P39" i="18"/>
  <c r="P38" i="18"/>
  <c r="P37" i="18"/>
  <c r="P36" i="18"/>
  <c r="C36" i="18"/>
  <c r="F36" i="18" s="1"/>
  <c r="P35" i="18"/>
  <c r="F35" i="18"/>
  <c r="M35" i="18" s="1"/>
  <c r="C35" i="18"/>
  <c r="P34" i="18"/>
  <c r="C34" i="18"/>
  <c r="F34" i="18" s="1"/>
  <c r="M34" i="18" s="1"/>
  <c r="P33" i="18"/>
  <c r="P32" i="18"/>
  <c r="P31" i="18"/>
  <c r="P30" i="18"/>
  <c r="P29" i="18"/>
  <c r="P28" i="18"/>
  <c r="F28" i="18"/>
  <c r="P25" i="18"/>
  <c r="F25" i="18"/>
  <c r="M25" i="18" s="1"/>
  <c r="P24" i="18"/>
  <c r="F24" i="18"/>
  <c r="M24" i="18" s="1"/>
  <c r="P23" i="18"/>
  <c r="P22" i="18"/>
  <c r="P21" i="18"/>
  <c r="P20" i="18"/>
  <c r="P19" i="18"/>
  <c r="F19" i="18"/>
  <c r="P18" i="18"/>
  <c r="F18" i="18"/>
  <c r="M18" i="18" s="1"/>
  <c r="P17" i="18"/>
  <c r="F17" i="18"/>
  <c r="M17" i="18" s="1"/>
  <c r="P16" i="18"/>
  <c r="P15" i="18"/>
  <c r="F15" i="18"/>
  <c r="P14" i="18"/>
  <c r="F14" i="18"/>
  <c r="M14" i="18" s="1"/>
  <c r="P13" i="18"/>
  <c r="P12" i="18"/>
  <c r="F12" i="18"/>
  <c r="M12" i="18" s="1"/>
  <c r="C87" i="17"/>
  <c r="J83" i="17"/>
  <c r="I83" i="17"/>
  <c r="E83" i="17"/>
  <c r="J82" i="17"/>
  <c r="I82" i="17"/>
  <c r="J81" i="17"/>
  <c r="I81" i="17"/>
  <c r="E81" i="17"/>
  <c r="P77" i="17"/>
  <c r="P76" i="17"/>
  <c r="P75" i="17"/>
  <c r="P74" i="17"/>
  <c r="P73" i="17"/>
  <c r="F73" i="17"/>
  <c r="M77" i="17" s="1"/>
  <c r="P72" i="17"/>
  <c r="F72" i="17"/>
  <c r="M72" i="17" s="1"/>
  <c r="P71" i="17"/>
  <c r="F71" i="17"/>
  <c r="M71" i="17" s="1"/>
  <c r="P70" i="17"/>
  <c r="F70" i="17"/>
  <c r="M70" i="17" s="1"/>
  <c r="P69" i="17"/>
  <c r="F69" i="17"/>
  <c r="M69" i="17" s="1"/>
  <c r="P68" i="17"/>
  <c r="F68" i="17"/>
  <c r="M68" i="17" s="1"/>
  <c r="P67" i="17"/>
  <c r="F67" i="17"/>
  <c r="M67" i="17" s="1"/>
  <c r="P66" i="17"/>
  <c r="F66" i="17"/>
  <c r="M66" i="17" s="1"/>
  <c r="P65" i="17"/>
  <c r="P64" i="17"/>
  <c r="F64" i="17"/>
  <c r="M65" i="17" s="1"/>
  <c r="P63" i="17"/>
  <c r="F63" i="17"/>
  <c r="M63" i="17" s="1"/>
  <c r="P60" i="17"/>
  <c r="F60" i="17"/>
  <c r="M60" i="17" s="1"/>
  <c r="P59" i="17"/>
  <c r="P58" i="17"/>
  <c r="P57" i="17"/>
  <c r="P56" i="17"/>
  <c r="P55" i="17"/>
  <c r="P54" i="17"/>
  <c r="P53" i="17"/>
  <c r="P52" i="17"/>
  <c r="P51" i="17"/>
  <c r="P50" i="17"/>
  <c r="P49" i="17"/>
  <c r="P48" i="17"/>
  <c r="P47" i="17"/>
  <c r="F47" i="17"/>
  <c r="M58" i="17" s="1"/>
  <c r="C47" i="17"/>
  <c r="P46" i="17"/>
  <c r="F46" i="17"/>
  <c r="M46" i="17" s="1"/>
  <c r="P45" i="17"/>
  <c r="P44" i="17"/>
  <c r="P43" i="17"/>
  <c r="P42" i="17"/>
  <c r="F42" i="17"/>
  <c r="P41" i="17"/>
  <c r="P40" i="17"/>
  <c r="P39" i="17"/>
  <c r="P38" i="17"/>
  <c r="P37" i="17"/>
  <c r="P36" i="17"/>
  <c r="C36" i="17"/>
  <c r="F36" i="17" s="1"/>
  <c r="P35" i="17"/>
  <c r="F35" i="17"/>
  <c r="M35" i="17" s="1"/>
  <c r="C35" i="17"/>
  <c r="P34" i="17"/>
  <c r="C34" i="17"/>
  <c r="F34" i="17" s="1"/>
  <c r="M34" i="17" s="1"/>
  <c r="P33" i="17"/>
  <c r="P32" i="17"/>
  <c r="P31" i="17"/>
  <c r="P30" i="17"/>
  <c r="P29" i="17"/>
  <c r="P28" i="17"/>
  <c r="F28" i="17"/>
  <c r="P25" i="17"/>
  <c r="F25" i="17"/>
  <c r="M25" i="17" s="1"/>
  <c r="P24" i="17"/>
  <c r="F24" i="17"/>
  <c r="M24" i="17" s="1"/>
  <c r="P23" i="17"/>
  <c r="P22" i="17"/>
  <c r="P21" i="17"/>
  <c r="P20" i="17"/>
  <c r="P19" i="17"/>
  <c r="F19" i="17"/>
  <c r="P18" i="17"/>
  <c r="F18" i="17"/>
  <c r="M18" i="17" s="1"/>
  <c r="P17" i="17"/>
  <c r="F17" i="17"/>
  <c r="M17" i="17" s="1"/>
  <c r="P16" i="17"/>
  <c r="P15" i="17"/>
  <c r="F15" i="17"/>
  <c r="P14" i="17"/>
  <c r="F14" i="17"/>
  <c r="P13" i="17"/>
  <c r="M13" i="17"/>
  <c r="P12" i="17"/>
  <c r="F12" i="17"/>
  <c r="M12" i="17" s="1"/>
  <c r="C87" i="16"/>
  <c r="J83" i="16"/>
  <c r="I83" i="16"/>
  <c r="E83" i="16"/>
  <c r="J82" i="16"/>
  <c r="I82" i="16"/>
  <c r="J81" i="16"/>
  <c r="I81" i="16"/>
  <c r="E81" i="16"/>
  <c r="P77" i="16"/>
  <c r="P76" i="16"/>
  <c r="P75" i="16"/>
  <c r="P74" i="16"/>
  <c r="P73" i="16"/>
  <c r="F73" i="16"/>
  <c r="P72" i="16"/>
  <c r="F72" i="16"/>
  <c r="M72" i="16" s="1"/>
  <c r="P71" i="16"/>
  <c r="F71" i="16"/>
  <c r="M71" i="16" s="1"/>
  <c r="P70" i="16"/>
  <c r="F70" i="16"/>
  <c r="M70" i="16" s="1"/>
  <c r="P69" i="16"/>
  <c r="F69" i="16"/>
  <c r="M69" i="16" s="1"/>
  <c r="P68" i="16"/>
  <c r="F68" i="16"/>
  <c r="M68" i="16" s="1"/>
  <c r="P67" i="16"/>
  <c r="F67" i="16"/>
  <c r="M67" i="16" s="1"/>
  <c r="P66" i="16"/>
  <c r="F66" i="16"/>
  <c r="M66" i="16" s="1"/>
  <c r="P65" i="16"/>
  <c r="P64" i="16"/>
  <c r="F64" i="16"/>
  <c r="P63" i="16"/>
  <c r="F63" i="16"/>
  <c r="M63" i="16" s="1"/>
  <c r="P60" i="16"/>
  <c r="F60" i="16"/>
  <c r="M60" i="16" s="1"/>
  <c r="P59" i="16"/>
  <c r="P58" i="16"/>
  <c r="P57" i="16"/>
  <c r="P56" i="16"/>
  <c r="P55" i="16"/>
  <c r="P54" i="16"/>
  <c r="P53" i="16"/>
  <c r="P52" i="16"/>
  <c r="P51" i="16"/>
  <c r="P50" i="16"/>
  <c r="P49" i="16"/>
  <c r="P48" i="16"/>
  <c r="P47" i="16"/>
  <c r="F47" i="16"/>
  <c r="C47" i="16"/>
  <c r="P46" i="16"/>
  <c r="F46" i="16"/>
  <c r="M46" i="16" s="1"/>
  <c r="P45" i="16"/>
  <c r="P44" i="16"/>
  <c r="P43" i="16"/>
  <c r="P42" i="16"/>
  <c r="F42" i="16"/>
  <c r="P41" i="16"/>
  <c r="P40" i="16"/>
  <c r="P39" i="16"/>
  <c r="P38" i="16"/>
  <c r="P37" i="16"/>
  <c r="P36" i="16"/>
  <c r="F36" i="16"/>
  <c r="C36" i="16"/>
  <c r="P35" i="16"/>
  <c r="F35" i="16"/>
  <c r="M35" i="16" s="1"/>
  <c r="C35" i="16"/>
  <c r="P34" i="16"/>
  <c r="F34" i="16"/>
  <c r="M34" i="16" s="1"/>
  <c r="C34" i="16"/>
  <c r="P33" i="16"/>
  <c r="P32" i="16"/>
  <c r="P31" i="16"/>
  <c r="P30" i="16"/>
  <c r="P29" i="16"/>
  <c r="P28" i="16"/>
  <c r="F28" i="16"/>
  <c r="P25" i="16"/>
  <c r="F25" i="16"/>
  <c r="M25" i="16" s="1"/>
  <c r="P24" i="16"/>
  <c r="F24" i="16"/>
  <c r="M24" i="16" s="1"/>
  <c r="P23" i="16"/>
  <c r="P22" i="16"/>
  <c r="P21" i="16"/>
  <c r="P20" i="16"/>
  <c r="P19" i="16"/>
  <c r="F19" i="16"/>
  <c r="P18" i="16"/>
  <c r="F18" i="16"/>
  <c r="M18" i="16" s="1"/>
  <c r="P17" i="16"/>
  <c r="F17" i="16"/>
  <c r="M17" i="16" s="1"/>
  <c r="P16" i="16"/>
  <c r="P15" i="16"/>
  <c r="F15" i="16"/>
  <c r="P14" i="16"/>
  <c r="F14" i="16"/>
  <c r="M14" i="16" s="1"/>
  <c r="P13" i="16"/>
  <c r="P12" i="16"/>
  <c r="F12" i="16"/>
  <c r="M12" i="16" s="1"/>
  <c r="C87" i="15"/>
  <c r="J83" i="15"/>
  <c r="I83" i="15"/>
  <c r="E83" i="15"/>
  <c r="J82" i="15"/>
  <c r="I82" i="15"/>
  <c r="J81" i="15"/>
  <c r="I81" i="15"/>
  <c r="E81" i="15"/>
  <c r="P77" i="15"/>
  <c r="P76" i="15"/>
  <c r="P75" i="15"/>
  <c r="P74" i="15"/>
  <c r="P73" i="15"/>
  <c r="F73" i="15"/>
  <c r="P72" i="15"/>
  <c r="F72" i="15"/>
  <c r="M72" i="15" s="1"/>
  <c r="P71" i="15"/>
  <c r="F71" i="15"/>
  <c r="M71" i="15" s="1"/>
  <c r="P70" i="15"/>
  <c r="F70" i="15"/>
  <c r="M70" i="15" s="1"/>
  <c r="P69" i="15"/>
  <c r="F69" i="15"/>
  <c r="M69" i="15" s="1"/>
  <c r="P68" i="15"/>
  <c r="F68" i="15"/>
  <c r="M68" i="15" s="1"/>
  <c r="P67" i="15"/>
  <c r="F67" i="15"/>
  <c r="M67" i="15" s="1"/>
  <c r="P66" i="15"/>
  <c r="F66" i="15"/>
  <c r="M66" i="15" s="1"/>
  <c r="P65" i="15"/>
  <c r="P64" i="15"/>
  <c r="F64" i="15"/>
  <c r="P63" i="15"/>
  <c r="F63" i="15"/>
  <c r="M63" i="15" s="1"/>
  <c r="P60" i="15"/>
  <c r="F60" i="15"/>
  <c r="M60" i="15" s="1"/>
  <c r="P59" i="15"/>
  <c r="P58" i="15"/>
  <c r="P57" i="15"/>
  <c r="P56" i="15"/>
  <c r="P55" i="15"/>
  <c r="P54" i="15"/>
  <c r="P53" i="15"/>
  <c r="P52" i="15"/>
  <c r="P51" i="15"/>
  <c r="P50" i="15"/>
  <c r="P49" i="15"/>
  <c r="P48" i="15"/>
  <c r="P47" i="15"/>
  <c r="F47" i="15"/>
  <c r="C47" i="15"/>
  <c r="P46" i="15"/>
  <c r="F46" i="15"/>
  <c r="M46" i="15" s="1"/>
  <c r="P45" i="15"/>
  <c r="P44" i="15"/>
  <c r="P43" i="15"/>
  <c r="P42" i="15"/>
  <c r="F42" i="15"/>
  <c r="P41" i="15"/>
  <c r="P40" i="15"/>
  <c r="P39" i="15"/>
  <c r="P38" i="15"/>
  <c r="P37" i="15"/>
  <c r="P36" i="15"/>
  <c r="C36" i="15"/>
  <c r="F36" i="15" s="1"/>
  <c r="P35" i="15"/>
  <c r="F35" i="15"/>
  <c r="M35" i="15" s="1"/>
  <c r="C35" i="15"/>
  <c r="P34" i="15"/>
  <c r="C34" i="15"/>
  <c r="F34" i="15" s="1"/>
  <c r="M34" i="15" s="1"/>
  <c r="P33" i="15"/>
  <c r="P32" i="15"/>
  <c r="P31" i="15"/>
  <c r="P30" i="15"/>
  <c r="P29" i="15"/>
  <c r="P28" i="15"/>
  <c r="F28" i="15"/>
  <c r="P25" i="15"/>
  <c r="F25" i="15"/>
  <c r="M25" i="15" s="1"/>
  <c r="P24" i="15"/>
  <c r="F24" i="15"/>
  <c r="M24" i="15" s="1"/>
  <c r="P23" i="15"/>
  <c r="P22" i="15"/>
  <c r="P21" i="15"/>
  <c r="P20" i="15"/>
  <c r="P19" i="15"/>
  <c r="F19" i="15"/>
  <c r="P18" i="15"/>
  <c r="F18" i="15"/>
  <c r="M18" i="15" s="1"/>
  <c r="P17" i="15"/>
  <c r="F17" i="15"/>
  <c r="M17" i="15" s="1"/>
  <c r="P16" i="15"/>
  <c r="P15" i="15"/>
  <c r="F15" i="15"/>
  <c r="P14" i="15"/>
  <c r="F14" i="15"/>
  <c r="M14" i="15" s="1"/>
  <c r="P13" i="15"/>
  <c r="P12" i="15"/>
  <c r="F12" i="15"/>
  <c r="M12" i="15" s="1"/>
  <c r="C87" i="14"/>
  <c r="J83" i="14"/>
  <c r="I83" i="14"/>
  <c r="E83" i="14"/>
  <c r="J82" i="14"/>
  <c r="I82" i="14"/>
  <c r="J81" i="14"/>
  <c r="I81" i="14"/>
  <c r="E81" i="14"/>
  <c r="P77" i="14"/>
  <c r="P76" i="14"/>
  <c r="P75" i="14"/>
  <c r="P74" i="14"/>
  <c r="P73" i="14"/>
  <c r="F73" i="14"/>
  <c r="P72" i="14"/>
  <c r="F72" i="14"/>
  <c r="M72" i="14" s="1"/>
  <c r="P71" i="14"/>
  <c r="F71" i="14"/>
  <c r="M71" i="14" s="1"/>
  <c r="P70" i="14"/>
  <c r="F70" i="14"/>
  <c r="M70" i="14" s="1"/>
  <c r="P69" i="14"/>
  <c r="F69" i="14"/>
  <c r="M69" i="14" s="1"/>
  <c r="P68" i="14"/>
  <c r="F68" i="14"/>
  <c r="M68" i="14" s="1"/>
  <c r="P67" i="14"/>
  <c r="F67" i="14"/>
  <c r="M67" i="14" s="1"/>
  <c r="P66" i="14"/>
  <c r="F66" i="14"/>
  <c r="M66" i="14" s="1"/>
  <c r="P65" i="14"/>
  <c r="P64" i="14"/>
  <c r="F64" i="14"/>
  <c r="M65" i="14" s="1"/>
  <c r="P63" i="14"/>
  <c r="F63" i="14"/>
  <c r="M63" i="14" s="1"/>
  <c r="P60" i="14"/>
  <c r="F60" i="14"/>
  <c r="M60" i="14" s="1"/>
  <c r="P59" i="14"/>
  <c r="P58" i="14"/>
  <c r="P57" i="14"/>
  <c r="P56" i="14"/>
  <c r="P55" i="14"/>
  <c r="P54" i="14"/>
  <c r="P53" i="14"/>
  <c r="P52" i="14"/>
  <c r="P51" i="14"/>
  <c r="P50" i="14"/>
  <c r="P49" i="14"/>
  <c r="P48" i="14"/>
  <c r="P47" i="14"/>
  <c r="M47" i="14"/>
  <c r="F47" i="14"/>
  <c r="M50" i="14" s="1"/>
  <c r="C47" i="14"/>
  <c r="P46" i="14"/>
  <c r="F46" i="14"/>
  <c r="M46" i="14" s="1"/>
  <c r="P45" i="14"/>
  <c r="P44" i="14"/>
  <c r="P43" i="14"/>
  <c r="P42" i="14"/>
  <c r="F42" i="14"/>
  <c r="P41" i="14"/>
  <c r="P40" i="14"/>
  <c r="P39" i="14"/>
  <c r="P38" i="14"/>
  <c r="P37" i="14"/>
  <c r="P36" i="14"/>
  <c r="C36" i="14"/>
  <c r="F36" i="14" s="1"/>
  <c r="M41" i="14" s="1"/>
  <c r="P35" i="14"/>
  <c r="F35" i="14"/>
  <c r="M35" i="14" s="1"/>
  <c r="C35" i="14"/>
  <c r="P34" i="14"/>
  <c r="C34" i="14"/>
  <c r="F34" i="14" s="1"/>
  <c r="M34" i="14" s="1"/>
  <c r="P33" i="14"/>
  <c r="P32" i="14"/>
  <c r="P31" i="14"/>
  <c r="P30" i="14"/>
  <c r="P29" i="14"/>
  <c r="P28" i="14"/>
  <c r="F28" i="14"/>
  <c r="P25" i="14"/>
  <c r="F25" i="14"/>
  <c r="M25" i="14" s="1"/>
  <c r="P24" i="14"/>
  <c r="F24" i="14"/>
  <c r="M24" i="14" s="1"/>
  <c r="P23" i="14"/>
  <c r="P22" i="14"/>
  <c r="P21" i="14"/>
  <c r="P20" i="14"/>
  <c r="P19" i="14"/>
  <c r="F19" i="14"/>
  <c r="P18" i="14"/>
  <c r="F18" i="14"/>
  <c r="M18" i="14" s="1"/>
  <c r="P17" i="14"/>
  <c r="F17" i="14"/>
  <c r="M17" i="14" s="1"/>
  <c r="P16" i="14"/>
  <c r="P15" i="14"/>
  <c r="F15" i="14"/>
  <c r="P14" i="14"/>
  <c r="F14" i="14"/>
  <c r="P13" i="14"/>
  <c r="M13" i="14"/>
  <c r="P12" i="14"/>
  <c r="F12" i="14"/>
  <c r="M12" i="14" s="1"/>
  <c r="C87" i="13"/>
  <c r="J83" i="13"/>
  <c r="I83" i="13"/>
  <c r="E83" i="13"/>
  <c r="J82" i="13"/>
  <c r="I82" i="13"/>
  <c r="J81" i="13"/>
  <c r="I81" i="13"/>
  <c r="E81" i="13"/>
  <c r="P77" i="13"/>
  <c r="P76" i="13"/>
  <c r="P75" i="13"/>
  <c r="P74" i="13"/>
  <c r="P73" i="13"/>
  <c r="F73" i="13"/>
  <c r="P72" i="13"/>
  <c r="F72" i="13"/>
  <c r="M72" i="13" s="1"/>
  <c r="P71" i="13"/>
  <c r="F71" i="13"/>
  <c r="M71" i="13" s="1"/>
  <c r="P70" i="13"/>
  <c r="F70" i="13"/>
  <c r="M70" i="13" s="1"/>
  <c r="P69" i="13"/>
  <c r="F69" i="13"/>
  <c r="M69" i="13" s="1"/>
  <c r="P68" i="13"/>
  <c r="F68" i="13"/>
  <c r="M68" i="13" s="1"/>
  <c r="P67" i="13"/>
  <c r="F67" i="13"/>
  <c r="M67" i="13" s="1"/>
  <c r="P66" i="13"/>
  <c r="F66" i="13"/>
  <c r="M66" i="13" s="1"/>
  <c r="P65" i="13"/>
  <c r="P64" i="13"/>
  <c r="F64" i="13"/>
  <c r="P63" i="13"/>
  <c r="F63" i="13"/>
  <c r="M63" i="13" s="1"/>
  <c r="P60" i="13"/>
  <c r="F60" i="13"/>
  <c r="M60" i="13" s="1"/>
  <c r="P59" i="13"/>
  <c r="P58" i="13"/>
  <c r="P57" i="13"/>
  <c r="P56" i="13"/>
  <c r="P55" i="13"/>
  <c r="P54" i="13"/>
  <c r="P53" i="13"/>
  <c r="P52" i="13"/>
  <c r="P51" i="13"/>
  <c r="P50" i="13"/>
  <c r="P49" i="13"/>
  <c r="P48" i="13"/>
  <c r="P47" i="13"/>
  <c r="F47" i="13"/>
  <c r="C47" i="13"/>
  <c r="P46" i="13"/>
  <c r="F46" i="13"/>
  <c r="M46" i="13" s="1"/>
  <c r="P45" i="13"/>
  <c r="P44" i="13"/>
  <c r="P43" i="13"/>
  <c r="P42" i="13"/>
  <c r="F42" i="13"/>
  <c r="P41" i="13"/>
  <c r="P40" i="13"/>
  <c r="P39" i="13"/>
  <c r="P38" i="13"/>
  <c r="P37" i="13"/>
  <c r="P36" i="13"/>
  <c r="F36" i="13"/>
  <c r="C36" i="13"/>
  <c r="P35" i="13"/>
  <c r="F35" i="13"/>
  <c r="M35" i="13" s="1"/>
  <c r="C35" i="13"/>
  <c r="P34" i="13"/>
  <c r="F34" i="13"/>
  <c r="M34" i="13" s="1"/>
  <c r="C34" i="13"/>
  <c r="P33" i="13"/>
  <c r="P32" i="13"/>
  <c r="P31" i="13"/>
  <c r="P30" i="13"/>
  <c r="P29" i="13"/>
  <c r="P28" i="13"/>
  <c r="F28" i="13"/>
  <c r="P25" i="13"/>
  <c r="F25" i="13"/>
  <c r="M25" i="13" s="1"/>
  <c r="P24" i="13"/>
  <c r="F24" i="13"/>
  <c r="M24" i="13" s="1"/>
  <c r="P23" i="13"/>
  <c r="P22" i="13"/>
  <c r="P21" i="13"/>
  <c r="P20" i="13"/>
  <c r="P19" i="13"/>
  <c r="F19" i="13"/>
  <c r="P18" i="13"/>
  <c r="F18" i="13"/>
  <c r="M18" i="13" s="1"/>
  <c r="P17" i="13"/>
  <c r="F17" i="13"/>
  <c r="M17" i="13" s="1"/>
  <c r="P16" i="13"/>
  <c r="P15" i="13"/>
  <c r="F15" i="13"/>
  <c r="P14" i="13"/>
  <c r="F14" i="13"/>
  <c r="M14" i="13" s="1"/>
  <c r="P13" i="13"/>
  <c r="P12" i="13"/>
  <c r="F12" i="13"/>
  <c r="M12" i="13" s="1"/>
  <c r="C87" i="12"/>
  <c r="J83" i="12"/>
  <c r="I83" i="12"/>
  <c r="E83" i="12"/>
  <c r="J82" i="12"/>
  <c r="I82" i="12"/>
  <c r="J81" i="12"/>
  <c r="I81" i="12"/>
  <c r="E81" i="12"/>
  <c r="P77" i="12"/>
  <c r="P76" i="12"/>
  <c r="P75" i="12"/>
  <c r="P74" i="12"/>
  <c r="P73" i="12"/>
  <c r="F73" i="12"/>
  <c r="M76" i="12" s="1"/>
  <c r="P72" i="12"/>
  <c r="F72" i="12"/>
  <c r="M72" i="12" s="1"/>
  <c r="P71" i="12"/>
  <c r="F71" i="12"/>
  <c r="M71" i="12" s="1"/>
  <c r="P70" i="12"/>
  <c r="F70" i="12"/>
  <c r="M70" i="12" s="1"/>
  <c r="P69" i="12"/>
  <c r="F69" i="12"/>
  <c r="M69" i="12" s="1"/>
  <c r="P68" i="12"/>
  <c r="F68" i="12"/>
  <c r="M68" i="12" s="1"/>
  <c r="P67" i="12"/>
  <c r="F67" i="12"/>
  <c r="M67" i="12" s="1"/>
  <c r="P66" i="12"/>
  <c r="F66" i="12"/>
  <c r="M66" i="12" s="1"/>
  <c r="P65" i="12"/>
  <c r="P64" i="12"/>
  <c r="F64" i="12"/>
  <c r="M64" i="12" s="1"/>
  <c r="P63" i="12"/>
  <c r="F63" i="12"/>
  <c r="M63" i="12" s="1"/>
  <c r="P60" i="12"/>
  <c r="F60" i="12"/>
  <c r="M60" i="12" s="1"/>
  <c r="P59" i="12"/>
  <c r="P58" i="12"/>
  <c r="P57" i="12"/>
  <c r="P56" i="12"/>
  <c r="P55" i="12"/>
  <c r="P54" i="12"/>
  <c r="P53" i="12"/>
  <c r="P52" i="12"/>
  <c r="P51" i="12"/>
  <c r="P50" i="12"/>
  <c r="P49" i="12"/>
  <c r="P48" i="12"/>
  <c r="P47" i="12"/>
  <c r="F47" i="12"/>
  <c r="M58" i="12" s="1"/>
  <c r="C47" i="12"/>
  <c r="P46" i="12"/>
  <c r="F46" i="12"/>
  <c r="M46" i="12" s="1"/>
  <c r="P45" i="12"/>
  <c r="P44" i="12"/>
  <c r="P43" i="12"/>
  <c r="P42" i="12"/>
  <c r="M42" i="12"/>
  <c r="F42" i="12"/>
  <c r="M45" i="12" s="1"/>
  <c r="P41" i="12"/>
  <c r="P40" i="12"/>
  <c r="P39" i="12"/>
  <c r="P38" i="12"/>
  <c r="P37" i="12"/>
  <c r="P36" i="12"/>
  <c r="F36" i="12"/>
  <c r="M40" i="12" s="1"/>
  <c r="C36" i="12"/>
  <c r="P35" i="12"/>
  <c r="F35" i="12"/>
  <c r="M35" i="12" s="1"/>
  <c r="C35" i="12"/>
  <c r="P34" i="12"/>
  <c r="F34" i="12"/>
  <c r="M34" i="12" s="1"/>
  <c r="C34" i="12"/>
  <c r="P33" i="12"/>
  <c r="P32" i="12"/>
  <c r="P31" i="12"/>
  <c r="P30" i="12"/>
  <c r="P29" i="12"/>
  <c r="P28" i="12"/>
  <c r="F28" i="12"/>
  <c r="M33" i="12" s="1"/>
  <c r="P25" i="12"/>
  <c r="F25" i="12"/>
  <c r="M25" i="12" s="1"/>
  <c r="P24" i="12"/>
  <c r="F24" i="12"/>
  <c r="M24" i="12" s="1"/>
  <c r="P23" i="12"/>
  <c r="P22" i="12"/>
  <c r="P21" i="12"/>
  <c r="P20" i="12"/>
  <c r="P19" i="12"/>
  <c r="F19" i="12"/>
  <c r="P18" i="12"/>
  <c r="F18" i="12"/>
  <c r="M18" i="12" s="1"/>
  <c r="P17" i="12"/>
  <c r="F17" i="12"/>
  <c r="M17" i="12" s="1"/>
  <c r="P16" i="12"/>
  <c r="P15" i="12"/>
  <c r="F15" i="12"/>
  <c r="M16" i="12" s="1"/>
  <c r="P14" i="12"/>
  <c r="F14" i="12"/>
  <c r="P13" i="12"/>
  <c r="M13" i="12"/>
  <c r="P12" i="12"/>
  <c r="F12" i="12"/>
  <c r="M12" i="12" s="1"/>
  <c r="C87" i="11"/>
  <c r="J83" i="11"/>
  <c r="I83" i="11"/>
  <c r="E83" i="11"/>
  <c r="J82" i="11"/>
  <c r="I82" i="11"/>
  <c r="J81" i="11"/>
  <c r="I81" i="11"/>
  <c r="E81" i="11"/>
  <c r="P77" i="11"/>
  <c r="P76" i="11"/>
  <c r="P75" i="11"/>
  <c r="P74" i="11"/>
  <c r="P73" i="11"/>
  <c r="F73" i="11"/>
  <c r="P72" i="11"/>
  <c r="F72" i="11"/>
  <c r="M72" i="11" s="1"/>
  <c r="P71" i="11"/>
  <c r="F71" i="11"/>
  <c r="M71" i="11" s="1"/>
  <c r="P70" i="11"/>
  <c r="F70" i="11"/>
  <c r="M70" i="11" s="1"/>
  <c r="P69" i="11"/>
  <c r="F69" i="11"/>
  <c r="M69" i="11" s="1"/>
  <c r="P68" i="11"/>
  <c r="F68" i="11"/>
  <c r="M68" i="11" s="1"/>
  <c r="P67" i="11"/>
  <c r="F67" i="11"/>
  <c r="M67" i="11" s="1"/>
  <c r="P66" i="11"/>
  <c r="F66" i="11"/>
  <c r="M66" i="11" s="1"/>
  <c r="P65" i="11"/>
  <c r="P64" i="11"/>
  <c r="F64" i="11"/>
  <c r="M65" i="11" s="1"/>
  <c r="P63" i="11"/>
  <c r="F63" i="11"/>
  <c r="M63" i="11" s="1"/>
  <c r="P60" i="11"/>
  <c r="F60" i="11"/>
  <c r="M60" i="11" s="1"/>
  <c r="P59" i="11"/>
  <c r="P58" i="11"/>
  <c r="P57" i="11"/>
  <c r="P56" i="11"/>
  <c r="P55" i="11"/>
  <c r="P54" i="11"/>
  <c r="P53" i="11"/>
  <c r="P52" i="11"/>
  <c r="P51" i="11"/>
  <c r="P50" i="11"/>
  <c r="P49" i="11"/>
  <c r="P48" i="11"/>
  <c r="P47" i="11"/>
  <c r="F47" i="11"/>
  <c r="M49" i="11" s="1"/>
  <c r="C47" i="11"/>
  <c r="P46" i="11"/>
  <c r="F46" i="11"/>
  <c r="M46" i="11" s="1"/>
  <c r="P45" i="11"/>
  <c r="P44" i="11"/>
  <c r="P43" i="11"/>
  <c r="P42" i="11"/>
  <c r="F42" i="11"/>
  <c r="P41" i="11"/>
  <c r="P40" i="11"/>
  <c r="P39" i="11"/>
  <c r="P38" i="11"/>
  <c r="P37" i="11"/>
  <c r="P36" i="11"/>
  <c r="F36" i="11"/>
  <c r="M41" i="11" s="1"/>
  <c r="C36" i="11"/>
  <c r="P35" i="11"/>
  <c r="F35" i="11"/>
  <c r="M35" i="11" s="1"/>
  <c r="C35" i="11"/>
  <c r="P34" i="11"/>
  <c r="F34" i="11"/>
  <c r="M34" i="11" s="1"/>
  <c r="C34" i="11"/>
  <c r="P33" i="11"/>
  <c r="P32" i="11"/>
  <c r="P31" i="11"/>
  <c r="P30" i="11"/>
  <c r="P29" i="11"/>
  <c r="P28" i="11"/>
  <c r="F28" i="11"/>
  <c r="M32" i="11" s="1"/>
  <c r="P25" i="11"/>
  <c r="F25" i="11"/>
  <c r="M25" i="11" s="1"/>
  <c r="P24" i="11"/>
  <c r="F24" i="11"/>
  <c r="M24" i="11" s="1"/>
  <c r="P23" i="11"/>
  <c r="P22" i="11"/>
  <c r="P21" i="11"/>
  <c r="P20" i="11"/>
  <c r="P19" i="11"/>
  <c r="F19" i="11"/>
  <c r="P18" i="11"/>
  <c r="M18" i="11"/>
  <c r="F18" i="11"/>
  <c r="P17" i="11"/>
  <c r="F17" i="11"/>
  <c r="M17" i="11" s="1"/>
  <c r="P16" i="11"/>
  <c r="P15" i="11"/>
  <c r="F15" i="11"/>
  <c r="M16" i="11" s="1"/>
  <c r="P14" i="11"/>
  <c r="F14" i="11"/>
  <c r="M14" i="11" s="1"/>
  <c r="P13" i="11"/>
  <c r="M13" i="11"/>
  <c r="P12" i="11"/>
  <c r="F12" i="11"/>
  <c r="M12" i="11" s="1"/>
  <c r="C87" i="10"/>
  <c r="J83" i="10"/>
  <c r="I83" i="10"/>
  <c r="E83" i="10"/>
  <c r="J82" i="10"/>
  <c r="I82" i="10"/>
  <c r="J81" i="10"/>
  <c r="I81" i="10"/>
  <c r="E81" i="10"/>
  <c r="P77" i="10"/>
  <c r="P76" i="10"/>
  <c r="P75" i="10"/>
  <c r="P74" i="10"/>
  <c r="P73" i="10"/>
  <c r="F73" i="10"/>
  <c r="M77" i="10" s="1"/>
  <c r="P72" i="10"/>
  <c r="F72" i="10"/>
  <c r="M72" i="10" s="1"/>
  <c r="P71" i="10"/>
  <c r="F71" i="10"/>
  <c r="M71" i="10" s="1"/>
  <c r="P70" i="10"/>
  <c r="F70" i="10"/>
  <c r="M70" i="10" s="1"/>
  <c r="P69" i="10"/>
  <c r="F69" i="10"/>
  <c r="M69" i="10" s="1"/>
  <c r="P68" i="10"/>
  <c r="F68" i="10"/>
  <c r="M68" i="10" s="1"/>
  <c r="P67" i="10"/>
  <c r="F67" i="10"/>
  <c r="M67" i="10" s="1"/>
  <c r="P66" i="10"/>
  <c r="F66" i="10"/>
  <c r="M66" i="10" s="1"/>
  <c r="P65" i="10"/>
  <c r="P64" i="10"/>
  <c r="F64" i="10"/>
  <c r="M65" i="10" s="1"/>
  <c r="P63" i="10"/>
  <c r="F63" i="10"/>
  <c r="M63" i="10" s="1"/>
  <c r="P60" i="10"/>
  <c r="F60" i="10"/>
  <c r="M60" i="10" s="1"/>
  <c r="P59" i="10"/>
  <c r="P58" i="10"/>
  <c r="P57" i="10"/>
  <c r="P56" i="10"/>
  <c r="P55" i="10"/>
  <c r="P54" i="10"/>
  <c r="P53" i="10"/>
  <c r="P52" i="10"/>
  <c r="P51" i="10"/>
  <c r="P50" i="10"/>
  <c r="P49" i="10"/>
  <c r="P48" i="10"/>
  <c r="P47" i="10"/>
  <c r="F47" i="10"/>
  <c r="M59" i="10" s="1"/>
  <c r="C47" i="10"/>
  <c r="P46" i="10"/>
  <c r="F46" i="10"/>
  <c r="M46" i="10" s="1"/>
  <c r="P45" i="10"/>
  <c r="P44" i="10"/>
  <c r="P43" i="10"/>
  <c r="P42" i="10"/>
  <c r="F42" i="10"/>
  <c r="P41" i="10"/>
  <c r="P40" i="10"/>
  <c r="P39" i="10"/>
  <c r="P38" i="10"/>
  <c r="P37" i="10"/>
  <c r="P36" i="10"/>
  <c r="C36" i="10"/>
  <c r="F36" i="10" s="1"/>
  <c r="P35" i="10"/>
  <c r="F35" i="10"/>
  <c r="M35" i="10" s="1"/>
  <c r="C35" i="10"/>
  <c r="P34" i="10"/>
  <c r="C34" i="10"/>
  <c r="F34" i="10" s="1"/>
  <c r="M34" i="10" s="1"/>
  <c r="P33" i="10"/>
  <c r="P32" i="10"/>
  <c r="P31" i="10"/>
  <c r="P30" i="10"/>
  <c r="P29" i="10"/>
  <c r="P28" i="10"/>
  <c r="F28" i="10"/>
  <c r="P25" i="10"/>
  <c r="F25" i="10"/>
  <c r="M25" i="10" s="1"/>
  <c r="P24" i="10"/>
  <c r="F24" i="10"/>
  <c r="M24" i="10" s="1"/>
  <c r="P23" i="10"/>
  <c r="P22" i="10"/>
  <c r="P21" i="10"/>
  <c r="P20" i="10"/>
  <c r="P19" i="10"/>
  <c r="F19" i="10"/>
  <c r="P18" i="10"/>
  <c r="F18" i="10"/>
  <c r="M18" i="10" s="1"/>
  <c r="P17" i="10"/>
  <c r="F17" i="10"/>
  <c r="M17" i="10" s="1"/>
  <c r="P16" i="10"/>
  <c r="P15" i="10"/>
  <c r="F15" i="10"/>
  <c r="P14" i="10"/>
  <c r="F14" i="10"/>
  <c r="P13" i="10"/>
  <c r="M13" i="10"/>
  <c r="P12" i="10"/>
  <c r="F12" i="10"/>
  <c r="M12" i="10" s="1"/>
  <c r="C87" i="9"/>
  <c r="J83" i="9"/>
  <c r="I83" i="9"/>
  <c r="E83" i="9"/>
  <c r="J82" i="9"/>
  <c r="I82" i="9"/>
  <c r="J81" i="9"/>
  <c r="I81" i="9"/>
  <c r="E81" i="9"/>
  <c r="P77" i="9"/>
  <c r="P76" i="9"/>
  <c r="P75" i="9"/>
  <c r="P74" i="9"/>
  <c r="P73" i="9"/>
  <c r="P72" i="9"/>
  <c r="P71" i="9"/>
  <c r="P70" i="9"/>
  <c r="P69" i="9"/>
  <c r="P68" i="9"/>
  <c r="P67" i="9"/>
  <c r="P66" i="9"/>
  <c r="P65" i="9"/>
  <c r="P64" i="9"/>
  <c r="P63" i="9"/>
  <c r="P60" i="9"/>
  <c r="P59" i="9"/>
  <c r="P58" i="9"/>
  <c r="P57" i="9"/>
  <c r="P56" i="9"/>
  <c r="P55" i="9"/>
  <c r="P54" i="9"/>
  <c r="P53" i="9"/>
  <c r="P52" i="9"/>
  <c r="P51" i="9"/>
  <c r="P50" i="9"/>
  <c r="P49" i="9"/>
  <c r="P48" i="9"/>
  <c r="P47" i="9"/>
  <c r="P46" i="9"/>
  <c r="P45" i="9"/>
  <c r="P44" i="9"/>
  <c r="P43" i="9"/>
  <c r="P42" i="9"/>
  <c r="P41" i="9"/>
  <c r="P40" i="9"/>
  <c r="P39" i="9"/>
  <c r="P38" i="9"/>
  <c r="P37" i="9"/>
  <c r="P36" i="9"/>
  <c r="P35" i="9"/>
  <c r="P34" i="9"/>
  <c r="P33" i="9"/>
  <c r="P32" i="9"/>
  <c r="P31" i="9"/>
  <c r="P30" i="9"/>
  <c r="P29" i="9"/>
  <c r="P28" i="9"/>
  <c r="P25" i="9"/>
  <c r="P24" i="9"/>
  <c r="P23" i="9"/>
  <c r="P22" i="9"/>
  <c r="P21" i="9"/>
  <c r="P20" i="9"/>
  <c r="P19" i="9"/>
  <c r="P18" i="9"/>
  <c r="P17" i="9"/>
  <c r="P16" i="9"/>
  <c r="P15" i="9"/>
  <c r="P14" i="9"/>
  <c r="P13" i="9"/>
  <c r="P12" i="9"/>
  <c r="C87" i="8"/>
  <c r="J83" i="8"/>
  <c r="I83" i="8"/>
  <c r="E83" i="8"/>
  <c r="J82" i="8"/>
  <c r="I82" i="8"/>
  <c r="J81" i="8"/>
  <c r="I81" i="8"/>
  <c r="E81" i="8"/>
  <c r="P77" i="8"/>
  <c r="P76" i="8"/>
  <c r="P75" i="8"/>
  <c r="P74" i="8"/>
  <c r="P73" i="8"/>
  <c r="P72" i="8"/>
  <c r="P71" i="8"/>
  <c r="P70" i="8"/>
  <c r="P69" i="8"/>
  <c r="P68" i="8"/>
  <c r="P67" i="8"/>
  <c r="P66" i="8"/>
  <c r="P65" i="8"/>
  <c r="P64" i="8"/>
  <c r="P63" i="8"/>
  <c r="P60" i="8"/>
  <c r="P59" i="8"/>
  <c r="P58" i="8"/>
  <c r="P57" i="8"/>
  <c r="P56" i="8"/>
  <c r="P55" i="8"/>
  <c r="P54" i="8"/>
  <c r="P53" i="8"/>
  <c r="P52" i="8"/>
  <c r="P51" i="8"/>
  <c r="P50" i="8"/>
  <c r="P49" i="8"/>
  <c r="P48" i="8"/>
  <c r="P47" i="8"/>
  <c r="P46" i="8"/>
  <c r="P45" i="8"/>
  <c r="P44" i="8"/>
  <c r="P43" i="8"/>
  <c r="P42" i="8"/>
  <c r="P41" i="8"/>
  <c r="P40" i="8"/>
  <c r="P39" i="8"/>
  <c r="P38" i="8"/>
  <c r="P37" i="8"/>
  <c r="P36" i="8"/>
  <c r="P35" i="8"/>
  <c r="P34" i="8"/>
  <c r="P33" i="8"/>
  <c r="P32" i="8"/>
  <c r="P31" i="8"/>
  <c r="P30" i="8"/>
  <c r="P29" i="8"/>
  <c r="P28" i="8"/>
  <c r="P25" i="8"/>
  <c r="P24" i="8"/>
  <c r="P23" i="8"/>
  <c r="P22" i="8"/>
  <c r="P21" i="8"/>
  <c r="P20" i="8"/>
  <c r="P19" i="8"/>
  <c r="P18" i="8"/>
  <c r="P17" i="8"/>
  <c r="P16" i="8"/>
  <c r="P15" i="8"/>
  <c r="P14" i="8"/>
  <c r="P13" i="8"/>
  <c r="P12" i="8"/>
  <c r="C87" i="7"/>
  <c r="J83" i="7"/>
  <c r="I83" i="7"/>
  <c r="E83" i="7"/>
  <c r="J82" i="7"/>
  <c r="I82" i="7"/>
  <c r="J81" i="7"/>
  <c r="I81" i="7"/>
  <c r="E81" i="7"/>
  <c r="P77" i="7"/>
  <c r="P76" i="7"/>
  <c r="P75" i="7"/>
  <c r="P74" i="7"/>
  <c r="P73" i="7"/>
  <c r="P72" i="7"/>
  <c r="P71" i="7"/>
  <c r="P70" i="7"/>
  <c r="P69" i="7"/>
  <c r="P68" i="7"/>
  <c r="P67" i="7"/>
  <c r="P66" i="7"/>
  <c r="P65" i="7"/>
  <c r="P64" i="7"/>
  <c r="P63" i="7"/>
  <c r="P60" i="7"/>
  <c r="P59" i="7"/>
  <c r="P58" i="7"/>
  <c r="P57" i="7"/>
  <c r="P56" i="7"/>
  <c r="P55" i="7"/>
  <c r="P54" i="7"/>
  <c r="P53" i="7"/>
  <c r="P52" i="7"/>
  <c r="P51" i="7"/>
  <c r="P50" i="7"/>
  <c r="P49" i="7"/>
  <c r="P48" i="7"/>
  <c r="P47" i="7"/>
  <c r="P46" i="7"/>
  <c r="P45" i="7"/>
  <c r="P44" i="7"/>
  <c r="P43" i="7"/>
  <c r="P42" i="7"/>
  <c r="P41" i="7"/>
  <c r="P40" i="7"/>
  <c r="P39" i="7"/>
  <c r="P38" i="7"/>
  <c r="P37" i="7"/>
  <c r="P36" i="7"/>
  <c r="P35" i="7"/>
  <c r="P34" i="7"/>
  <c r="P33" i="7"/>
  <c r="P32" i="7"/>
  <c r="P31" i="7"/>
  <c r="P30" i="7"/>
  <c r="P29" i="7"/>
  <c r="P28" i="7"/>
  <c r="P25" i="7"/>
  <c r="P24" i="7"/>
  <c r="P23" i="7"/>
  <c r="P22" i="7"/>
  <c r="P21" i="7"/>
  <c r="P20" i="7"/>
  <c r="P19" i="7"/>
  <c r="P18" i="7"/>
  <c r="P17" i="7"/>
  <c r="P16" i="7"/>
  <c r="P15" i="7"/>
  <c r="P14" i="7"/>
  <c r="P13" i="7"/>
  <c r="P12" i="7"/>
  <c r="C87" i="6"/>
  <c r="J83" i="6"/>
  <c r="I83" i="6"/>
  <c r="E83" i="6"/>
  <c r="J82" i="6"/>
  <c r="I82" i="6"/>
  <c r="J81" i="6"/>
  <c r="I81" i="6"/>
  <c r="E81" i="6"/>
  <c r="P77" i="6"/>
  <c r="P76" i="6"/>
  <c r="P75" i="6"/>
  <c r="P74" i="6"/>
  <c r="P73" i="6"/>
  <c r="F73" i="6"/>
  <c r="M74" i="6" s="1"/>
  <c r="P72" i="6"/>
  <c r="F72" i="6"/>
  <c r="M72" i="6" s="1"/>
  <c r="P71" i="6"/>
  <c r="F71" i="6"/>
  <c r="M71" i="6" s="1"/>
  <c r="P70" i="6"/>
  <c r="F70" i="6"/>
  <c r="M70" i="6" s="1"/>
  <c r="P69" i="6"/>
  <c r="F69" i="6"/>
  <c r="M69" i="6" s="1"/>
  <c r="P68" i="6"/>
  <c r="F68" i="6"/>
  <c r="M68" i="6" s="1"/>
  <c r="P67" i="6"/>
  <c r="F67" i="6"/>
  <c r="M67" i="6" s="1"/>
  <c r="P66" i="6"/>
  <c r="F66" i="6"/>
  <c r="M66" i="6" s="1"/>
  <c r="P65" i="6"/>
  <c r="P64" i="6"/>
  <c r="F64" i="6"/>
  <c r="M65" i="6" s="1"/>
  <c r="P63" i="6"/>
  <c r="F63" i="6"/>
  <c r="M63" i="6" s="1"/>
  <c r="P60" i="6"/>
  <c r="F60" i="6"/>
  <c r="M60" i="6" s="1"/>
  <c r="P59" i="6"/>
  <c r="P58" i="6"/>
  <c r="P57" i="6"/>
  <c r="P56" i="6"/>
  <c r="P55" i="6"/>
  <c r="P54" i="6"/>
  <c r="P53" i="6"/>
  <c r="P52" i="6"/>
  <c r="P51" i="6"/>
  <c r="P50" i="6"/>
  <c r="P49" i="6"/>
  <c r="P48" i="6"/>
  <c r="P47" i="6"/>
  <c r="F47" i="6"/>
  <c r="M58" i="6" s="1"/>
  <c r="C47" i="6"/>
  <c r="P46" i="6"/>
  <c r="F46" i="6"/>
  <c r="M46" i="6" s="1"/>
  <c r="P45" i="6"/>
  <c r="P44" i="6"/>
  <c r="P43" i="6"/>
  <c r="P42" i="6"/>
  <c r="F42" i="6"/>
  <c r="P41" i="6"/>
  <c r="P40" i="6"/>
  <c r="P39" i="6"/>
  <c r="P38" i="6"/>
  <c r="P37" i="6"/>
  <c r="P36" i="6"/>
  <c r="C36" i="6"/>
  <c r="F36" i="6" s="1"/>
  <c r="M40" i="6" s="1"/>
  <c r="P35" i="6"/>
  <c r="F35" i="6"/>
  <c r="M35" i="6" s="1"/>
  <c r="C35" i="6"/>
  <c r="P34" i="6"/>
  <c r="C34" i="6"/>
  <c r="E82" i="6" s="1"/>
  <c r="P33" i="6"/>
  <c r="P32" i="6"/>
  <c r="P31" i="6"/>
  <c r="P30" i="6"/>
  <c r="P29" i="6"/>
  <c r="P28" i="6"/>
  <c r="F28" i="6"/>
  <c r="M33" i="6" s="1"/>
  <c r="P25" i="6"/>
  <c r="F25" i="6"/>
  <c r="M25" i="6" s="1"/>
  <c r="P24" i="6"/>
  <c r="F24" i="6"/>
  <c r="M24" i="6" s="1"/>
  <c r="P23" i="6"/>
  <c r="P22" i="6"/>
  <c r="P21" i="6"/>
  <c r="P20" i="6"/>
  <c r="P19" i="6"/>
  <c r="F19" i="6"/>
  <c r="M21" i="6" s="1"/>
  <c r="P18" i="6"/>
  <c r="F18" i="6"/>
  <c r="M18" i="6" s="1"/>
  <c r="P17" i="6"/>
  <c r="F17" i="6"/>
  <c r="M17" i="6" s="1"/>
  <c r="P16" i="6"/>
  <c r="P15" i="6"/>
  <c r="F15" i="6"/>
  <c r="M16" i="6" s="1"/>
  <c r="P14" i="6"/>
  <c r="F14" i="6"/>
  <c r="M14" i="6" s="1"/>
  <c r="P13" i="6"/>
  <c r="P12" i="6"/>
  <c r="F12" i="6"/>
  <c r="M12" i="6" s="1"/>
  <c r="C87" i="5"/>
  <c r="J83" i="5"/>
  <c r="I83" i="5"/>
  <c r="E83" i="5"/>
  <c r="J82" i="5"/>
  <c r="I82" i="5"/>
  <c r="J81" i="5"/>
  <c r="I81" i="5"/>
  <c r="E81" i="5"/>
  <c r="P77" i="5"/>
  <c r="P76" i="5"/>
  <c r="P75" i="5"/>
  <c r="P74" i="5"/>
  <c r="P73" i="5"/>
  <c r="F73" i="5"/>
  <c r="P72" i="5"/>
  <c r="F72" i="5"/>
  <c r="P71" i="5"/>
  <c r="F71" i="5"/>
  <c r="P70" i="5"/>
  <c r="F70" i="5"/>
  <c r="P69" i="5"/>
  <c r="F69" i="5"/>
  <c r="P68" i="5"/>
  <c r="F68" i="5"/>
  <c r="P67" i="5"/>
  <c r="F67" i="5"/>
  <c r="P66" i="5"/>
  <c r="F66" i="5"/>
  <c r="P65" i="5"/>
  <c r="P64" i="5"/>
  <c r="F64" i="5"/>
  <c r="P63" i="5"/>
  <c r="F63" i="5"/>
  <c r="P60" i="5"/>
  <c r="F60" i="5"/>
  <c r="P59" i="5"/>
  <c r="P58" i="5"/>
  <c r="P57" i="5"/>
  <c r="P56" i="5"/>
  <c r="P55" i="5"/>
  <c r="P54" i="5"/>
  <c r="P53" i="5"/>
  <c r="P52" i="5"/>
  <c r="P51" i="5"/>
  <c r="P50" i="5"/>
  <c r="P49" i="5"/>
  <c r="P48" i="5"/>
  <c r="P47" i="5"/>
  <c r="F47" i="5"/>
  <c r="C47" i="5"/>
  <c r="P46" i="5"/>
  <c r="F46" i="5"/>
  <c r="P45" i="5"/>
  <c r="P44" i="5"/>
  <c r="P43" i="5"/>
  <c r="P42" i="5"/>
  <c r="F42" i="5"/>
  <c r="P41" i="5"/>
  <c r="P40" i="5"/>
  <c r="P39" i="5"/>
  <c r="P38" i="5"/>
  <c r="P37" i="5"/>
  <c r="P36" i="5"/>
  <c r="C36" i="5"/>
  <c r="F36" i="5" s="1"/>
  <c r="P35" i="5"/>
  <c r="F35" i="5"/>
  <c r="M35" i="5" s="1"/>
  <c r="C35" i="5"/>
  <c r="P34" i="5"/>
  <c r="C34" i="5"/>
  <c r="F34" i="5" s="1"/>
  <c r="M34" i="5" s="1"/>
  <c r="P33" i="5"/>
  <c r="P32" i="5"/>
  <c r="P31" i="5"/>
  <c r="P30" i="5"/>
  <c r="P29" i="5"/>
  <c r="P28" i="5"/>
  <c r="F28" i="5"/>
  <c r="P25" i="5"/>
  <c r="F25" i="5"/>
  <c r="P24" i="5"/>
  <c r="F24" i="5"/>
  <c r="P23" i="5"/>
  <c r="P22" i="5"/>
  <c r="P21" i="5"/>
  <c r="P20" i="5"/>
  <c r="P19" i="5"/>
  <c r="F19" i="5"/>
  <c r="P18" i="5"/>
  <c r="F18" i="5"/>
  <c r="P17" i="5"/>
  <c r="F17" i="5"/>
  <c r="P16" i="5"/>
  <c r="P15" i="5"/>
  <c r="F15" i="5"/>
  <c r="P14" i="5"/>
  <c r="F14" i="5"/>
  <c r="P13" i="5"/>
  <c r="P12" i="5"/>
  <c r="F12" i="5"/>
  <c r="C87" i="4"/>
  <c r="J83" i="4"/>
  <c r="I83" i="4"/>
  <c r="E83" i="4"/>
  <c r="J82" i="4"/>
  <c r="I82" i="4"/>
  <c r="J81" i="4"/>
  <c r="I81" i="4"/>
  <c r="E81" i="4"/>
  <c r="P77" i="4"/>
  <c r="P76" i="4"/>
  <c r="P75" i="4"/>
  <c r="P74" i="4"/>
  <c r="P73" i="4"/>
  <c r="F73" i="4"/>
  <c r="M77" i="4" s="1"/>
  <c r="P72" i="4"/>
  <c r="F72" i="4"/>
  <c r="M72" i="4" s="1"/>
  <c r="P71" i="4"/>
  <c r="F71" i="4"/>
  <c r="M71" i="4" s="1"/>
  <c r="P70" i="4"/>
  <c r="F70" i="4"/>
  <c r="M70" i="4" s="1"/>
  <c r="P69" i="4"/>
  <c r="F69" i="4"/>
  <c r="M69" i="4" s="1"/>
  <c r="P68" i="4"/>
  <c r="F68" i="4"/>
  <c r="M68" i="4" s="1"/>
  <c r="P67" i="4"/>
  <c r="F67" i="4"/>
  <c r="M67" i="4" s="1"/>
  <c r="P66" i="4"/>
  <c r="F66" i="4"/>
  <c r="M66" i="4" s="1"/>
  <c r="P65" i="4"/>
  <c r="P64" i="4"/>
  <c r="F64" i="4"/>
  <c r="M65" i="4" s="1"/>
  <c r="P63" i="4"/>
  <c r="F63" i="4"/>
  <c r="M63" i="4" s="1"/>
  <c r="P60" i="4"/>
  <c r="F60" i="4"/>
  <c r="M60" i="4" s="1"/>
  <c r="P59" i="4"/>
  <c r="P58" i="4"/>
  <c r="P57" i="4"/>
  <c r="P56" i="4"/>
  <c r="P55" i="4"/>
  <c r="P54" i="4"/>
  <c r="P53" i="4"/>
  <c r="P52" i="4"/>
  <c r="P51" i="4"/>
  <c r="P50" i="4"/>
  <c r="P49" i="4"/>
  <c r="P48" i="4"/>
  <c r="P47" i="4"/>
  <c r="F47" i="4"/>
  <c r="M58" i="4" s="1"/>
  <c r="C47" i="4"/>
  <c r="P46" i="4"/>
  <c r="F46" i="4"/>
  <c r="M46" i="4" s="1"/>
  <c r="P45" i="4"/>
  <c r="P44" i="4"/>
  <c r="P43" i="4"/>
  <c r="P42" i="4"/>
  <c r="F42" i="4"/>
  <c r="M44" i="4" s="1"/>
  <c r="P41" i="4"/>
  <c r="P40" i="4"/>
  <c r="P39" i="4"/>
  <c r="P38" i="4"/>
  <c r="P37" i="4"/>
  <c r="P36" i="4"/>
  <c r="C36" i="4"/>
  <c r="F36" i="4" s="1"/>
  <c r="M40" i="4" s="1"/>
  <c r="P35" i="4"/>
  <c r="F35" i="4"/>
  <c r="M35" i="4" s="1"/>
  <c r="C35" i="4"/>
  <c r="P34" i="4"/>
  <c r="C34" i="4"/>
  <c r="P33" i="4"/>
  <c r="P32" i="4"/>
  <c r="P31" i="4"/>
  <c r="P30" i="4"/>
  <c r="P29" i="4"/>
  <c r="P28" i="4"/>
  <c r="F28" i="4"/>
  <c r="M28" i="4" s="1"/>
  <c r="P25" i="4"/>
  <c r="F25" i="4"/>
  <c r="M25" i="4" s="1"/>
  <c r="P24" i="4"/>
  <c r="F24" i="4"/>
  <c r="M24" i="4" s="1"/>
  <c r="P23" i="4"/>
  <c r="P22" i="4"/>
  <c r="P21" i="4"/>
  <c r="P20" i="4"/>
  <c r="P19" i="4"/>
  <c r="F19" i="4"/>
  <c r="M23" i="4" s="1"/>
  <c r="P18" i="4"/>
  <c r="F18" i="4"/>
  <c r="M18" i="4" s="1"/>
  <c r="P17" i="4"/>
  <c r="F17" i="4"/>
  <c r="M17" i="4" s="1"/>
  <c r="P16" i="4"/>
  <c r="P15" i="4"/>
  <c r="F15" i="4"/>
  <c r="M16" i="4" s="1"/>
  <c r="P14" i="4"/>
  <c r="F14" i="4"/>
  <c r="M14" i="4" s="1"/>
  <c r="P13" i="4"/>
  <c r="M13" i="4"/>
  <c r="P12" i="4"/>
  <c r="F12" i="4"/>
  <c r="M12" i="4" s="1"/>
  <c r="C87" i="3"/>
  <c r="J83" i="3"/>
  <c r="I83" i="3"/>
  <c r="E83" i="3"/>
  <c r="J82" i="3"/>
  <c r="I82" i="3"/>
  <c r="J81" i="3"/>
  <c r="I81" i="3"/>
  <c r="E81" i="3"/>
  <c r="P77" i="3"/>
  <c r="P76" i="3"/>
  <c r="P75" i="3"/>
  <c r="P74" i="3"/>
  <c r="P73" i="3"/>
  <c r="F73" i="3"/>
  <c r="P72" i="3"/>
  <c r="F72" i="3"/>
  <c r="M72" i="3" s="1"/>
  <c r="P71" i="3"/>
  <c r="F71" i="3"/>
  <c r="M71" i="3" s="1"/>
  <c r="P70" i="3"/>
  <c r="F70" i="3"/>
  <c r="M70" i="3" s="1"/>
  <c r="P69" i="3"/>
  <c r="F69" i="3"/>
  <c r="M69" i="3" s="1"/>
  <c r="P68" i="3"/>
  <c r="F68" i="3"/>
  <c r="M68" i="3" s="1"/>
  <c r="P67" i="3"/>
  <c r="F67" i="3"/>
  <c r="M67" i="3" s="1"/>
  <c r="P66" i="3"/>
  <c r="F66" i="3"/>
  <c r="M66" i="3" s="1"/>
  <c r="P65" i="3"/>
  <c r="P64" i="3"/>
  <c r="F64" i="3"/>
  <c r="P63" i="3"/>
  <c r="F63" i="3"/>
  <c r="M63" i="3" s="1"/>
  <c r="P60" i="3"/>
  <c r="F60" i="3"/>
  <c r="M60" i="3" s="1"/>
  <c r="P59" i="3"/>
  <c r="N59" i="3" s="1"/>
  <c r="P58" i="3"/>
  <c r="N58" i="3" s="1"/>
  <c r="P57" i="3"/>
  <c r="N57" i="3" s="1"/>
  <c r="P56" i="3"/>
  <c r="N56" i="3" s="1"/>
  <c r="P55" i="3"/>
  <c r="N55" i="3" s="1"/>
  <c r="P54" i="3"/>
  <c r="P53" i="3"/>
  <c r="N53" i="3" s="1"/>
  <c r="P52" i="3"/>
  <c r="N52" i="3" s="1"/>
  <c r="P51" i="3"/>
  <c r="N51" i="3" s="1"/>
  <c r="P50" i="3"/>
  <c r="N50" i="3" s="1"/>
  <c r="P49" i="3"/>
  <c r="N49" i="3" s="1"/>
  <c r="P48" i="3"/>
  <c r="N48" i="3" s="1"/>
  <c r="P47" i="3"/>
  <c r="N47" i="3" s="1"/>
  <c r="F47" i="3"/>
  <c r="M59" i="3" s="1"/>
  <c r="C47" i="3"/>
  <c r="P46" i="3"/>
  <c r="N46" i="3" s="1"/>
  <c r="F46" i="3"/>
  <c r="M46" i="3" s="1"/>
  <c r="P45" i="3"/>
  <c r="N45" i="3" s="1"/>
  <c r="P44" i="3"/>
  <c r="N44" i="3" s="1"/>
  <c r="P43" i="3"/>
  <c r="N43" i="3" s="1"/>
  <c r="P42" i="3"/>
  <c r="N42" i="3" s="1"/>
  <c r="F42" i="3"/>
  <c r="P41" i="3"/>
  <c r="N41" i="3" s="1"/>
  <c r="P40" i="3"/>
  <c r="N40" i="3" s="1"/>
  <c r="P39" i="3"/>
  <c r="N39" i="3" s="1"/>
  <c r="P38" i="3"/>
  <c r="N38" i="3" s="1"/>
  <c r="P37" i="3"/>
  <c r="P36" i="3"/>
  <c r="N36" i="3" s="1"/>
  <c r="C36" i="3"/>
  <c r="F36" i="3" s="1"/>
  <c r="P35" i="3"/>
  <c r="F35" i="3"/>
  <c r="M35" i="3" s="1"/>
  <c r="C35" i="3"/>
  <c r="P34" i="3"/>
  <c r="N34" i="3" s="1"/>
  <c r="C34" i="3"/>
  <c r="F34" i="3" s="1"/>
  <c r="M34" i="3" s="1"/>
  <c r="P33" i="3"/>
  <c r="N33" i="3" s="1"/>
  <c r="P32" i="3"/>
  <c r="N32" i="3" s="1"/>
  <c r="P31" i="3"/>
  <c r="N31" i="3" s="1"/>
  <c r="P30" i="3"/>
  <c r="N30" i="3" s="1"/>
  <c r="P29" i="3"/>
  <c r="N29" i="3" s="1"/>
  <c r="P28" i="3"/>
  <c r="F28" i="3"/>
  <c r="P25" i="3"/>
  <c r="F25" i="3"/>
  <c r="M25" i="3" s="1"/>
  <c r="P24" i="3"/>
  <c r="F24" i="3"/>
  <c r="M24" i="3" s="1"/>
  <c r="P23" i="3"/>
  <c r="P22" i="3"/>
  <c r="P21" i="3"/>
  <c r="P20" i="3"/>
  <c r="P19" i="3"/>
  <c r="F19" i="3"/>
  <c r="M23" i="3" s="1"/>
  <c r="P18" i="3"/>
  <c r="F18" i="3"/>
  <c r="M18" i="3" s="1"/>
  <c r="P17" i="3"/>
  <c r="F17" i="3"/>
  <c r="M17" i="3" s="1"/>
  <c r="P16" i="3"/>
  <c r="P15" i="3"/>
  <c r="F15" i="3"/>
  <c r="M16" i="3" s="1"/>
  <c r="P14" i="3"/>
  <c r="F14" i="3"/>
  <c r="P13" i="3"/>
  <c r="M13" i="3"/>
  <c r="P12" i="3"/>
  <c r="F12" i="3"/>
  <c r="M12" i="3" s="1"/>
  <c r="C87" i="2"/>
  <c r="J83" i="2"/>
  <c r="I83" i="2"/>
  <c r="E83" i="2"/>
  <c r="J82" i="2"/>
  <c r="I82" i="2"/>
  <c r="J81" i="2"/>
  <c r="I81" i="2"/>
  <c r="E81" i="2"/>
  <c r="P77" i="2"/>
  <c r="P76" i="2"/>
  <c r="P75" i="2"/>
  <c r="P74" i="2"/>
  <c r="P73" i="2"/>
  <c r="F73" i="2"/>
  <c r="M77" i="2" s="1"/>
  <c r="P72" i="2"/>
  <c r="F72" i="2"/>
  <c r="M72" i="2" s="1"/>
  <c r="P71" i="2"/>
  <c r="F71" i="2"/>
  <c r="M71" i="2" s="1"/>
  <c r="P70" i="2"/>
  <c r="F70" i="2"/>
  <c r="M70" i="2" s="1"/>
  <c r="P69" i="2"/>
  <c r="F69" i="2"/>
  <c r="M69" i="2" s="1"/>
  <c r="P68" i="2"/>
  <c r="F68" i="2"/>
  <c r="M68" i="2" s="1"/>
  <c r="P67" i="2"/>
  <c r="F67" i="2"/>
  <c r="M67" i="2" s="1"/>
  <c r="P66" i="2"/>
  <c r="F66" i="2"/>
  <c r="M66" i="2" s="1"/>
  <c r="P65" i="2"/>
  <c r="P64" i="2"/>
  <c r="F64" i="2"/>
  <c r="M65" i="2" s="1"/>
  <c r="P63" i="2"/>
  <c r="F63" i="2"/>
  <c r="M63" i="2" s="1"/>
  <c r="P60" i="2"/>
  <c r="F60" i="2"/>
  <c r="M60" i="2" s="1"/>
  <c r="P59" i="2"/>
  <c r="N59" i="2" s="1"/>
  <c r="P58" i="2"/>
  <c r="N58" i="2" s="1"/>
  <c r="P57" i="2"/>
  <c r="N57" i="2" s="1"/>
  <c r="P56" i="2"/>
  <c r="N56" i="2" s="1"/>
  <c r="P55" i="2"/>
  <c r="N55" i="2" s="1"/>
  <c r="P54" i="2"/>
  <c r="P53" i="2"/>
  <c r="N53" i="2" s="1"/>
  <c r="P52" i="2"/>
  <c r="N52" i="2" s="1"/>
  <c r="P51" i="2"/>
  <c r="N51" i="2" s="1"/>
  <c r="P50" i="2"/>
  <c r="N50" i="2" s="1"/>
  <c r="P49" i="2"/>
  <c r="N49" i="2" s="1"/>
  <c r="P48" i="2"/>
  <c r="N48" i="2" s="1"/>
  <c r="P47" i="2"/>
  <c r="N47" i="2" s="1"/>
  <c r="F47" i="2"/>
  <c r="C47" i="2"/>
  <c r="P46" i="2"/>
  <c r="N46" i="2" s="1"/>
  <c r="F46" i="2"/>
  <c r="M46" i="2" s="1"/>
  <c r="P45" i="2"/>
  <c r="N45" i="2" s="1"/>
  <c r="P44" i="2"/>
  <c r="N44" i="2" s="1"/>
  <c r="P43" i="2"/>
  <c r="N43" i="2" s="1"/>
  <c r="P42" i="2"/>
  <c r="N42" i="2" s="1"/>
  <c r="F42" i="2"/>
  <c r="P41" i="2"/>
  <c r="N41" i="2" s="1"/>
  <c r="P40" i="2"/>
  <c r="N40" i="2" s="1"/>
  <c r="P39" i="2"/>
  <c r="N39" i="2" s="1"/>
  <c r="P38" i="2"/>
  <c r="N38" i="2" s="1"/>
  <c r="P37" i="2"/>
  <c r="P36" i="2"/>
  <c r="N36" i="2" s="1"/>
  <c r="C36" i="2"/>
  <c r="F36" i="2" s="1"/>
  <c r="M36" i="2" s="1"/>
  <c r="P35" i="2"/>
  <c r="F35" i="2"/>
  <c r="M35" i="2" s="1"/>
  <c r="C35" i="2"/>
  <c r="P34" i="2"/>
  <c r="N34" i="2" s="1"/>
  <c r="C34" i="2"/>
  <c r="F34" i="2" s="1"/>
  <c r="M34" i="2" s="1"/>
  <c r="P33" i="2"/>
  <c r="N33" i="2" s="1"/>
  <c r="P32" i="2"/>
  <c r="N32" i="2" s="1"/>
  <c r="P31" i="2"/>
  <c r="N31" i="2" s="1"/>
  <c r="P30" i="2"/>
  <c r="N30" i="2" s="1"/>
  <c r="P29" i="2"/>
  <c r="N29" i="2" s="1"/>
  <c r="P28" i="2"/>
  <c r="F28" i="2"/>
  <c r="P25" i="2"/>
  <c r="F25" i="2"/>
  <c r="M25" i="2" s="1"/>
  <c r="P24" i="2"/>
  <c r="F24" i="2"/>
  <c r="M24" i="2" s="1"/>
  <c r="P23" i="2"/>
  <c r="P22" i="2"/>
  <c r="P21" i="2"/>
  <c r="P20" i="2"/>
  <c r="P19" i="2"/>
  <c r="F19" i="2"/>
  <c r="M23" i="2" s="1"/>
  <c r="P18" i="2"/>
  <c r="F18" i="2"/>
  <c r="M18" i="2" s="1"/>
  <c r="P17" i="2"/>
  <c r="F17" i="2"/>
  <c r="M17" i="2" s="1"/>
  <c r="P16" i="2"/>
  <c r="P15" i="2"/>
  <c r="F15" i="2"/>
  <c r="M15" i="2" s="1"/>
  <c r="P14" i="2"/>
  <c r="F14" i="2"/>
  <c r="P13" i="2"/>
  <c r="M13" i="2"/>
  <c r="P12" i="2"/>
  <c r="F12" i="2"/>
  <c r="M12" i="2" s="1"/>
  <c r="C87" i="1"/>
  <c r="J83" i="1"/>
  <c r="I83" i="1"/>
  <c r="E83" i="1"/>
  <c r="J82" i="1"/>
  <c r="I82" i="1"/>
  <c r="J81" i="1"/>
  <c r="I81" i="1"/>
  <c r="E81" i="1"/>
  <c r="P77" i="1"/>
  <c r="P76" i="1"/>
  <c r="P75" i="1"/>
  <c r="P74" i="1"/>
  <c r="P73" i="1"/>
  <c r="F73" i="1"/>
  <c r="M76" i="1" s="1"/>
  <c r="P72" i="1"/>
  <c r="F72" i="1"/>
  <c r="M72" i="1" s="1"/>
  <c r="P71" i="1"/>
  <c r="F71" i="1"/>
  <c r="M71" i="1" s="1"/>
  <c r="P70" i="1"/>
  <c r="F70" i="1"/>
  <c r="M70" i="1" s="1"/>
  <c r="P69" i="1"/>
  <c r="F69" i="1"/>
  <c r="M69" i="1" s="1"/>
  <c r="P68" i="1"/>
  <c r="F68" i="1"/>
  <c r="M68" i="1" s="1"/>
  <c r="P67" i="1"/>
  <c r="F67" i="1"/>
  <c r="M67" i="1" s="1"/>
  <c r="P66" i="1"/>
  <c r="F66" i="1"/>
  <c r="M66" i="1" s="1"/>
  <c r="P65" i="1"/>
  <c r="P64" i="1"/>
  <c r="F64" i="1"/>
  <c r="M64" i="1" s="1"/>
  <c r="P63" i="1"/>
  <c r="F63" i="1"/>
  <c r="M63" i="1" s="1"/>
  <c r="P60" i="1"/>
  <c r="F60" i="1"/>
  <c r="M60" i="1" s="1"/>
  <c r="P59" i="1"/>
  <c r="P58" i="1"/>
  <c r="P57" i="1"/>
  <c r="P56" i="1"/>
  <c r="P55" i="1"/>
  <c r="P54" i="1"/>
  <c r="P53" i="1"/>
  <c r="P52" i="1"/>
  <c r="P51" i="1"/>
  <c r="P50" i="1"/>
  <c r="P49" i="1"/>
  <c r="P48" i="1"/>
  <c r="P47" i="1"/>
  <c r="C47" i="1"/>
  <c r="F47" i="1" s="1"/>
  <c r="M58" i="1" s="1"/>
  <c r="P46" i="1"/>
  <c r="F46" i="1"/>
  <c r="M46" i="1" s="1"/>
  <c r="P45" i="1"/>
  <c r="P44" i="1"/>
  <c r="P43" i="1"/>
  <c r="P42" i="1"/>
  <c r="F42" i="1"/>
  <c r="M44" i="1" s="1"/>
  <c r="P41" i="1"/>
  <c r="P40" i="1"/>
  <c r="P39" i="1"/>
  <c r="P38" i="1"/>
  <c r="P37" i="1"/>
  <c r="P36" i="1"/>
  <c r="C36" i="1"/>
  <c r="F36" i="1" s="1"/>
  <c r="M40" i="1" s="1"/>
  <c r="P35" i="1"/>
  <c r="F35" i="1"/>
  <c r="M35" i="1" s="1"/>
  <c r="C35" i="1"/>
  <c r="P34" i="1"/>
  <c r="C34" i="1"/>
  <c r="F34" i="1" s="1"/>
  <c r="M34" i="1" s="1"/>
  <c r="P33" i="1"/>
  <c r="P32" i="1"/>
  <c r="P31" i="1"/>
  <c r="P30" i="1"/>
  <c r="P29" i="1"/>
  <c r="P28" i="1"/>
  <c r="F28" i="1"/>
  <c r="M33" i="1" s="1"/>
  <c r="P25" i="1"/>
  <c r="F25" i="1"/>
  <c r="M25" i="1" s="1"/>
  <c r="P24" i="1"/>
  <c r="F24" i="1"/>
  <c r="M24" i="1" s="1"/>
  <c r="P23" i="1"/>
  <c r="P22" i="1"/>
  <c r="P21" i="1"/>
  <c r="P20" i="1"/>
  <c r="P19" i="1"/>
  <c r="F19" i="1"/>
  <c r="M23" i="1" s="1"/>
  <c r="P18" i="1"/>
  <c r="F18" i="1"/>
  <c r="M18" i="1" s="1"/>
  <c r="P17" i="1"/>
  <c r="F17" i="1"/>
  <c r="M17" i="1" s="1"/>
  <c r="P16" i="1"/>
  <c r="P15" i="1"/>
  <c r="F15" i="1"/>
  <c r="M16" i="1" s="1"/>
  <c r="P14" i="1"/>
  <c r="F14" i="1"/>
  <c r="P13" i="1"/>
  <c r="M13" i="1"/>
  <c r="P12" i="1"/>
  <c r="F12" i="1"/>
  <c r="M12" i="1" s="1"/>
  <c r="M30" i="5" l="1"/>
  <c r="M33" i="5"/>
  <c r="M29" i="5"/>
  <c r="M32" i="5"/>
  <c r="M28" i="5"/>
  <c r="M31" i="5"/>
  <c r="M56" i="5"/>
  <c r="M52" i="5"/>
  <c r="M48" i="5"/>
  <c r="M59" i="5"/>
  <c r="M55" i="5"/>
  <c r="M51" i="5"/>
  <c r="M47" i="5"/>
  <c r="M53" i="5"/>
  <c r="M58" i="5"/>
  <c r="M54" i="5"/>
  <c r="M50" i="5"/>
  <c r="M57" i="5"/>
  <c r="M49" i="5"/>
  <c r="M40" i="5"/>
  <c r="M36" i="5"/>
  <c r="M39" i="5"/>
  <c r="M38" i="5"/>
  <c r="M41" i="5"/>
  <c r="M37" i="5"/>
  <c r="M40" i="9"/>
  <c r="M36" i="9"/>
  <c r="M39" i="9"/>
  <c r="M38" i="9"/>
  <c r="M41" i="9"/>
  <c r="M37" i="9"/>
  <c r="M56" i="9"/>
  <c r="M52" i="9"/>
  <c r="M48" i="9"/>
  <c r="M59" i="9"/>
  <c r="M55" i="9"/>
  <c r="M51" i="9"/>
  <c r="M47" i="9"/>
  <c r="M53" i="9"/>
  <c r="M58" i="9"/>
  <c r="M54" i="9"/>
  <c r="M50" i="9"/>
  <c r="M57" i="9"/>
  <c r="M49" i="9"/>
  <c r="M30" i="8"/>
  <c r="M33" i="8"/>
  <c r="M29" i="8"/>
  <c r="M32" i="8"/>
  <c r="M28" i="8"/>
  <c r="M31" i="8"/>
  <c r="C86" i="8"/>
  <c r="M39" i="8"/>
  <c r="M38" i="8"/>
  <c r="M41" i="8"/>
  <c r="M37" i="8"/>
  <c r="M40" i="8"/>
  <c r="M36" i="8"/>
  <c r="M59" i="8"/>
  <c r="M55" i="8"/>
  <c r="M51" i="8"/>
  <c r="M47" i="8"/>
  <c r="M58" i="8"/>
  <c r="M54" i="8"/>
  <c r="M50" i="8"/>
  <c r="M57" i="8"/>
  <c r="M53" i="8"/>
  <c r="M49" i="8"/>
  <c r="M56" i="8"/>
  <c r="M52" i="8"/>
  <c r="M48" i="8"/>
  <c r="M77" i="7"/>
  <c r="M75" i="7"/>
  <c r="M74" i="7"/>
  <c r="M73" i="7"/>
  <c r="M76" i="7"/>
  <c r="M41" i="7"/>
  <c r="M37" i="7"/>
  <c r="M40" i="7"/>
  <c r="M36" i="7"/>
  <c r="M39" i="7"/>
  <c r="M38" i="7"/>
  <c r="H93" i="29"/>
  <c r="H7" i="29" s="1"/>
  <c r="M87" i="25"/>
  <c r="L87" i="25" s="1"/>
  <c r="H93" i="25" s="1"/>
  <c r="H7" i="25" s="1"/>
  <c r="M87" i="29"/>
  <c r="L87" i="29" s="1"/>
  <c r="I87" i="16"/>
  <c r="M33" i="20"/>
  <c r="M29" i="20"/>
  <c r="M32" i="20"/>
  <c r="M28" i="20"/>
  <c r="M31" i="20"/>
  <c r="M30" i="20"/>
  <c r="F34" i="22"/>
  <c r="M34" i="22" s="1"/>
  <c r="M15" i="7"/>
  <c r="M29" i="6"/>
  <c r="M77" i="22"/>
  <c r="M75" i="22"/>
  <c r="M73" i="22"/>
  <c r="M76" i="22"/>
  <c r="M74" i="22"/>
  <c r="M65" i="22"/>
  <c r="M64" i="22"/>
  <c r="M44" i="22"/>
  <c r="M42" i="22"/>
  <c r="M45" i="22"/>
  <c r="M43" i="22"/>
  <c r="M32" i="22"/>
  <c r="M30" i="22"/>
  <c r="M28" i="22"/>
  <c r="M33" i="22"/>
  <c r="M31" i="22"/>
  <c r="M29" i="22"/>
  <c r="M22" i="22"/>
  <c r="M20" i="22"/>
  <c r="M23" i="22"/>
  <c r="M21" i="22"/>
  <c r="M19" i="22"/>
  <c r="M16" i="22"/>
  <c r="M15" i="22"/>
  <c r="M40" i="22"/>
  <c r="M38" i="22"/>
  <c r="M36" i="22"/>
  <c r="M41" i="22"/>
  <c r="M39" i="22"/>
  <c r="M37" i="22"/>
  <c r="M58" i="22"/>
  <c r="M56" i="22"/>
  <c r="M54" i="22"/>
  <c r="M52" i="22"/>
  <c r="M50" i="22"/>
  <c r="M48" i="22"/>
  <c r="M59" i="22"/>
  <c r="M57" i="22"/>
  <c r="M55" i="22"/>
  <c r="M53" i="22"/>
  <c r="M51" i="22"/>
  <c r="M49" i="22"/>
  <c r="M47" i="22"/>
  <c r="M77" i="20"/>
  <c r="M75" i="20"/>
  <c r="M73" i="20"/>
  <c r="M76" i="20"/>
  <c r="M74" i="20"/>
  <c r="M65" i="20"/>
  <c r="M64" i="20"/>
  <c r="M45" i="20"/>
  <c r="M43" i="20"/>
  <c r="M44" i="20"/>
  <c r="M42" i="20"/>
  <c r="M22" i="20"/>
  <c r="M20" i="20"/>
  <c r="M23" i="20"/>
  <c r="M21" i="20"/>
  <c r="M19" i="20"/>
  <c r="M16" i="20"/>
  <c r="M15" i="20"/>
  <c r="M58" i="20"/>
  <c r="M56" i="20"/>
  <c r="M54" i="20"/>
  <c r="M52" i="20"/>
  <c r="M50" i="20"/>
  <c r="M48" i="20"/>
  <c r="M59" i="20"/>
  <c r="M57" i="20"/>
  <c r="M55" i="20"/>
  <c r="M53" i="20"/>
  <c r="M51" i="20"/>
  <c r="M49" i="20"/>
  <c r="M47" i="20"/>
  <c r="M40" i="20"/>
  <c r="M38" i="20"/>
  <c r="M36" i="20"/>
  <c r="M41" i="20"/>
  <c r="M39" i="20"/>
  <c r="M37" i="20"/>
  <c r="F82" i="7"/>
  <c r="M45" i="1"/>
  <c r="M77" i="1"/>
  <c r="M44" i="6"/>
  <c r="M42" i="6"/>
  <c r="M48" i="10"/>
  <c r="M52" i="10"/>
  <c r="M56" i="10"/>
  <c r="M75" i="12"/>
  <c r="M22" i="13"/>
  <c r="M20" i="13"/>
  <c r="M23" i="13"/>
  <c r="M19" i="13"/>
  <c r="M21" i="13"/>
  <c r="M32" i="13"/>
  <c r="M30" i="13"/>
  <c r="M28" i="13"/>
  <c r="M31" i="13"/>
  <c r="M33" i="13"/>
  <c r="M29" i="13"/>
  <c r="M76" i="13"/>
  <c r="M74" i="13"/>
  <c r="M77" i="13"/>
  <c r="M73" i="13"/>
  <c r="M75" i="13"/>
  <c r="M22" i="15"/>
  <c r="M20" i="15"/>
  <c r="M21" i="15"/>
  <c r="M23" i="15"/>
  <c r="M19" i="15"/>
  <c r="M33" i="15"/>
  <c r="M31" i="15"/>
  <c r="M32" i="15"/>
  <c r="M30" i="15"/>
  <c r="M28" i="15"/>
  <c r="M29" i="15"/>
  <c r="M45" i="15"/>
  <c r="M43" i="15"/>
  <c r="M44" i="15"/>
  <c r="M42" i="15"/>
  <c r="M64" i="15"/>
  <c r="M65" i="15"/>
  <c r="M33" i="16"/>
  <c r="M31" i="16"/>
  <c r="M29" i="16"/>
  <c r="M32" i="16"/>
  <c r="M30" i="16"/>
  <c r="M28" i="16"/>
  <c r="M49" i="17"/>
  <c r="M53" i="17"/>
  <c r="M57" i="17"/>
  <c r="M16" i="18"/>
  <c r="M15" i="18"/>
  <c r="M76" i="18"/>
  <c r="M74" i="18"/>
  <c r="M77" i="18"/>
  <c r="M75" i="18"/>
  <c r="M73" i="18"/>
  <c r="M15" i="19"/>
  <c r="M16" i="19"/>
  <c r="M77" i="19"/>
  <c r="M75" i="19"/>
  <c r="M73" i="19"/>
  <c r="M76" i="19"/>
  <c r="M74" i="19"/>
  <c r="M22" i="7"/>
  <c r="M20" i="7"/>
  <c r="M19" i="7"/>
  <c r="M23" i="7"/>
  <c r="M45" i="6"/>
  <c r="M64" i="6"/>
  <c r="M73" i="1"/>
  <c r="C86" i="4"/>
  <c r="M22" i="6"/>
  <c r="M20" i="6"/>
  <c r="M32" i="6"/>
  <c r="M30" i="6"/>
  <c r="M28" i="6"/>
  <c r="F34" i="6"/>
  <c r="M34" i="6" s="1"/>
  <c r="M77" i="6"/>
  <c r="M75" i="6"/>
  <c r="M73" i="6"/>
  <c r="I87" i="6"/>
  <c r="M50" i="10"/>
  <c r="M54" i="10"/>
  <c r="M58" i="10"/>
  <c r="E82" i="12"/>
  <c r="M44" i="12"/>
  <c r="M73" i="12"/>
  <c r="M77" i="12"/>
  <c r="M16" i="13"/>
  <c r="M15" i="13"/>
  <c r="M44" i="13"/>
  <c r="M42" i="13"/>
  <c r="M43" i="13"/>
  <c r="M45" i="13"/>
  <c r="M64" i="13"/>
  <c r="M65" i="13"/>
  <c r="M49" i="14"/>
  <c r="I87" i="14"/>
  <c r="M16" i="15"/>
  <c r="M15" i="15"/>
  <c r="M76" i="15"/>
  <c r="M74" i="15"/>
  <c r="M77" i="15"/>
  <c r="M75" i="15"/>
  <c r="M73" i="15"/>
  <c r="M45" i="16"/>
  <c r="M43" i="16"/>
  <c r="M44" i="16"/>
  <c r="M42" i="16"/>
  <c r="M47" i="17"/>
  <c r="M51" i="17"/>
  <c r="M55" i="17"/>
  <c r="M59" i="17"/>
  <c r="M22" i="18"/>
  <c r="M20" i="18"/>
  <c r="M23" i="18"/>
  <c r="M21" i="18"/>
  <c r="M19" i="18"/>
  <c r="M32" i="18"/>
  <c r="M30" i="18"/>
  <c r="M28" i="18"/>
  <c r="M33" i="18"/>
  <c r="M31" i="18"/>
  <c r="M29" i="18"/>
  <c r="M44" i="18"/>
  <c r="M42" i="18"/>
  <c r="M45" i="18"/>
  <c r="M43" i="18"/>
  <c r="M64" i="18"/>
  <c r="M65" i="18"/>
  <c r="M23" i="19"/>
  <c r="M21" i="19"/>
  <c r="M19" i="19"/>
  <c r="M22" i="19"/>
  <c r="M20" i="19"/>
  <c r="M33" i="19"/>
  <c r="M31" i="19"/>
  <c r="M29" i="19"/>
  <c r="M32" i="19"/>
  <c r="M30" i="19"/>
  <c r="M28" i="19"/>
  <c r="M45" i="19"/>
  <c r="M43" i="19"/>
  <c r="M44" i="19"/>
  <c r="M42" i="19"/>
  <c r="M65" i="19"/>
  <c r="M64" i="19"/>
  <c r="I87" i="20"/>
  <c r="F81" i="21"/>
  <c r="M19" i="21"/>
  <c r="M20" i="21"/>
  <c r="M21" i="21"/>
  <c r="M22" i="21"/>
  <c r="I87" i="21"/>
  <c r="F81" i="22"/>
  <c r="F82" i="22"/>
  <c r="M44" i="7"/>
  <c r="M42" i="7"/>
  <c r="F83" i="8"/>
  <c r="M15" i="6"/>
  <c r="M19" i="6"/>
  <c r="M23" i="6"/>
  <c r="M21" i="7"/>
  <c r="M31" i="6"/>
  <c r="M43" i="6"/>
  <c r="M43" i="7"/>
  <c r="M76" i="6"/>
  <c r="M41" i="19"/>
  <c r="M37" i="19"/>
  <c r="M39" i="19"/>
  <c r="M40" i="19"/>
  <c r="M36" i="19"/>
  <c r="M38" i="19"/>
  <c r="M57" i="19"/>
  <c r="M53" i="19"/>
  <c r="M49" i="19"/>
  <c r="M59" i="19"/>
  <c r="M47" i="19"/>
  <c r="M56" i="19"/>
  <c r="M52" i="19"/>
  <c r="M48" i="19"/>
  <c r="M58" i="19"/>
  <c r="M54" i="19"/>
  <c r="M50" i="19"/>
  <c r="M55" i="19"/>
  <c r="M51" i="19"/>
  <c r="F82" i="19"/>
  <c r="F86" i="19" s="1"/>
  <c r="F81" i="19"/>
  <c r="J87" i="18"/>
  <c r="M41" i="18"/>
  <c r="M37" i="18"/>
  <c r="M38" i="18"/>
  <c r="M39" i="18"/>
  <c r="M40" i="18"/>
  <c r="M36" i="18"/>
  <c r="M57" i="18"/>
  <c r="M53" i="18"/>
  <c r="M49" i="18"/>
  <c r="M56" i="18"/>
  <c r="M52" i="18"/>
  <c r="M58" i="18"/>
  <c r="M54" i="18"/>
  <c r="M50" i="18"/>
  <c r="M59" i="18"/>
  <c r="M55" i="18"/>
  <c r="M51" i="18"/>
  <c r="M47" i="18"/>
  <c r="M48" i="18"/>
  <c r="M76" i="17"/>
  <c r="J87" i="17"/>
  <c r="M48" i="17"/>
  <c r="M50" i="17"/>
  <c r="M52" i="17"/>
  <c r="M54" i="17"/>
  <c r="M56" i="17"/>
  <c r="M74" i="16"/>
  <c r="M75" i="16"/>
  <c r="M76" i="16"/>
  <c r="M77" i="16"/>
  <c r="M73" i="16"/>
  <c r="M64" i="16"/>
  <c r="M65" i="16"/>
  <c r="M21" i="16"/>
  <c r="M22" i="16"/>
  <c r="M23" i="16"/>
  <c r="M19" i="16"/>
  <c r="M20" i="16"/>
  <c r="M15" i="16"/>
  <c r="M16" i="16"/>
  <c r="M57" i="16"/>
  <c r="M53" i="16"/>
  <c r="M49" i="16"/>
  <c r="M59" i="16"/>
  <c r="M51" i="16"/>
  <c r="M47" i="16"/>
  <c r="M56" i="16"/>
  <c r="M52" i="16"/>
  <c r="M48" i="16"/>
  <c r="M58" i="16"/>
  <c r="M54" i="16"/>
  <c r="M50" i="16"/>
  <c r="M55" i="16"/>
  <c r="E82" i="16"/>
  <c r="M41" i="16"/>
  <c r="M37" i="16"/>
  <c r="M38" i="16"/>
  <c r="M39" i="16"/>
  <c r="M40" i="16"/>
  <c r="M36" i="16"/>
  <c r="M41" i="15"/>
  <c r="M37" i="15"/>
  <c r="M38" i="15"/>
  <c r="M40" i="15"/>
  <c r="M36" i="15"/>
  <c r="M39" i="15"/>
  <c r="M57" i="15"/>
  <c r="M53" i="15"/>
  <c r="M49" i="15"/>
  <c r="M55" i="15"/>
  <c r="M56" i="15"/>
  <c r="M52" i="15"/>
  <c r="M48" i="15"/>
  <c r="M58" i="15"/>
  <c r="M54" i="15"/>
  <c r="M50" i="15"/>
  <c r="M59" i="15"/>
  <c r="M51" i="15"/>
  <c r="M47" i="15"/>
  <c r="F81" i="14"/>
  <c r="M48" i="14"/>
  <c r="M41" i="13"/>
  <c r="M37" i="13"/>
  <c r="M36" i="13"/>
  <c r="M38" i="13"/>
  <c r="M39" i="13"/>
  <c r="M40" i="13"/>
  <c r="M57" i="13"/>
  <c r="M53" i="13"/>
  <c r="M49" i="13"/>
  <c r="M59" i="13"/>
  <c r="M55" i="13"/>
  <c r="M47" i="13"/>
  <c r="M56" i="13"/>
  <c r="M52" i="13"/>
  <c r="M48" i="13"/>
  <c r="M58" i="13"/>
  <c r="M54" i="13"/>
  <c r="M50" i="13"/>
  <c r="M51" i="13"/>
  <c r="E82" i="13"/>
  <c r="M43" i="12"/>
  <c r="I87" i="13"/>
  <c r="M74" i="12"/>
  <c r="M39" i="12"/>
  <c r="J87" i="10"/>
  <c r="F81" i="15"/>
  <c r="J87" i="15"/>
  <c r="M76" i="10"/>
  <c r="M47" i="10"/>
  <c r="M49" i="10"/>
  <c r="M51" i="10"/>
  <c r="M53" i="10"/>
  <c r="M55" i="10"/>
  <c r="M57" i="10"/>
  <c r="M57" i="11"/>
  <c r="M28" i="11"/>
  <c r="M15" i="11"/>
  <c r="E82" i="9"/>
  <c r="M47" i="7"/>
  <c r="M49" i="7"/>
  <c r="M51" i="7"/>
  <c r="M53" i="7"/>
  <c r="M55" i="7"/>
  <c r="M57" i="7"/>
  <c r="M59" i="7"/>
  <c r="M48" i="7"/>
  <c r="M50" i="7"/>
  <c r="M52" i="7"/>
  <c r="M54" i="7"/>
  <c r="M56" i="7"/>
  <c r="M37" i="6"/>
  <c r="M39" i="6"/>
  <c r="M41" i="6"/>
  <c r="M47" i="6"/>
  <c r="M49" i="6"/>
  <c r="M51" i="6"/>
  <c r="M53" i="6"/>
  <c r="M55" i="6"/>
  <c r="M57" i="6"/>
  <c r="M59" i="6"/>
  <c r="M36" i="6"/>
  <c r="M38" i="6"/>
  <c r="M48" i="6"/>
  <c r="M50" i="6"/>
  <c r="M52" i="6"/>
  <c r="M54" i="6"/>
  <c r="M56" i="6"/>
  <c r="I87" i="9"/>
  <c r="J86" i="8"/>
  <c r="F81" i="7"/>
  <c r="I87" i="7"/>
  <c r="M33" i="3"/>
  <c r="M31" i="3"/>
  <c r="M30" i="3"/>
  <c r="M28" i="3"/>
  <c r="M32" i="3"/>
  <c r="M29" i="3"/>
  <c r="M21" i="4"/>
  <c r="M43" i="4"/>
  <c r="M49" i="4"/>
  <c r="M57" i="4"/>
  <c r="M76" i="4"/>
  <c r="E82" i="5"/>
  <c r="F82" i="10"/>
  <c r="M33" i="10"/>
  <c r="M32" i="10"/>
  <c r="M31" i="10"/>
  <c r="M30" i="10"/>
  <c r="M29" i="10"/>
  <c r="M28" i="10"/>
  <c r="M40" i="10"/>
  <c r="M39" i="10"/>
  <c r="M37" i="10"/>
  <c r="J86" i="10"/>
  <c r="M44" i="11"/>
  <c r="M43" i="11"/>
  <c r="M42" i="11"/>
  <c r="M45" i="11"/>
  <c r="M77" i="11"/>
  <c r="M76" i="11"/>
  <c r="M74" i="11"/>
  <c r="M65" i="12"/>
  <c r="M83" i="12" s="1"/>
  <c r="M16" i="14"/>
  <c r="M15" i="14"/>
  <c r="M23" i="14"/>
  <c r="M22" i="14"/>
  <c r="M20" i="14"/>
  <c r="M44" i="14"/>
  <c r="M45" i="14"/>
  <c r="M43" i="14"/>
  <c r="F82" i="17"/>
  <c r="M33" i="17"/>
  <c r="M32" i="17"/>
  <c r="M31" i="17"/>
  <c r="M30" i="17"/>
  <c r="M29" i="17"/>
  <c r="M28" i="17"/>
  <c r="M40" i="17"/>
  <c r="M39" i="17"/>
  <c r="M41" i="17"/>
  <c r="M37" i="17"/>
  <c r="J86" i="17"/>
  <c r="M44" i="2"/>
  <c r="M43" i="2"/>
  <c r="M45" i="2"/>
  <c r="M42" i="2"/>
  <c r="M59" i="2"/>
  <c r="M58" i="2"/>
  <c r="M52" i="2"/>
  <c r="M44" i="3"/>
  <c r="M43" i="3"/>
  <c r="M45" i="3"/>
  <c r="M42" i="3"/>
  <c r="M65" i="3"/>
  <c r="M64" i="3"/>
  <c r="E82" i="1"/>
  <c r="M43" i="1"/>
  <c r="M75" i="1"/>
  <c r="M33" i="2"/>
  <c r="M31" i="2"/>
  <c r="M30" i="2"/>
  <c r="M28" i="2"/>
  <c r="M32" i="2"/>
  <c r="M29" i="2"/>
  <c r="M20" i="3"/>
  <c r="M77" i="3"/>
  <c r="M75" i="3"/>
  <c r="M73" i="3"/>
  <c r="M76" i="3"/>
  <c r="M74" i="3"/>
  <c r="M19" i="4"/>
  <c r="F34" i="4"/>
  <c r="M34" i="4" s="1"/>
  <c r="M45" i="4"/>
  <c r="M47" i="4"/>
  <c r="M55" i="4"/>
  <c r="C86" i="5"/>
  <c r="F81" i="6"/>
  <c r="F82" i="6"/>
  <c r="J87" i="6"/>
  <c r="J86" i="6"/>
  <c r="E82" i="7"/>
  <c r="F81" i="10"/>
  <c r="M16" i="10"/>
  <c r="M15" i="10"/>
  <c r="M23" i="10"/>
  <c r="M22" i="10"/>
  <c r="M20" i="10"/>
  <c r="M41" i="10"/>
  <c r="M44" i="10"/>
  <c r="M45" i="10"/>
  <c r="M43" i="10"/>
  <c r="M23" i="11"/>
  <c r="M22" i="11"/>
  <c r="M21" i="11"/>
  <c r="M20" i="11"/>
  <c r="M19" i="11"/>
  <c r="M40" i="11"/>
  <c r="M39" i="11"/>
  <c r="M37" i="11"/>
  <c r="M58" i="11"/>
  <c r="M59" i="11"/>
  <c r="M55" i="11"/>
  <c r="M51" i="11"/>
  <c r="M47" i="11"/>
  <c r="M53" i="11"/>
  <c r="M23" i="12"/>
  <c r="M22" i="12"/>
  <c r="M21" i="12"/>
  <c r="M20" i="12"/>
  <c r="M19" i="12"/>
  <c r="F82" i="14"/>
  <c r="M33" i="14"/>
  <c r="M32" i="14"/>
  <c r="M31" i="14"/>
  <c r="M30" i="14"/>
  <c r="M29" i="14"/>
  <c r="M28" i="14"/>
  <c r="M40" i="14"/>
  <c r="M39" i="14"/>
  <c r="M37" i="14"/>
  <c r="J87" i="7"/>
  <c r="J86" i="7"/>
  <c r="E82" i="8"/>
  <c r="I87" i="8"/>
  <c r="F81" i="9"/>
  <c r="F82" i="9"/>
  <c r="J87" i="9"/>
  <c r="J86" i="9"/>
  <c r="E82" i="10"/>
  <c r="M74" i="10"/>
  <c r="I87" i="10"/>
  <c r="F82" i="11"/>
  <c r="M30" i="11"/>
  <c r="E82" i="11"/>
  <c r="J87" i="11"/>
  <c r="J86" i="11"/>
  <c r="F81" i="12"/>
  <c r="M37" i="12"/>
  <c r="M41" i="12"/>
  <c r="I87" i="12"/>
  <c r="F81" i="13"/>
  <c r="F82" i="13"/>
  <c r="F86" i="13" s="1"/>
  <c r="J87" i="13"/>
  <c r="J86" i="13"/>
  <c r="E82" i="14"/>
  <c r="M59" i="14"/>
  <c r="M58" i="14"/>
  <c r="M57" i="14"/>
  <c r="M56" i="14"/>
  <c r="M55" i="14"/>
  <c r="M54" i="14"/>
  <c r="M53" i="14"/>
  <c r="M52" i="14"/>
  <c r="M51" i="14"/>
  <c r="M77" i="14"/>
  <c r="M76" i="14"/>
  <c r="M74" i="14"/>
  <c r="F82" i="15"/>
  <c r="J86" i="15"/>
  <c r="F81" i="17"/>
  <c r="M16" i="17"/>
  <c r="M15" i="17"/>
  <c r="M23" i="17"/>
  <c r="M22" i="17"/>
  <c r="M20" i="17"/>
  <c r="M44" i="17"/>
  <c r="M45" i="17"/>
  <c r="M43" i="17"/>
  <c r="J87" i="14"/>
  <c r="J86" i="14"/>
  <c r="E82" i="15"/>
  <c r="I87" i="15"/>
  <c r="F81" i="16"/>
  <c r="F82" i="16"/>
  <c r="F86" i="16" s="1"/>
  <c r="J87" i="16"/>
  <c r="J86" i="16"/>
  <c r="E82" i="17"/>
  <c r="M74" i="17"/>
  <c r="I87" i="17"/>
  <c r="F81" i="18"/>
  <c r="F82" i="18"/>
  <c r="E82" i="18"/>
  <c r="I87" i="18"/>
  <c r="E82" i="19"/>
  <c r="J87" i="19"/>
  <c r="J86" i="19"/>
  <c r="F81" i="20"/>
  <c r="E82" i="20"/>
  <c r="E82" i="21"/>
  <c r="M39" i="21"/>
  <c r="M42" i="21"/>
  <c r="M43" i="21"/>
  <c r="M44" i="21"/>
  <c r="M65" i="21"/>
  <c r="M73" i="21"/>
  <c r="M74" i="21"/>
  <c r="M75" i="21"/>
  <c r="M76" i="21"/>
  <c r="I87" i="22"/>
  <c r="J86" i="18"/>
  <c r="M37" i="21"/>
  <c r="M41" i="21"/>
  <c r="J87" i="22"/>
  <c r="J86" i="22"/>
  <c r="J86" i="5"/>
  <c r="F83" i="5"/>
  <c r="I87" i="5"/>
  <c r="M74" i="4"/>
  <c r="J87" i="4"/>
  <c r="M48" i="4"/>
  <c r="M53" i="4"/>
  <c r="M51" i="4"/>
  <c r="M59" i="4"/>
  <c r="M37" i="4"/>
  <c r="M41" i="4"/>
  <c r="M39" i="4"/>
  <c r="M30" i="4"/>
  <c r="M32" i="4"/>
  <c r="J86" i="4"/>
  <c r="M15" i="4"/>
  <c r="M20" i="4"/>
  <c r="M22" i="4"/>
  <c r="M36" i="3"/>
  <c r="M37" i="3"/>
  <c r="M41" i="3"/>
  <c r="M39" i="3"/>
  <c r="M40" i="3"/>
  <c r="M38" i="3"/>
  <c r="M48" i="3"/>
  <c r="M50" i="3"/>
  <c r="M52" i="3"/>
  <c r="M54" i="3"/>
  <c r="M56" i="3"/>
  <c r="M58" i="3"/>
  <c r="E82" i="3"/>
  <c r="M47" i="3"/>
  <c r="M49" i="3"/>
  <c r="M51" i="3"/>
  <c r="M53" i="3"/>
  <c r="M55" i="3"/>
  <c r="M57" i="3"/>
  <c r="M48" i="2"/>
  <c r="M54" i="2"/>
  <c r="M50" i="2"/>
  <c r="M56" i="2"/>
  <c r="M15" i="3"/>
  <c r="M22" i="3"/>
  <c r="F81" i="3"/>
  <c r="I87" i="3"/>
  <c r="J86" i="3"/>
  <c r="F82" i="3"/>
  <c r="J87" i="3"/>
  <c r="M39" i="2"/>
  <c r="M41" i="2"/>
  <c r="M47" i="2"/>
  <c r="M49" i="2"/>
  <c r="M51" i="2"/>
  <c r="M53" i="2"/>
  <c r="M55" i="2"/>
  <c r="M57" i="2"/>
  <c r="M38" i="2"/>
  <c r="M40" i="2"/>
  <c r="M37" i="2"/>
  <c r="E82" i="2"/>
  <c r="F82" i="2"/>
  <c r="M76" i="2"/>
  <c r="M74" i="2"/>
  <c r="J87" i="2"/>
  <c r="M20" i="2"/>
  <c r="M22" i="2"/>
  <c r="F81" i="2"/>
  <c r="J86" i="2"/>
  <c r="M16" i="2"/>
  <c r="I87" i="2"/>
  <c r="M74" i="1"/>
  <c r="M42" i="1"/>
  <c r="M39" i="1"/>
  <c r="M41" i="1"/>
  <c r="M37" i="1"/>
  <c r="M20" i="1"/>
  <c r="M22" i="1"/>
  <c r="F83" i="22"/>
  <c r="F87" i="22" s="1"/>
  <c r="E87" i="22" s="1"/>
  <c r="C86" i="22"/>
  <c r="I86" i="22"/>
  <c r="F82" i="21"/>
  <c r="F86" i="21" s="1"/>
  <c r="I86" i="21"/>
  <c r="J87" i="21"/>
  <c r="M15" i="21"/>
  <c r="M28" i="21"/>
  <c r="M30" i="21"/>
  <c r="M32" i="21"/>
  <c r="M47" i="21"/>
  <c r="M49" i="21"/>
  <c r="M51" i="21"/>
  <c r="M53" i="21"/>
  <c r="M55" i="21"/>
  <c r="M57" i="21"/>
  <c r="M59" i="21"/>
  <c r="F83" i="21"/>
  <c r="C86" i="21"/>
  <c r="J86" i="21"/>
  <c r="M14" i="21"/>
  <c r="M29" i="21"/>
  <c r="M31" i="21"/>
  <c r="M36" i="21"/>
  <c r="M38" i="21"/>
  <c r="M48" i="21"/>
  <c r="M50" i="21"/>
  <c r="M52" i="21"/>
  <c r="M54" i="21"/>
  <c r="M56" i="21"/>
  <c r="M83" i="20"/>
  <c r="F82" i="20"/>
  <c r="F86" i="20" s="1"/>
  <c r="E86" i="20" s="1"/>
  <c r="I86" i="20"/>
  <c r="J87" i="20"/>
  <c r="F83" i="20"/>
  <c r="F87" i="20" s="1"/>
  <c r="C86" i="20"/>
  <c r="J86" i="20"/>
  <c r="F83" i="19"/>
  <c r="F87" i="19" s="1"/>
  <c r="C86" i="19"/>
  <c r="I87" i="19"/>
  <c r="I86" i="19"/>
  <c r="F83" i="18"/>
  <c r="C86" i="18"/>
  <c r="I86" i="18"/>
  <c r="F83" i="17"/>
  <c r="C86" i="17"/>
  <c r="M14" i="17"/>
  <c r="M64" i="17"/>
  <c r="M36" i="17"/>
  <c r="M38" i="17"/>
  <c r="M19" i="17"/>
  <c r="M21" i="17"/>
  <c r="M42" i="17"/>
  <c r="M73" i="17"/>
  <c r="M75" i="17"/>
  <c r="I86" i="17"/>
  <c r="F83" i="16"/>
  <c r="F87" i="16" s="1"/>
  <c r="C86" i="16"/>
  <c r="I86" i="16"/>
  <c r="F83" i="15"/>
  <c r="C86" i="15"/>
  <c r="I86" i="15"/>
  <c r="F83" i="14"/>
  <c r="F87" i="14" s="1"/>
  <c r="E87" i="14" s="1"/>
  <c r="C86" i="14"/>
  <c r="M14" i="14"/>
  <c r="M64" i="14"/>
  <c r="M36" i="14"/>
  <c r="M38" i="14"/>
  <c r="M19" i="14"/>
  <c r="M21" i="14"/>
  <c r="M42" i="14"/>
  <c r="M73" i="14"/>
  <c r="M75" i="14"/>
  <c r="I86" i="14"/>
  <c r="F83" i="13"/>
  <c r="F87" i="13" s="1"/>
  <c r="E87" i="13" s="1"/>
  <c r="C86" i="13"/>
  <c r="I86" i="13"/>
  <c r="F82" i="12"/>
  <c r="I86" i="12"/>
  <c r="J87" i="12"/>
  <c r="M15" i="12"/>
  <c r="M28" i="12"/>
  <c r="M30" i="12"/>
  <c r="M32" i="12"/>
  <c r="M47" i="12"/>
  <c r="M49" i="12"/>
  <c r="M51" i="12"/>
  <c r="M53" i="12"/>
  <c r="M55" i="12"/>
  <c r="M57" i="12"/>
  <c r="M59" i="12"/>
  <c r="F83" i="12"/>
  <c r="F87" i="12" s="1"/>
  <c r="E87" i="12" s="1"/>
  <c r="C86" i="12"/>
  <c r="J86" i="12"/>
  <c r="M14" i="12"/>
  <c r="M29" i="12"/>
  <c r="M31" i="12"/>
  <c r="M36" i="12"/>
  <c r="M38" i="12"/>
  <c r="M48" i="12"/>
  <c r="M50" i="12"/>
  <c r="M52" i="12"/>
  <c r="M54" i="12"/>
  <c r="M56" i="12"/>
  <c r="C86" i="11"/>
  <c r="M29" i="11"/>
  <c r="M31" i="11"/>
  <c r="M33" i="11"/>
  <c r="M36" i="11"/>
  <c r="M38" i="11"/>
  <c r="M48" i="11"/>
  <c r="M50" i="11"/>
  <c r="M52" i="11"/>
  <c r="M54" i="11"/>
  <c r="M56" i="11"/>
  <c r="F81" i="11"/>
  <c r="I87" i="11"/>
  <c r="F83" i="11"/>
  <c r="M64" i="11"/>
  <c r="M73" i="11"/>
  <c r="M75" i="11"/>
  <c r="I86" i="11"/>
  <c r="F83" i="10"/>
  <c r="F87" i="10" s="1"/>
  <c r="C86" i="10"/>
  <c r="M14" i="10"/>
  <c r="M64" i="10"/>
  <c r="M36" i="10"/>
  <c r="M38" i="10"/>
  <c r="M19" i="10"/>
  <c r="M21" i="10"/>
  <c r="M42" i="10"/>
  <c r="M73" i="10"/>
  <c r="M75" i="10"/>
  <c r="I86" i="10"/>
  <c r="F83" i="9"/>
  <c r="C86" i="9"/>
  <c r="I86" i="9"/>
  <c r="F81" i="8"/>
  <c r="F82" i="8"/>
  <c r="I86" i="8"/>
  <c r="J87" i="8"/>
  <c r="F83" i="7"/>
  <c r="C86" i="7"/>
  <c r="I86" i="7"/>
  <c r="F83" i="6"/>
  <c r="C86" i="6"/>
  <c r="I86" i="6"/>
  <c r="F81" i="5"/>
  <c r="F82" i="5"/>
  <c r="I86" i="5"/>
  <c r="J87" i="5"/>
  <c r="F83" i="4"/>
  <c r="M29" i="4"/>
  <c r="M31" i="4"/>
  <c r="M33" i="4"/>
  <c r="M36" i="4"/>
  <c r="M38" i="4"/>
  <c r="M50" i="4"/>
  <c r="M52" i="4"/>
  <c r="M54" i="4"/>
  <c r="M56" i="4"/>
  <c r="F81" i="4"/>
  <c r="E82" i="4"/>
  <c r="I87" i="4"/>
  <c r="M64" i="4"/>
  <c r="M42" i="4"/>
  <c r="M73" i="4"/>
  <c r="M75" i="4"/>
  <c r="I86" i="4"/>
  <c r="F83" i="3"/>
  <c r="C86" i="3"/>
  <c r="M14" i="3"/>
  <c r="M19" i="3"/>
  <c r="M21" i="3"/>
  <c r="I86" i="3"/>
  <c r="C86" i="2"/>
  <c r="F83" i="2"/>
  <c r="F87" i="2" s="1"/>
  <c r="M14" i="2"/>
  <c r="M64" i="2"/>
  <c r="M19" i="2"/>
  <c r="M21" i="2"/>
  <c r="M73" i="2"/>
  <c r="M75" i="2"/>
  <c r="I86" i="2"/>
  <c r="M65" i="1"/>
  <c r="I87" i="1"/>
  <c r="F81" i="1"/>
  <c r="M19" i="1"/>
  <c r="M21" i="1"/>
  <c r="F82" i="1"/>
  <c r="I86" i="1"/>
  <c r="J87" i="1"/>
  <c r="M15" i="1"/>
  <c r="M28" i="1"/>
  <c r="M30" i="1"/>
  <c r="M32" i="1"/>
  <c r="M47" i="1"/>
  <c r="M49" i="1"/>
  <c r="M51" i="1"/>
  <c r="M53" i="1"/>
  <c r="M55" i="1"/>
  <c r="M57" i="1"/>
  <c r="M59" i="1"/>
  <c r="F83" i="1"/>
  <c r="C86" i="1"/>
  <c r="J86" i="1"/>
  <c r="M14" i="1"/>
  <c r="M29" i="1"/>
  <c r="M31" i="1"/>
  <c r="M36" i="1"/>
  <c r="M38" i="1"/>
  <c r="M48" i="1"/>
  <c r="M50" i="1"/>
  <c r="M52" i="1"/>
  <c r="M54" i="1"/>
  <c r="M56" i="1"/>
  <c r="E87" i="20" l="1"/>
  <c r="F86" i="22"/>
  <c r="E86" i="22" s="1"/>
  <c r="F87" i="11"/>
  <c r="E87" i="11" s="1"/>
  <c r="F87" i="21"/>
  <c r="E87" i="21" s="1"/>
  <c r="M83" i="21"/>
  <c r="E86" i="21"/>
  <c r="M81" i="21"/>
  <c r="F87" i="18"/>
  <c r="M81" i="20"/>
  <c r="M87" i="20" s="1"/>
  <c r="L87" i="20" s="1"/>
  <c r="H93" i="20" s="1"/>
  <c r="F82" i="4"/>
  <c r="F86" i="18"/>
  <c r="E86" i="18" s="1"/>
  <c r="E86" i="16"/>
  <c r="F86" i="11"/>
  <c r="E86" i="11" s="1"/>
  <c r="F86" i="10"/>
  <c r="E86" i="10" s="1"/>
  <c r="E87" i="19"/>
  <c r="E86" i="19"/>
  <c r="M83" i="19"/>
  <c r="M87" i="19" s="1"/>
  <c r="L87" i="19" s="1"/>
  <c r="M81" i="19"/>
  <c r="E87" i="18"/>
  <c r="F87" i="17"/>
  <c r="E87" i="17" s="1"/>
  <c r="F86" i="17"/>
  <c r="E86" i="17" s="1"/>
  <c r="E87" i="16"/>
  <c r="F86" i="14"/>
  <c r="E86" i="14" s="1"/>
  <c r="E86" i="13"/>
  <c r="F86" i="12"/>
  <c r="E86" i="12" s="1"/>
  <c r="E87" i="10"/>
  <c r="F87" i="15"/>
  <c r="E87" i="15" s="1"/>
  <c r="F86" i="15"/>
  <c r="E86" i="15" s="1"/>
  <c r="M82" i="10"/>
  <c r="M82" i="7"/>
  <c r="M81" i="11"/>
  <c r="F87" i="6"/>
  <c r="E87" i="6" s="1"/>
  <c r="F86" i="6"/>
  <c r="E86" i="6" s="1"/>
  <c r="F87" i="9"/>
  <c r="E87" i="9" s="1"/>
  <c r="F86" i="9"/>
  <c r="E86" i="9" s="1"/>
  <c r="F87" i="8"/>
  <c r="E87" i="8" s="1"/>
  <c r="F86" i="8"/>
  <c r="E86" i="8" s="1"/>
  <c r="F86" i="7"/>
  <c r="E86" i="7" s="1"/>
  <c r="F87" i="7"/>
  <c r="E87" i="7" s="1"/>
  <c r="M82" i="6"/>
  <c r="F86" i="5"/>
  <c r="E86" i="5" s="1"/>
  <c r="M83" i="6"/>
  <c r="M83" i="10"/>
  <c r="M83" i="11"/>
  <c r="M82" i="13"/>
  <c r="M83" i="14"/>
  <c r="M82" i="15"/>
  <c r="M83" i="16"/>
  <c r="M82" i="17"/>
  <c r="M83" i="18"/>
  <c r="M83" i="22"/>
  <c r="F87" i="5"/>
  <c r="E87" i="5" s="1"/>
  <c r="M83" i="7"/>
  <c r="M81" i="8"/>
  <c r="M82" i="9"/>
  <c r="M83" i="9"/>
  <c r="M82" i="11"/>
  <c r="M83" i="13"/>
  <c r="M82" i="14"/>
  <c r="M83" i="15"/>
  <c r="M82" i="16"/>
  <c r="M83" i="17"/>
  <c r="M82" i="18"/>
  <c r="M82" i="22"/>
  <c r="M83" i="5"/>
  <c r="M81" i="5"/>
  <c r="F87" i="4"/>
  <c r="E87" i="4" s="1"/>
  <c r="F86" i="4"/>
  <c r="E86" i="4" s="1"/>
  <c r="M83" i="4"/>
  <c r="M82" i="4"/>
  <c r="M81" i="4"/>
  <c r="F86" i="2"/>
  <c r="E86" i="2" s="1"/>
  <c r="F87" i="3"/>
  <c r="E87" i="3" s="1"/>
  <c r="F86" i="3"/>
  <c r="E86" i="3" s="1"/>
  <c r="M82" i="3"/>
  <c r="M83" i="3"/>
  <c r="E87" i="2"/>
  <c r="M83" i="2"/>
  <c r="M82" i="2"/>
  <c r="M83" i="1"/>
  <c r="F86" i="1"/>
  <c r="E86" i="1" s="1"/>
  <c r="M81" i="22"/>
  <c r="M82" i="21"/>
  <c r="M82" i="20"/>
  <c r="M86" i="20" s="1"/>
  <c r="L86" i="20" s="1"/>
  <c r="H92" i="20" s="1"/>
  <c r="M82" i="19"/>
  <c r="M86" i="19" s="1"/>
  <c r="L86" i="19" s="1"/>
  <c r="M81" i="18"/>
  <c r="M81" i="17"/>
  <c r="M81" i="16"/>
  <c r="M81" i="15"/>
  <c r="M81" i="14"/>
  <c r="M81" i="13"/>
  <c r="M81" i="12"/>
  <c r="M87" i="12" s="1"/>
  <c r="L87" i="12" s="1"/>
  <c r="H93" i="12" s="1"/>
  <c r="M82" i="12"/>
  <c r="M81" i="10"/>
  <c r="M81" i="9"/>
  <c r="M82" i="8"/>
  <c r="M86" i="8" s="1"/>
  <c r="L86" i="8" s="1"/>
  <c r="M83" i="8"/>
  <c r="M81" i="7"/>
  <c r="M81" i="6"/>
  <c r="M82" i="5"/>
  <c r="M86" i="5" s="1"/>
  <c r="L86" i="5" s="1"/>
  <c r="M81" i="3"/>
  <c r="M81" i="2"/>
  <c r="F87" i="1"/>
  <c r="E87" i="1" s="1"/>
  <c r="M81" i="1"/>
  <c r="M87" i="1" s="1"/>
  <c r="L87" i="1" s="1"/>
  <c r="M82" i="1"/>
  <c r="H92" i="5" l="1"/>
  <c r="M87" i="8"/>
  <c r="L87" i="8" s="1"/>
  <c r="H93" i="8" s="1"/>
  <c r="H93" i="19"/>
  <c r="M86" i="21"/>
  <c r="L86" i="21" s="1"/>
  <c r="H92" i="21" s="1"/>
  <c r="M87" i="11"/>
  <c r="L87" i="11" s="1"/>
  <c r="H93" i="11" s="1"/>
  <c r="M87" i="21"/>
  <c r="L87" i="21" s="1"/>
  <c r="H93" i="21" s="1"/>
  <c r="H7" i="21" s="1"/>
  <c r="M87" i="22"/>
  <c r="L87" i="22" s="1"/>
  <c r="H93" i="22" s="1"/>
  <c r="M86" i="22"/>
  <c r="L86" i="22" s="1"/>
  <c r="H92" i="22" s="1"/>
  <c r="H7" i="20"/>
  <c r="M86" i="4"/>
  <c r="L86" i="4" s="1"/>
  <c r="M87" i="10"/>
  <c r="L87" i="10" s="1"/>
  <c r="H93" i="10" s="1"/>
  <c r="M87" i="17"/>
  <c r="L87" i="17" s="1"/>
  <c r="M87" i="18"/>
  <c r="L87" i="18" s="1"/>
  <c r="M87" i="6"/>
  <c r="L87" i="6" s="1"/>
  <c r="H93" i="6" s="1"/>
  <c r="M86" i="6"/>
  <c r="L86" i="6" s="1"/>
  <c r="H92" i="6" s="1"/>
  <c r="M86" i="10"/>
  <c r="L86" i="10" s="1"/>
  <c r="H92" i="10" s="1"/>
  <c r="H92" i="19"/>
  <c r="H93" i="18"/>
  <c r="M86" i="18"/>
  <c r="L86" i="18" s="1"/>
  <c r="H92" i="18" s="1"/>
  <c r="H93" i="17"/>
  <c r="M86" i="17"/>
  <c r="L86" i="17" s="1"/>
  <c r="H92" i="17" s="1"/>
  <c r="M86" i="16"/>
  <c r="L86" i="16" s="1"/>
  <c r="H92" i="16" s="1"/>
  <c r="M87" i="16"/>
  <c r="L87" i="16" s="1"/>
  <c r="H93" i="16" s="1"/>
  <c r="M87" i="14"/>
  <c r="L87" i="14" s="1"/>
  <c r="H93" i="14" s="1"/>
  <c r="M86" i="14"/>
  <c r="L86" i="14" s="1"/>
  <c r="H92" i="14" s="1"/>
  <c r="M86" i="13"/>
  <c r="L86" i="13" s="1"/>
  <c r="H92" i="13" s="1"/>
  <c r="M87" i="13"/>
  <c r="L87" i="13" s="1"/>
  <c r="H93" i="13" s="1"/>
  <c r="M86" i="12"/>
  <c r="L86" i="12" s="1"/>
  <c r="H92" i="12" s="1"/>
  <c r="H7" i="12" s="1"/>
  <c r="M86" i="15"/>
  <c r="L86" i="15" s="1"/>
  <c r="H92" i="15" s="1"/>
  <c r="M87" i="15"/>
  <c r="L87" i="15" s="1"/>
  <c r="H93" i="15" s="1"/>
  <c r="H7" i="10"/>
  <c r="M87" i="7"/>
  <c r="L87" i="7" s="1"/>
  <c r="H93" i="7" s="1"/>
  <c r="M86" i="11"/>
  <c r="L86" i="11" s="1"/>
  <c r="H92" i="11" s="1"/>
  <c r="H7" i="11" s="1"/>
  <c r="M86" i="9"/>
  <c r="L86" i="9" s="1"/>
  <c r="H92" i="9" s="1"/>
  <c r="M87" i="9"/>
  <c r="L87" i="9" s="1"/>
  <c r="H93" i="9" s="1"/>
  <c r="M86" i="7"/>
  <c r="L86" i="7" s="1"/>
  <c r="H92" i="7" s="1"/>
  <c r="H92" i="8"/>
  <c r="M87" i="3"/>
  <c r="L87" i="3" s="1"/>
  <c r="H93" i="3" s="1"/>
  <c r="M87" i="5"/>
  <c r="L87" i="5" s="1"/>
  <c r="H93" i="5" s="1"/>
  <c r="M86" i="3"/>
  <c r="L86" i="3" s="1"/>
  <c r="H92" i="3" s="1"/>
  <c r="H92" i="4"/>
  <c r="M87" i="4"/>
  <c r="L87" i="4" s="1"/>
  <c r="H93" i="4" s="1"/>
  <c r="M86" i="2"/>
  <c r="L86" i="2" s="1"/>
  <c r="H92" i="2" s="1"/>
  <c r="M87" i="2"/>
  <c r="L87" i="2" s="1"/>
  <c r="H93" i="2" s="1"/>
  <c r="M86" i="1"/>
  <c r="L86" i="1" s="1"/>
  <c r="H92" i="1" s="1"/>
  <c r="H93" i="1"/>
  <c r="H7" i="5" l="1"/>
  <c r="H7" i="7"/>
  <c r="H7" i="19"/>
  <c r="H7" i="22"/>
  <c r="H7" i="8"/>
  <c r="H7" i="13"/>
  <c r="H7" i="18"/>
  <c r="H7" i="17"/>
  <c r="H7" i="16"/>
  <c r="H7" i="14"/>
  <c r="H7" i="15"/>
  <c r="H7" i="3"/>
  <c r="H7" i="9"/>
  <c r="H7" i="6"/>
  <c r="H7" i="4"/>
  <c r="H7" i="2"/>
  <c r="H7" i="1"/>
</calcChain>
</file>

<file path=xl/comments1.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0.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1.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2.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3.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4.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5.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6.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7.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8.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19.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0.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1.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2.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3.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4.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5.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6.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7.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8.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9.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3.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30.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31.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32.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33.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34.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35.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36.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4.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5.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6.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7.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8.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9.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sharedStrings.xml><?xml version="1.0" encoding="utf-8"?>
<sst xmlns="http://schemas.openxmlformats.org/spreadsheetml/2006/main" count="8815" uniqueCount="538">
  <si>
    <t>Name of Facility where the test was performed</t>
  </si>
  <si>
    <t>Name of Company performing stationary source test</t>
  </si>
  <si>
    <t>SCC of tested unit or units</t>
  </si>
  <si>
    <t>Name of assessor and name of employer.</t>
  </si>
  <si>
    <t>Name of regulatory assessor and regulatory agency name.</t>
  </si>
  <si>
    <t>Emissions Factor Development Quality Indicator Value Rating</t>
  </si>
  <si>
    <t>Yes</t>
  </si>
  <si>
    <t>No</t>
  </si>
  <si>
    <t>N/A</t>
  </si>
  <si>
    <t>Supporting Documentation Provided</t>
  </si>
  <si>
    <t>Response</t>
  </si>
  <si>
    <t>Points</t>
  </si>
  <si>
    <t>Regulatory Agency Review</t>
  </si>
  <si>
    <r>
      <t>Yes</t>
    </r>
    <r>
      <rPr>
        <sz val="11"/>
        <color theme="1"/>
        <rFont val="Arial"/>
        <family val="2"/>
      </rPr>
      <t>¹</t>
    </r>
  </si>
  <si>
    <r>
      <t>Yes</t>
    </r>
    <r>
      <rPr>
        <sz val="11"/>
        <color theme="1"/>
        <rFont val="Calibri"/>
        <family val="2"/>
      </rPr>
      <t>²</t>
    </r>
  </si>
  <si>
    <t>Justification</t>
  </si>
  <si>
    <t>General</t>
  </si>
  <si>
    <t>As described in ASTM D7036-12 Standard Practice for Competence of Air Emission Testing Bodies, does the testing firm meet the criteria as an AETB or is the person in charge of the field team a QI for the type of testing conducted? A certificate from an independent organization (e.g., Stack Testing Accreditation Council (STAC), California Air Resources Board (CARB), National Environmental Laboratory Accreditation Program (NELAP)) or self declaration provides documentation of competence as an AETB.</t>
  </si>
  <si>
    <t>As described in ASTM D7036-12 Standard Practice for Competence of Air Emission Testing Bodies, does the testing firm meet the criteria as an AETB or is the person in charge of the field team a QI for the type of testing conducted? A certificate from an independent organization (e.g., STAC, CARB, NELAP) or self declaration provides documentation of competence as an AETB.</t>
  </si>
  <si>
    <t>Was a representative of the regulatory agency on site during the test?</t>
  </si>
  <si>
    <t>Is a description and drawing of test location provided?</t>
  </si>
  <si>
    <t>Has a description of deviations from published test methods been provided, or is there a statement that deviations were not required to obtain data representative of typical facility operation?</t>
  </si>
  <si>
    <t>Is there documentation that the source or the test company sought and obtained approval for deviations from the published test method prior to conducting the test or that the tester's assertion that deviations were not required to obtain data representative of operations that are typical for the facility?</t>
  </si>
  <si>
    <t>Were all test method deviations acceptable?</t>
  </si>
  <si>
    <t>Is a full description of the process and the unit being tested (including installed controls) provided?</t>
  </si>
  <si>
    <t>Has a detailed discussion of source operating conditions, air pollution control device operations and the representativeness of measurements made during the test been provided?</t>
  </si>
  <si>
    <t>Were the operating parameters for the tested process unit and associated controls described and reported?</t>
  </si>
  <si>
    <t>Is there documentation that the required process monitors have been calibrated and that the calibration is acceptable?</t>
  </si>
  <si>
    <t>Was the process capacity documented?</t>
  </si>
  <si>
    <t>Was the process operating within an appropriate range for the test program objectives?</t>
  </si>
  <si>
    <t>Were process data concurrent with testing?</t>
  </si>
  <si>
    <t>Were data included in the report for all parameters for which limits will be set?</t>
  </si>
  <si>
    <t>Is there an assessment of the validity, representativeness, achievement of DQO's and usability of the data?</t>
  </si>
  <si>
    <t>Did the report discuss the representativeness of the facility operations, control device operation, and the measurements of the target pollutants, and were any changes from published test methods or process and control device monitoring protocols identified?</t>
  </si>
  <si>
    <t>Have field notes addressing issues that may influence data quality been provided?</t>
  </si>
  <si>
    <t>Were all sampling issues handled such that data quality was not adversely affected?</t>
  </si>
  <si>
    <t>Manual Test Methods</t>
  </si>
  <si>
    <t>Have the following been included in the report:</t>
  </si>
  <si>
    <t>Dry gas meter (DGM) calibrations, pitot tube and nozzle inspections?</t>
  </si>
  <si>
    <t>Was the DGM pre-test calibration within the criteria specified by the test method?</t>
  </si>
  <si>
    <t>Was the DGM post-test calibration within the criteria specified by the test method?</t>
  </si>
  <si>
    <t>Were thermocouple calibrations within method criteria?</t>
  </si>
  <si>
    <t>Was the pitot tube inspection acceptable?</t>
  </si>
  <si>
    <t>Were nozzle inspections acceptable?</t>
  </si>
  <si>
    <t>Were flow meter calibrations acceptable?</t>
  </si>
  <si>
    <t>Was the Method 1 sample point evaluation included in the report?</t>
  </si>
  <si>
    <t>Were the appropriate number and location of sampling points used?</t>
  </si>
  <si>
    <t>Were the cyclonic flow checks included in the report?</t>
  </si>
  <si>
    <t>Did the cyclonic flow evaluation show the presence of an acceptable average gas flow angle?</t>
  </si>
  <si>
    <t>Were the raw sampling data and test sheets included in the report?</t>
  </si>
  <si>
    <t>Were all data required by the method recorded?</t>
  </si>
  <si>
    <t>Were required leak checks performed and did the checks meet method requirements?</t>
  </si>
  <si>
    <t>Was the required minimum sample volume collected?</t>
  </si>
  <si>
    <t>Did probe, filter, and impinger exit temperatures meet method criteria (as applicable)?</t>
  </si>
  <si>
    <t>Did isokinetic sampling rates meet method criteria?</t>
  </si>
  <si>
    <t>Was the sampling time at each point greater than 2 minutes and the same for each point?</t>
  </si>
  <si>
    <t>Did the report include a description and flow diagram of the recovery procedures?</t>
  </si>
  <si>
    <t>Was the recovery process consistent with the method?</t>
  </si>
  <si>
    <t>Were all required blanks collected in the field?</t>
  </si>
  <si>
    <t>Where performed, were blank corrections handled per method requirements?</t>
  </si>
  <si>
    <t>Were sample volumes clearly marked on the jar or measured and recorded?</t>
  </si>
  <si>
    <t>Was the laboratory certified/accredited to perform these analyses?</t>
  </si>
  <si>
    <t>Did the report include a complete laboratory report and flow diagram of sample analysis?</t>
  </si>
  <si>
    <t>Did the laboratory note the sample volume upon receipt?</t>
  </si>
  <si>
    <t>If sample loss occurred, was the compensation method used documented and approved for the method?</t>
  </si>
  <si>
    <t>Were the physical characteristics of the samples (e.g., color, volume, integrity, pH, temperature) recorded and consistent with the method?</t>
  </si>
  <si>
    <t>Were sample hold times within method requirements?</t>
  </si>
  <si>
    <t>Does the laboratory report document the analytical procedures and techniques?</t>
  </si>
  <si>
    <t>Were all laboratory QA requirements documented?</t>
  </si>
  <si>
    <t>Were analytical standards required by the method documented?</t>
  </si>
  <si>
    <t>Were required laboratory duplicates within acceptable limits?</t>
  </si>
  <si>
    <t xml:space="preserve">Were required spike recoveries within method requirements?  </t>
  </si>
  <si>
    <t>Were method-specified analytical blanks analyzed?</t>
  </si>
  <si>
    <t>If problems occurred during analysis, is there sufficient documentation to conclude that the problems did not adversely affect the sample results?</t>
  </si>
  <si>
    <t>Was the analytical detection limit specified in the test report?</t>
  </si>
  <si>
    <t>Is the reported detection limit adequate for the purposes of the test program?</t>
  </si>
  <si>
    <t>Were the chain-of-custody forms included in the report?</t>
  </si>
  <si>
    <t>Do the chain-of-custody forms indicate acceptable management of collected samples between collection and analysis?</t>
  </si>
  <si>
    <t>Did the report include a complete description of the instrumental method sampling system?</t>
  </si>
  <si>
    <t>Was a complete description of the sampling system provided?</t>
  </si>
  <si>
    <t>Did the report include calibration gas certifications?</t>
  </si>
  <si>
    <t>Were calibration standards used prior to the end of the expiration date?</t>
  </si>
  <si>
    <t>Did calibration standards meet method criteria?</t>
  </si>
  <si>
    <t>Did report include interference tests?</t>
  </si>
  <si>
    <t>Did interference checks meet method requirements?</t>
  </si>
  <si>
    <t>Were the response time tests included in the report?</t>
  </si>
  <si>
    <t>Was a response time test performed?</t>
  </si>
  <si>
    <t>Were the calibration error tests included in the report?</t>
  </si>
  <si>
    <t>Did calibration error tests meet method requirements?</t>
  </si>
  <si>
    <t>Did the report include drift tests?</t>
  </si>
  <si>
    <t>Were drift tests performed after each run and did they meet method requirements?</t>
  </si>
  <si>
    <t>Did the report include system bias tests?</t>
  </si>
  <si>
    <t>Did system bias checks meet method requirements?</t>
  </si>
  <si>
    <t>Were the converter efficiency tests included in the report?</t>
  </si>
  <si>
    <t>Was the NOX converter test acceptable?</t>
  </si>
  <si>
    <t>Did the report include stratification checks?</t>
  </si>
  <si>
    <t>Was a stratification assessment performed?</t>
  </si>
  <si>
    <t>Did the report include the raw data for the instrumental method?</t>
  </si>
  <si>
    <t>Was the duration of each sample run within method criteria?</t>
  </si>
  <si>
    <t>Was an appropriate traverse performed during sample collection, or was the probe placed at an appropriate center point (if allowed by the method)?</t>
  </si>
  <si>
    <t>Were sample times at each point uniform and did they meet the method requirements?</t>
  </si>
  <si>
    <t>Were sample lines heated sufficiently to prevent potential adverse data quality issues?</t>
  </si>
  <si>
    <t>Was all data required by the method recorded?</t>
  </si>
  <si>
    <t>Points Awarded for Supporting Documentation Presence</t>
  </si>
  <si>
    <t>Max Pot</t>
  </si>
  <si>
    <t>Awarded</t>
  </si>
  <si>
    <t>General Points Awarded</t>
  </si>
  <si>
    <t>General Points Total</t>
  </si>
  <si>
    <t>Manual Test Questions Points Awarded</t>
  </si>
  <si>
    <t>Manual Test Questions Total</t>
  </si>
  <si>
    <t>Instumental Test Questions Points Awarded</t>
  </si>
  <si>
    <t>Instrumental Test Questions Total</t>
  </si>
  <si>
    <t xml:space="preserve"> </t>
  </si>
  <si>
    <t>Theoret Max %</t>
  </si>
  <si>
    <t>Max Pt</t>
  </si>
  <si>
    <t>PerCent</t>
  </si>
  <si>
    <t>Actual Points</t>
  </si>
  <si>
    <t>Theoret</t>
  </si>
  <si>
    <t>Max</t>
  </si>
  <si>
    <t>Actual</t>
  </si>
  <si>
    <t>Manual Test</t>
  </si>
  <si>
    <t>Instrumental Test</t>
  </si>
  <si>
    <t>Total</t>
  </si>
  <si>
    <t>not provided</t>
  </si>
  <si>
    <t>no provided</t>
  </si>
  <si>
    <t>Method 4 requires 21 scf - three runs for each condition were combined to meet this volume.  Not sure why higher delta h was not used. (used .3 for a box with delta H@ = 1.801</t>
  </si>
  <si>
    <t>no</t>
  </si>
  <si>
    <t>Excess air for Flare 2.7 Outlet did not meet the 150% requirement</t>
  </si>
  <si>
    <t>inlet pressure missing; missing 18 photos for Method 22</t>
  </si>
  <si>
    <t>unknown</t>
  </si>
  <si>
    <t>Followed method 25A and did not bias correct data</t>
  </si>
  <si>
    <t>no explanation about no moisture data- mentioned in general report but not mentioned in the lab report</t>
  </si>
  <si>
    <t>thermal mass flow measuring system for inlet had no calibrations and no pressure readings - although report says it is recorded</t>
  </si>
  <si>
    <t>bias corrected Method 25A which does not get corrected</t>
  </si>
  <si>
    <t>yes</t>
  </si>
  <si>
    <t>page 1 QSTIs</t>
  </si>
  <si>
    <t>p. 33</t>
  </si>
  <si>
    <t>not all test conditions in 60.5413 (d)(12)(v)(a) to (O) have been addressed</t>
  </si>
  <si>
    <t>page 5</t>
  </si>
  <si>
    <t>p 35 - 114</t>
  </si>
  <si>
    <t>Unknown - PITOT LEAK CHECKS DID NOT PASS</t>
  </si>
  <si>
    <t>NO MENTION OF CYCLONIC FLOW TEST CONDUCTED</t>
  </si>
  <si>
    <t>PITOT LEAK CHECKS DID NOT PASS</t>
  </si>
  <si>
    <t xml:space="preserve">COC SAMPLE CONTAINERS WERE NOT PROPERLY MARKED WITH CLIENT SAMPLE ID-LABELS DID NOT MATCH COC -USED SERIAL NUMBERS ON COC </t>
  </si>
  <si>
    <t>YES</t>
  </si>
  <si>
    <t>60 without reg review</t>
  </si>
  <si>
    <t>page 2 QSTIs</t>
  </si>
  <si>
    <t>page 33</t>
  </si>
  <si>
    <t xml:space="preserve">no signature on COC; COC SAMPLE CONTAINERS WERE NOT PROPERLY MARKED WITH CLIENT SAMPLE ID-LABELS DID NOT MATCH COC -USED SERIAL NUMBERS ON COC;2  tedlar bags had same ID </t>
  </si>
  <si>
    <t>but the raw data is available to calculate the response time</t>
  </si>
  <si>
    <t>page 61</t>
  </si>
  <si>
    <t>D-30</t>
  </si>
  <si>
    <t>appendix C</t>
  </si>
  <si>
    <t>No post test calibration present</t>
  </si>
  <si>
    <t>no calibration presented</t>
  </si>
  <si>
    <t>noted on chain of custody when received empty tedlar bag</t>
  </si>
  <si>
    <t>No documentation in report if methods are certified</t>
  </si>
  <si>
    <t>no dups conducted</t>
  </si>
  <si>
    <t>p 5</t>
  </si>
  <si>
    <t>p5 28-38</t>
  </si>
  <si>
    <t>appendix B</t>
  </si>
  <si>
    <t>Appendix B</t>
  </si>
  <si>
    <t>Appendix C</t>
  </si>
  <si>
    <t>Appendix D</t>
  </si>
  <si>
    <t>p 173</t>
  </si>
  <si>
    <t>no dups</t>
  </si>
  <si>
    <t>51 without reg</t>
  </si>
  <si>
    <t>50 without reg</t>
  </si>
  <si>
    <t>QSTI p2</t>
  </si>
  <si>
    <t>p 5, 16, 17</t>
  </si>
  <si>
    <t>p5, appendix B</t>
  </si>
  <si>
    <t>QSTI p6</t>
  </si>
  <si>
    <t>p2-4, 15</t>
  </si>
  <si>
    <t>p2-4, 15, 38</t>
  </si>
  <si>
    <t>p 2-9</t>
  </si>
  <si>
    <t>p1</t>
  </si>
  <si>
    <t>p 164, 163</t>
  </si>
  <si>
    <t>p. 176</t>
  </si>
  <si>
    <t>p. 179</t>
  </si>
  <si>
    <t>p. 177, 178, 180, 181</t>
  </si>
  <si>
    <t>p. 160</t>
  </si>
  <si>
    <t>p 164</t>
  </si>
  <si>
    <t>p. 39</t>
  </si>
  <si>
    <t>p166-169</t>
  </si>
  <si>
    <t>p 170-175</t>
  </si>
  <si>
    <t>train leak checks ok pitot leak checks not documented as stable p45-47</t>
  </si>
  <si>
    <t>p45-47</t>
  </si>
  <si>
    <t>p 185</t>
  </si>
  <si>
    <t>p 201, 207, 407, 524, 636</t>
  </si>
  <si>
    <t xml:space="preserve">p 192, 202, 208, </t>
  </si>
  <si>
    <t>Box received DAMAGED from Fedex, one sample bag was missing "R6-30-70-30%COMB 48"</t>
  </si>
  <si>
    <t>p 13</t>
  </si>
  <si>
    <t>p 13, 731</t>
  </si>
  <si>
    <t>P11</t>
  </si>
  <si>
    <t>726-731</t>
  </si>
  <si>
    <t>Run 7 is missing a train leak check p 152</t>
  </si>
  <si>
    <t>p159</t>
  </si>
  <si>
    <t>p 160</t>
  </si>
  <si>
    <t>p 162 p 163</t>
  </si>
  <si>
    <t>p 164-165; 172</t>
  </si>
  <si>
    <t>p 146-157</t>
  </si>
  <si>
    <t>QSTI p 724-725</t>
  </si>
  <si>
    <t>Missing some elements of  (d) (12)(v)(A) through (O)</t>
  </si>
  <si>
    <t>p3</t>
  </si>
  <si>
    <t>41 before reg review</t>
  </si>
  <si>
    <t>not present</t>
  </si>
  <si>
    <t>p 662</t>
  </si>
  <si>
    <t>p 11-14</t>
  </si>
  <si>
    <t>p 174-178</t>
  </si>
  <si>
    <t>p 41; 54; 60, 77</t>
  </si>
  <si>
    <t>p 41; 54; 60, 77; but two run 2 for CO</t>
  </si>
  <si>
    <t>no mention but diagram said heated sample line p14</t>
  </si>
  <si>
    <t>p 366</t>
  </si>
  <si>
    <t>Pages 63 to 70 and Pages 94-125</t>
  </si>
  <si>
    <t>Appendix J Pages 911 to 915</t>
  </si>
  <si>
    <t>Appendix E, Pages 127-167; 175-755</t>
  </si>
  <si>
    <t>Appendix H, Page 855-868</t>
  </si>
  <si>
    <t>NELAC Standard; Appendix K - p7</t>
  </si>
  <si>
    <t>p 38</t>
  </si>
  <si>
    <t>p 37, 39</t>
  </si>
  <si>
    <t>Pages 40,  47-50</t>
  </si>
  <si>
    <t>P41-51</t>
  </si>
  <si>
    <t>p 85</t>
  </si>
  <si>
    <t>p 86-93</t>
  </si>
  <si>
    <t>p 94</t>
  </si>
  <si>
    <t>Appendix C, Pages 96 - 100</t>
  </si>
  <si>
    <t>p 102-133</t>
  </si>
  <si>
    <t>p 71-78</t>
  </si>
  <si>
    <t>not included</t>
  </si>
  <si>
    <t>p 172</t>
  </si>
  <si>
    <t>186-191</t>
  </si>
  <si>
    <t>p 183-185; 192; 222</t>
  </si>
  <si>
    <t>p 768</t>
  </si>
  <si>
    <t>p 769</t>
  </si>
  <si>
    <t>p 770-773</t>
  </si>
  <si>
    <t>Pages 38- 40; 55-58</t>
  </si>
  <si>
    <t>p 37, 39; 909-921-937</t>
  </si>
  <si>
    <t>p 34-37</t>
  </si>
  <si>
    <t>p9; p 883-894</t>
  </si>
  <si>
    <t>p 896</t>
  </si>
  <si>
    <t>Appendix J Pages 939 to 944</t>
  </si>
  <si>
    <t>Pages 71- and Pages 94-125</t>
  </si>
  <si>
    <t>Appendix E, Pages 139-167; 175-755</t>
  </si>
  <si>
    <t>p 114- 115; 117-118</t>
  </si>
  <si>
    <t>p 116, 119-120</t>
  </si>
  <si>
    <t>p 231, 692</t>
  </si>
  <si>
    <t>p. 416-418</t>
  </si>
  <si>
    <t>Appendix A 1-5 p 246</t>
  </si>
  <si>
    <t>p 7</t>
  </si>
  <si>
    <t>p12</t>
  </si>
  <si>
    <t>Appendix D and E</t>
  </si>
  <si>
    <t>p 254</t>
  </si>
  <si>
    <t>p 268 - 275</t>
  </si>
  <si>
    <t>p 278 -284</t>
  </si>
  <si>
    <t>p 285</t>
  </si>
  <si>
    <t>p 287, 289</t>
  </si>
  <si>
    <t>missing</t>
  </si>
  <si>
    <t>p 291-315</t>
  </si>
  <si>
    <t>p11- 16</t>
  </si>
  <si>
    <t>p 17, 18, 36</t>
  </si>
  <si>
    <t>p 5, 11, 17 and 18</t>
  </si>
  <si>
    <t>Appendix D p 172 - 202</t>
  </si>
  <si>
    <t>Appendix C 144-151</t>
  </si>
  <si>
    <t>p 155-157</t>
  </si>
  <si>
    <t>p 158-163</t>
  </si>
  <si>
    <t>p 166</t>
  </si>
  <si>
    <t>p 169</t>
  </si>
  <si>
    <t>p167, 168, 170, 171</t>
  </si>
  <si>
    <t>p 205</t>
  </si>
  <si>
    <t>Appendix E p208 psig</t>
  </si>
  <si>
    <t>p 221, 227, 234</t>
  </si>
  <si>
    <t>p. 212, 222, 228, 235</t>
  </si>
  <si>
    <t>Chain of Custody is missing time collected
Dates collected are listed incorrectly on the COC..</t>
  </si>
  <si>
    <t>pp 204-273</t>
  </si>
  <si>
    <t xml:space="preserve">p3; Appendix K </t>
  </si>
  <si>
    <t>p 29-31</t>
  </si>
  <si>
    <t>p 62- 69</t>
  </si>
  <si>
    <t>Pages 34-35; 48-51</t>
  </si>
  <si>
    <t>p 29-33</t>
  </si>
  <si>
    <t>Appendix H, Page 495-505</t>
  </si>
  <si>
    <t xml:space="preserve"> p 495-505</t>
  </si>
  <si>
    <t>p 71</t>
  </si>
  <si>
    <t>p 72-79</t>
  </si>
  <si>
    <t>p 82-83</t>
  </si>
  <si>
    <t>p 80, 84</t>
  </si>
  <si>
    <t>p 86-90</t>
  </si>
  <si>
    <t>P36-44</t>
  </si>
  <si>
    <t>p 397</t>
  </si>
  <si>
    <t>p 399-404</t>
  </si>
  <si>
    <t>p 468, 467</t>
  </si>
  <si>
    <t>p 154</t>
  </si>
  <si>
    <t>p 161</t>
  </si>
  <si>
    <t>p 2,3</t>
  </si>
  <si>
    <t>p15, 38</t>
  </si>
  <si>
    <t>p 45-47 pitot leak checks failed</t>
  </si>
  <si>
    <t>p 44</t>
  </si>
  <si>
    <t>p 39</t>
  </si>
  <si>
    <t>Appendix B and D</t>
  </si>
  <si>
    <t>p146-153</t>
  </si>
  <si>
    <t>p 157-159</t>
  </si>
  <si>
    <t>p 160-165</t>
  </si>
  <si>
    <t>p 167</t>
  </si>
  <si>
    <t>p 168</t>
  </si>
  <si>
    <t>p 170</t>
  </si>
  <si>
    <t>p 195, 222</t>
  </si>
  <si>
    <t>p 1-3</t>
  </si>
  <si>
    <t>p 165</t>
  </si>
  <si>
    <t>p 172-175</t>
  </si>
  <si>
    <t>p 87 no actual data sheet</t>
  </si>
  <si>
    <t xml:space="preserve">p 45-47 </t>
  </si>
  <si>
    <t>p 48</t>
  </si>
  <si>
    <t>p 48-59</t>
  </si>
  <si>
    <t>p 184</t>
  </si>
  <si>
    <t>out of hold time for sulfur analysis</t>
  </si>
  <si>
    <t>p 192,198, 222</t>
  </si>
  <si>
    <t>p 191, 197, 224, 225</t>
  </si>
  <si>
    <t>Appendix B and D; after end of report email details missing info and incorrect calculations for excess air - some runs did not meet the &gt;150%</t>
  </si>
  <si>
    <t>QSTI p10</t>
  </si>
  <si>
    <t>p 1-9</t>
  </si>
  <si>
    <t>p 22-25</t>
  </si>
  <si>
    <t>p 42-43</t>
  </si>
  <si>
    <t>p 1-9, 13</t>
  </si>
  <si>
    <t>p 52</t>
  </si>
  <si>
    <t>p 160-163</t>
  </si>
  <si>
    <t>p 164-170</t>
  </si>
  <si>
    <t>p 171</t>
  </si>
  <si>
    <t>p 171-172</t>
  </si>
  <si>
    <t>p 177</t>
  </si>
  <si>
    <t>p 178</t>
  </si>
  <si>
    <t>p 42</t>
  </si>
  <si>
    <t>p 49-52 pitot leak checks failed</t>
  </si>
  <si>
    <t>p 49-52</t>
  </si>
  <si>
    <t>p150-157</t>
  </si>
  <si>
    <t>p 189</t>
  </si>
  <si>
    <t>p 202, 208</t>
  </si>
  <si>
    <t>p 193, 203, 209</t>
  </si>
  <si>
    <t>p 170-171</t>
  </si>
  <si>
    <t>p 176</t>
  </si>
  <si>
    <t>p 188</t>
  </si>
  <si>
    <t>p 200, 206</t>
  </si>
  <si>
    <t>p 196, 202, 208</t>
  </si>
  <si>
    <t>p 38-39</t>
  </si>
  <si>
    <t>p 1-4</t>
  </si>
  <si>
    <t>p 1-4, 13</t>
  </si>
  <si>
    <t>p 161-163</t>
  </si>
  <si>
    <t>p 164-169</t>
  </si>
  <si>
    <t>p 16-20</t>
  </si>
  <si>
    <t>p 174</t>
  </si>
  <si>
    <t>p 172-173,175-176</t>
  </si>
  <si>
    <t>p 45-47</t>
  </si>
  <si>
    <t>p8</t>
  </si>
  <si>
    <t>p22 and Appendix H</t>
  </si>
  <si>
    <t>Section 3.5</t>
  </si>
  <si>
    <t>Section 3.3-3.4</t>
  </si>
  <si>
    <t>Appendix F</t>
  </si>
  <si>
    <t>Ortech is approved by Measurment Canada # AG-0572;</t>
  </si>
  <si>
    <t>they checked no on the field sheet but no average null angle was provided</t>
  </si>
  <si>
    <t>p 235; p 238</t>
  </si>
  <si>
    <t>p 240</t>
  </si>
  <si>
    <t>p 241</t>
  </si>
  <si>
    <t>p 242</t>
  </si>
  <si>
    <t>p 243</t>
  </si>
  <si>
    <t>no information is provided about height of stack and disturbance distances</t>
  </si>
  <si>
    <t>p 236 - drift corrected THC over 3% on some runs</t>
  </si>
  <si>
    <t>p 129 too small (.5- should be .6) test 1-12</t>
  </si>
  <si>
    <t>no note of any pitot leak checks</t>
  </si>
  <si>
    <t>p 234</t>
  </si>
  <si>
    <t>not presented in a manner to tell without running all the calculations</t>
  </si>
  <si>
    <t xml:space="preserve">p 3 Ortech inlet COC  p 195 Maxxam in Addendum </t>
  </si>
  <si>
    <t>no documentation provided</t>
  </si>
  <si>
    <t>no dups provided</t>
  </si>
  <si>
    <t>no spike info provided</t>
  </si>
  <si>
    <t>no analytical blanks provided</t>
  </si>
  <si>
    <t>Unknown information not provided</t>
  </si>
  <si>
    <t>Unknown information for method 1 not provided</t>
  </si>
  <si>
    <t>Method 1 had no</t>
  </si>
  <si>
    <t>no information is provided about  disturbance distances</t>
  </si>
  <si>
    <t>No response time recorded.</t>
  </si>
  <si>
    <t>Not possible to tell from the datasheet.</t>
  </si>
  <si>
    <t>No specified requriement in Method 25A.</t>
  </si>
  <si>
    <t xml:space="preserve">There are no separate required bias checks in Method 25A. </t>
  </si>
  <si>
    <t>Uncertain. Cannot locate response time test.</t>
  </si>
  <si>
    <t>There are no documented samping issues.</t>
  </si>
  <si>
    <t>Uncertain. The report does not describe if any limits are required to be set.</t>
  </si>
  <si>
    <t>Uncertain. The report does not describe under what conditions the test must take place.</t>
  </si>
  <si>
    <t>Sampling point did not meet the requirements of Method 1. This could affect the representativeness of the sample.</t>
  </si>
  <si>
    <t>There are noted deviations, but no documentation of approval.</t>
  </si>
  <si>
    <t>No evidence whether anyone was onsite or not.</t>
  </si>
  <si>
    <t>Gerri Garwood, EPA</t>
  </si>
  <si>
    <t>31000205, 31000227</t>
  </si>
  <si>
    <t>Air Pollution Testing, Inc.</t>
  </si>
  <si>
    <t>Enterprise Products - Jackrabbit Compressor Station</t>
  </si>
  <si>
    <t>Not sure based on report where the traverse points were located for Method 25A. Velocity was definitey traversed, but not sure about Method 25A.</t>
  </si>
  <si>
    <t>Run 1 on the 24". Instrument was realigned after the run. Run 3 on the 48" exceeded limits.</t>
  </si>
  <si>
    <t>mid level gas slightly outside of range</t>
  </si>
  <si>
    <t>There are no documented samping issues other than the moisture deviation.</t>
  </si>
  <si>
    <t>Datasheets handwritten, not continuous data</t>
  </si>
  <si>
    <t>The moisture data from one flare was used for both flares. There is no indication that this is representatitve of acutal conditions.</t>
  </si>
  <si>
    <t>Deviation from Method 4, but no indication that it was approved.</t>
  </si>
  <si>
    <t>No indication of whether or not someone was onsite.</t>
  </si>
  <si>
    <t>Cimarron LLC - Greeley Gas Proccessing Facility</t>
  </si>
  <si>
    <t>mid level gases were slightly outside of range</t>
  </si>
  <si>
    <t>Deviation from Method 1, but no indication that it was approved.</t>
  </si>
  <si>
    <t>Taken from one sample point.</t>
  </si>
  <si>
    <t>While Method 25A allows sampling at the center of the stack, there is no stratification data to support this for the Method 3A data.</t>
  </si>
  <si>
    <t>High level THC is out of range.  It should be 80-90% of range, and it's at 100%. If the range were expanded to 100ppm, this would not be an issue, and the drift calculations would actually be smaller. Therefore, this did not really affect the sampling.</t>
  </si>
  <si>
    <t>No data on sampling issues.</t>
  </si>
  <si>
    <t>Uncertain if any limits are being set for these units</t>
  </si>
  <si>
    <t>Per memos from the regulatory agency.</t>
  </si>
  <si>
    <t>Inlet gas flow was measured during the test.</t>
  </si>
  <si>
    <t>Some of this information is present. But the operational data is missing for Debeque.</t>
  </si>
  <si>
    <t>Provided in the regulartory agency review memos.</t>
  </si>
  <si>
    <t>Although generally, it is not adviseable to use locations that do not meet Method 1, the stack test company did attempt to assess the data quality associated with the deviation.</t>
  </si>
  <si>
    <t>Noted in regulatory agency review memos.</t>
  </si>
  <si>
    <t>31000205, 31000227, 31000212</t>
  </si>
  <si>
    <t>ETC Canyon Pipeline, LLC. - Debeque and Rifle Bolton</t>
  </si>
  <si>
    <t>One certificate was missing and could not be verified</t>
  </si>
  <si>
    <t>There are no documented sampling issues.</t>
  </si>
  <si>
    <t>No noted deviations</t>
  </si>
  <si>
    <t>Questar Gas Management: Wonsits Valley Compressor Station</t>
  </si>
  <si>
    <t>Uncertain. Raw data not included in the report.</t>
  </si>
  <si>
    <t>But no raw data in the report.</t>
  </si>
  <si>
    <t>No noted deviations.</t>
  </si>
  <si>
    <t>Cimarron Energy, Inc. Parshall Flare Stack</t>
  </si>
  <si>
    <t>high level gas out of range. Also, the high level gas in the datasheets doesn't match the certification at the end of the report.</t>
  </si>
  <si>
    <t>There are no documented samping issues other than the deviation.</t>
  </si>
  <si>
    <t>Inlet sampling concurrent with outlet sampling.</t>
  </si>
  <si>
    <t>Uncertain. No indication of what maximum capacity of the unit is.</t>
  </si>
  <si>
    <t>Method 2a performed on inlet, but no raw Method 2a data provided</t>
  </si>
  <si>
    <t>There is no infofmation on the Servomex analyzer, including quality assurance/quality control.</t>
  </si>
  <si>
    <t>Method 3 was modified to use a Servomex analyzer in lieu of Orsat or Fyrite.</t>
  </si>
  <si>
    <t>Airtech Environmental Services, Inc.</t>
  </si>
  <si>
    <t>Shell Exploration and Production Co.: Pinedale, Wyoming</t>
  </si>
  <si>
    <t>Theresa Lowe, EPA</t>
  </si>
  <si>
    <t>TBD</t>
  </si>
  <si>
    <t>ABUTEC – Advanced Burner Technologies</t>
  </si>
  <si>
    <t>-</t>
  </si>
  <si>
    <t>Air Hygiene International, Inc.</t>
  </si>
  <si>
    <t>METCO Environmental</t>
  </si>
  <si>
    <t>Cimarron Energy, Inc - Norman Facility</t>
  </si>
  <si>
    <t>Black Gold Rush - Midland, TX</t>
  </si>
  <si>
    <t>Big Iron Steel Plant - Elmore City, OK</t>
  </si>
  <si>
    <t>COMM Engineering - Lafayette, LA</t>
  </si>
  <si>
    <t>Coyote North - Enid Facility</t>
  </si>
  <si>
    <t>HY-BON Engineering Company - Belpre, OH</t>
  </si>
  <si>
    <t>JLCC, Inc - Tyler, TX</t>
  </si>
  <si>
    <t>Brady Environmental Services, Inc</t>
  </si>
  <si>
    <t>John Zink Tulsa R&amp;D Facility</t>
  </si>
  <si>
    <t>Kimark Systems - Southlake, TX</t>
  </si>
  <si>
    <t xml:space="preserve"> Leed Fabrication Services Inc. - Loveland Facility</t>
  </si>
  <si>
    <t>Questar Technology - Broken Arrow, OK</t>
  </si>
  <si>
    <t>REM Technology (Spartan) - Calgary, Alberta, Canada</t>
  </si>
  <si>
    <t>AGAT Laboratories and Maxxam Analytical</t>
  </si>
  <si>
    <t>Zeeco Inc. - Product Research and Test Facility</t>
  </si>
  <si>
    <t>p 6 QSTI</t>
  </si>
  <si>
    <t>p 15 and 38</t>
  </si>
  <si>
    <t>p 3, 4 and 15</t>
  </si>
  <si>
    <t>p 1</t>
  </si>
  <si>
    <t>unknown if there were any sampling issues</t>
  </si>
  <si>
    <t>p 166, 167, 169, 170</t>
  </si>
  <si>
    <t>One run had one point at the impinger exit above 68 F</t>
  </si>
  <si>
    <t>p 180</t>
  </si>
  <si>
    <t>No documention of triplicate injections; no documentation of response factors.</t>
  </si>
  <si>
    <t>Reporting limit, not MDL</t>
  </si>
  <si>
    <t>p 159-164</t>
  </si>
  <si>
    <t>CO high span failed calibration error check on 6/24/14</t>
  </si>
  <si>
    <t>One tedlar bag went flat before being analyzed; back-up sample was analyzed.</t>
  </si>
  <si>
    <t>pitot calibration missing</t>
  </si>
  <si>
    <t>One run with two points at the impinger exit above 68 F</t>
  </si>
  <si>
    <t>No signature or reliquishing information on one chain-of-custody form. Another chain-of-custody form omitted two samples.</t>
  </si>
  <si>
    <t>One backup sample was received with insufficent volume. The primary sample was used.</t>
  </si>
  <si>
    <t>p 15 and 37</t>
  </si>
  <si>
    <t>p 37</t>
  </si>
  <si>
    <t>Post run leak check for run 5 was not recorded.</t>
  </si>
  <si>
    <t>Appendix E &amp; F</t>
  </si>
  <si>
    <t>p 167, 168, 170, 171</t>
  </si>
  <si>
    <t>p 179</t>
  </si>
  <si>
    <t>Two chain-of-custody forms was not filled out completely. Noted that containers were not properly marked.</t>
  </si>
  <si>
    <t>Alphabet Energy - Enid Facility</t>
  </si>
  <si>
    <t>p 34, 55, 56</t>
  </si>
  <si>
    <t>p 3, 4 and 34</t>
  </si>
  <si>
    <t>p 191</t>
  </si>
  <si>
    <t>p 189, 190, 192, 193</t>
  </si>
  <si>
    <t>p 195</t>
  </si>
  <si>
    <t>p 55, 56</t>
  </si>
  <si>
    <t>p 27 QSTI, p. 176 STAC</t>
  </si>
  <si>
    <t>p 204</t>
  </si>
  <si>
    <t>p 35-39</t>
  </si>
  <si>
    <t>p 182-187</t>
  </si>
  <si>
    <t>Armstrong Environmental, Inc.</t>
  </si>
  <si>
    <t xml:space="preserve">It appears that the canister samples were outside of the propane calibration curve; there is no evidence that the sample was diluted and rerun.  </t>
  </si>
  <si>
    <t>p 3 STAC</t>
  </si>
  <si>
    <t>p 30-32, 35, 36</t>
  </si>
  <si>
    <t>p 27, 28, 43-46</t>
  </si>
  <si>
    <t>p 822-824</t>
  </si>
  <si>
    <t>p 24-26</t>
  </si>
  <si>
    <t>p 822</t>
  </si>
  <si>
    <t>There is no specific statement that deviations from methods were not required.</t>
  </si>
  <si>
    <t>p 67</t>
  </si>
  <si>
    <t>p 68-74</t>
  </si>
  <si>
    <t>p 76</t>
  </si>
  <si>
    <t>p 78-82</t>
  </si>
  <si>
    <t>p 841-842</t>
  </si>
  <si>
    <t>One point each for 7 runs had an impinger exit above 68 F.</t>
  </si>
  <si>
    <t>p 43-46</t>
  </si>
  <si>
    <t>There is discussion on p 29 but no raw data to support it.</t>
  </si>
  <si>
    <t>Appendix F has data on heated sample lines</t>
  </si>
  <si>
    <t>MDLs included in lab report</t>
  </si>
  <si>
    <t>Appendix E</t>
  </si>
  <si>
    <t>p 729-731</t>
  </si>
  <si>
    <t>p 729</t>
  </si>
  <si>
    <t>p 748-749</t>
  </si>
  <si>
    <t>One point each for 7 runs and two points each for 2 additional runs had an impinger exit above 68 F.</t>
  </si>
  <si>
    <t>One point each for 2 runs had an impinger exit above 68 F.</t>
  </si>
  <si>
    <t>p. 29, 127</t>
  </si>
  <si>
    <t>p 29, 128</t>
  </si>
  <si>
    <t>p 27, 28, 42-45</t>
  </si>
  <si>
    <t>p 746-748</t>
  </si>
  <si>
    <t>p 746</t>
  </si>
  <si>
    <t>p 67-73</t>
  </si>
  <si>
    <t>p 75</t>
  </si>
  <si>
    <t>p 66</t>
  </si>
  <si>
    <t>p 764-765</t>
  </si>
  <si>
    <t>p 42-45</t>
  </si>
  <si>
    <t>p 77-81</t>
  </si>
  <si>
    <t>Superior Fabrication, Inc. - Elk City Facility</t>
  </si>
  <si>
    <t>p 15, 38, 39</t>
  </si>
  <si>
    <t>p 158 STAC</t>
  </si>
  <si>
    <t>p 163</t>
  </si>
  <si>
    <t>p 164, 165, 167, 168</t>
  </si>
  <si>
    <t>p 38, 39</t>
  </si>
  <si>
    <t>p 173-178</t>
  </si>
  <si>
    <t>p 186</t>
  </si>
  <si>
    <t>p 162</t>
  </si>
  <si>
    <t>p 163, 164, 166, 167</t>
  </si>
  <si>
    <t>p 172-177</t>
  </si>
  <si>
    <t>Although the sheets in Appendix B indicate they were, the raw data sheets at the end of the report showing missing leak checks on Run 12 and no post-test leak check pressure for Runs 8 and 9.</t>
  </si>
  <si>
    <t>p 177-182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</si>
</sst>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0"/>
      <name val="Arial"/>
    </font>
    <font>
      <b/>
      <sz val="11"/>
      <color theme="1"/>
      <name val="Calibri"/>
      <family val="2"/>
      <scheme val="minor"/>
    </font>
    <font>
      <sz val="10"/>
      <name val="Arial"/>
      <family val="2"/>
    </font>
    <font>
      <b/>
      <sz val="18"/>
      <color theme="1"/>
      <name val="Calibri"/>
      <family val="2"/>
      <scheme val="minor"/>
    </font>
    <font>
      <sz val="16"/>
      <color rgb="FFC00000"/>
      <name val="Calibri"/>
      <family val="2"/>
      <scheme val="minor"/>
    </font>
    <font>
      <b/>
      <sz val="14"/>
      <color theme="1"/>
      <name val="Calibri"/>
      <family val="2"/>
      <scheme val="minor"/>
    </font>
    <font>
      <sz val="14"/>
      <color theme="1"/>
      <name val="Calibri"/>
      <family val="2"/>
      <scheme val="minor"/>
    </font>
    <font>
      <sz val="11"/>
      <color theme="1"/>
      <name val="Arial"/>
      <family val="2"/>
    </font>
    <font>
      <sz val="11"/>
      <color theme="1"/>
      <name val="Calibri"/>
      <family val="2"/>
    </font>
    <font>
      <sz val="11"/>
      <name val="Arial"/>
      <family val="2"/>
    </font>
    <font>
      <sz val="10"/>
      <color rgb="FFFF0000"/>
      <name val="Arial"/>
      <family val="2"/>
    </font>
    <font>
      <sz val="11"/>
      <color rgb="FFFF0000"/>
      <name val="Arial"/>
      <family val="2"/>
    </font>
    <font>
      <b/>
      <u val="double"/>
      <sz val="12"/>
      <color theme="1"/>
      <name val="Calibri"/>
      <family val="2"/>
      <scheme val="minor"/>
    </font>
    <font>
      <b/>
      <sz val="8"/>
      <color indexed="81"/>
      <name val="Tahoma"/>
      <family val="2"/>
    </font>
    <font>
      <sz val="8"/>
      <color indexed="81"/>
      <name val="Tahoma"/>
      <family val="2"/>
    </font>
    <font>
      <sz val="10"/>
      <color indexed="81"/>
      <name val="Arial"/>
      <family val="2"/>
    </font>
    <font>
      <b/>
      <sz val="10"/>
      <color indexed="81"/>
      <name val="Tahoma"/>
      <family val="2"/>
    </font>
    <font>
      <sz val="10"/>
      <color indexed="81"/>
      <name val="Tahoma"/>
      <family val="2"/>
    </font>
    <font>
      <sz val="10"/>
      <color theme="1"/>
      <name val="Arial"/>
      <family val="2"/>
    </font>
  </fonts>
  <fills count="5">
    <fill>
      <patternFill patternType="none"/>
    </fill>
    <fill>
      <patternFill patternType="gray125"/>
    </fill>
    <fill>
      <patternFill patternType="solid">
        <fgColor theme="6" tint="0.79998168889431442"/>
        <bgColor indexed="64"/>
      </patternFill>
    </fill>
    <fill>
      <patternFill patternType="solid">
        <fgColor rgb="FFFFFF99"/>
        <bgColor indexed="64"/>
      </patternFill>
    </fill>
    <fill>
      <patternFill patternType="solid">
        <fgColor theme="0" tint="-0.34998626667073579"/>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wrapText="1"/>
    </xf>
  </cellStyleXfs>
  <cellXfs count="105">
    <xf numFmtId="0" fontId="0" fillId="0" borderId="0" xfId="0">
      <alignment wrapText="1"/>
    </xf>
    <xf numFmtId="0" fontId="0" fillId="0" borderId="0" xfId="0" applyBorder="1" applyAlignment="1" applyProtection="1">
      <alignment horizontal="center" vertical="center"/>
    </xf>
    <xf numFmtId="0" fontId="0" fillId="0" borderId="0" xfId="0" applyFill="1" applyBorder="1" applyAlignment="1" applyProtection="1">
      <alignment horizontal="center" vertical="center"/>
    </xf>
    <xf numFmtId="0" fontId="0" fillId="0" borderId="0" xfId="0" applyFill="1" applyBorder="1" applyAlignment="1" applyProtection="1">
      <alignment vertical="center"/>
    </xf>
    <xf numFmtId="0" fontId="0" fillId="0" borderId="0" xfId="0" applyBorder="1" applyAlignment="1" applyProtection="1">
      <alignment vertical="center"/>
    </xf>
    <xf numFmtId="0" fontId="2" fillId="0" borderId="0" xfId="0" applyFont="1" applyFill="1" applyBorder="1" applyAlignment="1" applyProtection="1">
      <alignment vertical="center"/>
    </xf>
    <xf numFmtId="0" fontId="4" fillId="3" borderId="0" xfId="0" applyFont="1" applyFill="1" applyBorder="1" applyAlignment="1" applyProtection="1">
      <alignment horizontal="center" vertical="center"/>
    </xf>
    <xf numFmtId="0" fontId="3" fillId="3" borderId="0" xfId="0" applyFont="1" applyFill="1" applyBorder="1" applyAlignment="1" applyProtection="1">
      <alignment horizontal="right" vertical="center"/>
    </xf>
    <xf numFmtId="0" fontId="0" fillId="3" borderId="0" xfId="0" applyFill="1" applyAlignment="1" applyProtection="1">
      <alignment horizontal="right" vertical="center"/>
    </xf>
    <xf numFmtId="0" fontId="0" fillId="0" borderId="0" xfId="0" quotePrefix="1" applyBorder="1" applyAlignment="1" applyProtection="1">
      <alignment horizontal="center" vertical="center"/>
    </xf>
    <xf numFmtId="0" fontId="5" fillId="0" borderId="1" xfId="0" applyFont="1" applyBorder="1" applyAlignment="1" applyProtection="1">
      <alignment horizontal="center" vertical="center"/>
    </xf>
    <xf numFmtId="0" fontId="5" fillId="0" borderId="1" xfId="0" applyFont="1" applyBorder="1" applyAlignment="1" applyProtection="1">
      <alignment horizontal="center" vertical="center" textRotation="56"/>
    </xf>
    <xf numFmtId="0" fontId="6" fillId="0" borderId="1" xfId="0" applyFont="1" applyBorder="1" applyAlignment="1" applyProtection="1">
      <alignment horizontal="center" vertical="center" textRotation="60"/>
    </xf>
    <xf numFmtId="0" fontId="6" fillId="0" borderId="1" xfId="0" applyFont="1" applyFill="1" applyBorder="1" applyAlignment="1" applyProtection="1">
      <alignment horizontal="center" vertical="center" textRotation="59"/>
    </xf>
    <xf numFmtId="0" fontId="6" fillId="0" borderId="1" xfId="0" applyFont="1" applyFill="1" applyBorder="1" applyAlignment="1" applyProtection="1">
      <alignment horizontal="center" vertical="center" textRotation="58"/>
    </xf>
    <xf numFmtId="0" fontId="5" fillId="0" borderId="1" xfId="0" applyFont="1" applyBorder="1" applyAlignment="1" applyProtection="1">
      <alignment horizontal="center" vertical="center" textRotation="57"/>
    </xf>
    <xf numFmtId="0" fontId="0" fillId="0" borderId="1" xfId="0" applyFill="1" applyBorder="1" applyAlignment="1" applyProtection="1">
      <alignment horizontal="center" vertical="center" textRotation="57"/>
    </xf>
    <xf numFmtId="0" fontId="5" fillId="0" borderId="1" xfId="0" applyFont="1" applyFill="1" applyBorder="1" applyAlignment="1" applyProtection="1">
      <alignment horizontal="center" vertical="center"/>
    </xf>
    <xf numFmtId="0" fontId="0" fillId="0" borderId="1" xfId="0" applyFill="1" applyBorder="1" applyAlignment="1" applyProtection="1">
      <alignment vertical="center"/>
    </xf>
    <xf numFmtId="0" fontId="7" fillId="0" borderId="1" xfId="0" applyFont="1" applyFill="1" applyBorder="1" applyAlignment="1" applyProtection="1">
      <alignment vertical="center" wrapText="1"/>
    </xf>
    <xf numFmtId="0" fontId="0" fillId="0" borderId="1" xfId="0" applyBorder="1" applyAlignment="1" applyProtection="1">
      <alignment horizontal="center" vertical="center" wrapText="1"/>
      <protection locked="0"/>
    </xf>
    <xf numFmtId="0" fontId="0" fillId="0" borderId="1" xfId="0" applyBorder="1" applyAlignment="1" applyProtection="1">
      <alignment horizontal="center" vertical="center"/>
    </xf>
    <xf numFmtId="0" fontId="0" fillId="4" borderId="1" xfId="0" applyFill="1" applyBorder="1" applyAlignment="1" applyProtection="1">
      <alignment horizontal="center" vertical="center"/>
    </xf>
    <xf numFmtId="0" fontId="0" fillId="0" borderId="1" xfId="0" applyFill="1" applyBorder="1" applyAlignment="1" applyProtection="1">
      <alignment horizontal="center" vertical="center"/>
    </xf>
    <xf numFmtId="0" fontId="0" fillId="0" borderId="1" xfId="0"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2" fillId="0" borderId="1" xfId="0" applyFont="1" applyFill="1" applyBorder="1" applyAlignment="1" applyProtection="1">
      <alignment vertical="center" wrapText="1"/>
      <protection locked="0"/>
    </xf>
    <xf numFmtId="0" fontId="2" fillId="0" borderId="0" xfId="0" quotePrefix="1" applyFont="1" applyBorder="1" applyAlignment="1" applyProtection="1">
      <alignment vertical="center" wrapText="1"/>
    </xf>
    <xf numFmtId="0" fontId="0" fillId="4" borderId="1" xfId="0" applyFill="1" applyBorder="1" applyAlignment="1" applyProtection="1">
      <alignment vertical="center"/>
    </xf>
    <xf numFmtId="0" fontId="0" fillId="0" borderId="0" xfId="0" applyBorder="1" applyAlignment="1" applyProtection="1">
      <alignment vertical="center" wrapText="1"/>
    </xf>
    <xf numFmtId="0" fontId="9" fillId="0" borderId="1" xfId="0" applyFont="1" applyBorder="1" applyAlignment="1" applyProtection="1">
      <alignment vertical="center" wrapText="1"/>
    </xf>
    <xf numFmtId="0" fontId="9" fillId="0" borderId="1"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xf>
    <xf numFmtId="0" fontId="9" fillId="4" borderId="1" xfId="0" applyFont="1" applyFill="1" applyBorder="1" applyAlignment="1" applyProtection="1">
      <alignment horizontal="center" vertical="center"/>
    </xf>
    <xf numFmtId="0" fontId="9" fillId="0" borderId="1" xfId="0" applyFont="1" applyFill="1" applyBorder="1" applyAlignment="1" applyProtection="1">
      <alignment horizontal="center" vertical="center"/>
    </xf>
    <xf numFmtId="0" fontId="7" fillId="0" borderId="1" xfId="0" applyFont="1" applyBorder="1" applyAlignment="1" applyProtection="1">
      <alignment vertical="center" wrapText="1"/>
    </xf>
    <xf numFmtId="0" fontId="9" fillId="0" borderId="1" xfId="0" applyFont="1" applyFill="1" applyBorder="1" applyAlignment="1" applyProtection="1">
      <alignment horizontal="center" vertical="center"/>
      <protection locked="0"/>
    </xf>
    <xf numFmtId="0" fontId="9" fillId="4" borderId="1" xfId="0" applyFont="1" applyFill="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9" fillId="4" borderId="1" xfId="0" applyFont="1" applyFill="1" applyBorder="1" applyAlignment="1" applyProtection="1">
      <alignment vertical="center" wrapText="1"/>
    </xf>
    <xf numFmtId="0" fontId="9" fillId="4" borderId="1" xfId="0" applyFont="1" applyFill="1" applyBorder="1" applyAlignment="1" applyProtection="1">
      <alignment horizontal="center" vertical="center" wrapText="1"/>
    </xf>
    <xf numFmtId="0" fontId="9" fillId="0" borderId="1" xfId="0" quotePrefix="1" applyFont="1" applyFill="1" applyBorder="1" applyAlignment="1" applyProtection="1">
      <alignment horizontal="center" vertical="center"/>
      <protection locked="0"/>
    </xf>
    <xf numFmtId="0" fontId="9" fillId="4" borderId="1" xfId="0" applyFont="1" applyFill="1" applyBorder="1" applyAlignment="1" applyProtection="1">
      <alignment vertical="center"/>
    </xf>
    <xf numFmtId="0" fontId="10" fillId="0" borderId="1" xfId="0" applyFont="1" applyFill="1" applyBorder="1" applyAlignment="1" applyProtection="1">
      <alignment vertical="center" wrapText="1"/>
      <protection locked="0"/>
    </xf>
    <xf numFmtId="0" fontId="0" fillId="4" borderId="1" xfId="0" applyFont="1" applyFill="1" applyBorder="1" applyAlignment="1" applyProtection="1">
      <alignment horizontal="center" vertical="center"/>
    </xf>
    <xf numFmtId="0" fontId="1" fillId="4" borderId="1" xfId="0" applyFont="1" applyFill="1" applyBorder="1" applyAlignment="1" applyProtection="1">
      <alignment horizontal="center" vertical="center"/>
    </xf>
    <xf numFmtId="0" fontId="9" fillId="0" borderId="1" xfId="0" applyFont="1" applyBorder="1" applyAlignment="1" applyProtection="1">
      <alignment vertical="center"/>
    </xf>
    <xf numFmtId="0" fontId="9" fillId="0" borderId="1" xfId="0" applyFont="1" applyFill="1" applyBorder="1" applyAlignment="1" applyProtection="1">
      <alignment horizontal="center" vertical="center" wrapText="1"/>
      <protection locked="0"/>
    </xf>
    <xf numFmtId="0" fontId="9" fillId="0" borderId="1" xfId="0" applyFont="1" applyBorder="1" applyAlignment="1" applyProtection="1">
      <alignment horizontal="center" vertical="center" wrapText="1"/>
    </xf>
    <xf numFmtId="0" fontId="9" fillId="0" borderId="1" xfId="0" applyFont="1" applyFill="1" applyBorder="1" applyAlignment="1" applyProtection="1">
      <alignment vertical="center" wrapText="1"/>
    </xf>
    <xf numFmtId="0" fontId="9" fillId="0" borderId="1" xfId="0" applyFont="1" applyFill="1" applyBorder="1" applyAlignment="1" applyProtection="1">
      <alignment vertical="center"/>
    </xf>
    <xf numFmtId="0" fontId="11" fillId="0" borderId="1" xfId="0" applyFont="1" applyFill="1" applyBorder="1" applyAlignment="1" applyProtection="1">
      <alignment vertical="center" wrapText="1"/>
    </xf>
    <xf numFmtId="0" fontId="0" fillId="0" borderId="0" xfId="0" quotePrefix="1" applyAlignment="1" applyProtection="1"/>
    <xf numFmtId="0" fontId="0" fillId="0" borderId="0" xfId="0" applyBorder="1" applyAlignment="1" applyProtection="1">
      <alignment horizontal="center" vertical="center" wrapText="1"/>
    </xf>
    <xf numFmtId="0" fontId="0" fillId="0" borderId="0" xfId="0" applyAlignment="1" applyProtection="1"/>
    <xf numFmtId="0" fontId="12" fillId="0" borderId="0" xfId="0" applyFont="1" applyAlignment="1" applyProtection="1">
      <alignment horizontal="right"/>
    </xf>
    <xf numFmtId="0" fontId="12" fillId="0" borderId="0" xfId="0" applyFont="1" applyAlignment="1" applyProtection="1">
      <alignment horizontal="right" textRotation="68"/>
    </xf>
    <xf numFmtId="0" fontId="0" fillId="0" borderId="0" xfId="0" applyFill="1" applyBorder="1" applyAlignment="1" applyProtection="1">
      <alignment horizontal="center" vertical="center" textRotation="60"/>
    </xf>
    <xf numFmtId="0" fontId="12" fillId="0" borderId="0" xfId="0" applyFont="1" applyAlignment="1" applyProtection="1">
      <alignment horizontal="right" textRotation="60"/>
    </xf>
    <xf numFmtId="0" fontId="0" fillId="0" borderId="0" xfId="0" applyBorder="1" applyAlignment="1" applyProtection="1">
      <alignment horizontal="right" vertical="center"/>
    </xf>
    <xf numFmtId="0" fontId="2" fillId="0" borderId="0" xfId="0" applyFont="1" applyBorder="1" applyAlignment="1" applyProtection="1">
      <alignment horizontal="right" vertical="center"/>
    </xf>
    <xf numFmtId="0" fontId="0" fillId="0" borderId="0" xfId="0" applyBorder="1" applyAlignment="1" applyProtection="1">
      <alignment horizontal="right" vertical="center" indent="1"/>
    </xf>
    <xf numFmtId="0" fontId="0" fillId="0" borderId="0" xfId="0" applyBorder="1" applyAlignment="1" applyProtection="1">
      <alignment horizontal="left" vertical="center"/>
    </xf>
    <xf numFmtId="0" fontId="0" fillId="0" borderId="0" xfId="0" applyBorder="1" applyAlignment="1" applyProtection="1">
      <alignment horizontal="right" vertical="center" textRotation="57"/>
    </xf>
    <xf numFmtId="0" fontId="0" fillId="0" borderId="0" xfId="0" applyBorder="1" applyAlignment="1" applyProtection="1">
      <alignment horizontal="left" vertical="center" textRotation="57"/>
    </xf>
    <xf numFmtId="0" fontId="0" fillId="0" borderId="0" xfId="0" applyBorder="1" applyAlignment="1" applyProtection="1">
      <alignment horizontal="center" vertical="center" textRotation="59"/>
    </xf>
    <xf numFmtId="0" fontId="0" fillId="0" borderId="0" xfId="0" applyFill="1" applyBorder="1" applyAlignment="1" applyProtection="1">
      <alignment horizontal="center" vertical="center" textRotation="59"/>
    </xf>
    <xf numFmtId="0" fontId="2" fillId="0" borderId="0" xfId="0" quotePrefix="1" applyFont="1" applyBorder="1" applyAlignment="1" applyProtection="1">
      <alignment horizontal="center" vertical="center"/>
    </xf>
    <xf numFmtId="0" fontId="0" fillId="0" borderId="0" xfId="0" quotePrefix="1" applyBorder="1" applyAlignment="1" applyProtection="1">
      <alignment vertical="center"/>
    </xf>
    <xf numFmtId="0" fontId="5" fillId="0" borderId="1" xfId="0" applyFont="1" applyBorder="1" applyAlignment="1" applyProtection="1">
      <alignment horizontal="center" vertical="center"/>
    </xf>
    <xf numFmtId="16" fontId="2" fillId="0" borderId="1" xfId="0" applyNumberFormat="1" applyFont="1" applyFill="1" applyBorder="1" applyAlignment="1" applyProtection="1">
      <alignment vertical="center" wrapText="1"/>
      <protection locked="0"/>
    </xf>
    <xf numFmtId="0" fontId="3" fillId="3" borderId="0" xfId="0" applyFont="1" applyFill="1" applyBorder="1" applyAlignment="1" applyProtection="1">
      <alignment horizontal="right" vertical="center"/>
    </xf>
    <xf numFmtId="0" fontId="0" fillId="3" borderId="0" xfId="0" applyFill="1" applyAlignment="1" applyProtection="1">
      <alignment horizontal="right" vertical="center"/>
    </xf>
    <xf numFmtId="0" fontId="5" fillId="0" borderId="1" xfId="0" applyFont="1" applyBorder="1" applyAlignment="1" applyProtection="1">
      <alignment horizontal="center" vertical="center"/>
    </xf>
    <xf numFmtId="0" fontId="12" fillId="0" borderId="0" xfId="0" applyFont="1" applyAlignment="1" applyProtection="1">
      <alignment horizontal="right"/>
    </xf>
    <xf numFmtId="0" fontId="18" fillId="2" borderId="1" xfId="0" applyFont="1" applyFill="1" applyBorder="1" applyAlignment="1" applyProtection="1">
      <alignment vertical="center"/>
    </xf>
    <xf numFmtId="0" fontId="2" fillId="2" borderId="1" xfId="0" applyFont="1" applyFill="1" applyBorder="1" applyAlignment="1" applyProtection="1">
      <alignment vertical="center"/>
    </xf>
    <xf numFmtId="0" fontId="2" fillId="0" borderId="0" xfId="0" quotePrefix="1" applyFont="1" applyFill="1" applyBorder="1" applyAlignment="1" applyProtection="1">
      <alignment vertical="center" wrapText="1"/>
    </xf>
    <xf numFmtId="0" fontId="0" fillId="0" borderId="1" xfId="0" applyFill="1" applyBorder="1" applyAlignment="1" applyProtection="1">
      <alignment horizontal="center" vertical="center" wrapText="1"/>
      <protection locked="0"/>
    </xf>
    <xf numFmtId="0" fontId="5" fillId="0" borderId="1" xfId="0" applyFont="1" applyBorder="1" applyAlignment="1" applyProtection="1">
      <alignment horizontal="center" vertical="center"/>
    </xf>
    <xf numFmtId="0" fontId="12" fillId="0" borderId="0" xfId="0" applyFont="1" applyAlignment="1" applyProtection="1">
      <alignment horizontal="right"/>
    </xf>
    <xf numFmtId="0" fontId="3" fillId="3" borderId="0" xfId="0" applyFont="1" applyFill="1" applyBorder="1" applyAlignment="1" applyProtection="1">
      <alignment horizontal="right" vertical="center"/>
    </xf>
    <xf numFmtId="0" fontId="0" fillId="3" borderId="0" xfId="0" applyFill="1" applyAlignment="1" applyProtection="1">
      <alignment horizontal="right" vertical="center"/>
    </xf>
    <xf numFmtId="0" fontId="3" fillId="3" borderId="0" xfId="0" applyFont="1" applyFill="1" applyBorder="1" applyAlignment="1" applyProtection="1">
      <alignment horizontal="right" vertical="center"/>
    </xf>
    <xf numFmtId="0" fontId="0" fillId="3" borderId="0" xfId="0" applyFill="1" applyAlignment="1" applyProtection="1">
      <alignment horizontal="right" vertical="center"/>
    </xf>
    <xf numFmtId="0" fontId="5" fillId="0" borderId="1" xfId="0" applyFont="1" applyBorder="1" applyAlignment="1" applyProtection="1">
      <alignment horizontal="center" vertical="center"/>
    </xf>
    <xf numFmtId="0" fontId="12" fillId="0" borderId="0" xfId="0" applyFont="1" applyAlignment="1" applyProtection="1">
      <alignment horizontal="right"/>
    </xf>
    <xf numFmtId="0" fontId="5" fillId="0" borderId="1" xfId="0" applyFont="1" applyBorder="1" applyAlignment="1" applyProtection="1">
      <alignment horizontal="center" vertical="center"/>
    </xf>
    <xf numFmtId="0" fontId="12" fillId="0" borderId="0" xfId="0" applyFont="1" applyAlignment="1" applyProtection="1">
      <alignment horizontal="right"/>
    </xf>
    <xf numFmtId="0" fontId="3" fillId="3" borderId="0" xfId="0" applyFont="1" applyFill="1" applyBorder="1" applyAlignment="1" applyProtection="1">
      <alignment horizontal="right" vertical="center"/>
    </xf>
    <xf numFmtId="0" fontId="0" fillId="3" borderId="0" xfId="0" applyFill="1" applyAlignment="1" applyProtection="1">
      <alignment horizontal="right" vertical="center"/>
    </xf>
    <xf numFmtId="0" fontId="5" fillId="0" borderId="1" xfId="0" applyFont="1" applyBorder="1" applyAlignment="1" applyProtection="1">
      <alignment horizontal="center" vertical="center"/>
    </xf>
    <xf numFmtId="0" fontId="5" fillId="0" borderId="2" xfId="0" applyFont="1" applyBorder="1" applyAlignment="1" applyProtection="1">
      <alignment horizontal="center" vertical="center"/>
    </xf>
    <xf numFmtId="0" fontId="12" fillId="0" borderId="0" xfId="0" applyFont="1" applyAlignment="1" applyProtection="1">
      <alignment horizontal="right"/>
    </xf>
    <xf numFmtId="0" fontId="12" fillId="0" borderId="0" xfId="0" applyFont="1" applyAlignment="1" applyProtection="1">
      <alignment horizontal="center" textRotation="60"/>
    </xf>
    <xf numFmtId="0" fontId="0" fillId="0" borderId="0" xfId="0" applyAlignment="1" applyProtection="1">
      <alignment horizontal="center" textRotation="60"/>
    </xf>
    <xf numFmtId="0" fontId="3" fillId="3" borderId="0" xfId="0" applyFont="1" applyFill="1" applyBorder="1" applyAlignment="1" applyProtection="1">
      <alignment horizontal="right" vertical="center"/>
    </xf>
    <xf numFmtId="0" fontId="0" fillId="3" borderId="0" xfId="0" applyFill="1" applyAlignment="1" applyProtection="1">
      <alignment horizontal="right" vertical="center"/>
    </xf>
    <xf numFmtId="0" fontId="18" fillId="2" borderId="1" xfId="0" applyFont="1" applyFill="1" applyBorder="1" applyAlignment="1" applyProtection="1">
      <alignment horizontal="center" vertical="center"/>
      <protection locked="0"/>
    </xf>
    <xf numFmtId="0" fontId="18" fillId="2" borderId="1" xfId="0" applyFont="1" applyFill="1" applyBorder="1" applyAlignment="1" applyProtection="1">
      <alignment vertical="center"/>
      <protection locked="0"/>
    </xf>
    <xf numFmtId="0" fontId="2" fillId="2" borderId="1" xfId="0" applyFont="1" applyFill="1" applyBorder="1" applyAlignment="1" applyProtection="1">
      <alignment horizontal="center" vertical="center"/>
      <protection locked="0"/>
    </xf>
    <xf numFmtId="0" fontId="2" fillId="2" borderId="1" xfId="0" applyFont="1" applyFill="1" applyBorder="1" applyAlignment="1" applyProtection="1">
      <alignment vertical="center"/>
      <protection locked="0"/>
    </xf>
    <xf numFmtId="0" fontId="2" fillId="2" borderId="3" xfId="0" applyFont="1" applyFill="1" applyBorder="1" applyAlignment="1" applyProtection="1">
      <alignment horizontal="center" vertical="center"/>
      <protection locked="0"/>
    </xf>
    <xf numFmtId="0" fontId="2" fillId="2" borderId="4" xfId="0" applyFont="1" applyFill="1" applyBorder="1" applyAlignment="1" applyProtection="1">
      <alignment horizontal="center" vertical="center"/>
      <protection locked="0"/>
    </xf>
    <xf numFmtId="0" fontId="2" fillId="2" borderId="5" xfId="0" applyFont="1"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1.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ggarwood/AppData/Local/Microsoft/Windows/Temporary%20Internet%20Files/Content.Outlook/1X9WU0XK/WF_ITR_HCN_FCCU_CA5A01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2" Type="http://schemas.openxmlformats.org/officeDocument/2006/relationships/comments" Target="../comments13.xml"/><Relationship Id="rId1" Type="http://schemas.openxmlformats.org/officeDocument/2006/relationships/vmlDrawing" Target="../drawings/vmlDrawing13.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14.xml"/><Relationship Id="rId1" Type="http://schemas.openxmlformats.org/officeDocument/2006/relationships/vmlDrawing" Target="../drawings/vmlDrawing14.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15.xml"/><Relationship Id="rId1" Type="http://schemas.openxmlformats.org/officeDocument/2006/relationships/vmlDrawing" Target="../drawings/vmlDrawing15.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16.xml"/><Relationship Id="rId1" Type="http://schemas.openxmlformats.org/officeDocument/2006/relationships/vmlDrawing" Target="../drawings/vmlDrawing16.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17.xml"/><Relationship Id="rId1" Type="http://schemas.openxmlformats.org/officeDocument/2006/relationships/vmlDrawing" Target="../drawings/vmlDrawing17.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18.xml"/><Relationship Id="rId1" Type="http://schemas.openxmlformats.org/officeDocument/2006/relationships/vmlDrawing" Target="../drawings/vmlDrawing18.vml"/></Relationships>
</file>

<file path=xl/worksheets/_rels/sheet19.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8.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9.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10.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11.bin"/></Relationships>
</file>

<file path=xl/worksheets/_rels/sheet24.xml.rels><?xml version="1.0" encoding="UTF-8" standalone="yes"?>
<Relationships xmlns="http://schemas.openxmlformats.org/package/2006/relationships"><Relationship Id="rId2" Type="http://schemas.openxmlformats.org/officeDocument/2006/relationships/comments" Target="../comments24.xml"/><Relationship Id="rId1" Type="http://schemas.openxmlformats.org/officeDocument/2006/relationships/vmlDrawing" Target="../drawings/vmlDrawing24.vml"/></Relationships>
</file>

<file path=xl/worksheets/_rels/sheet25.xml.rels><?xml version="1.0" encoding="UTF-8" standalone="yes"?>
<Relationships xmlns="http://schemas.openxmlformats.org/package/2006/relationships"><Relationship Id="rId2" Type="http://schemas.openxmlformats.org/officeDocument/2006/relationships/comments" Target="../comments25.xml"/><Relationship Id="rId1" Type="http://schemas.openxmlformats.org/officeDocument/2006/relationships/vmlDrawing" Target="../drawings/vmlDrawing25.vml"/></Relationships>
</file>

<file path=xl/worksheets/_rels/sheet26.xml.rels><?xml version="1.0" encoding="UTF-8" standalone="yes"?>
<Relationships xmlns="http://schemas.openxmlformats.org/package/2006/relationships"><Relationship Id="rId2" Type="http://schemas.openxmlformats.org/officeDocument/2006/relationships/comments" Target="../comments26.xml"/><Relationship Id="rId1" Type="http://schemas.openxmlformats.org/officeDocument/2006/relationships/vmlDrawing" Target="../drawings/vmlDrawing26.vml"/></Relationships>
</file>

<file path=xl/worksheets/_rels/sheet27.xml.rels><?xml version="1.0" encoding="UTF-8" standalone="yes"?>
<Relationships xmlns="http://schemas.openxmlformats.org/package/2006/relationships"><Relationship Id="rId2" Type="http://schemas.openxmlformats.org/officeDocument/2006/relationships/comments" Target="../comments27.xml"/><Relationship Id="rId1" Type="http://schemas.openxmlformats.org/officeDocument/2006/relationships/vmlDrawing" Target="../drawings/vmlDrawing27.vml"/></Relationships>
</file>

<file path=xl/worksheets/_rels/sheet28.xml.rels><?xml version="1.0" encoding="UTF-8" standalone="yes"?>
<Relationships xmlns="http://schemas.openxmlformats.org/package/2006/relationships"><Relationship Id="rId3" Type="http://schemas.openxmlformats.org/officeDocument/2006/relationships/comments" Target="../comments28.xml"/><Relationship Id="rId2" Type="http://schemas.openxmlformats.org/officeDocument/2006/relationships/vmlDrawing" Target="../drawings/vmlDrawing28.vml"/><Relationship Id="rId1" Type="http://schemas.openxmlformats.org/officeDocument/2006/relationships/printerSettings" Target="../printerSettings/printerSettings12.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29.xml"/><Relationship Id="rId2" Type="http://schemas.openxmlformats.org/officeDocument/2006/relationships/vmlDrawing" Target="../drawings/vmlDrawing29.vml"/><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30.xml.rels><?xml version="1.0" encoding="UTF-8" standalone="yes"?>
<Relationships xmlns="http://schemas.openxmlformats.org/package/2006/relationships"><Relationship Id="rId2" Type="http://schemas.openxmlformats.org/officeDocument/2006/relationships/comments" Target="../comments30.xml"/><Relationship Id="rId1" Type="http://schemas.openxmlformats.org/officeDocument/2006/relationships/vmlDrawing" Target="../drawings/vmlDrawing30.vml"/></Relationships>
</file>

<file path=xl/worksheets/_rels/sheet31.xml.rels><?xml version="1.0" encoding="UTF-8" standalone="yes"?>
<Relationships xmlns="http://schemas.openxmlformats.org/package/2006/relationships"><Relationship Id="rId2" Type="http://schemas.openxmlformats.org/officeDocument/2006/relationships/comments" Target="../comments31.xml"/><Relationship Id="rId1" Type="http://schemas.openxmlformats.org/officeDocument/2006/relationships/vmlDrawing" Target="../drawings/vmlDrawing31.vml"/></Relationships>
</file>

<file path=xl/worksheets/_rels/sheet32.xml.rels><?xml version="1.0" encoding="UTF-8" standalone="yes"?>
<Relationships xmlns="http://schemas.openxmlformats.org/package/2006/relationships"><Relationship Id="rId2" Type="http://schemas.openxmlformats.org/officeDocument/2006/relationships/comments" Target="../comments32.xml"/><Relationship Id="rId1" Type="http://schemas.openxmlformats.org/officeDocument/2006/relationships/vmlDrawing" Target="../drawings/vmlDrawing32.vml"/></Relationships>
</file>

<file path=xl/worksheets/_rels/sheet33.xml.rels><?xml version="1.0" encoding="UTF-8" standalone="yes"?>
<Relationships xmlns="http://schemas.openxmlformats.org/package/2006/relationships"><Relationship Id="rId2" Type="http://schemas.openxmlformats.org/officeDocument/2006/relationships/comments" Target="../comments33.xml"/><Relationship Id="rId1" Type="http://schemas.openxmlformats.org/officeDocument/2006/relationships/vmlDrawing" Target="../drawings/vmlDrawing33.vml"/></Relationships>
</file>

<file path=xl/worksheets/_rels/sheet34.xml.rels><?xml version="1.0" encoding="UTF-8" standalone="yes"?>
<Relationships xmlns="http://schemas.openxmlformats.org/package/2006/relationships"><Relationship Id="rId2" Type="http://schemas.openxmlformats.org/officeDocument/2006/relationships/comments" Target="../comments34.xml"/><Relationship Id="rId1" Type="http://schemas.openxmlformats.org/officeDocument/2006/relationships/vmlDrawing" Target="../drawings/vmlDrawing34.vml"/></Relationships>
</file>

<file path=xl/worksheets/_rels/sheet35.xml.rels><?xml version="1.0" encoding="UTF-8" standalone="yes"?>
<Relationships xmlns="http://schemas.openxmlformats.org/package/2006/relationships"><Relationship Id="rId2" Type="http://schemas.openxmlformats.org/officeDocument/2006/relationships/comments" Target="../comments35.xml"/><Relationship Id="rId1" Type="http://schemas.openxmlformats.org/officeDocument/2006/relationships/vmlDrawing" Target="../drawings/vmlDrawing35.vml"/></Relationships>
</file>

<file path=xl/worksheets/_rels/sheet36.xml.rels><?xml version="1.0" encoding="UTF-8" standalone="yes"?>
<Relationships xmlns="http://schemas.openxmlformats.org/package/2006/relationships"><Relationship Id="rId2" Type="http://schemas.openxmlformats.org/officeDocument/2006/relationships/comments" Target="../comments36.xml"/><Relationship Id="rId1" Type="http://schemas.openxmlformats.org/officeDocument/2006/relationships/vmlDrawing" Target="../drawings/vmlDrawing36.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zoomScaleNormal="100" workbookViewId="0"/>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5" t="s">
        <v>0</v>
      </c>
      <c r="B1" s="98" t="s">
        <v>391</v>
      </c>
      <c r="C1" s="99"/>
      <c r="D1" s="99"/>
      <c r="E1" s="99"/>
      <c r="F1" s="99"/>
      <c r="G1" s="99"/>
    </row>
    <row r="2" spans="1:17" x14ac:dyDescent="0.2">
      <c r="A2" s="75" t="s">
        <v>1</v>
      </c>
      <c r="B2" s="98" t="s">
        <v>390</v>
      </c>
      <c r="C2" s="99"/>
      <c r="D2" s="99"/>
      <c r="E2" s="99"/>
      <c r="F2" s="99"/>
      <c r="G2" s="99"/>
    </row>
    <row r="3" spans="1:17" x14ac:dyDescent="0.2">
      <c r="A3" s="75" t="s">
        <v>2</v>
      </c>
      <c r="B3" s="98" t="s">
        <v>389</v>
      </c>
      <c r="C3" s="99"/>
      <c r="D3" s="99"/>
      <c r="E3" s="99"/>
      <c r="F3" s="99"/>
      <c r="G3" s="99"/>
      <c r="N3" s="5"/>
    </row>
    <row r="4" spans="1:17" x14ac:dyDescent="0.2">
      <c r="A4" s="75" t="s">
        <v>3</v>
      </c>
      <c r="B4" s="98" t="s">
        <v>388</v>
      </c>
      <c r="C4" s="99"/>
      <c r="D4" s="99"/>
      <c r="E4" s="99"/>
      <c r="F4" s="99"/>
      <c r="G4" s="99"/>
    </row>
    <row r="5" spans="1:17" x14ac:dyDescent="0.2">
      <c r="A5" s="75" t="s">
        <v>4</v>
      </c>
      <c r="B5" s="98" t="s">
        <v>388</v>
      </c>
      <c r="C5" s="99"/>
      <c r="D5" s="99"/>
      <c r="E5" s="99"/>
      <c r="F5" s="99"/>
      <c r="G5" s="99"/>
    </row>
    <row r="7" spans="1:17" ht="23.25" x14ac:dyDescent="0.2">
      <c r="A7" s="96" t="s">
        <v>5</v>
      </c>
      <c r="B7" s="97"/>
      <c r="C7" s="97"/>
      <c r="D7" s="97"/>
      <c r="E7" s="97"/>
      <c r="F7" s="97"/>
      <c r="G7" s="97"/>
      <c r="H7" s="6">
        <f>IF(AND(H92=0,H93=0),0,IF(AND(H92&gt;0,H93&gt;0),((H92+H93)/2),IF(H93&gt;0,H93,H92)))</f>
        <v>47</v>
      </c>
    </row>
    <row r="8" spans="1:17" ht="12" customHeight="1" x14ac:dyDescent="0.2">
      <c r="A8" s="71"/>
      <c r="B8" s="72"/>
      <c r="C8" s="72"/>
      <c r="D8" s="72"/>
      <c r="E8" s="72"/>
      <c r="F8" s="72"/>
      <c r="G8" s="72"/>
      <c r="H8" s="6"/>
    </row>
    <row r="9" spans="1:17" ht="7.5" customHeight="1" x14ac:dyDescent="0.2">
      <c r="B9" s="9"/>
      <c r="J9" s="2" t="s">
        <v>6</v>
      </c>
      <c r="K9" s="2" t="s">
        <v>7</v>
      </c>
      <c r="L9" s="2" t="s">
        <v>8</v>
      </c>
    </row>
    <row r="10" spans="1:17" ht="63" x14ac:dyDescent="0.2">
      <c r="A10" s="73" t="s">
        <v>9</v>
      </c>
      <c r="B10" s="11" t="s">
        <v>10</v>
      </c>
      <c r="C10" s="12" t="s">
        <v>6</v>
      </c>
      <c r="D10" s="13" t="s">
        <v>7</v>
      </c>
      <c r="E10" s="14" t="s">
        <v>8</v>
      </c>
      <c r="F10" s="13" t="s">
        <v>11</v>
      </c>
      <c r="G10" s="73"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c r="C12" s="21">
        <v>2</v>
      </c>
      <c r="D12" s="21">
        <v>0</v>
      </c>
      <c r="E12" s="22"/>
      <c r="F12" s="23">
        <f>IF(B12="Yes",C12,D12)</f>
        <v>0</v>
      </c>
      <c r="G12" s="19" t="s">
        <v>18</v>
      </c>
      <c r="H12" s="20" t="s">
        <v>7</v>
      </c>
      <c r="I12" s="24">
        <v>0</v>
      </c>
      <c r="J12" s="24">
        <v>2</v>
      </c>
      <c r="K12" s="24">
        <v>-2</v>
      </c>
      <c r="L12" s="25"/>
      <c r="M12" s="24">
        <f>IF(F12=0,IF(OR(H12="No",H12=""),0,IF(AND(F12=0,H12="Yes"),I12+J12,0)),IF(AND(F12=C12,H12="Yes"),I12,IF(H12="No",K12,0)))</f>
        <v>0</v>
      </c>
      <c r="N12" s="26"/>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c r="I13" s="24">
        <v>1</v>
      </c>
      <c r="J13" s="24"/>
      <c r="K13" s="24">
        <v>0</v>
      </c>
      <c r="L13" s="25"/>
      <c r="M13" s="24">
        <f>IF(H13="Yes",I13,(IF(H13="No",K13,0)))</f>
        <v>0</v>
      </c>
      <c r="N13" s="26" t="s">
        <v>387</v>
      </c>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134</v>
      </c>
      <c r="C15" s="32">
        <v>6</v>
      </c>
      <c r="D15" s="32">
        <v>0</v>
      </c>
      <c r="E15" s="33"/>
      <c r="F15" s="34">
        <f>IF(B15="Yes",C15,D15)</f>
        <v>6</v>
      </c>
      <c r="G15" s="19" t="s">
        <v>22</v>
      </c>
      <c r="H15" s="31" t="s">
        <v>7</v>
      </c>
      <c r="I15" s="38">
        <v>2</v>
      </c>
      <c r="J15" s="38">
        <v>6</v>
      </c>
      <c r="K15" s="38">
        <v>-6</v>
      </c>
      <c r="L15" s="37"/>
      <c r="M15" s="36">
        <f>IF(F15=0,IF(OR(H15="No",H15=""),0,IF(AND(F15=0,H15="Yes"),I15+J15,0)),IF(AND(F15=C15,H15="Yes"),I15,IF(H15="No",K15,0)))</f>
        <v>-6</v>
      </c>
      <c r="N15" s="26" t="s">
        <v>386</v>
      </c>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7</v>
      </c>
      <c r="I16" s="36">
        <v>0</v>
      </c>
      <c r="J16" s="41">
        <v>6</v>
      </c>
      <c r="K16" s="36">
        <v>-6</v>
      </c>
      <c r="L16" s="36"/>
      <c r="M16" s="41">
        <f>IF(F15=0,IF(AND(H15="Yes",H16="No"),-M15,IF(AND(H15="No",H16="Yes"),J16,IF(AND(OR(H15="No",H15=""),H16="No"),K16,0))),IF(AND(F15=C15,H16="Yes"),I16,IF(H16="No",K16-M15,0)))</f>
        <v>0</v>
      </c>
      <c r="N16" s="26" t="s">
        <v>385</v>
      </c>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IF(B17="Yes",C17,D17)</f>
        <v>3</v>
      </c>
      <c r="G17" s="35" t="s">
        <v>24</v>
      </c>
      <c r="H17" s="31" t="s">
        <v>6</v>
      </c>
      <c r="I17" s="36">
        <v>1</v>
      </c>
      <c r="J17" s="36">
        <v>3</v>
      </c>
      <c r="K17" s="36">
        <v>-3</v>
      </c>
      <c r="L17" s="37"/>
      <c r="M17" s="36">
        <f>IF(F17=0,IF(OR(H17="No",H17=""),0,IF(AND(F17=0,H17="Yes"),I17+J17,0)),IF(AND(F17=C17,H17="Yes"),I17,IF(H17="No",K17,0)))</f>
        <v>1</v>
      </c>
      <c r="N17" s="26"/>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6</v>
      </c>
      <c r="C18" s="32">
        <v>6</v>
      </c>
      <c r="D18" s="32">
        <v>0</v>
      </c>
      <c r="E18" s="33"/>
      <c r="F18" s="34">
        <f>IF(B18="Yes",C18,D18)</f>
        <v>6</v>
      </c>
      <c r="G18" s="35" t="s">
        <v>25</v>
      </c>
      <c r="H18" s="31" t="s">
        <v>7</v>
      </c>
      <c r="I18" s="36">
        <v>2</v>
      </c>
      <c r="J18" s="36">
        <v>6</v>
      </c>
      <c r="K18" s="36">
        <v>-6</v>
      </c>
      <c r="L18" s="37"/>
      <c r="M18" s="36">
        <f>IF(F18=0,IF(OR(H18="No",H18=""),0,IF(AND(F18=0,H18="Yes"),I18+J18,0)),IF(AND(F18=C18,H18="Yes"),I18,IF(H18="No",K18,0)))</f>
        <v>-6</v>
      </c>
      <c r="N18" s="26"/>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IF(B19="Yes",C19,D19)</f>
        <v>60</v>
      </c>
      <c r="G19" s="19" t="s">
        <v>27</v>
      </c>
      <c r="H19" s="31" t="s">
        <v>7</v>
      </c>
      <c r="I19" s="36">
        <v>4</v>
      </c>
      <c r="J19" s="36">
        <v>12</v>
      </c>
      <c r="K19" s="36">
        <v>-12</v>
      </c>
      <c r="L19" s="37"/>
      <c r="M19" s="36">
        <f>IF(F19=0,IF(OR(H19="No",H19=""),0,IF(AND(F19=0,H19="Yes"),I19+J19,0)),IF(AND(F19=C19,H19="Yes"),I19,IF(H19="No",K19,0)))</f>
        <v>-12</v>
      </c>
      <c r="N19" s="26"/>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c r="I21" s="36">
        <v>4</v>
      </c>
      <c r="J21" s="36">
        <v>12</v>
      </c>
      <c r="K21" s="36">
        <v>-12</v>
      </c>
      <c r="L21" s="37"/>
      <c r="M21" s="36">
        <f>IF(F19=0,IF(OR(H21="No",H21=""),0,IF(AND(F19=0,H21="Yes"),I21+J21,0)),IF(AND(F19=C19,H21="Yes"),I21,IF(H21="No",K21,0)))</f>
        <v>0</v>
      </c>
      <c r="N21" s="26" t="s">
        <v>384</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c r="I23" s="36">
        <v>4</v>
      </c>
      <c r="J23" s="36">
        <v>12</v>
      </c>
      <c r="K23" s="36">
        <v>-12</v>
      </c>
      <c r="L23" s="37"/>
      <c r="M23" s="36">
        <f>IF(F19=0,IF(OR(H23="No",H23=""),0,IF(AND(F19=0,H23="Yes"),I23+J23,0)),IF(AND(F19=C19,H23="Yes"),I23,IF(H23="No",K23,0)))</f>
        <v>0</v>
      </c>
      <c r="N23" s="26" t="s">
        <v>383</v>
      </c>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7</v>
      </c>
      <c r="C24" s="34">
        <v>9</v>
      </c>
      <c r="D24" s="34">
        <v>0</v>
      </c>
      <c r="E24" s="34"/>
      <c r="F24" s="34">
        <f>IF(B24="Yes",C24,D24)</f>
        <v>0</v>
      </c>
      <c r="G24" s="19" t="s">
        <v>33</v>
      </c>
      <c r="H24" s="31" t="s">
        <v>7</v>
      </c>
      <c r="I24" s="36">
        <v>3</v>
      </c>
      <c r="J24" s="36">
        <v>9</v>
      </c>
      <c r="K24" s="36">
        <v>-9</v>
      </c>
      <c r="L24" s="37"/>
      <c r="M24" s="36">
        <f>IF(F24=0,IF(OR(H24="No",H24=""),0,IF(AND(F24=0,H24="Yes"),I24+J24,0)),IF(AND(F24=C24,H24="Yes"),I24,IF(H24="No",K24,0)))</f>
        <v>0</v>
      </c>
      <c r="N24" s="43"/>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8</v>
      </c>
      <c r="I25" s="36">
        <v>0</v>
      </c>
      <c r="J25" s="36">
        <v>0</v>
      </c>
      <c r="K25" s="36">
        <v>-111</v>
      </c>
      <c r="L25" s="36">
        <v>0</v>
      </c>
      <c r="M25" s="41">
        <f>IF(F25=0,IF(H25="No",K25,IF(H25="Yes",I25+J25,IF(H25="No",K25,0))),IF(AND(F25=C25,H25="Yes"),I25,IF(H25="No",K25,0)))</f>
        <v>0</v>
      </c>
      <c r="N25" s="26" t="s">
        <v>382</v>
      </c>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73" t="s">
        <v>37</v>
      </c>
      <c r="B27" s="44"/>
      <c r="C27" s="22"/>
      <c r="D27" s="22"/>
      <c r="E27" s="22"/>
      <c r="F27" s="22"/>
      <c r="G27" s="45"/>
      <c r="H27" s="45"/>
      <c r="I27" s="22"/>
      <c r="J27" s="22"/>
      <c r="K27" s="22"/>
      <c r="L27" s="22"/>
      <c r="M27" s="22"/>
      <c r="N27" s="28"/>
      <c r="P27" s="29"/>
      <c r="Q27" s="3"/>
    </row>
    <row r="28" spans="1:17" ht="40.5" customHeight="1" x14ac:dyDescent="0.2">
      <c r="A28" s="30" t="s">
        <v>38</v>
      </c>
      <c r="B28" s="31"/>
      <c r="C28" s="32">
        <v>54</v>
      </c>
      <c r="D28" s="32">
        <v>0</v>
      </c>
      <c r="E28" s="33"/>
      <c r="F28" s="34">
        <f>IF(B28="Yes",C28,D28)</f>
        <v>0</v>
      </c>
      <c r="G28" s="35" t="s">
        <v>39</v>
      </c>
      <c r="H28" s="31"/>
      <c r="I28" s="36"/>
      <c r="J28" s="36"/>
      <c r="K28" s="36"/>
      <c r="L28" s="37"/>
      <c r="M28" s="36"/>
      <c r="N28" s="26"/>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c r="I29" s="36"/>
      <c r="J29" s="36"/>
      <c r="K29" s="36"/>
      <c r="L29" s="37"/>
      <c r="M29" s="36"/>
      <c r="N29" s="26"/>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c r="I30" s="36"/>
      <c r="J30" s="36"/>
      <c r="K30" s="36"/>
      <c r="L30" s="37"/>
      <c r="M30" s="36"/>
      <c r="N30" s="26"/>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c r="I31" s="36"/>
      <c r="J31" s="36"/>
      <c r="K31" s="36"/>
      <c r="L31" s="37"/>
      <c r="M31" s="36"/>
      <c r="N31" s="26"/>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c r="I32" s="36"/>
      <c r="J32" s="36"/>
      <c r="K32" s="36"/>
      <c r="L32" s="37"/>
      <c r="M32" s="36"/>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c r="I33" s="36"/>
      <c r="J33" s="36"/>
      <c r="K33" s="36"/>
      <c r="L33" s="37"/>
      <c r="M33" s="36"/>
      <c r="N33" s="26"/>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c r="C34" s="32">
        <f>J34</f>
        <v>0</v>
      </c>
      <c r="D34" s="32">
        <v>0</v>
      </c>
      <c r="E34" s="33"/>
      <c r="F34" s="34">
        <f>IF(B34="Yes",C34,D34)</f>
        <v>0</v>
      </c>
      <c r="G34" s="35" t="s">
        <v>46</v>
      </c>
      <c r="H34" s="31"/>
      <c r="I34" s="36"/>
      <c r="J34" s="36"/>
      <c r="K34" s="36"/>
      <c r="L34" s="37"/>
      <c r="M34" s="36"/>
      <c r="N34" s="26"/>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c r="C35" s="32">
        <f>J35</f>
        <v>0</v>
      </c>
      <c r="D35" s="32">
        <v>0</v>
      </c>
      <c r="E35" s="33"/>
      <c r="F35" s="34">
        <f>IF(B35="Yes",C35,D35)</f>
        <v>0</v>
      </c>
      <c r="G35" s="35" t="s">
        <v>48</v>
      </c>
      <c r="H35" s="31"/>
      <c r="I35" s="36"/>
      <c r="J35" s="36"/>
      <c r="K35" s="36"/>
      <c r="L35" s="37"/>
      <c r="M35" s="36"/>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c r="C36" s="34">
        <f>SUM(J36:J41)</f>
        <v>0</v>
      </c>
      <c r="D36" s="32">
        <v>0</v>
      </c>
      <c r="E36" s="33"/>
      <c r="F36" s="34">
        <f>IF(B36="Yes",C36,D36)</f>
        <v>0</v>
      </c>
      <c r="G36" s="19" t="s">
        <v>50</v>
      </c>
      <c r="H36" s="31"/>
      <c r="I36" s="36"/>
      <c r="J36" s="36"/>
      <c r="K36" s="36"/>
      <c r="L36" s="37"/>
      <c r="M36" s="36"/>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c r="I37" s="36"/>
      <c r="J37" s="36"/>
      <c r="K37" s="36"/>
      <c r="L37" s="37"/>
      <c r="M37" s="41"/>
      <c r="N37" s="26"/>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c r="I38" s="36"/>
      <c r="J38" s="36"/>
      <c r="K38" s="36"/>
      <c r="L38" s="37"/>
      <c r="M38" s="36"/>
      <c r="N38" s="26"/>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c r="I39" s="36"/>
      <c r="J39" s="36"/>
      <c r="K39" s="36"/>
      <c r="L39" s="37"/>
      <c r="M39" s="36"/>
      <c r="N39" s="26"/>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c r="I40" s="36"/>
      <c r="J40" s="36"/>
      <c r="K40" s="36"/>
      <c r="L40" s="36"/>
      <c r="M40" s="41"/>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c r="I41" s="36"/>
      <c r="J41" s="36"/>
      <c r="K41" s="36"/>
      <c r="L41" s="37"/>
      <c r="M41" s="36"/>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c r="C42" s="32">
        <v>30</v>
      </c>
      <c r="D42" s="32">
        <v>0</v>
      </c>
      <c r="E42" s="33"/>
      <c r="F42" s="34">
        <f>IF(B42="Yes",C42,D42)</f>
        <v>0</v>
      </c>
      <c r="G42" s="35" t="s">
        <v>57</v>
      </c>
      <c r="H42" s="31"/>
      <c r="I42" s="36"/>
      <c r="J42" s="36"/>
      <c r="K42" s="36"/>
      <c r="L42" s="37"/>
      <c r="M42" s="36"/>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c r="I43" s="36"/>
      <c r="J43" s="36"/>
      <c r="K43" s="36"/>
      <c r="L43" s="36"/>
      <c r="M43" s="36"/>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c r="I44" s="36"/>
      <c r="J44" s="36"/>
      <c r="K44" s="36"/>
      <c r="L44" s="36"/>
      <c r="M44" s="36"/>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c r="I45" s="36"/>
      <c r="J45" s="36"/>
      <c r="K45" s="36"/>
      <c r="L45" s="37"/>
      <c r="M45" s="36"/>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c r="C46" s="32">
        <v>2</v>
      </c>
      <c r="D46" s="32">
        <v>0</v>
      </c>
      <c r="E46" s="33"/>
      <c r="F46" s="34">
        <f>IF(B46="Yes",C46,D46)</f>
        <v>0</v>
      </c>
      <c r="G46" s="35" t="s">
        <v>61</v>
      </c>
      <c r="H46" s="31"/>
      <c r="I46" s="36"/>
      <c r="J46" s="36"/>
      <c r="K46" s="36"/>
      <c r="L46" s="37"/>
      <c r="M46" s="36"/>
      <c r="N46" s="26"/>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c r="C47" s="32">
        <f>SUM(J47:J59)</f>
        <v>0</v>
      </c>
      <c r="D47" s="32">
        <v>0</v>
      </c>
      <c r="E47" s="33"/>
      <c r="F47" s="34">
        <f>IF(B47="Yes",C47,D47)</f>
        <v>0</v>
      </c>
      <c r="G47" s="35" t="s">
        <v>63</v>
      </c>
      <c r="H47" s="31"/>
      <c r="I47" s="36"/>
      <c r="J47" s="36"/>
      <c r="K47" s="36"/>
      <c r="L47" s="37"/>
      <c r="M47" s="36"/>
      <c r="N47" s="26"/>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c r="I48" s="36"/>
      <c r="J48" s="36"/>
      <c r="K48" s="36"/>
      <c r="L48" s="36"/>
      <c r="M48" s="41"/>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c r="I49" s="36"/>
      <c r="J49" s="36"/>
      <c r="K49" s="36"/>
      <c r="L49" s="37"/>
      <c r="M49" s="36"/>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c r="I50" s="36"/>
      <c r="J50" s="36"/>
      <c r="K50" s="36"/>
      <c r="L50" s="36"/>
      <c r="M50" s="36"/>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c r="I51" s="36"/>
      <c r="J51" s="36"/>
      <c r="K51" s="36"/>
      <c r="L51" s="37"/>
      <c r="M51" s="36"/>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c r="I52" s="36"/>
      <c r="J52" s="36"/>
      <c r="K52" s="36"/>
      <c r="L52" s="37"/>
      <c r="M52" s="36"/>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c r="I53" s="36"/>
      <c r="J53" s="36"/>
      <c r="K53" s="36"/>
      <c r="L53" s="36"/>
      <c r="M53" s="36"/>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c r="I54" s="36"/>
      <c r="J54" s="36"/>
      <c r="K54" s="36"/>
      <c r="L54" s="36"/>
      <c r="M54" s="36"/>
      <c r="N54" s="26"/>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c r="I55" s="36"/>
      <c r="J55" s="36"/>
      <c r="K55" s="36"/>
      <c r="L55" s="36"/>
      <c r="M55" s="36"/>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c r="I56" s="36"/>
      <c r="J56" s="36"/>
      <c r="K56" s="36"/>
      <c r="L56" s="36"/>
      <c r="M56" s="36"/>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c r="I57" s="36"/>
      <c r="J57" s="36"/>
      <c r="K57" s="36"/>
      <c r="L57" s="36"/>
      <c r="M57" s="36"/>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c r="I58" s="36"/>
      <c r="J58" s="36"/>
      <c r="K58" s="36"/>
      <c r="L58" s="37"/>
      <c r="M58" s="36"/>
      <c r="N58" s="26"/>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c r="I59" s="36"/>
      <c r="J59" s="36"/>
      <c r="K59" s="36"/>
      <c r="L59" s="36"/>
      <c r="M59" s="36"/>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c r="C60" s="32">
        <v>12</v>
      </c>
      <c r="D60" s="32">
        <v>0</v>
      </c>
      <c r="E60" s="33"/>
      <c r="F60" s="34">
        <f>IF(B60="Yes",C60,D60)</f>
        <v>0</v>
      </c>
      <c r="G60" s="35" t="s">
        <v>77</v>
      </c>
      <c r="H60" s="31"/>
      <c r="I60" s="36"/>
      <c r="J60" s="36"/>
      <c r="K60" s="36"/>
      <c r="L60" s="37"/>
      <c r="M60" s="36"/>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73"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IF(B63="Yes",C63,D63)</f>
        <v>3</v>
      </c>
      <c r="G63" s="30" t="s">
        <v>79</v>
      </c>
      <c r="H63" s="48" t="s">
        <v>6</v>
      </c>
      <c r="I63" s="34">
        <v>1</v>
      </c>
      <c r="J63" s="34">
        <v>3</v>
      </c>
      <c r="K63" s="34">
        <v>-3</v>
      </c>
      <c r="L63" s="33"/>
      <c r="M63" s="34">
        <f>IF(F63=0,IF(OR(H63="No",H63=""),0,IF(AND(F63=0,H63="Yes"),I63+J63,0)),IF(AND(F63=C63,H63="Yes"),I63,IF(H63="No",K63,0)))</f>
        <v>1</v>
      </c>
      <c r="N63" s="49"/>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IF(B64="Yes",C64,D64)</f>
        <v>27</v>
      </c>
      <c r="G64" s="30" t="s">
        <v>81</v>
      </c>
      <c r="H64" s="48" t="s">
        <v>6</v>
      </c>
      <c r="I64" s="34">
        <v>4</v>
      </c>
      <c r="J64" s="34">
        <v>12</v>
      </c>
      <c r="K64" s="34">
        <v>-12</v>
      </c>
      <c r="L64" s="33"/>
      <c r="M64" s="34">
        <f>IF(F64=0,IF(OR(H64="No",H64=""),0,IF(AND(F64=0,H64="Yes"),I64+J64,0)),IF(AND(F64=C64,H64="Yes"),I64,IF(H64="No",K64,0)))</f>
        <v>4</v>
      </c>
      <c r="N64" s="49"/>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48" t="s">
        <v>6</v>
      </c>
      <c r="I65" s="34">
        <v>5</v>
      </c>
      <c r="J65" s="34">
        <v>15</v>
      </c>
      <c r="K65" s="34">
        <v>-15</v>
      </c>
      <c r="L65" s="33"/>
      <c r="M65" s="34">
        <f>IF(F64=0,IF(OR(H65="No",H65=""),0,IF(AND(F64=0,H65="Yes"),I65+J65,0)),IF(AND(F64=C64,H65="Yes"),I65,IF(H65="No",K65,0)))</f>
        <v>5</v>
      </c>
      <c r="N65" s="49"/>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IF(B66="Yes",C66,D66)</f>
        <v>0</v>
      </c>
      <c r="G66" s="30" t="s">
        <v>84</v>
      </c>
      <c r="H66" s="48" t="s">
        <v>8</v>
      </c>
      <c r="I66" s="34">
        <v>3</v>
      </c>
      <c r="J66" s="34">
        <v>9</v>
      </c>
      <c r="K66" s="34">
        <v>-9</v>
      </c>
      <c r="L66" s="34">
        <v>0</v>
      </c>
      <c r="M66" s="34">
        <f t="shared" ref="M66:M73" si="0">IF(F66=0,IF(OR(H66="No",H66=""),0,IF(AND(F66=0,H66="Yes"),I66+J66,0)),IF(AND(F66=C66,H66="Yes"),I66,IF(H66="No",K66,0)))</f>
        <v>0</v>
      </c>
      <c r="N66" s="49" t="s">
        <v>379</v>
      </c>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c r="C67" s="32">
        <v>12</v>
      </c>
      <c r="D67" s="32">
        <v>0</v>
      </c>
      <c r="E67" s="33"/>
      <c r="F67" s="34">
        <f>IF(B67="Yes",C67,D67)</f>
        <v>0</v>
      </c>
      <c r="G67" s="46" t="s">
        <v>86</v>
      </c>
      <c r="H67" s="48"/>
      <c r="I67" s="34">
        <v>4</v>
      </c>
      <c r="J67" s="34">
        <v>12</v>
      </c>
      <c r="K67" s="34">
        <v>-12</v>
      </c>
      <c r="L67" s="33"/>
      <c r="M67" s="34">
        <f t="shared" si="0"/>
        <v>0</v>
      </c>
      <c r="N67" s="19" t="s">
        <v>381</v>
      </c>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IF(B68="Yes",C68,D68)</f>
        <v>12</v>
      </c>
      <c r="G68" s="46" t="s">
        <v>88</v>
      </c>
      <c r="H68" s="48" t="s">
        <v>6</v>
      </c>
      <c r="I68" s="34">
        <v>4</v>
      </c>
      <c r="J68" s="34">
        <v>12</v>
      </c>
      <c r="K68" s="34">
        <v>-12</v>
      </c>
      <c r="L68" s="33"/>
      <c r="M68" s="34">
        <f t="shared" si="0"/>
        <v>4</v>
      </c>
      <c r="N68" s="49"/>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IF(B69="Yes",C69,D69)</f>
        <v>9</v>
      </c>
      <c r="G69" s="30" t="s">
        <v>90</v>
      </c>
      <c r="H69" s="48" t="s">
        <v>6</v>
      </c>
      <c r="I69" s="34">
        <v>3</v>
      </c>
      <c r="J69" s="34">
        <v>9</v>
      </c>
      <c r="K69" s="34">
        <v>-9</v>
      </c>
      <c r="L69" s="33"/>
      <c r="M69" s="34">
        <f t="shared" si="0"/>
        <v>3</v>
      </c>
      <c r="N69" s="49"/>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c r="C70" s="32">
        <v>24</v>
      </c>
      <c r="D70" s="32">
        <v>0</v>
      </c>
      <c r="E70" s="33"/>
      <c r="F70" s="34">
        <f>IF(B70="Yes",C70,D70)</f>
        <v>0</v>
      </c>
      <c r="G70" s="30" t="s">
        <v>92</v>
      </c>
      <c r="H70" s="48" t="s">
        <v>8</v>
      </c>
      <c r="I70" s="34">
        <v>8</v>
      </c>
      <c r="J70" s="34">
        <v>24</v>
      </c>
      <c r="K70" s="34">
        <v>-120</v>
      </c>
      <c r="L70" s="33"/>
      <c r="M70" s="34">
        <f t="shared" si="0"/>
        <v>0</v>
      </c>
      <c r="N70" s="19" t="s">
        <v>380</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0"/>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IF(B72="Yes",C72,D72)</f>
        <v>0</v>
      </c>
      <c r="G72" s="30" t="s">
        <v>96</v>
      </c>
      <c r="H72" s="48" t="s">
        <v>8</v>
      </c>
      <c r="I72" s="34">
        <v>5</v>
      </c>
      <c r="J72" s="34">
        <v>15</v>
      </c>
      <c r="K72" s="34">
        <v>-15</v>
      </c>
      <c r="L72" s="33"/>
      <c r="M72" s="34">
        <f t="shared" si="0"/>
        <v>0</v>
      </c>
      <c r="N72" s="49" t="s">
        <v>379</v>
      </c>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IF(B73="Yes",C73,D73)</f>
        <v>54</v>
      </c>
      <c r="G73" s="30" t="s">
        <v>98</v>
      </c>
      <c r="H73" s="48" t="s">
        <v>6</v>
      </c>
      <c r="I73" s="34">
        <v>3</v>
      </c>
      <c r="J73" s="34">
        <v>9</v>
      </c>
      <c r="K73" s="34">
        <v>-9</v>
      </c>
      <c r="L73" s="33"/>
      <c r="M73" s="34">
        <f t="shared" si="0"/>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c r="I75" s="34">
        <v>3</v>
      </c>
      <c r="J75" s="34">
        <v>9</v>
      </c>
      <c r="K75" s="34">
        <v>-9</v>
      </c>
      <c r="L75" s="33"/>
      <c r="M75" s="34">
        <f>IF(F73=0,IF(OR(H75="No",H75=""),0,IF(AND(F73=0,H75="Yes"),I75+J75,0)),IF(AND(F73=C73,H75="Yes"),I75,IF(H75="No",K75,0)))</f>
        <v>0</v>
      </c>
      <c r="N75" s="49" t="s">
        <v>378</v>
      </c>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t="s">
        <v>6</v>
      </c>
      <c r="I76" s="34">
        <v>4</v>
      </c>
      <c r="J76" s="34">
        <v>12</v>
      </c>
      <c r="K76" s="34">
        <v>-12</v>
      </c>
      <c r="L76" s="33"/>
      <c r="M76" s="34">
        <f>IF(F73=0,IF(OR(H76="No",H76=""),0,IF(AND(F73=0,H76="Yes"),I76+J76,0)),IF(AND(F73=C73,H76="Yes"),I76,IF(H76="No",K76,0)))</f>
        <v>4</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7</v>
      </c>
      <c r="I77" s="34">
        <v>4</v>
      </c>
      <c r="J77" s="34">
        <v>12</v>
      </c>
      <c r="K77" s="34">
        <v>-12</v>
      </c>
      <c r="L77" s="33"/>
      <c r="M77" s="34">
        <f>IF(F73=0,IF(OR(H77="No",H77=""),0,IF(AND(F73=0,H77="Yes"),I77+J77,0)),IF(AND(F73=C73,H77="Yes"),I77,IF(H77="No",K77,0)))</f>
        <v>-12</v>
      </c>
      <c r="N77" s="49" t="s">
        <v>377</v>
      </c>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74"/>
      <c r="B80" s="74"/>
      <c r="C80" s="74"/>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78</v>
      </c>
      <c r="H81" s="59" t="s">
        <v>107</v>
      </c>
      <c r="I81" s="3">
        <f>SUM(I13:I15,I17:I24)+IF(AND(B15="Yes",H16="N/A"),L16,I16)+IF(AND(B25="Yes",H25="N/A"),L25,I25)</f>
        <v>30</v>
      </c>
      <c r="J81" s="2">
        <f>SUM(J14:J15,J17:J23,C24,C25)+IF(H16="N/A",L16,0)+IF(H25="N/A",L25-J25,0)</f>
        <v>87</v>
      </c>
      <c r="M81" s="2">
        <f>SUM(M13:M25)</f>
        <v>-14</v>
      </c>
    </row>
    <row r="82" spans="1:15" x14ac:dyDescent="0.2">
      <c r="B82" s="54"/>
      <c r="D82" s="59" t="s">
        <v>108</v>
      </c>
      <c r="E82" s="2">
        <f>SUM(C28,C34:C36,C42,C47,C60)+IF(H40="N/A",L40-J40,0)+IF(H43="N/A",L43-J43,0)+IF(H44="N/A",L44-J44,0)+IF(H48="N/A",L48-J48,0)+IF(H50="N/A",L50-J50,0)+IF(H53="N/A",L53-J53,0)+IF(H54="N/A",L54-J54)+IF(H55="N/A",L55-J55,0)+IF(H56="N/A",L56-J56,0)+IF(H57="N/A",L57-J57,0)+IF(H59="N/A",L59-J59,0)</f>
        <v>96</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59" t="s">
        <v>109</v>
      </c>
      <c r="I82" s="3">
        <f>SUM(I28:I39,I41:I42,I45,I47,I49,I51:I52,I58,I60)+IF(H40="N/A",0,I40)+IF(H43="N/A",0,I43)+IF(H44="N/A",0,I44)+IF(H48="N/A",0,I48)+IF(H50="N/A",0,I50)+IF(H53="N/A",0,I53)+IF(H54="N/A",0,I54)+IF(H55="N/A",0,I55)+IF(H56="N/A",0,I56)+IF(H57="N/A",0,I57)+IF(H59="N/A",0,I59)</f>
        <v>0</v>
      </c>
      <c r="J82" s="2">
        <f>SUM(J28:J45,J47:J60)-IF(H40="N/A",J40,0)-IF(H43="N/A",J43,0)-IF(H44="N/A",J44,0)-IF(H48="N/A",J48,0)-IF(H50="N/A",J50,0)-IF(H53="N/A",J53,0)-IF(H54="N/A",J54)-IF(H55="N/A",J55,0)-IF(H56="N/A",J56,0)-IF(H57="N/A",J57,0)-IF(H59="N/A",J59,0)</f>
        <v>0</v>
      </c>
      <c r="M82" s="2">
        <f>SUM(M28:M45,M47:M60)</f>
        <v>0</v>
      </c>
    </row>
    <row r="83" spans="1:15" x14ac:dyDescent="0.2">
      <c r="B83" s="54"/>
      <c r="D83" s="60" t="s">
        <v>110</v>
      </c>
      <c r="E83" s="2">
        <f>SUM(C63:C64,C66:C73)+IF(H66="N/A",L66-J66,0)+IF(H71="N/A",L71-J71,0)</f>
        <v>156</v>
      </c>
      <c r="F83" s="2">
        <f>SUM(F63:F64,F66:F73)+IF(H66="N/A",L66-J66,0)+IF(H71="N/A",L71-J71,0)</f>
        <v>84</v>
      </c>
      <c r="G83" s="3"/>
      <c r="H83" s="60" t="s">
        <v>111</v>
      </c>
      <c r="I83" s="3">
        <f>SUM(I63:I65,I67:I70,I72:I77)+IF(AND(B66="Yes",H66="N/A"),L66,I66)+IF(AND(B71="Yes",H71="N/A"),L71,I71)</f>
        <v>59</v>
      </c>
      <c r="J83" s="2">
        <f>SUM(J63:J65,J67:J70,J72:J77)+IF(AND(B66="Yes",H66="N/A"),L66,J66)+IF(AND(B71="Yes",H71="N/A"),L71,J71)</f>
        <v>177</v>
      </c>
      <c r="M83" s="2">
        <f>SUM(M63:M77)</f>
        <v>16</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183</v>
      </c>
      <c r="D86" s="2"/>
      <c r="E86" s="1">
        <f>IF(F86&gt;0,ROUND(((100*F86/J86)+F12+F46),0),0)</f>
        <v>0</v>
      </c>
      <c r="F86" s="1">
        <f>IF(AND(B28="",B34="",B35="",B36="",B42="",B47="",B60=""),0,SUM(F81,F82))</f>
        <v>0</v>
      </c>
      <c r="G86" s="59" t="s">
        <v>120</v>
      </c>
      <c r="H86" s="1">
        <v>25</v>
      </c>
      <c r="I86" s="2">
        <f>I81+I82</f>
        <v>30</v>
      </c>
      <c r="J86" s="3">
        <f>I81+I82+J81+J82</f>
        <v>117</v>
      </c>
      <c r="L86" s="1">
        <f>IF(M86=0,0,ROUND(((100*M86/J86)+M12+M46),0))</f>
        <v>0</v>
      </c>
      <c r="M86" s="1">
        <f>IF(AND(H28="",H29="",H30="",H31="",H32="",H33="",H34="",H35="",H36="",H37="",H38="",H39="",H40="",H41="",H42="",H43="",H44="",H45="",H47="",H48="",H49="",H50="",H51="",H52="",H53="",H54="",H55="",H56="",H57="",H58="",H59="",H60=""),0,SUM(M81,M82))</f>
        <v>0</v>
      </c>
    </row>
    <row r="87" spans="1:15" x14ac:dyDescent="0.2">
      <c r="A87" s="59" t="s">
        <v>121</v>
      </c>
      <c r="B87" s="1">
        <v>75</v>
      </c>
      <c r="C87" s="2">
        <f>SUM(C14:C15,C17:C19,C24,C25,C63:C64,C66:C73)+IF(H16="N/A",L16,0)+IF(H25="N/A",L25-J25,0)+IF(H66="N/A",L66-J66,0)+IF(H71="N/A",L71-J71,0)</f>
        <v>243</v>
      </c>
      <c r="D87" s="2"/>
      <c r="E87" s="1">
        <f>IF(F87&gt;0,ROUND(((100*F87/J87)+F12),0),0)</f>
        <v>46</v>
      </c>
      <c r="F87" s="1">
        <f>IF(AND(B63="",B64="",B66="",B67="",B68="",B69="",B70="",B71="",B72="",B73=""),0,SUM(F81,F83))</f>
        <v>162</v>
      </c>
      <c r="G87" s="59" t="s">
        <v>121</v>
      </c>
      <c r="H87" s="1">
        <v>25</v>
      </c>
      <c r="I87" s="1">
        <f>I81+I83</f>
        <v>89</v>
      </c>
      <c r="J87" s="3">
        <f>I81+I83+J81+J83</f>
        <v>353</v>
      </c>
      <c r="L87" s="1">
        <f>IF(M87=0,0,ROUND(((100*M87/J87)+M12),0))</f>
        <v>1</v>
      </c>
      <c r="M87" s="1">
        <f>IF(AND(H63="",H64="",H65="",H66="",H67="",H68="",H69="",H70="",H71="",H72="",H73="",H74="",H75="",H76="",H77=""),0,SUM(M81,M83))</f>
        <v>2</v>
      </c>
    </row>
    <row r="88" spans="1:15" x14ac:dyDescent="0.2">
      <c r="E88" s="67"/>
    </row>
    <row r="91" spans="1:15" x14ac:dyDescent="0.2">
      <c r="F91" s="4"/>
      <c r="H91" s="2" t="s">
        <v>122</v>
      </c>
    </row>
    <row r="92" spans="1:15" x14ac:dyDescent="0.2">
      <c r="G92" s="59" t="s">
        <v>120</v>
      </c>
      <c r="H92" s="1">
        <f>IF(E86+L86&lt;0,0,IF(E86+L86&gt;100,100,E86+L86))</f>
        <v>0</v>
      </c>
    </row>
    <row r="93" spans="1:15" x14ac:dyDescent="0.2">
      <c r="G93" s="59" t="s">
        <v>121</v>
      </c>
      <c r="H93" s="1">
        <f>IF((E87+L87)&lt;0,0,IF(E87+L87&gt;100,100,E87+L87))</f>
        <v>47</v>
      </c>
    </row>
    <row r="94" spans="1:15" x14ac:dyDescent="0.2">
      <c r="O94" s="1"/>
    </row>
    <row r="95" spans="1:15" x14ac:dyDescent="0.2">
      <c r="C95" s="68"/>
      <c r="F95" s="68"/>
      <c r="I95" s="1"/>
      <c r="J95" s="1"/>
    </row>
    <row r="96" spans="1:15" x14ac:dyDescent="0.2">
      <c r="C96" s="68"/>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ageMargins left="0.7" right="0.7" top="0.75" bottom="0.75" header="0.3" footer="0.3"/>
  <pageSetup orientation="portrait" r:id="rId1"/>
  <headerFooter>
    <oddHeader>&amp;CDRAFT - Do not quote or cite</oddHead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zoomScaleNormal="100" workbookViewId="0">
      <selection activeCell="B1" sqref="B1:G1"/>
    </sheetView>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6" x14ac:dyDescent="0.2">
      <c r="A1" s="76" t="s">
        <v>0</v>
      </c>
      <c r="B1" s="100" t="s">
        <v>441</v>
      </c>
      <c r="C1" s="101"/>
      <c r="D1" s="101"/>
      <c r="E1" s="101"/>
      <c r="F1" s="101"/>
      <c r="G1" s="101"/>
    </row>
    <row r="2" spans="1:16" x14ac:dyDescent="0.2">
      <c r="A2" s="76" t="s">
        <v>1</v>
      </c>
      <c r="B2" s="100" t="s">
        <v>437</v>
      </c>
      <c r="C2" s="101"/>
      <c r="D2" s="101"/>
      <c r="E2" s="101"/>
      <c r="F2" s="101"/>
      <c r="G2" s="101"/>
    </row>
    <row r="3" spans="1:16" x14ac:dyDescent="0.2">
      <c r="A3" s="76" t="s">
        <v>2</v>
      </c>
      <c r="B3" s="100" t="s">
        <v>434</v>
      </c>
      <c r="C3" s="101"/>
      <c r="D3" s="101"/>
      <c r="E3" s="101"/>
      <c r="F3" s="101"/>
      <c r="G3" s="101"/>
      <c r="N3" s="5"/>
    </row>
    <row r="4" spans="1:16" x14ac:dyDescent="0.2">
      <c r="A4" s="76" t="s">
        <v>3</v>
      </c>
      <c r="B4" s="100" t="s">
        <v>433</v>
      </c>
      <c r="C4" s="101"/>
      <c r="D4" s="101"/>
      <c r="E4" s="101"/>
      <c r="F4" s="101"/>
      <c r="G4" s="101"/>
    </row>
    <row r="5" spans="1:16" x14ac:dyDescent="0.2">
      <c r="A5" s="76" t="s">
        <v>4</v>
      </c>
      <c r="B5" s="100" t="s">
        <v>433</v>
      </c>
      <c r="C5" s="101"/>
      <c r="D5" s="101"/>
      <c r="E5" s="101"/>
      <c r="F5" s="101"/>
      <c r="G5" s="101"/>
    </row>
    <row r="7" spans="1:16" ht="23.25" x14ac:dyDescent="0.2">
      <c r="A7" s="96" t="s">
        <v>5</v>
      </c>
      <c r="B7" s="97"/>
      <c r="C7" s="97"/>
      <c r="D7" s="97"/>
      <c r="E7" s="97"/>
      <c r="F7" s="97"/>
      <c r="G7" s="97"/>
      <c r="H7" s="6">
        <f>IF(AND(H92=0,H93=0),0,IF(AND(H92&gt;0,H93&gt;0),((H92+H93)/2),IF(H93&gt;0,H93,H92)))</f>
        <v>48.5</v>
      </c>
    </row>
    <row r="8" spans="1:16" ht="12" customHeight="1" x14ac:dyDescent="0.2">
      <c r="A8" s="7"/>
      <c r="B8" s="8"/>
      <c r="C8" s="8"/>
      <c r="D8" s="8"/>
      <c r="E8" s="8"/>
      <c r="F8" s="8"/>
      <c r="G8" s="8"/>
      <c r="H8" s="6"/>
    </row>
    <row r="9" spans="1:16" ht="7.5" customHeight="1" x14ac:dyDescent="0.2">
      <c r="B9" s="9"/>
      <c r="J9" s="2" t="s">
        <v>6</v>
      </c>
      <c r="K9" s="2" t="s">
        <v>7</v>
      </c>
      <c r="L9" s="2" t="s">
        <v>8</v>
      </c>
    </row>
    <row r="10" spans="1:16" ht="63" x14ac:dyDescent="0.2">
      <c r="A10" s="10" t="s">
        <v>9</v>
      </c>
      <c r="B10" s="11" t="s">
        <v>10</v>
      </c>
      <c r="C10" s="12" t="s">
        <v>6</v>
      </c>
      <c r="D10" s="13" t="s">
        <v>7</v>
      </c>
      <c r="E10" s="14" t="s">
        <v>8</v>
      </c>
      <c r="F10" s="13" t="s">
        <v>11</v>
      </c>
      <c r="G10" s="10" t="s">
        <v>12</v>
      </c>
      <c r="H10" s="15" t="s">
        <v>10</v>
      </c>
      <c r="I10" s="16" t="s">
        <v>13</v>
      </c>
      <c r="J10" s="16" t="s">
        <v>14</v>
      </c>
      <c r="K10" s="16" t="s">
        <v>7</v>
      </c>
      <c r="L10" s="16" t="s">
        <v>8</v>
      </c>
      <c r="M10" s="16" t="s">
        <v>11</v>
      </c>
      <c r="N10" s="17" t="s">
        <v>15</v>
      </c>
    </row>
    <row r="11" spans="1:16" ht="18.75" x14ac:dyDescent="0.2">
      <c r="A11" s="91" t="s">
        <v>16</v>
      </c>
      <c r="B11" s="91"/>
      <c r="C11" s="91"/>
      <c r="D11" s="91"/>
      <c r="E11" s="91"/>
      <c r="F11" s="91"/>
      <c r="G11" s="91"/>
      <c r="H11" s="91"/>
      <c r="I11" s="91"/>
      <c r="J11" s="91"/>
      <c r="K11" s="91"/>
      <c r="L11" s="91"/>
      <c r="M11" s="91"/>
      <c r="N11" s="18"/>
    </row>
    <row r="12" spans="1:16"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135</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6" ht="28.5" x14ac:dyDescent="0.2">
      <c r="A13" s="28"/>
      <c r="B13" s="22"/>
      <c r="C13" s="22"/>
      <c r="D13" s="22"/>
      <c r="E13" s="22"/>
      <c r="F13" s="22"/>
      <c r="G13" s="19" t="s">
        <v>19</v>
      </c>
      <c r="H13" s="78"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6"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136</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6" s="3" customFormat="1" ht="89.25" customHeight="1" x14ac:dyDescent="0.2">
      <c r="A15" s="49" t="s">
        <v>21</v>
      </c>
      <c r="B15" s="47" t="s">
        <v>7</v>
      </c>
      <c r="C15" s="34">
        <v>6</v>
      </c>
      <c r="D15" s="34">
        <v>0</v>
      </c>
      <c r="E15" s="34"/>
      <c r="F15" s="34">
        <f t="shared" ref="F15:F19" si="0">IF(B15="Yes",C15,D15)</f>
        <v>0</v>
      </c>
      <c r="G15" s="19" t="s">
        <v>22</v>
      </c>
      <c r="H15" s="47" t="s">
        <v>7</v>
      </c>
      <c r="I15" s="36">
        <v>2</v>
      </c>
      <c r="J15" s="36">
        <v>6</v>
      </c>
      <c r="K15" s="36">
        <v>-6</v>
      </c>
      <c r="L15" s="36"/>
      <c r="M15" s="36">
        <f>IF(F15=0,IF(OR(H15="No",H15=""),0,IF(AND(F15=0,H15="Yes"),I15+J15,0)),IF(AND(F15=C15,H15="Yes"),I15,IF(H15="No",K15,0)))</f>
        <v>0</v>
      </c>
      <c r="N15" s="26"/>
      <c r="P15" s="7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row>
    <row r="16" spans="1:16"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47" t="s">
        <v>7</v>
      </c>
      <c r="C17" s="32">
        <v>3</v>
      </c>
      <c r="D17" s="32">
        <v>0</v>
      </c>
      <c r="E17" s="33"/>
      <c r="F17" s="34">
        <f t="shared" si="0"/>
        <v>0</v>
      </c>
      <c r="G17" s="35" t="s">
        <v>24</v>
      </c>
      <c r="H17" s="47" t="s">
        <v>7</v>
      </c>
      <c r="I17" s="36">
        <v>1</v>
      </c>
      <c r="J17" s="36">
        <v>3</v>
      </c>
      <c r="K17" s="36">
        <v>-3</v>
      </c>
      <c r="L17" s="37"/>
      <c r="M17" s="36">
        <f>IF(F17=0,IF(OR(H17="No",H17=""),0,IF(AND(F17=0,H17="Yes"),I17+J17,0)),IF(AND(F17=C17,H17="Yes"),I17,IF(H17="No",K17,0)))</f>
        <v>0</v>
      </c>
      <c r="N17" s="26"/>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47" t="s">
        <v>6</v>
      </c>
      <c r="C18" s="32">
        <v>6</v>
      </c>
      <c r="D18" s="32">
        <v>0</v>
      </c>
      <c r="E18" s="33"/>
      <c r="F18" s="34">
        <f t="shared" si="0"/>
        <v>6</v>
      </c>
      <c r="G18" s="35" t="s">
        <v>25</v>
      </c>
      <c r="H18" s="47" t="s">
        <v>7</v>
      </c>
      <c r="I18" s="36">
        <v>2</v>
      </c>
      <c r="J18" s="36">
        <v>6</v>
      </c>
      <c r="K18" s="36">
        <v>-6</v>
      </c>
      <c r="L18" s="37"/>
      <c r="M18" s="36">
        <f>IF(F18=0,IF(OR(H18="No",H18=""),0,IF(AND(F18=0,H18="Yes"),I18+J18,0)),IF(AND(F18=C18,H18="Yes"),I18,IF(H18="No",K18,0)))</f>
        <v>-6</v>
      </c>
      <c r="N18" s="26" t="s">
        <v>137</v>
      </c>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47" t="s">
        <v>6</v>
      </c>
      <c r="C19" s="32">
        <v>60</v>
      </c>
      <c r="D19" s="32">
        <v>0</v>
      </c>
      <c r="E19" s="33"/>
      <c r="F19" s="34">
        <f t="shared" si="0"/>
        <v>60</v>
      </c>
      <c r="G19" s="19" t="s">
        <v>27</v>
      </c>
      <c r="H19" s="47" t="s">
        <v>7</v>
      </c>
      <c r="I19" s="36">
        <v>4</v>
      </c>
      <c r="J19" s="36">
        <v>12</v>
      </c>
      <c r="K19" s="36">
        <v>-12</v>
      </c>
      <c r="L19" s="37"/>
      <c r="M19" s="36">
        <f>IF(F19=0,IF(OR(H19="No",H19=""),0,IF(AND(F19=0,H19="Yes"),I19+J19,0)),IF(AND(F19=C19,H19="Yes"),I19,IF(H19="No",K19,0)))</f>
        <v>-12</v>
      </c>
      <c r="N19" s="26"/>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47" t="s">
        <v>7</v>
      </c>
      <c r="I20" s="36">
        <v>4</v>
      </c>
      <c r="J20" s="36">
        <v>12</v>
      </c>
      <c r="K20" s="36">
        <v>-12</v>
      </c>
      <c r="L20" s="37"/>
      <c r="M20" s="36">
        <f>IF(F19=0,IF(OR(H20="No",H20=""),0,IF(AND(F19=0,H20="Yes"),I20+J20,0)),IF(AND(F19=C19,H20="Yes"),I20,IF(H20="No",K20,0)))</f>
        <v>-12</v>
      </c>
      <c r="N20" s="26"/>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t="s">
        <v>138</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t="s">
        <v>139</v>
      </c>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47" t="s">
        <v>7</v>
      </c>
      <c r="C24" s="34">
        <v>9</v>
      </c>
      <c r="D24" s="34">
        <v>0</v>
      </c>
      <c r="E24" s="34"/>
      <c r="F24" s="34">
        <f t="shared" ref="F24" si="1">IF(B24="Yes",C24,D24)</f>
        <v>0</v>
      </c>
      <c r="G24" s="19" t="s">
        <v>33</v>
      </c>
      <c r="H24" s="47" t="s">
        <v>7</v>
      </c>
      <c r="I24" s="36">
        <v>3</v>
      </c>
      <c r="J24" s="36">
        <v>9</v>
      </c>
      <c r="K24" s="36">
        <v>-9</v>
      </c>
      <c r="L24" s="36"/>
      <c r="M24" s="36">
        <f>IF(F24=0,IF(OR(H24="No",H24=""),0,IF(AND(F24=0,H24="Yes"),I24+J24,0)),IF(AND(F24=C24,H24="Yes"),I24,IF(H24="No",K24,0)))</f>
        <v>0</v>
      </c>
      <c r="N24" s="43"/>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47" t="s">
        <v>7</v>
      </c>
      <c r="C25" s="32">
        <v>0</v>
      </c>
      <c r="D25" s="32">
        <v>0</v>
      </c>
      <c r="E25" s="33"/>
      <c r="F25" s="34">
        <f>IF(B25="Yes",C25,D25)</f>
        <v>0</v>
      </c>
      <c r="G25" s="19" t="s">
        <v>35</v>
      </c>
      <c r="H25" s="47" t="s">
        <v>8</v>
      </c>
      <c r="I25" s="36">
        <v>0</v>
      </c>
      <c r="J25" s="36">
        <v>0</v>
      </c>
      <c r="K25" s="36">
        <v>-111</v>
      </c>
      <c r="L25" s="36">
        <v>0</v>
      </c>
      <c r="M25" s="41">
        <f>IF(F25=0,IF(H25="No",K25,IF(H25="Yes",I25+J25,IF(H25="No",K25,0))),IF(AND(F25=C25,H25="Yes"),I25,IF(H25="No",K25,0)))</f>
        <v>0</v>
      </c>
      <c r="N25" s="26" t="s">
        <v>140</v>
      </c>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10" t="s">
        <v>37</v>
      </c>
      <c r="B27" s="44"/>
      <c r="C27" s="22"/>
      <c r="D27" s="22"/>
      <c r="E27" s="22"/>
      <c r="F27" s="22"/>
      <c r="G27" s="45"/>
      <c r="H27" s="45"/>
      <c r="I27" s="22"/>
      <c r="J27" s="22"/>
      <c r="K27" s="22"/>
      <c r="L27" s="22"/>
      <c r="M27" s="22"/>
      <c r="N27" s="28"/>
      <c r="P27" s="29"/>
      <c r="Q27" s="3"/>
    </row>
    <row r="28" spans="1:17" ht="40.5" customHeight="1" x14ac:dyDescent="0.2">
      <c r="A28" s="30" t="s">
        <v>38</v>
      </c>
      <c r="B28" s="31" t="s">
        <v>6</v>
      </c>
      <c r="C28" s="32">
        <v>54</v>
      </c>
      <c r="D28" s="32">
        <v>0</v>
      </c>
      <c r="E28" s="33"/>
      <c r="F28" s="34">
        <f t="shared" ref="F28:F36" si="2">IF(B28="Yes",C28,D28)</f>
        <v>54</v>
      </c>
      <c r="G28" s="35" t="s">
        <v>39</v>
      </c>
      <c r="H28" s="31" t="s">
        <v>6</v>
      </c>
      <c r="I28" s="36">
        <v>3</v>
      </c>
      <c r="J28" s="36">
        <v>9</v>
      </c>
      <c r="K28" s="36">
        <v>-9</v>
      </c>
      <c r="L28" s="37"/>
      <c r="M28" s="36">
        <f>IF(F28=0,IF(OR(H28="No",H28=""),0,IF(AND(F28=0,H28="Yes"),I28+J28,0)),IF(AND(F28=C28,H28="Yes"),I28,IF(H28="No",K28,0)))</f>
        <v>3</v>
      </c>
      <c r="N28" s="26"/>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6</v>
      </c>
      <c r="I29" s="36">
        <v>3</v>
      </c>
      <c r="J29" s="36">
        <v>9</v>
      </c>
      <c r="K29" s="36">
        <v>-9</v>
      </c>
      <c r="L29" s="37"/>
      <c r="M29" s="36">
        <f>IF(F28=0,IF(OR(H29="No",H29=""),0,IF(AND(F28=0,H29="Yes"),I29+J29,0)),IF(AND(F28=C28,H29="Yes"),I29,IF(H29="No",K29,0)))</f>
        <v>3</v>
      </c>
      <c r="N29" s="26" t="str">
        <f t="shared" ref="N29:N59" si="3">P29</f>
        <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3</v>
      </c>
      <c r="N30" s="26" t="str">
        <f t="shared" si="3"/>
        <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3</v>
      </c>
      <c r="N31" s="26" t="str">
        <f t="shared" si="3"/>
        <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t="str">
        <f t="shared" si="3"/>
        <v/>
      </c>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3</v>
      </c>
      <c r="N33" s="26" t="str">
        <f t="shared" si="3"/>
        <v/>
      </c>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tr">
        <f t="shared" si="3"/>
        <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t="s">
        <v>141</v>
      </c>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6</v>
      </c>
      <c r="I36" s="36">
        <v>4</v>
      </c>
      <c r="J36" s="36">
        <v>12</v>
      </c>
      <c r="K36" s="36">
        <v>-24</v>
      </c>
      <c r="L36" s="37"/>
      <c r="M36" s="36">
        <f>IF(F36=0,IF(OR(H36="No",H36=""),0,IF(AND(F36=0,H36="Yes"),I36+J36,0)),IF(AND(F36=C36,H36="Yes"),I36,IF(H36="No",K36,0)))</f>
        <v>4</v>
      </c>
      <c r="N36" s="26" t="str">
        <f t="shared" si="3"/>
        <v/>
      </c>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7</v>
      </c>
      <c r="I37" s="36">
        <v>10</v>
      </c>
      <c r="J37" s="36">
        <v>30</v>
      </c>
      <c r="K37" s="36">
        <v>-180</v>
      </c>
      <c r="L37" s="37"/>
      <c r="M37" s="41">
        <f>IF(F36=0,IF(H37="No",K37,IF(H37="Yes",I37+J37,IF(H37="No",K37,0))),IF(AND(F36=C36,H37="Yes"),I37,IF(H37="No",K37,0)))</f>
        <v>-180</v>
      </c>
      <c r="N37" s="26" t="s">
        <v>142</v>
      </c>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t="str">
        <f t="shared" si="3"/>
        <v/>
      </c>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8</v>
      </c>
      <c r="N39" s="26" t="str">
        <f t="shared" si="3"/>
        <v/>
      </c>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t="str">
        <f t="shared" si="3"/>
        <v/>
      </c>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t="str">
        <f t="shared" si="3"/>
        <v/>
      </c>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6</v>
      </c>
      <c r="C42" s="32">
        <v>30</v>
      </c>
      <c r="D42" s="32">
        <v>0</v>
      </c>
      <c r="E42" s="33"/>
      <c r="F42" s="34">
        <f t="shared" ref="F42" si="4">IF(B42="Yes",C42,D42)</f>
        <v>30</v>
      </c>
      <c r="G42" s="35" t="s">
        <v>57</v>
      </c>
      <c r="H42" s="31" t="s">
        <v>6</v>
      </c>
      <c r="I42" s="36">
        <v>2</v>
      </c>
      <c r="J42" s="36">
        <v>6</v>
      </c>
      <c r="K42" s="36">
        <v>-6</v>
      </c>
      <c r="L42" s="37"/>
      <c r="M42" s="36">
        <f>IF(F42=0,IF(OR(H42="No",H42=""),0,IF(AND(F42=0,H42="Yes"),I42+J42,0)),IF(AND(F42=C42,H42="Yes"),I42,IF(H42="No",K42,0)))</f>
        <v>2</v>
      </c>
      <c r="N42" s="26" t="str">
        <f t="shared" si="3"/>
        <v/>
      </c>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t="str">
        <f t="shared" si="3"/>
        <v/>
      </c>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t="str">
        <f t="shared" si="3"/>
        <v/>
      </c>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t="str">
        <f t="shared" si="3"/>
        <v/>
      </c>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6</v>
      </c>
      <c r="I46" s="36">
        <v>0</v>
      </c>
      <c r="J46" s="36">
        <v>2</v>
      </c>
      <c r="K46" s="36">
        <v>-2</v>
      </c>
      <c r="L46" s="37"/>
      <c r="M46" s="36">
        <f t="shared" ref="M46:M47" si="5">IF(F46=0,IF(OR(H46="No",H46=""),0,IF(AND(F46=0,H46="Yes"),I46+J46,0)),IF(AND(F46=C46,H46="Yes"),I46,IF(H46="No",K46,0)))</f>
        <v>2</v>
      </c>
      <c r="N46" s="26" t="str">
        <f t="shared" si="3"/>
        <v/>
      </c>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5"/>
        <v>12</v>
      </c>
      <c r="N47" s="26" t="str">
        <f t="shared" si="3"/>
        <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t="str">
        <f t="shared" si="3"/>
        <v/>
      </c>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t="str">
        <f t="shared" si="3"/>
        <v/>
      </c>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6</v>
      </c>
      <c r="I50" s="36">
        <v>3</v>
      </c>
      <c r="J50" s="36">
        <v>9</v>
      </c>
      <c r="K50" s="36">
        <v>-9</v>
      </c>
      <c r="L50" s="36">
        <v>0</v>
      </c>
      <c r="M50" s="36">
        <f>IF(F47=0,IF(OR(H50="No",H50=""),0,IF(AND(F47=0,H50="Yes"),I50+J50,0)),IF(AND(F47=C47,H50="Yes"),I50,IF(H50="No",K50,0)))</f>
        <v>12</v>
      </c>
      <c r="N50" s="26" t="str">
        <f t="shared" si="3"/>
        <v/>
      </c>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t="str">
        <f t="shared" si="3"/>
        <v/>
      </c>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t="s">
        <v>7</v>
      </c>
      <c r="I52" s="36">
        <v>5</v>
      </c>
      <c r="J52" s="36">
        <v>15</v>
      </c>
      <c r="K52" s="36">
        <v>-15</v>
      </c>
      <c r="L52" s="37"/>
      <c r="M52" s="36">
        <f>IF(F47=0,IF(OR(H52="No",H52=""),0,IF(AND(F47=0,H52="Yes"),I52+J52,0)),IF(AND(F47=C47,H52="Yes"),I52,IF(H52="No",K52,0)))</f>
        <v>0</v>
      </c>
      <c r="N52" s="26" t="str">
        <f t="shared" si="3"/>
        <v/>
      </c>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7</v>
      </c>
      <c r="I53" s="36">
        <v>4</v>
      </c>
      <c r="J53" s="36">
        <v>12</v>
      </c>
      <c r="K53" s="36">
        <v>-12</v>
      </c>
      <c r="L53" s="36">
        <v>0</v>
      </c>
      <c r="M53" s="36">
        <f>IF(F47=0,IF(OR(H53="No",H53=""),0,IF(AND(F47=0,H53="Yes"),I53+J53,0)),IF(AND(F47=C47,H53="Yes"),I53,IF(H53="No",K53,0)))</f>
        <v>0</v>
      </c>
      <c r="N53" s="26" t="str">
        <f t="shared" si="3"/>
        <v/>
      </c>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7</v>
      </c>
      <c r="I54" s="36">
        <v>4</v>
      </c>
      <c r="J54" s="36">
        <v>12</v>
      </c>
      <c r="K54" s="36">
        <v>-12</v>
      </c>
      <c r="L54" s="36">
        <v>0</v>
      </c>
      <c r="M54" s="36">
        <f>IF(F47=0,IF(OR(H54="No",H54=""),0,IF(AND(F47=0,H54="Yes"),I54+J54,0)),IF(AND(F47=C47,H54="Yes"),I54,IF(H54="No",K54,0)))</f>
        <v>0</v>
      </c>
      <c r="N54" s="26" t="s">
        <v>165</v>
      </c>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6</v>
      </c>
      <c r="I55" s="36">
        <v>4</v>
      </c>
      <c r="J55" s="36">
        <v>12</v>
      </c>
      <c r="K55" s="36">
        <v>-12</v>
      </c>
      <c r="L55" s="36">
        <v>0</v>
      </c>
      <c r="M55" s="36">
        <f>IF(F47=0,IF(OR(H55="No",H55=""),0,IF(AND(F47=0,H55="Yes"),I55+J55,0)),IF(AND(F47=C47,H55="Yes"),I55,IF(H55="No",K55,0)))</f>
        <v>16</v>
      </c>
      <c r="N55" s="26" t="str">
        <f t="shared" si="3"/>
        <v/>
      </c>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t="str">
        <f t="shared" si="3"/>
        <v/>
      </c>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t="str">
        <f t="shared" si="3"/>
        <v/>
      </c>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t="str">
        <f t="shared" si="3"/>
        <v/>
      </c>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t="str">
        <f t="shared" si="3"/>
        <v/>
      </c>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6">IF(B60="Yes",C60,D60)</f>
        <v>12</v>
      </c>
      <c r="G60" s="35" t="s">
        <v>77</v>
      </c>
      <c r="H60" s="31" t="s">
        <v>7</v>
      </c>
      <c r="I60" s="36">
        <v>4</v>
      </c>
      <c r="J60" s="36">
        <v>12</v>
      </c>
      <c r="K60" s="36">
        <v>-12</v>
      </c>
      <c r="L60" s="37"/>
      <c r="M60" s="36">
        <f>IF(F60=0,IF(OR(H60="No",H60=""),0,IF(AND(F60=0,H60="Yes"),I60+J60,0)),IF(AND(F60=C60,H60="Yes"),I60,IF(H60="No",K60,0)))</f>
        <v>-12</v>
      </c>
      <c r="N60" s="26" t="s">
        <v>143</v>
      </c>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10"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7">IF(B63="Yes",C63,D63)</f>
        <v>3</v>
      </c>
      <c r="G63" s="30" t="s">
        <v>79</v>
      </c>
      <c r="H63" s="31" t="s">
        <v>6</v>
      </c>
      <c r="I63" s="34">
        <v>1</v>
      </c>
      <c r="J63" s="34">
        <v>3</v>
      </c>
      <c r="K63" s="34">
        <v>-3</v>
      </c>
      <c r="L63" s="33"/>
      <c r="M63" s="34">
        <f t="shared" ref="M63:M73" si="8">IF(F63=0,IF(OR(H63="No",H63=""),0,IF(AND(F63=0,H63="Yes"),I63+J63,0)),IF(AND(F63=C63,H63="Yes"),I63,IF(H63="No",K63,0)))</f>
        <v>1</v>
      </c>
      <c r="N63" s="49"/>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7"/>
        <v>27</v>
      </c>
      <c r="G64" s="30" t="s">
        <v>81</v>
      </c>
      <c r="H64" s="31" t="s">
        <v>6</v>
      </c>
      <c r="I64" s="34">
        <v>4</v>
      </c>
      <c r="J64" s="34">
        <v>12</v>
      </c>
      <c r="K64" s="34">
        <v>-12</v>
      </c>
      <c r="L64" s="33"/>
      <c r="M64" s="34">
        <f t="shared" si="8"/>
        <v>4</v>
      </c>
      <c r="N64" s="49"/>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31" t="s">
        <v>6</v>
      </c>
      <c r="I65" s="34">
        <v>5</v>
      </c>
      <c r="J65" s="34">
        <v>15</v>
      </c>
      <c r="K65" s="34">
        <v>-15</v>
      </c>
      <c r="L65" s="33"/>
      <c r="M65" s="34">
        <f>IF(F64=0,IF(OR(H65="No",H65=""),0,IF(AND(F64=0,H65="Yes"),I65+J65,0)),IF(AND(F64=C64,H65="Yes"),I65,IF(H65="No",K65,0)))</f>
        <v>5</v>
      </c>
      <c r="N65" s="49"/>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47" t="s">
        <v>7</v>
      </c>
      <c r="C66" s="32">
        <v>9</v>
      </c>
      <c r="D66" s="32">
        <v>0</v>
      </c>
      <c r="E66" s="33"/>
      <c r="F66" s="34">
        <f t="shared" ref="F66:F70" si="9">IF(B66="Yes",C66,D66)</f>
        <v>0</v>
      </c>
      <c r="G66" s="30" t="s">
        <v>84</v>
      </c>
      <c r="H66" s="31" t="s">
        <v>7</v>
      </c>
      <c r="I66" s="34">
        <v>3</v>
      </c>
      <c r="J66" s="34">
        <v>9</v>
      </c>
      <c r="K66" s="34">
        <v>-9</v>
      </c>
      <c r="L66" s="34">
        <v>0</v>
      </c>
      <c r="M66" s="34">
        <f t="shared" si="8"/>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47" t="s">
        <v>7</v>
      </c>
      <c r="C67" s="32">
        <v>12</v>
      </c>
      <c r="D67" s="32">
        <v>0</v>
      </c>
      <c r="E67" s="33"/>
      <c r="F67" s="34">
        <f t="shared" si="9"/>
        <v>0</v>
      </c>
      <c r="G67" s="46" t="s">
        <v>86</v>
      </c>
      <c r="H67" s="31" t="s">
        <v>7</v>
      </c>
      <c r="I67" s="34">
        <v>4</v>
      </c>
      <c r="J67" s="34">
        <v>12</v>
      </c>
      <c r="K67" s="34">
        <v>-12</v>
      </c>
      <c r="L67" s="33"/>
      <c r="M67" s="34">
        <f t="shared" si="8"/>
        <v>0</v>
      </c>
      <c r="N67" s="51"/>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47" t="s">
        <v>6</v>
      </c>
      <c r="C68" s="32">
        <v>12</v>
      </c>
      <c r="D68" s="32">
        <v>0</v>
      </c>
      <c r="E68" s="33"/>
      <c r="F68" s="34">
        <f t="shared" si="9"/>
        <v>12</v>
      </c>
      <c r="G68" s="46" t="s">
        <v>88</v>
      </c>
      <c r="H68" s="31" t="s">
        <v>6</v>
      </c>
      <c r="I68" s="34">
        <v>4</v>
      </c>
      <c r="J68" s="34">
        <v>12</v>
      </c>
      <c r="K68" s="34">
        <v>-12</v>
      </c>
      <c r="L68" s="33"/>
      <c r="M68" s="34">
        <f t="shared" si="8"/>
        <v>4</v>
      </c>
      <c r="N68" s="49"/>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47" t="s">
        <v>6</v>
      </c>
      <c r="C69" s="32">
        <v>9</v>
      </c>
      <c r="D69" s="32">
        <v>0</v>
      </c>
      <c r="E69" s="33"/>
      <c r="F69" s="34">
        <f t="shared" si="9"/>
        <v>9</v>
      </c>
      <c r="G69" s="30" t="s">
        <v>90</v>
      </c>
      <c r="H69" s="31" t="s">
        <v>6</v>
      </c>
      <c r="I69" s="34">
        <v>3</v>
      </c>
      <c r="J69" s="34">
        <v>9</v>
      </c>
      <c r="K69" s="34">
        <v>-9</v>
      </c>
      <c r="L69" s="33"/>
      <c r="M69" s="34">
        <f t="shared" si="8"/>
        <v>3</v>
      </c>
      <c r="N69" s="49" t="s">
        <v>133</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47" t="s">
        <v>6</v>
      </c>
      <c r="C70" s="32">
        <v>24</v>
      </c>
      <c r="D70" s="32">
        <v>0</v>
      </c>
      <c r="E70" s="33"/>
      <c r="F70" s="34">
        <f t="shared" si="9"/>
        <v>24</v>
      </c>
      <c r="G70" s="30" t="s">
        <v>92</v>
      </c>
      <c r="H70" s="31" t="s">
        <v>6</v>
      </c>
      <c r="I70" s="34">
        <v>8</v>
      </c>
      <c r="J70" s="34">
        <v>24</v>
      </c>
      <c r="K70" s="34">
        <v>-120</v>
      </c>
      <c r="L70" s="33"/>
      <c r="M70" s="34">
        <f t="shared" si="8"/>
        <v>8</v>
      </c>
      <c r="N70" s="51"/>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47"/>
      <c r="C71" s="32">
        <v>12</v>
      </c>
      <c r="D71" s="32">
        <v>0</v>
      </c>
      <c r="E71" s="32">
        <v>0</v>
      </c>
      <c r="F71" s="34">
        <f>IF(B71="Yes",C71,(IF(B71="No",D71,E71)))</f>
        <v>0</v>
      </c>
      <c r="G71" s="30" t="s">
        <v>94</v>
      </c>
      <c r="H71" s="31" t="s">
        <v>8</v>
      </c>
      <c r="I71" s="34">
        <v>4</v>
      </c>
      <c r="J71" s="34">
        <v>12</v>
      </c>
      <c r="K71" s="34">
        <v>-12</v>
      </c>
      <c r="L71" s="34">
        <v>0</v>
      </c>
      <c r="M71" s="34">
        <f t="shared" si="8"/>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47"/>
      <c r="C72" s="32">
        <v>15</v>
      </c>
      <c r="D72" s="32">
        <v>0</v>
      </c>
      <c r="E72" s="33"/>
      <c r="F72" s="34">
        <f t="shared" ref="F72:F73" si="10">IF(B72="Yes",C72,D72)</f>
        <v>0</v>
      </c>
      <c r="G72" s="30" t="s">
        <v>96</v>
      </c>
      <c r="H72" s="31" t="s">
        <v>8</v>
      </c>
      <c r="I72" s="34">
        <v>5</v>
      </c>
      <c r="J72" s="34">
        <v>15</v>
      </c>
      <c r="K72" s="34">
        <v>-15</v>
      </c>
      <c r="L72" s="33"/>
      <c r="M72" s="34">
        <f t="shared" si="8"/>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10"/>
        <v>54</v>
      </c>
      <c r="G73" s="30" t="s">
        <v>98</v>
      </c>
      <c r="H73" s="31" t="s">
        <v>6</v>
      </c>
      <c r="I73" s="34">
        <v>3</v>
      </c>
      <c r="J73" s="34">
        <v>9</v>
      </c>
      <c r="K73" s="34">
        <v>-9</v>
      </c>
      <c r="L73" s="33"/>
      <c r="M73" s="34">
        <f t="shared" si="8"/>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31"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31"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31" t="s">
        <v>8</v>
      </c>
      <c r="I76" s="34">
        <v>4</v>
      </c>
      <c r="J76" s="34">
        <v>12</v>
      </c>
      <c r="K76" s="34">
        <v>-12</v>
      </c>
      <c r="L76" s="33"/>
      <c r="M76" s="34">
        <f>IF(F73=0,IF(OR(H76="No",H76=""),0,IF(AND(F73=0,H76="Yes"),I76+J76,0)),IF(AND(F73=C73,H76="Yes"),I76,IF(H76="No",K76,0)))</f>
        <v>0</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31" t="s">
        <v>144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55"/>
      <c r="B80" s="55"/>
      <c r="C80" s="55"/>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69</v>
      </c>
      <c r="H81" s="59" t="s">
        <v>107</v>
      </c>
      <c r="I81" s="3">
        <f>SUM(I13:I15,I17:I24)+IF(AND(B15="Yes",H16="N/A"),L16,I16)+IF(AND(B25="Yes",H25="N/A"),L25,I25)</f>
        <v>30</v>
      </c>
      <c r="J81" s="2">
        <f>SUM(J14:J15,J17:J23,C24,C25)+IF(H16="N/A",L16,0)+IF(H25="N/A",L25-J25,0)</f>
        <v>87</v>
      </c>
      <c r="M81" s="2">
        <f>SUM(M13:M25)</f>
        <v>-21</v>
      </c>
    </row>
    <row r="82" spans="1:15" x14ac:dyDescent="0.2">
      <c r="B82" s="54"/>
      <c r="D82" s="59" t="s">
        <v>108</v>
      </c>
      <c r="E82" s="2">
        <f>SUM(C28,C34:C36,C42,C47,C60)+IF(H40="N/A",L40-J40,0)+IF(H43="N/A",L43-J43,0)+IF(H44="N/A",L44-J44,0)+IF(H48="N/A",L48-J48,0)+IF(H50="N/A",L50-J50,0)+IF(H53="N/A",L53-J53,0)+IF(H54="N/A",L54-J54)+IF(H55="N/A",L55-J55,0)+IF(H56="N/A",L56-J56,0)+IF(H57="N/A",L57-J57,0)+IF(H59="N/A",L59-J59,0)</f>
        <v>315</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195</v>
      </c>
      <c r="H82" s="59" t="s">
        <v>109</v>
      </c>
      <c r="I82" s="3">
        <f>SUM(I28:I39,I41:I42,I45,I47,I49,I51:I52,I58,I60)+IF(H40="N/A",0,I40)+IF(H43="N/A",0,I43)+IF(H44="N/A",0,I44)+IF(H48="N/A",0,I48)+IF(H50="N/A",0,I50)+IF(H53="N/A",0,I53)+IF(H54="N/A",0,I54)+IF(H55="N/A",0,I55)+IF(H56="N/A",0,I56)+IF(H57="N/A",0,I57)+IF(H59="N/A",0,I59)</f>
        <v>105</v>
      </c>
      <c r="J82" s="2">
        <f>SUM(J28:J45,J47:J60)-IF(H40="N/A",J40,0)-IF(H43="N/A",J43,0)-IF(H44="N/A",J44,0)-IF(H48="N/A",J48,0)-IF(H50="N/A",J50,0)-IF(H53="N/A",J53,0)-IF(H54="N/A",J54)-IF(H55="N/A",J55,0)-IF(H56="N/A",J56,0)-IF(H57="N/A",J57,0)-IF(H59="N/A",J59,0)</f>
        <v>315</v>
      </c>
      <c r="M82" s="2">
        <f>SUM(M28:M45,M47:M60)</f>
        <v>-67</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39</v>
      </c>
    </row>
    <row r="84" spans="1:15" x14ac:dyDescent="0.2">
      <c r="A84" s="1" t="s">
        <v>145</v>
      </c>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396</v>
      </c>
      <c r="D86" s="2"/>
      <c r="E86" s="1">
        <f>IF(F86&gt;0,ROUND(((100*F86/J86)+F12+F46),0),0)</f>
        <v>51</v>
      </c>
      <c r="F86" s="1">
        <f>IF(AND(B28="",B34="",B35="",B36="",B42="",B47="",B60=""),0,SUM(F81,F82))</f>
        <v>264</v>
      </c>
      <c r="G86" s="59" t="s">
        <v>120</v>
      </c>
      <c r="H86" s="1">
        <v>25</v>
      </c>
      <c r="I86" s="2">
        <f>I81+I82</f>
        <v>135</v>
      </c>
      <c r="J86" s="3">
        <f>I81+I82+J81+J82</f>
        <v>537</v>
      </c>
      <c r="L86" s="1">
        <f>IF(M86=0,0,ROUND(((100*M86/J86)+M12+M46),0))</f>
        <v>-14</v>
      </c>
      <c r="M86" s="1">
        <f>IF(AND(H28="",H29="",H30="",H31="",H32="",H33="",H34="",H35="",H36="",H37="",H38="",H39="",H40="",H41="",H42="",H43="",H44="",H45="",H47="",H48="",H49="",H50="",H51="",H52="",H53="",H54="",H55="",H56="",H57="",H58="",H59="",H60=""),0,SUM(M81,M82))</f>
        <v>-88</v>
      </c>
    </row>
    <row r="87" spans="1:15" x14ac:dyDescent="0.2">
      <c r="A87" s="59" t="s">
        <v>121</v>
      </c>
      <c r="B87" s="1">
        <v>75</v>
      </c>
      <c r="C87" s="2">
        <f>SUM(C14:C15,C17:C19,C24,C25,C63:C64,C66:C73)+IF(H16="N/A",L16,0)+IF(H25="N/A",L25-J25,0)+IF(H66="N/A",L66-J66,0)+IF(H71="N/A",L71-J71,0)</f>
        <v>252</v>
      </c>
      <c r="D87" s="2"/>
      <c r="E87" s="1">
        <f>IF(F87&gt;0,ROUND(((100*F87/J87)+F12),0),0)</f>
        <v>55</v>
      </c>
      <c r="F87" s="1">
        <f>IF(AND(B63="",B64="",B66="",B67="",B68="",B69="",B70="",B71="",B72="",B73=""),0,SUM(F81,F83))</f>
        <v>186</v>
      </c>
      <c r="G87" s="59" t="s">
        <v>121</v>
      </c>
      <c r="H87" s="1">
        <v>25</v>
      </c>
      <c r="I87" s="1">
        <f>I81+I83</f>
        <v>89</v>
      </c>
      <c r="J87" s="3">
        <f>I81+I83+J81+J83</f>
        <v>353</v>
      </c>
      <c r="L87" s="1">
        <f>IF(M87=0,0,ROUND(((100*M87/J87)+M12),0))</f>
        <v>5</v>
      </c>
      <c r="M87" s="1">
        <f>IF(AND(H63="",H64="",H65="",H66="",H67="",H68="",H69="",H70="",H71="",H72="",H73="",H74="",H75="",H76="",H77=""),0,SUM(M81,M83))</f>
        <v>18</v>
      </c>
    </row>
    <row r="88" spans="1:15" x14ac:dyDescent="0.2">
      <c r="E88" s="67"/>
    </row>
    <row r="91" spans="1:15" x14ac:dyDescent="0.2">
      <c r="F91" s="4"/>
      <c r="H91" s="2" t="s">
        <v>122</v>
      </c>
    </row>
    <row r="92" spans="1:15" x14ac:dyDescent="0.2">
      <c r="G92" s="59" t="s">
        <v>120</v>
      </c>
      <c r="H92" s="1">
        <f>IF(E86+L86&lt;0,0,IF(E86+L86&gt;100,100,E86+L86))</f>
        <v>37</v>
      </c>
    </row>
    <row r="93" spans="1:15" x14ac:dyDescent="0.2">
      <c r="G93" s="59" t="s">
        <v>121</v>
      </c>
      <c r="H93" s="1">
        <f>IF((E87+L87)&lt;0,0,IF(E87+L87&gt;100,100,E87+L87))</f>
        <v>60</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28:H60 H63:H77">
      <formula1>$J$9:$L$9</formula1>
    </dataValidation>
  </dataValidations>
  <pageMargins left="0.7" right="0.7" top="0.75" bottom="0.75" header="0.3" footer="0.3"/>
  <pageSetup orientation="portrait" r:id="rId1"/>
  <headerFooter>
    <oddHeader>&amp;CDRAFT - Do not quote or cite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zoomScaleNormal="100" workbookViewId="0">
      <selection activeCell="B1" sqref="B1:G1"/>
    </sheetView>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441</v>
      </c>
      <c r="C1" s="101"/>
      <c r="D1" s="101"/>
      <c r="E1" s="101"/>
      <c r="F1" s="101"/>
      <c r="G1" s="101"/>
    </row>
    <row r="2" spans="1:17" x14ac:dyDescent="0.2">
      <c r="A2" s="76" t="s">
        <v>1</v>
      </c>
      <c r="B2" s="100" t="s">
        <v>437</v>
      </c>
      <c r="C2" s="101"/>
      <c r="D2" s="101"/>
      <c r="E2" s="101"/>
      <c r="F2" s="101"/>
      <c r="G2" s="101"/>
    </row>
    <row r="3" spans="1:17" x14ac:dyDescent="0.2">
      <c r="A3" s="76" t="s">
        <v>2</v>
      </c>
      <c r="B3" s="100" t="s">
        <v>434</v>
      </c>
      <c r="C3" s="101"/>
      <c r="D3" s="101"/>
      <c r="E3" s="101"/>
      <c r="F3" s="101"/>
      <c r="G3" s="101"/>
      <c r="N3" s="5"/>
    </row>
    <row r="4" spans="1:17" x14ac:dyDescent="0.2">
      <c r="A4" s="76" t="s">
        <v>3</v>
      </c>
      <c r="B4" s="100" t="s">
        <v>433</v>
      </c>
      <c r="C4" s="101"/>
      <c r="D4" s="101"/>
      <c r="E4" s="101"/>
      <c r="F4" s="101"/>
      <c r="G4" s="101"/>
    </row>
    <row r="5" spans="1:17" x14ac:dyDescent="0.2">
      <c r="A5" s="76" t="s">
        <v>4</v>
      </c>
      <c r="B5" s="100" t="s">
        <v>433</v>
      </c>
      <c r="C5" s="101"/>
      <c r="D5" s="101"/>
      <c r="E5" s="101"/>
      <c r="F5" s="101"/>
      <c r="G5" s="101"/>
    </row>
    <row r="7" spans="1:17" ht="23.25" x14ac:dyDescent="0.2">
      <c r="A7" s="96" t="s">
        <v>5</v>
      </c>
      <c r="B7" s="97"/>
      <c r="C7" s="97"/>
      <c r="D7" s="97"/>
      <c r="E7" s="97"/>
      <c r="F7" s="97"/>
      <c r="G7" s="97"/>
      <c r="H7" s="6">
        <f>IF(AND(H92=0,H93=0),0,IF(AND(H92&gt;0,H93&gt;0),((H92+H93)/2),IF(H93&gt;0,H93,H92)))</f>
        <v>48.5</v>
      </c>
    </row>
    <row r="8" spans="1:17" ht="12" customHeight="1" x14ac:dyDescent="0.2">
      <c r="A8" s="7"/>
      <c r="B8" s="8"/>
      <c r="C8" s="8"/>
      <c r="D8" s="8"/>
      <c r="E8" s="8"/>
      <c r="F8" s="8"/>
      <c r="G8" s="8"/>
      <c r="H8" s="6"/>
    </row>
    <row r="9" spans="1:17" ht="7.5" customHeight="1" x14ac:dyDescent="0.2">
      <c r="B9" s="9"/>
      <c r="J9" s="2" t="s">
        <v>6</v>
      </c>
      <c r="K9" s="2" t="s">
        <v>7</v>
      </c>
      <c r="L9" s="2" t="s">
        <v>8</v>
      </c>
    </row>
    <row r="10" spans="1:17" ht="63" x14ac:dyDescent="0.2">
      <c r="A10" s="10" t="s">
        <v>9</v>
      </c>
      <c r="B10" s="11" t="s">
        <v>10</v>
      </c>
      <c r="C10" s="12" t="s">
        <v>6</v>
      </c>
      <c r="D10" s="13" t="s">
        <v>7</v>
      </c>
      <c r="E10" s="14" t="s">
        <v>8</v>
      </c>
      <c r="F10" s="13" t="s">
        <v>11</v>
      </c>
      <c r="G10" s="10"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146</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147</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7</v>
      </c>
      <c r="I17" s="36">
        <v>1</v>
      </c>
      <c r="J17" s="36">
        <v>3</v>
      </c>
      <c r="K17" s="36">
        <v>-3</v>
      </c>
      <c r="L17" s="37"/>
      <c r="M17" s="36">
        <f>IF(F17=0,IF(OR(H17="No",H17=""),0,IF(AND(F17=0,H17="Yes"),I17+J17,0)),IF(AND(F17=C17,H17="Yes"),I17,IF(H17="No",K17,0)))</f>
        <v>-3</v>
      </c>
      <c r="N17" s="26"/>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6</v>
      </c>
      <c r="C18" s="32">
        <v>6</v>
      </c>
      <c r="D18" s="32">
        <v>0</v>
      </c>
      <c r="E18" s="33"/>
      <c r="F18" s="34">
        <f t="shared" si="0"/>
        <v>6</v>
      </c>
      <c r="G18" s="35" t="s">
        <v>25</v>
      </c>
      <c r="H18" s="31" t="s">
        <v>7</v>
      </c>
      <c r="I18" s="36">
        <v>2</v>
      </c>
      <c r="J18" s="36">
        <v>6</v>
      </c>
      <c r="K18" s="36">
        <v>-6</v>
      </c>
      <c r="L18" s="37"/>
      <c r="M18" s="36">
        <f>IF(F18=0,IF(OR(H18="No",H18=""),0,IF(AND(F18=0,H18="Yes"),I18+J18,0)),IF(AND(F18=C18,H18="Yes"),I18,IF(H18="No",K18,0)))</f>
        <v>-6</v>
      </c>
      <c r="N18" s="26" t="s">
        <v>137</v>
      </c>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7</v>
      </c>
      <c r="I19" s="36">
        <v>4</v>
      </c>
      <c r="J19" s="36">
        <v>12</v>
      </c>
      <c r="K19" s="36">
        <v>-12</v>
      </c>
      <c r="L19" s="37"/>
      <c r="M19" s="36">
        <f>IF(F19=0,IF(OR(H19="No",H19=""),0,IF(AND(F19=0,H19="Yes"),I19+J19,0)),IF(AND(F19=C19,H19="Yes"),I19,IF(H19="No",K19,0)))</f>
        <v>-12</v>
      </c>
      <c r="N19" s="26"/>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7</v>
      </c>
      <c r="I20" s="36">
        <v>4</v>
      </c>
      <c r="J20" s="36">
        <v>12</v>
      </c>
      <c r="K20" s="36">
        <v>-12</v>
      </c>
      <c r="L20" s="37"/>
      <c r="M20" s="36">
        <f>IF(F19=0,IF(OR(H20="No",H20=""),0,IF(AND(F19=0,H20="Yes"),I20+J20,0)),IF(AND(F19=C19,H20="Yes"),I20,IF(H20="No",K20,0)))</f>
        <v>-12</v>
      </c>
      <c r="N20" s="26"/>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t="s">
        <v>138</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t="s">
        <v>139</v>
      </c>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7</v>
      </c>
      <c r="C24" s="34">
        <v>9</v>
      </c>
      <c r="D24" s="34">
        <v>0</v>
      </c>
      <c r="E24" s="34"/>
      <c r="F24" s="34">
        <f t="shared" ref="F24" si="1">IF(B24="Yes",C24,D24)</f>
        <v>0</v>
      </c>
      <c r="G24" s="19" t="s">
        <v>33</v>
      </c>
      <c r="H24" s="31" t="s">
        <v>7</v>
      </c>
      <c r="I24" s="36">
        <v>3</v>
      </c>
      <c r="J24" s="36">
        <v>9</v>
      </c>
      <c r="K24" s="36">
        <v>-9</v>
      </c>
      <c r="L24" s="37"/>
      <c r="M24" s="36">
        <f>IF(F24=0,IF(OR(H24="No",H24=""),0,IF(AND(F24=0,H24="Yes"),I24+J24,0)),IF(AND(F24=C24,H24="Yes"),I24,IF(H24="No",K24,0)))</f>
        <v>0</v>
      </c>
      <c r="N24" s="43"/>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8</v>
      </c>
      <c r="I25" s="36">
        <v>0</v>
      </c>
      <c r="J25" s="36">
        <v>0</v>
      </c>
      <c r="K25" s="36">
        <v>-111</v>
      </c>
      <c r="L25" s="36">
        <v>0</v>
      </c>
      <c r="M25" s="41">
        <f>IF(F25=0,IF(H25="No",K25,IF(H25="Yes",I25+J25,IF(H25="No",K25,0))),IF(AND(F25=C25,H25="Yes"),I25,IF(H25="No",K25,0)))</f>
        <v>0</v>
      </c>
      <c r="N25" s="26" t="s">
        <v>140</v>
      </c>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10" t="s">
        <v>37</v>
      </c>
      <c r="B27" s="44"/>
      <c r="C27" s="22"/>
      <c r="D27" s="22"/>
      <c r="E27" s="22"/>
      <c r="F27" s="22"/>
      <c r="G27" s="45"/>
      <c r="H27" s="45"/>
      <c r="I27" s="22"/>
      <c r="J27" s="22"/>
      <c r="K27" s="22"/>
      <c r="L27" s="22"/>
      <c r="M27" s="22"/>
      <c r="N27" s="28"/>
      <c r="P27" s="29"/>
      <c r="Q27" s="3"/>
    </row>
    <row r="28" spans="1:17" ht="40.5" customHeight="1" x14ac:dyDescent="0.2">
      <c r="A28" s="30" t="s">
        <v>38</v>
      </c>
      <c r="B28" s="31" t="s">
        <v>6</v>
      </c>
      <c r="C28" s="32">
        <v>54</v>
      </c>
      <c r="D28" s="32">
        <v>0</v>
      </c>
      <c r="E28" s="33"/>
      <c r="F28" s="34">
        <f t="shared" ref="F28:F36" si="2">IF(B28="Yes",C28,D28)</f>
        <v>54</v>
      </c>
      <c r="G28" s="35" t="s">
        <v>39</v>
      </c>
      <c r="H28" s="31" t="s">
        <v>6</v>
      </c>
      <c r="I28" s="36">
        <v>3</v>
      </c>
      <c r="J28" s="36">
        <v>9</v>
      </c>
      <c r="K28" s="36">
        <v>-9</v>
      </c>
      <c r="L28" s="37"/>
      <c r="M28" s="36">
        <f>IF(F28=0,IF(OR(H28="No",H28=""),0,IF(AND(F28=0,H28="Yes"),I28+J28,0)),IF(AND(F28=C28,H28="Yes"),I28,IF(H28="No",K28,0)))</f>
        <v>3</v>
      </c>
      <c r="N28" s="26"/>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6</v>
      </c>
      <c r="I29" s="36">
        <v>3</v>
      </c>
      <c r="J29" s="36">
        <v>9</v>
      </c>
      <c r="K29" s="36">
        <v>-9</v>
      </c>
      <c r="L29" s="37"/>
      <c r="M29" s="36">
        <f>IF(F28=0,IF(OR(H29="No",H29=""),0,IF(AND(F28=0,H29="Yes"),I29+J29,0)),IF(AND(F28=C28,H29="Yes"),I29,IF(H29="No",K29,0)))</f>
        <v>3</v>
      </c>
      <c r="N29" s="26" t="str">
        <f t="shared" ref="N29:N59" si="3">P29</f>
        <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3</v>
      </c>
      <c r="N30" s="26" t="str">
        <f t="shared" si="3"/>
        <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3</v>
      </c>
      <c r="N31" s="26" t="str">
        <f t="shared" si="3"/>
        <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t="str">
        <f t="shared" si="3"/>
        <v/>
      </c>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3</v>
      </c>
      <c r="N33" s="26" t="str">
        <f t="shared" si="3"/>
        <v/>
      </c>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tr">
        <f t="shared" si="3"/>
        <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t="s">
        <v>141</v>
      </c>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6</v>
      </c>
      <c r="I36" s="36">
        <v>4</v>
      </c>
      <c r="J36" s="36">
        <v>12</v>
      </c>
      <c r="K36" s="36">
        <v>-24</v>
      </c>
      <c r="L36" s="37"/>
      <c r="M36" s="36">
        <f>IF(F36=0,IF(OR(H36="No",H36=""),0,IF(AND(F36=0,H36="Yes"),I36+J36,0)),IF(AND(F36=C36,H36="Yes"),I36,IF(H36="No",K36,0)))</f>
        <v>4</v>
      </c>
      <c r="N36" s="26" t="str">
        <f t="shared" si="3"/>
        <v/>
      </c>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7</v>
      </c>
      <c r="I37" s="36">
        <v>10</v>
      </c>
      <c r="J37" s="36">
        <v>30</v>
      </c>
      <c r="K37" s="36">
        <v>-180</v>
      </c>
      <c r="L37" s="37"/>
      <c r="M37" s="41">
        <f>IF(F36=0,IF(H37="No",K37,IF(H37="Yes",I37+J37,IF(H37="No",K37,0))),IF(AND(F36=C36,H37="Yes"),I37,IF(H37="No",K37,0)))</f>
        <v>-180</v>
      </c>
      <c r="N37" s="26" t="s">
        <v>142</v>
      </c>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t="str">
        <f t="shared" si="3"/>
        <v/>
      </c>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8</v>
      </c>
      <c r="N39" s="26" t="str">
        <f t="shared" si="3"/>
        <v/>
      </c>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t="str">
        <f t="shared" si="3"/>
        <v/>
      </c>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t="str">
        <f t="shared" si="3"/>
        <v/>
      </c>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6</v>
      </c>
      <c r="C42" s="32">
        <v>30</v>
      </c>
      <c r="D42" s="32">
        <v>0</v>
      </c>
      <c r="E42" s="33"/>
      <c r="F42" s="34">
        <f t="shared" ref="F42" si="4">IF(B42="Yes",C42,D42)</f>
        <v>30</v>
      </c>
      <c r="G42" s="35" t="s">
        <v>57</v>
      </c>
      <c r="H42" s="31" t="s">
        <v>6</v>
      </c>
      <c r="I42" s="36">
        <v>2</v>
      </c>
      <c r="J42" s="36">
        <v>6</v>
      </c>
      <c r="K42" s="36">
        <v>-6</v>
      </c>
      <c r="L42" s="37"/>
      <c r="M42" s="36">
        <f>IF(F42=0,IF(OR(H42="No",H42=""),0,IF(AND(F42=0,H42="Yes"),I42+J42,0)),IF(AND(F42=C42,H42="Yes"),I42,IF(H42="No",K42,0)))</f>
        <v>2</v>
      </c>
      <c r="N42" s="26" t="str">
        <f t="shared" si="3"/>
        <v/>
      </c>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t="str">
        <f t="shared" si="3"/>
        <v/>
      </c>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t="str">
        <f t="shared" si="3"/>
        <v/>
      </c>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t="str">
        <f t="shared" si="3"/>
        <v/>
      </c>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6</v>
      </c>
      <c r="I46" s="36">
        <v>0</v>
      </c>
      <c r="J46" s="36">
        <v>2</v>
      </c>
      <c r="K46" s="36">
        <v>-2</v>
      </c>
      <c r="L46" s="37"/>
      <c r="M46" s="36">
        <f t="shared" ref="M46:M47" si="5">IF(F46=0,IF(OR(H46="No",H46=""),0,IF(AND(F46=0,H46="Yes"),I46+J46,0)),IF(AND(F46=C46,H46="Yes"),I46,IF(H46="No",K46,0)))</f>
        <v>2</v>
      </c>
      <c r="N46" s="26" t="str">
        <f t="shared" si="3"/>
        <v/>
      </c>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5"/>
        <v>12</v>
      </c>
      <c r="N47" s="26" t="str">
        <f t="shared" si="3"/>
        <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t="str">
        <f t="shared" si="3"/>
        <v/>
      </c>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t="str">
        <f t="shared" si="3"/>
        <v/>
      </c>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6</v>
      </c>
      <c r="I50" s="36">
        <v>3</v>
      </c>
      <c r="J50" s="36">
        <v>9</v>
      </c>
      <c r="K50" s="36">
        <v>-9</v>
      </c>
      <c r="L50" s="36">
        <v>0</v>
      </c>
      <c r="M50" s="36">
        <f>IF(F47=0,IF(OR(H50="No",H50=""),0,IF(AND(F47=0,H50="Yes"),I50+J50,0)),IF(AND(F47=C47,H50="Yes"),I50,IF(H50="No",K50,0)))</f>
        <v>12</v>
      </c>
      <c r="N50" s="26" t="str">
        <f t="shared" si="3"/>
        <v/>
      </c>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t="str">
        <f t="shared" si="3"/>
        <v/>
      </c>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t="s">
        <v>7</v>
      </c>
      <c r="I52" s="36">
        <v>5</v>
      </c>
      <c r="J52" s="36">
        <v>15</v>
      </c>
      <c r="K52" s="36">
        <v>-15</v>
      </c>
      <c r="L52" s="37"/>
      <c r="M52" s="36">
        <f>IF(F47=0,IF(OR(H52="No",H52=""),0,IF(AND(F47=0,H52="Yes"),I52+J52,0)),IF(AND(F47=C47,H52="Yes"),I52,IF(H52="No",K52,0)))</f>
        <v>0</v>
      </c>
      <c r="N52" s="26" t="str">
        <f t="shared" si="3"/>
        <v/>
      </c>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7</v>
      </c>
      <c r="I53" s="36">
        <v>4</v>
      </c>
      <c r="J53" s="36">
        <v>12</v>
      </c>
      <c r="K53" s="36">
        <v>-12</v>
      </c>
      <c r="L53" s="36">
        <v>0</v>
      </c>
      <c r="M53" s="36">
        <f>IF(F47=0,IF(OR(H53="No",H53=""),0,IF(AND(F47=0,H53="Yes"),I53+J53,0)),IF(AND(F47=C47,H53="Yes"),I53,IF(H53="No",K53,0)))</f>
        <v>0</v>
      </c>
      <c r="N53" s="26" t="str">
        <f t="shared" si="3"/>
        <v/>
      </c>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7</v>
      </c>
      <c r="I54" s="36">
        <v>4</v>
      </c>
      <c r="J54" s="36">
        <v>12</v>
      </c>
      <c r="K54" s="36">
        <v>-12</v>
      </c>
      <c r="L54" s="36">
        <v>0</v>
      </c>
      <c r="M54" s="36">
        <f>IF(F47=0,IF(OR(H54="No",H54=""),0,IF(AND(F47=0,H54="Yes"),I54+J54,0)),IF(AND(F47=C47,H54="Yes"),I54,IF(H54="No",K54,0)))</f>
        <v>0</v>
      </c>
      <c r="N54" s="26" t="s">
        <v>165</v>
      </c>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6</v>
      </c>
      <c r="I55" s="36">
        <v>4</v>
      </c>
      <c r="J55" s="36">
        <v>12</v>
      </c>
      <c r="K55" s="36">
        <v>-12</v>
      </c>
      <c r="L55" s="36">
        <v>0</v>
      </c>
      <c r="M55" s="36">
        <f>IF(F47=0,IF(OR(H55="No",H55=""),0,IF(AND(F47=0,H55="Yes"),I55+J55,0)),IF(AND(F47=C47,H55="Yes"),I55,IF(H55="No",K55,0)))</f>
        <v>16</v>
      </c>
      <c r="N55" s="26" t="str">
        <f t="shared" si="3"/>
        <v/>
      </c>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t="str">
        <f t="shared" si="3"/>
        <v/>
      </c>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t="str">
        <f t="shared" si="3"/>
        <v/>
      </c>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t="str">
        <f t="shared" si="3"/>
        <v/>
      </c>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t="str">
        <f t="shared" si="3"/>
        <v/>
      </c>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51" x14ac:dyDescent="0.2">
      <c r="A60" s="46" t="s">
        <v>76</v>
      </c>
      <c r="B60" s="31" t="s">
        <v>6</v>
      </c>
      <c r="C60" s="32">
        <v>12</v>
      </c>
      <c r="D60" s="32">
        <v>0</v>
      </c>
      <c r="E60" s="33"/>
      <c r="F60" s="34">
        <f t="shared" ref="F60" si="6">IF(B60="Yes",C60,D60)</f>
        <v>12</v>
      </c>
      <c r="G60" s="35" t="s">
        <v>77</v>
      </c>
      <c r="H60" s="31" t="s">
        <v>7</v>
      </c>
      <c r="I60" s="36">
        <v>4</v>
      </c>
      <c r="J60" s="36">
        <v>12</v>
      </c>
      <c r="K60" s="36">
        <v>-12</v>
      </c>
      <c r="L60" s="37"/>
      <c r="M60" s="36">
        <f>IF(F60=0,IF(OR(H60="No",H60=""),0,IF(AND(F60=0,H60="Yes"),I60+J60,0)),IF(AND(F60=C60,H60="Yes"),I60,IF(H60="No",K60,0)))</f>
        <v>-12</v>
      </c>
      <c r="N60" s="26" t="s">
        <v>148</v>
      </c>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10"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7">IF(B63="Yes",C63,D63)</f>
        <v>3</v>
      </c>
      <c r="G63" s="30" t="s">
        <v>79</v>
      </c>
      <c r="H63" s="31" t="s">
        <v>6</v>
      </c>
      <c r="I63" s="34">
        <v>1</v>
      </c>
      <c r="J63" s="34">
        <v>3</v>
      </c>
      <c r="K63" s="34">
        <v>-3</v>
      </c>
      <c r="L63" s="33"/>
      <c r="M63" s="34">
        <f t="shared" ref="M63:M73" si="8">IF(F63=0,IF(OR(H63="No",H63=""),0,IF(AND(F63=0,H63="Yes"),I63+J63,0)),IF(AND(F63=C63,H63="Yes"),I63,IF(H63="No",K63,0)))</f>
        <v>1</v>
      </c>
      <c r="N63" s="49"/>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7"/>
        <v>27</v>
      </c>
      <c r="G64" s="30" t="s">
        <v>81</v>
      </c>
      <c r="H64" s="31" t="s">
        <v>6</v>
      </c>
      <c r="I64" s="34">
        <v>4</v>
      </c>
      <c r="J64" s="34">
        <v>12</v>
      </c>
      <c r="K64" s="34">
        <v>-12</v>
      </c>
      <c r="L64" s="33"/>
      <c r="M64" s="34">
        <f t="shared" si="8"/>
        <v>4</v>
      </c>
      <c r="N64" s="49"/>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31" t="s">
        <v>6</v>
      </c>
      <c r="I65" s="34">
        <v>5</v>
      </c>
      <c r="J65" s="34">
        <v>15</v>
      </c>
      <c r="K65" s="34">
        <v>-15</v>
      </c>
      <c r="L65" s="33"/>
      <c r="M65" s="34">
        <f>IF(F64=0,IF(OR(H65="No",H65=""),0,IF(AND(F64=0,H65="Yes"),I65+J65,0)),IF(AND(F64=C64,H65="Yes"),I65,IF(H65="No",K65,0)))</f>
        <v>5</v>
      </c>
      <c r="N65" s="49"/>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9">IF(B66="Yes",C66,D66)</f>
        <v>0</v>
      </c>
      <c r="G66" s="30" t="s">
        <v>84</v>
      </c>
      <c r="H66" s="31" t="s">
        <v>7</v>
      </c>
      <c r="I66" s="34">
        <v>3</v>
      </c>
      <c r="J66" s="34">
        <v>9</v>
      </c>
      <c r="K66" s="34">
        <v>-9</v>
      </c>
      <c r="L66" s="34">
        <v>0</v>
      </c>
      <c r="M66" s="34">
        <f t="shared" si="8"/>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9"/>
        <v>0</v>
      </c>
      <c r="G67" s="46" t="s">
        <v>86</v>
      </c>
      <c r="H67" s="31" t="s">
        <v>7</v>
      </c>
      <c r="I67" s="34">
        <v>4</v>
      </c>
      <c r="J67" s="34">
        <v>12</v>
      </c>
      <c r="K67" s="34">
        <v>-12</v>
      </c>
      <c r="L67" s="33"/>
      <c r="M67" s="34">
        <f t="shared" si="8"/>
        <v>0</v>
      </c>
      <c r="N67" s="51"/>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9"/>
        <v>12</v>
      </c>
      <c r="G68" s="46" t="s">
        <v>88</v>
      </c>
      <c r="H68" s="31" t="s">
        <v>6</v>
      </c>
      <c r="I68" s="34">
        <v>4</v>
      </c>
      <c r="J68" s="34">
        <v>12</v>
      </c>
      <c r="K68" s="34">
        <v>-12</v>
      </c>
      <c r="L68" s="33"/>
      <c r="M68" s="34">
        <f t="shared" si="8"/>
        <v>4</v>
      </c>
      <c r="N68" s="49"/>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9"/>
        <v>9</v>
      </c>
      <c r="G69" s="30" t="s">
        <v>90</v>
      </c>
      <c r="H69" s="31" t="s">
        <v>6</v>
      </c>
      <c r="I69" s="34">
        <v>3</v>
      </c>
      <c r="J69" s="34">
        <v>9</v>
      </c>
      <c r="K69" s="34">
        <v>-9</v>
      </c>
      <c r="L69" s="33"/>
      <c r="M69" s="34">
        <f t="shared" si="8"/>
        <v>3</v>
      </c>
      <c r="N69" s="49" t="s">
        <v>133</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9"/>
        <v>24</v>
      </c>
      <c r="G70" s="30" t="s">
        <v>92</v>
      </c>
      <c r="H70" s="31" t="s">
        <v>6</v>
      </c>
      <c r="I70" s="34">
        <v>8</v>
      </c>
      <c r="J70" s="34">
        <v>24</v>
      </c>
      <c r="K70" s="34">
        <v>-120</v>
      </c>
      <c r="L70" s="33"/>
      <c r="M70" s="34">
        <f t="shared" si="8"/>
        <v>8</v>
      </c>
      <c r="N70" s="51"/>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31" t="s">
        <v>8</v>
      </c>
      <c r="I71" s="34">
        <v>4</v>
      </c>
      <c r="J71" s="34">
        <v>12</v>
      </c>
      <c r="K71" s="34">
        <v>-12</v>
      </c>
      <c r="L71" s="34">
        <v>0</v>
      </c>
      <c r="M71" s="34">
        <f t="shared" si="8"/>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10">IF(B72="Yes",C72,D72)</f>
        <v>0</v>
      </c>
      <c r="G72" s="30" t="s">
        <v>96</v>
      </c>
      <c r="H72" s="31" t="s">
        <v>8</v>
      </c>
      <c r="I72" s="34">
        <v>5</v>
      </c>
      <c r="J72" s="34">
        <v>15</v>
      </c>
      <c r="K72" s="34">
        <v>-15</v>
      </c>
      <c r="L72" s="33"/>
      <c r="M72" s="34">
        <f t="shared" si="8"/>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10"/>
        <v>54</v>
      </c>
      <c r="G73" s="30" t="s">
        <v>98</v>
      </c>
      <c r="H73" s="31" t="s">
        <v>6</v>
      </c>
      <c r="I73" s="34">
        <v>3</v>
      </c>
      <c r="J73" s="34">
        <v>9</v>
      </c>
      <c r="K73" s="34">
        <v>-9</v>
      </c>
      <c r="L73" s="33"/>
      <c r="M73" s="34">
        <f t="shared" si="8"/>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31"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31"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31" t="s">
        <v>8</v>
      </c>
      <c r="I76" s="34">
        <v>4</v>
      </c>
      <c r="J76" s="34">
        <v>12</v>
      </c>
      <c r="K76" s="34">
        <v>-12</v>
      </c>
      <c r="L76" s="33"/>
      <c r="M76" s="34">
        <f>IF(F73=0,IF(OR(H76="No",H76=""),0,IF(AND(F73=0,H76="Yes"),I76+J76,0)),IF(AND(F73=C73,H76="Yes"),I76,IF(H76="No",K76,0)))</f>
        <v>0</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31" t="s">
        <v>144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55"/>
      <c r="B80" s="55"/>
      <c r="C80" s="55"/>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72</v>
      </c>
      <c r="H81" s="59" t="s">
        <v>107</v>
      </c>
      <c r="I81" s="3">
        <f>SUM(I13:I15,I17:I24)+IF(AND(B15="Yes",H16="N/A"),L16,I16)+IF(AND(B25="Yes",H25="N/A"),L25,I25)</f>
        <v>30</v>
      </c>
      <c r="J81" s="2">
        <f>SUM(J14:J15,J17:J23,C24,C25)+IF(H16="N/A",L16,0)+IF(H25="N/A",L25-J25,0)</f>
        <v>87</v>
      </c>
      <c r="M81" s="2">
        <f>SUM(M13:M25)</f>
        <v>-24</v>
      </c>
    </row>
    <row r="82" spans="1:15" x14ac:dyDescent="0.2">
      <c r="B82" s="54"/>
      <c r="D82" s="59" t="s">
        <v>108</v>
      </c>
      <c r="E82" s="2">
        <f>SUM(C28,C34:C36,C42,C47,C60)+IF(H40="N/A",L40-J40,0)+IF(H43="N/A",L43-J43,0)+IF(H44="N/A",L44-J44,0)+IF(H48="N/A",L48-J48,0)+IF(H50="N/A",L50-J50,0)+IF(H53="N/A",L53-J53,0)+IF(H54="N/A",L54-J54)+IF(H55="N/A",L55-J55,0)+IF(H56="N/A",L56-J56,0)+IF(H57="N/A",L57-J57,0)+IF(H59="N/A",L59-J59,0)</f>
        <v>315</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195</v>
      </c>
      <c r="H82" s="59" t="s">
        <v>109</v>
      </c>
      <c r="I82" s="3">
        <f>SUM(I28:I39,I41:I42,I45,I47,I49,I51:I52,I58,I60)+IF(H40="N/A",0,I40)+IF(H43="N/A",0,I43)+IF(H44="N/A",0,I44)+IF(H48="N/A",0,I48)+IF(H50="N/A",0,I50)+IF(H53="N/A",0,I53)+IF(H54="N/A",0,I54)+IF(H55="N/A",0,I55)+IF(H56="N/A",0,I56)+IF(H57="N/A",0,I57)+IF(H59="N/A",0,I59)</f>
        <v>105</v>
      </c>
      <c r="J82" s="2">
        <f>SUM(J28:J45,J47:J60)-IF(H40="N/A",J40,0)-IF(H43="N/A",J43,0)-IF(H44="N/A",J44,0)-IF(H48="N/A",J48,0)-IF(H50="N/A",J50,0)-IF(H53="N/A",J53,0)-IF(H54="N/A",J54)-IF(H55="N/A",J55,0)-IF(H56="N/A",J56,0)-IF(H57="N/A",J57,0)-IF(H59="N/A",J59,0)</f>
        <v>315</v>
      </c>
      <c r="M82" s="2">
        <f>SUM(M28:M45,M47:M60)</f>
        <v>-67</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39</v>
      </c>
    </row>
    <row r="84" spans="1:15" x14ac:dyDescent="0.2">
      <c r="A84" s="1" t="s">
        <v>145</v>
      </c>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396</v>
      </c>
      <c r="D86" s="2"/>
      <c r="E86" s="1">
        <f>IF(F86&gt;0,ROUND(((100*F86/J86)+F12+F46),0),0)</f>
        <v>52</v>
      </c>
      <c r="F86" s="1">
        <f>IF(AND(B28="",B34="",B35="",B36="",B42="",B47="",B60=""),0,SUM(F81,F82))</f>
        <v>267</v>
      </c>
      <c r="G86" s="59" t="s">
        <v>120</v>
      </c>
      <c r="H86" s="1">
        <v>25</v>
      </c>
      <c r="I86" s="2">
        <f>I81+I82</f>
        <v>135</v>
      </c>
      <c r="J86" s="3">
        <f>I81+I82+J81+J82</f>
        <v>537</v>
      </c>
      <c r="L86" s="1">
        <f>IF(M86=0,0,ROUND(((100*M86/J86)+M12+M46),0))</f>
        <v>-15</v>
      </c>
      <c r="M86" s="1">
        <f>IF(AND(H28="",H29="",H30="",H31="",H32="",H33="",H34="",H35="",H36="",H37="",H38="",H39="",H40="",H41="",H42="",H43="",H44="",H45="",H47="",H48="",H49="",H50="",H51="",H52="",H53="",H54="",H55="",H56="",H57="",H58="",H59="",H60=""),0,SUM(M81,M82))</f>
        <v>-91</v>
      </c>
    </row>
    <row r="87" spans="1:15" x14ac:dyDescent="0.2">
      <c r="A87" s="59" t="s">
        <v>121</v>
      </c>
      <c r="B87" s="1">
        <v>75</v>
      </c>
      <c r="C87" s="2">
        <f>SUM(C14:C15,C17:C19,C24,C25,C63:C64,C66:C73)+IF(H16="N/A",L16,0)+IF(H25="N/A",L25-J25,0)+IF(H66="N/A",L66-J66,0)+IF(H71="N/A",L71-J71,0)</f>
        <v>252</v>
      </c>
      <c r="D87" s="2"/>
      <c r="E87" s="1">
        <f>IF(F87&gt;0,ROUND(((100*F87/J87)+F12),0),0)</f>
        <v>56</v>
      </c>
      <c r="F87" s="1">
        <f>IF(AND(B63="",B64="",B66="",B67="",B68="",B69="",B70="",B71="",B72="",B73=""),0,SUM(F81,F83))</f>
        <v>189</v>
      </c>
      <c r="G87" s="59" t="s">
        <v>121</v>
      </c>
      <c r="H87" s="1">
        <v>25</v>
      </c>
      <c r="I87" s="1">
        <f>I81+I83</f>
        <v>89</v>
      </c>
      <c r="J87" s="3">
        <f>I81+I83+J81+J83</f>
        <v>353</v>
      </c>
      <c r="L87" s="1">
        <f>IF(M87=0,0,ROUND(((100*M87/J87)+M12),0))</f>
        <v>4</v>
      </c>
      <c r="M87" s="1">
        <f>IF(AND(H63="",H64="",H65="",H66="",H67="",H68="",H69="",H70="",H71="",H72="",H73="",H74="",H75="",H76="",H77=""),0,SUM(M81,M83))</f>
        <v>15</v>
      </c>
    </row>
    <row r="88" spans="1:15" x14ac:dyDescent="0.2">
      <c r="E88" s="67"/>
    </row>
    <row r="91" spans="1:15" x14ac:dyDescent="0.2">
      <c r="F91" s="4"/>
      <c r="H91" s="2" t="s">
        <v>122</v>
      </c>
    </row>
    <row r="92" spans="1:15" x14ac:dyDescent="0.2">
      <c r="G92" s="59" t="s">
        <v>120</v>
      </c>
      <c r="H92" s="1">
        <f>IF(E86+L86&lt;0,0,IF(E86+L86&gt;100,100,E86+L86))</f>
        <v>37</v>
      </c>
    </row>
    <row r="93" spans="1:15" x14ac:dyDescent="0.2">
      <c r="G93" s="59" t="s">
        <v>121</v>
      </c>
      <c r="H93" s="1">
        <f>IF((E87+L87)&lt;0,0,IF(E87+L87&gt;100,100,E87+L87))</f>
        <v>60</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H13:H25 H28:H60 H63:H77">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ageMargins left="0.7" right="0.7" top="0.75" bottom="0.75" header="0.3" footer="0.3"/>
  <pageSetup orientation="portrait" r:id="rId1"/>
  <headerFooter>
    <oddHeader>&amp;CDRAFT - Do not quote or cite</oddHead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election activeCell="G15" sqref="G15"/>
    </sheetView>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440</v>
      </c>
      <c r="C1" s="101"/>
      <c r="D1" s="101"/>
      <c r="E1" s="101"/>
      <c r="F1" s="101"/>
      <c r="G1" s="101"/>
    </row>
    <row r="2" spans="1:17" x14ac:dyDescent="0.2">
      <c r="A2" s="76" t="s">
        <v>1</v>
      </c>
      <c r="B2" s="100" t="s">
        <v>438</v>
      </c>
      <c r="C2" s="101"/>
      <c r="D2" s="101"/>
      <c r="E2" s="101"/>
      <c r="F2" s="101"/>
      <c r="G2" s="101"/>
    </row>
    <row r="3" spans="1:17" x14ac:dyDescent="0.2">
      <c r="A3" s="76" t="s">
        <v>2</v>
      </c>
      <c r="B3" s="100" t="s">
        <v>434</v>
      </c>
      <c r="C3" s="101"/>
      <c r="D3" s="101"/>
      <c r="E3" s="101"/>
      <c r="F3" s="101"/>
      <c r="G3" s="101"/>
      <c r="N3" s="5"/>
    </row>
    <row r="4" spans="1:17" x14ac:dyDescent="0.2">
      <c r="A4" s="76" t="s">
        <v>3</v>
      </c>
      <c r="B4" s="100" t="s">
        <v>433</v>
      </c>
      <c r="C4" s="101"/>
      <c r="D4" s="101"/>
      <c r="E4" s="101"/>
      <c r="F4" s="101"/>
      <c r="G4" s="101"/>
    </row>
    <row r="5" spans="1:17" x14ac:dyDescent="0.2">
      <c r="A5" s="76" t="s">
        <v>4</v>
      </c>
      <c r="B5" s="100" t="s">
        <v>433</v>
      </c>
      <c r="C5" s="101"/>
      <c r="D5" s="101"/>
      <c r="E5" s="101"/>
      <c r="F5" s="101"/>
      <c r="G5" s="101"/>
    </row>
    <row r="7" spans="1:17" ht="23.25" x14ac:dyDescent="0.2">
      <c r="A7" s="96" t="s">
        <v>5</v>
      </c>
      <c r="B7" s="97"/>
      <c r="C7" s="97"/>
      <c r="D7" s="97"/>
      <c r="E7" s="97"/>
      <c r="F7" s="97"/>
      <c r="G7" s="97"/>
      <c r="H7" s="6">
        <f>IF(AND(H92=0,H93=0),0,IF(AND(H92&gt;0,H93&gt;0),((H92+H93)/2),IF(H93&gt;0,H93,H92)))</f>
        <v>76.5</v>
      </c>
    </row>
    <row r="8" spans="1:17" ht="12" customHeight="1" x14ac:dyDescent="0.2">
      <c r="A8" s="7"/>
      <c r="B8" s="8"/>
      <c r="C8" s="8"/>
      <c r="D8" s="8"/>
      <c r="E8" s="8"/>
      <c r="F8" s="8"/>
      <c r="G8" s="8"/>
      <c r="H8" s="6"/>
    </row>
    <row r="9" spans="1:17" ht="7.5" customHeight="1" x14ac:dyDescent="0.2">
      <c r="B9" s="9"/>
      <c r="J9" s="2" t="s">
        <v>6</v>
      </c>
      <c r="K9" s="2" t="s">
        <v>7</v>
      </c>
      <c r="L9" s="2" t="s">
        <v>8</v>
      </c>
    </row>
    <row r="10" spans="1:17" ht="63" x14ac:dyDescent="0.2">
      <c r="A10" s="10" t="s">
        <v>9</v>
      </c>
      <c r="B10" s="11" t="s">
        <v>10</v>
      </c>
      <c r="C10" s="12" t="s">
        <v>6</v>
      </c>
      <c r="D10" s="13" t="s">
        <v>7</v>
      </c>
      <c r="E10" s="14" t="s">
        <v>8</v>
      </c>
      <c r="F10" s="13" t="s">
        <v>11</v>
      </c>
      <c r="G10" s="10"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6</v>
      </c>
      <c r="C18" s="32">
        <v>6</v>
      </c>
      <c r="D18" s="32">
        <v>0</v>
      </c>
      <c r="E18" s="33"/>
      <c r="F18" s="34">
        <f t="shared" si="0"/>
        <v>6</v>
      </c>
      <c r="G18" s="35" t="s">
        <v>25</v>
      </c>
      <c r="H18" s="31" t="s">
        <v>6</v>
      </c>
      <c r="I18" s="36">
        <v>2</v>
      </c>
      <c r="J18" s="36">
        <v>6</v>
      </c>
      <c r="K18" s="36">
        <v>-6</v>
      </c>
      <c r="L18" s="37"/>
      <c r="M18" s="36">
        <f>IF(F18=0,IF(OR(H18="No",H18=""),0,IF(AND(F18=0,H18="Yes"),I18+J18,0)),IF(AND(F18=C18,H18="Yes"),I18,IF(H18="No",K18,0)))</f>
        <v>2</v>
      </c>
      <c r="N18" s="26"/>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t="s">
        <v>150</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7</v>
      </c>
      <c r="C24" s="34">
        <v>9</v>
      </c>
      <c r="D24" s="34">
        <v>0</v>
      </c>
      <c r="E24" s="34"/>
      <c r="F24" s="34">
        <f t="shared" ref="F24" si="1">IF(B24="Yes",C24,D24)</f>
        <v>0</v>
      </c>
      <c r="G24" s="19" t="s">
        <v>33</v>
      </c>
      <c r="H24" s="31" t="s">
        <v>6</v>
      </c>
      <c r="I24" s="36">
        <v>3</v>
      </c>
      <c r="J24" s="36">
        <v>9</v>
      </c>
      <c r="K24" s="36">
        <v>-9</v>
      </c>
      <c r="L24" s="37"/>
      <c r="M24" s="36">
        <f>IF(F24=0,IF(OR(H24="No",H24=""),0,IF(AND(F24=0,H24="Yes"),I24+J24,0)),IF(AND(F24=C24,H24="Yes"),I24,IF(H24="No",K24,0)))</f>
        <v>12</v>
      </c>
      <c r="N24" s="43"/>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6</v>
      </c>
      <c r="I25" s="36">
        <v>0</v>
      </c>
      <c r="J25" s="36">
        <v>0</v>
      </c>
      <c r="K25" s="36">
        <v>-111</v>
      </c>
      <c r="L25" s="36">
        <v>0</v>
      </c>
      <c r="M25" s="41">
        <f>IF(F25=0,IF(H25="No",K25,IF(H25="Yes",I25+J25,IF(H25="No",K25,0))),IF(AND(F25=C25,H25="Yes"),I25,IF(H25="No",K25,0)))</f>
        <v>0</v>
      </c>
      <c r="N25" s="26"/>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10" t="s">
        <v>37</v>
      </c>
      <c r="B27" s="44"/>
      <c r="C27" s="22"/>
      <c r="D27" s="22"/>
      <c r="E27" s="22"/>
      <c r="F27" s="22"/>
      <c r="G27" s="45"/>
      <c r="H27" s="45"/>
      <c r="I27" s="22"/>
      <c r="J27" s="22"/>
      <c r="K27" s="22"/>
      <c r="L27" s="22"/>
      <c r="M27" s="22"/>
      <c r="N27" s="28"/>
      <c r="P27" s="29"/>
      <c r="Q27" s="3"/>
    </row>
    <row r="28" spans="1:17" ht="40.5" customHeight="1" x14ac:dyDescent="0.2">
      <c r="A28" s="30" t="s">
        <v>38</v>
      </c>
      <c r="B28" s="31" t="s">
        <v>6</v>
      </c>
      <c r="C28" s="32">
        <v>54</v>
      </c>
      <c r="D28" s="32">
        <v>0</v>
      </c>
      <c r="E28" s="33"/>
      <c r="F28" s="34">
        <f t="shared" ref="F28:F36" si="2">IF(B28="Yes",C28,D28)</f>
        <v>54</v>
      </c>
      <c r="G28" s="35" t="s">
        <v>39</v>
      </c>
      <c r="H28" s="31" t="s">
        <v>6</v>
      </c>
      <c r="I28" s="36">
        <v>3</v>
      </c>
      <c r="J28" s="36">
        <v>9</v>
      </c>
      <c r="K28" s="36">
        <v>-9</v>
      </c>
      <c r="L28" s="37"/>
      <c r="M28" s="36">
        <f>IF(F28=0,IF(OR(H28="No",H28=""),0,IF(AND(F28=0,H28="Yes"),I28+J28,0)),IF(AND(F28=C28,H28="Yes"),I28,IF(H28="No",K28,0)))</f>
        <v>3</v>
      </c>
      <c r="N28" s="26" t="s">
        <v>152</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7</v>
      </c>
      <c r="I29" s="36">
        <v>3</v>
      </c>
      <c r="J29" s="36">
        <v>9</v>
      </c>
      <c r="K29" s="36">
        <v>-9</v>
      </c>
      <c r="L29" s="37"/>
      <c r="M29" s="36">
        <f>IF(F28=0,IF(OR(H29="No",H29=""),0,IF(AND(F28=0,H29="Yes"),I29+J29,0)),IF(AND(F28=C28,H29="Yes"),I29,IF(H29="No",K29,0)))</f>
        <v>-9</v>
      </c>
      <c r="N29" s="26" t="s">
        <v>153</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3</v>
      </c>
      <c r="N30" s="26"/>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3</v>
      </c>
      <c r="N31" s="26"/>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8</v>
      </c>
      <c r="I33" s="36">
        <v>3</v>
      </c>
      <c r="J33" s="36">
        <v>9</v>
      </c>
      <c r="K33" s="36">
        <v>-9</v>
      </c>
      <c r="L33" s="37"/>
      <c r="M33" s="36">
        <f>IF(F28=0,IF(OR(H33="No",H33=""),0,IF(AND(F28=0,H33="Yes"),I33+J33,0)),IF(AND(F28=C28,H33="Yes"),I33,IF(H33="No",K33,0)))</f>
        <v>0</v>
      </c>
      <c r="N33" s="26" t="s">
        <v>154</v>
      </c>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
        <v>151</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6</v>
      </c>
      <c r="C35" s="32">
        <f>J35</f>
        <v>12</v>
      </c>
      <c r="D35" s="32">
        <v>0</v>
      </c>
      <c r="E35" s="33"/>
      <c r="F35" s="34">
        <f t="shared" si="2"/>
        <v>12</v>
      </c>
      <c r="G35" s="35" t="s">
        <v>48</v>
      </c>
      <c r="H35" s="31" t="s">
        <v>7</v>
      </c>
      <c r="I35" s="36">
        <v>4</v>
      </c>
      <c r="J35" s="36">
        <v>12</v>
      </c>
      <c r="K35" s="36">
        <v>-12</v>
      </c>
      <c r="L35" s="37"/>
      <c r="M35" s="36">
        <f>IF(F35=0,IF(OR(H35="No",H35=""),0,IF(AND(F35=0,H35="Yes"),I35+J35,0)),IF(AND(F35=C35,H35="Yes"),I35,IF(H35="No",K35,0)))</f>
        <v>-12</v>
      </c>
      <c r="N35" s="26" t="s">
        <v>308</v>
      </c>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6</v>
      </c>
      <c r="I36" s="36">
        <v>4</v>
      </c>
      <c r="J36" s="36">
        <v>12</v>
      </c>
      <c r="K36" s="36">
        <v>-24</v>
      </c>
      <c r="L36" s="37"/>
      <c r="M36" s="36">
        <f>IF(F36=0,IF(OR(H36="No",H36=""),0,IF(AND(F36=0,H36="Yes"),I36+J36,0)),IF(AND(F36=C36,H36="Yes"),I36,IF(H36="No",K36,0)))</f>
        <v>4</v>
      </c>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6</v>
      </c>
      <c r="I37" s="36">
        <v>10</v>
      </c>
      <c r="J37" s="36">
        <v>30</v>
      </c>
      <c r="K37" s="36">
        <v>-180</v>
      </c>
      <c r="L37" s="37"/>
      <c r="M37" s="41">
        <f>IF(F36=0,IF(H37="No",K37,IF(H37="Yes",I37+J37,IF(H37="No",K37,0))),IF(AND(F36=C36,H37="Yes"),I37,IF(H37="No",K37,0)))</f>
        <v>10</v>
      </c>
      <c r="N37" s="26"/>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8</v>
      </c>
      <c r="N39" s="26"/>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7</v>
      </c>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t="s">
        <v>156</v>
      </c>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4"/>
        <v>12</v>
      </c>
      <c r="N47" s="26" t="s">
        <v>155</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6</v>
      </c>
      <c r="I50" s="36">
        <v>3</v>
      </c>
      <c r="J50" s="36">
        <v>9</v>
      </c>
      <c r="K50" s="36">
        <v>-9</v>
      </c>
      <c r="L50" s="36">
        <v>0</v>
      </c>
      <c r="M50" s="36">
        <f>IF(F47=0,IF(OR(H50="No",H50=""),0,IF(AND(F47=0,H50="Yes"),I50+J50,0)),IF(AND(F47=C47,H50="Yes"),I50,IF(H50="No",K50,0)))</f>
        <v>12</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t="s">
        <v>7</v>
      </c>
      <c r="I52" s="36">
        <v>5</v>
      </c>
      <c r="J52" s="36">
        <v>15</v>
      </c>
      <c r="K52" s="36">
        <v>-15</v>
      </c>
      <c r="L52" s="37"/>
      <c r="M52" s="36">
        <f>IF(F47=0,IF(OR(H52="No",H52=""),0,IF(AND(F47=0,H52="Yes"),I52+J52,0)),IF(AND(F47=C47,H52="Yes"),I52,IF(H52="No",K52,0)))</f>
        <v>0</v>
      </c>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7</v>
      </c>
      <c r="I53" s="36">
        <v>4</v>
      </c>
      <c r="J53" s="36">
        <v>12</v>
      </c>
      <c r="K53" s="36">
        <v>-12</v>
      </c>
      <c r="L53" s="36">
        <v>0</v>
      </c>
      <c r="M53" s="36">
        <f>IF(F47=0,IF(OR(H53="No",H53=""),0,IF(AND(F47=0,H53="Yes"),I53+J53,0)),IF(AND(F47=C47,H53="Yes"),I53,IF(H53="No",K53,0)))</f>
        <v>0</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7</v>
      </c>
      <c r="I54" s="36">
        <v>4</v>
      </c>
      <c r="J54" s="36">
        <v>12</v>
      </c>
      <c r="K54" s="36">
        <v>-12</v>
      </c>
      <c r="L54" s="36">
        <v>0</v>
      </c>
      <c r="M54" s="36">
        <f>IF(F47=0,IF(OR(H54="No",H54=""),0,IF(AND(F47=0,H54="Yes"),I54+J54,0)),IF(AND(F47=C47,H54="Yes"),I54,IF(H54="No",K54,0)))</f>
        <v>0</v>
      </c>
      <c r="N54" s="26" t="s">
        <v>157</v>
      </c>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6</v>
      </c>
      <c r="I55" s="36">
        <v>4</v>
      </c>
      <c r="J55" s="36">
        <v>12</v>
      </c>
      <c r="K55" s="36">
        <v>-12</v>
      </c>
      <c r="L55" s="36">
        <v>0</v>
      </c>
      <c r="M55" s="36">
        <f>IF(F47=0,IF(OR(H55="No",H55=""),0,IF(AND(F47=0,H55="Yes"),I55+J55,0)),IF(AND(F47=C47,H55="Yes"),I55,IF(H55="No",K55,0)))</f>
        <v>16</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10"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48" t="s">
        <v>6</v>
      </c>
      <c r="I63" s="34">
        <v>1</v>
      </c>
      <c r="J63" s="34">
        <v>3</v>
      </c>
      <c r="K63" s="34">
        <v>-3</v>
      </c>
      <c r="L63" s="33"/>
      <c r="M63" s="34">
        <f t="shared" ref="M63:M73" si="7">IF(F63=0,IF(OR(H63="No",H63=""),0,IF(AND(F63=0,H63="Yes"),I63+J63,0)),IF(AND(F63=C63,H63="Yes"),I63,IF(H63="No",K63,0)))</f>
        <v>1</v>
      </c>
      <c r="N63" s="49"/>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48" t="s">
        <v>6</v>
      </c>
      <c r="I64" s="34">
        <v>4</v>
      </c>
      <c r="J64" s="34">
        <v>12</v>
      </c>
      <c r="K64" s="34">
        <v>-12</v>
      </c>
      <c r="L64" s="33"/>
      <c r="M64" s="34">
        <f t="shared" si="7"/>
        <v>4</v>
      </c>
      <c r="N64" s="49"/>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48" t="s">
        <v>6</v>
      </c>
      <c r="I65" s="34">
        <v>5</v>
      </c>
      <c r="J65" s="34">
        <v>15</v>
      </c>
      <c r="K65" s="34">
        <v>-15</v>
      </c>
      <c r="L65" s="33"/>
      <c r="M65" s="34">
        <f>IF(F64=0,IF(OR(H65="No",H65=""),0,IF(AND(F64=0,H65="Yes"),I65+J65,0)),IF(AND(F64=C64,H65="Yes"),I65,IF(H65="No",K65,0)))</f>
        <v>5</v>
      </c>
      <c r="N65" s="49"/>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48"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48" t="s">
        <v>7</v>
      </c>
      <c r="I67" s="34">
        <v>4</v>
      </c>
      <c r="J67" s="34">
        <v>12</v>
      </c>
      <c r="K67" s="34">
        <v>-12</v>
      </c>
      <c r="L67" s="33"/>
      <c r="M67" s="34">
        <f t="shared" si="7"/>
        <v>0</v>
      </c>
      <c r="N67" s="49" t="s">
        <v>149</v>
      </c>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48" t="s">
        <v>6</v>
      </c>
      <c r="I68" s="34">
        <v>4</v>
      </c>
      <c r="J68" s="34">
        <v>12</v>
      </c>
      <c r="K68" s="34">
        <v>-12</v>
      </c>
      <c r="L68" s="33"/>
      <c r="M68" s="34">
        <f t="shared" si="7"/>
        <v>4</v>
      </c>
      <c r="N68" s="49"/>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48" t="s">
        <v>6</v>
      </c>
      <c r="I69" s="34">
        <v>3</v>
      </c>
      <c r="J69" s="34">
        <v>9</v>
      </c>
      <c r="K69" s="34">
        <v>-9</v>
      </c>
      <c r="L69" s="33"/>
      <c r="M69" s="34">
        <f t="shared" si="7"/>
        <v>3</v>
      </c>
      <c r="N69" s="49"/>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48" t="s">
        <v>6</v>
      </c>
      <c r="I70" s="34">
        <v>8</v>
      </c>
      <c r="J70" s="34">
        <v>24</v>
      </c>
      <c r="K70" s="34">
        <v>-120</v>
      </c>
      <c r="L70" s="33"/>
      <c r="M70" s="34">
        <f t="shared" si="7"/>
        <v>8</v>
      </c>
      <c r="N70" s="51"/>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48"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48"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t="s">
        <v>8</v>
      </c>
      <c r="I76" s="34">
        <v>4</v>
      </c>
      <c r="J76" s="34">
        <v>12</v>
      </c>
      <c r="K76" s="34">
        <v>-12</v>
      </c>
      <c r="L76" s="33"/>
      <c r="M76" s="34">
        <f>IF(F73=0,IF(OR(H76="No",H76=""),0,IF(AND(F73=0,H76="Yes"),I76+J76,0)),IF(AND(F73=C73,H76="Yes"),I76,IF(H76="No",K76,0)))</f>
        <v>0</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55"/>
      <c r="B80" s="55"/>
      <c r="C80" s="55"/>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72</v>
      </c>
      <c r="H81" s="59" t="s">
        <v>107</v>
      </c>
      <c r="I81" s="3">
        <f>SUM(I13:I15,I17:I24)+IF(AND(B15="Yes",H16="N/A"),L16,I16)+IF(AND(B25="Yes",H25="N/A"),L25,I25)</f>
        <v>30</v>
      </c>
      <c r="J81" s="2">
        <f>SUM(J14:J15,J17:J23,C24,C25)+IF(H16="N/A",L16,0)+IF(H25="N/A",L25-J25,0)</f>
        <v>87</v>
      </c>
      <c r="M81" s="2">
        <f>SUM(M13:M25)</f>
        <v>32</v>
      </c>
    </row>
    <row r="82" spans="1:15" x14ac:dyDescent="0.2">
      <c r="B82" s="54"/>
      <c r="D82" s="59" t="s">
        <v>108</v>
      </c>
      <c r="E82" s="2">
        <f>SUM(C28,C34:C36,C42,C47,C60)+IF(H40="N/A",L40-J40,0)+IF(H43="N/A",L43-J43,0)+IF(H44="N/A",L44-J44,0)+IF(H48="N/A",L48-J48,0)+IF(H50="N/A",L50-J50,0)+IF(H53="N/A",L53-J53,0)+IF(H54="N/A",L54-J54)+IF(H55="N/A",L55-J55,0)+IF(H56="N/A",L56-J56,0)+IF(H57="N/A",L57-J57,0)+IF(H59="N/A",L59-J59,0)</f>
        <v>315</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192</v>
      </c>
      <c r="H82" s="59" t="s">
        <v>109</v>
      </c>
      <c r="I82" s="3">
        <f>SUM(I28:I39,I41:I42,I45,I47,I49,I51:I52,I58,I60)+IF(H40="N/A",0,I40)+IF(H43="N/A",0,I43)+IF(H44="N/A",0,I44)+IF(H48="N/A",0,I48)+IF(H50="N/A",0,I50)+IF(H53="N/A",0,I53)+IF(H54="N/A",0,I54)+IF(H55="N/A",0,I55)+IF(H56="N/A",0,I56)+IF(H57="N/A",0,I57)+IF(H59="N/A",0,I59)</f>
        <v>105</v>
      </c>
      <c r="J82" s="2">
        <f>SUM(J28:J45,J47:J60)-IF(H40="N/A",J40,0)-IF(H43="N/A",J43,0)-IF(H44="N/A",J44,0)-IF(H48="N/A",J48,0)-IF(H50="N/A",J50,0)-IF(H53="N/A",J53,0)-IF(H54="N/A",J54)-IF(H55="N/A",J55,0)-IF(H56="N/A",J56,0)-IF(H57="N/A",J57,0)-IF(H59="N/A",J59,0)</f>
        <v>315</v>
      </c>
      <c r="M82" s="2">
        <f>SUM(M28:M45,M47:M60)</f>
        <v>110</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39</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396</v>
      </c>
      <c r="D86" s="2"/>
      <c r="E86" s="1">
        <f>IF(F86&gt;0,ROUND(((100*F86/J86)+F12+F46),0),0)</f>
        <v>51</v>
      </c>
      <c r="F86" s="1">
        <f>IF(AND(B28="",B34="",B35="",B36="",B42="",B47="",B60=""),0,SUM(F81,F82))</f>
        <v>264</v>
      </c>
      <c r="G86" s="59" t="s">
        <v>120</v>
      </c>
      <c r="H86" s="1">
        <v>25</v>
      </c>
      <c r="I86" s="2">
        <f>I81+I82</f>
        <v>135</v>
      </c>
      <c r="J86" s="3">
        <f>I81+I82+J81+J82</f>
        <v>537</v>
      </c>
      <c r="L86" s="1">
        <f>IF(M86=0,0,ROUND(((100*M86/J86)+M12+M46),0))</f>
        <v>26</v>
      </c>
      <c r="M86" s="1">
        <f>IF(AND(H28="",H29="",H30="",H31="",H32="",H33="",H34="",H35="",H36="",H37="",H38="",H39="",H40="",H41="",H42="",H43="",H44="",H45="",H47="",H48="",H49="",H50="",H51="",H52="",H53="",H54="",H55="",H56="",H57="",H58="",H59="",H60=""),0,SUM(M81,M82))</f>
        <v>142</v>
      </c>
    </row>
    <row r="87" spans="1:15" x14ac:dyDescent="0.2">
      <c r="A87" s="59" t="s">
        <v>121</v>
      </c>
      <c r="B87" s="1">
        <v>75</v>
      </c>
      <c r="C87" s="2">
        <f>SUM(C14:C15,C17:C19,C24,C25,C63:C64,C66:C73)+IF(H16="N/A",L16,0)+IF(H25="N/A",L25-J25,0)+IF(H66="N/A",L66-J66,0)+IF(H71="N/A",L71-J71,0)</f>
        <v>252</v>
      </c>
      <c r="D87" s="2"/>
      <c r="E87" s="1">
        <f>IF(F87&gt;0,ROUND(((100*F87/J87)+F12),0),0)</f>
        <v>56</v>
      </c>
      <c r="F87" s="1">
        <f>IF(AND(B63="",B64="",B66="",B67="",B68="",B69="",B70="",B71="",B72="",B73=""),0,SUM(F81,F83))</f>
        <v>189</v>
      </c>
      <c r="G87" s="59" t="s">
        <v>121</v>
      </c>
      <c r="H87" s="1">
        <v>25</v>
      </c>
      <c r="I87" s="1">
        <f>I81+I83</f>
        <v>89</v>
      </c>
      <c r="J87" s="3">
        <f>I81+I83+J81+J83</f>
        <v>353</v>
      </c>
      <c r="L87" s="1">
        <f>IF(M87=0,0,ROUND(((100*M87/J87)+M12),0))</f>
        <v>20</v>
      </c>
      <c r="M87" s="1">
        <f>IF(AND(H63="",H64="",H65="",H66="",H67="",H68="",H69="",H70="",H71="",H72="",H73="",H74="",H75="",H76="",H77=""),0,SUM(M81,M83))</f>
        <v>71</v>
      </c>
    </row>
    <row r="88" spans="1:15" x14ac:dyDescent="0.2">
      <c r="E88" s="67"/>
    </row>
    <row r="91" spans="1:15" x14ac:dyDescent="0.2">
      <c r="F91" s="4"/>
      <c r="H91" s="2" t="s">
        <v>122</v>
      </c>
    </row>
    <row r="92" spans="1:15" x14ac:dyDescent="0.2">
      <c r="G92" s="59" t="s">
        <v>120</v>
      </c>
      <c r="H92" s="1">
        <f>IF(E86+L86&lt;0,0,IF(E86+L86&gt;100,100,E86+L86))</f>
        <v>77</v>
      </c>
    </row>
    <row r="93" spans="1:15" x14ac:dyDescent="0.2">
      <c r="G93" s="59" t="s">
        <v>121</v>
      </c>
      <c r="H93" s="1">
        <f>IF((E87+L87)&lt;0,0,IF(E87+L87&gt;100,100,E87+L87))</f>
        <v>76</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ageMargins left="0.7" right="0.7" top="0.75" bottom="0.75" header="0.3" footer="0.3"/>
  <pageSetup orientation="portrait"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topLeftCell="A37" workbookViewId="0">
      <selection activeCell="N47" sqref="N47"/>
    </sheetView>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439</v>
      </c>
      <c r="C1" s="101"/>
      <c r="D1" s="101"/>
      <c r="E1" s="101"/>
      <c r="F1" s="101"/>
      <c r="G1" s="101"/>
    </row>
    <row r="2" spans="1:17" x14ac:dyDescent="0.2">
      <c r="A2" s="76" t="s">
        <v>1</v>
      </c>
      <c r="B2" s="100" t="s">
        <v>437</v>
      </c>
      <c r="C2" s="101"/>
      <c r="D2" s="101"/>
      <c r="E2" s="101"/>
      <c r="F2" s="101"/>
      <c r="G2" s="101"/>
    </row>
    <row r="3" spans="1:17" x14ac:dyDescent="0.2">
      <c r="A3" s="76" t="s">
        <v>2</v>
      </c>
      <c r="B3" s="100" t="s">
        <v>434</v>
      </c>
      <c r="C3" s="101"/>
      <c r="D3" s="101"/>
      <c r="E3" s="101"/>
      <c r="F3" s="101"/>
      <c r="G3" s="101"/>
      <c r="N3" s="5"/>
    </row>
    <row r="4" spans="1:17" x14ac:dyDescent="0.2">
      <c r="A4" s="76" t="s">
        <v>3</v>
      </c>
      <c r="B4" s="100" t="s">
        <v>388</v>
      </c>
      <c r="C4" s="101"/>
      <c r="D4" s="101"/>
      <c r="E4" s="101"/>
      <c r="F4" s="101"/>
      <c r="G4" s="101"/>
    </row>
    <row r="5" spans="1:17" x14ac:dyDescent="0.2">
      <c r="A5" s="76" t="s">
        <v>4</v>
      </c>
      <c r="B5" s="100" t="s">
        <v>388</v>
      </c>
      <c r="C5" s="101"/>
      <c r="D5" s="101"/>
      <c r="E5" s="101"/>
      <c r="F5" s="101"/>
      <c r="G5" s="101"/>
    </row>
    <row r="7" spans="1:17" ht="23.25" x14ac:dyDescent="0.2">
      <c r="A7" s="96" t="s">
        <v>5</v>
      </c>
      <c r="B7" s="97"/>
      <c r="C7" s="97"/>
      <c r="D7" s="97"/>
      <c r="E7" s="97"/>
      <c r="F7" s="97"/>
      <c r="G7" s="97"/>
      <c r="H7" s="6">
        <f>IF(AND(H92=0,H93=0),0,IF(AND(H92&gt;0,H93&gt;0),((H92+H93)/2),IF(H93&gt;0,H93,H92)))</f>
        <v>68</v>
      </c>
    </row>
    <row r="8" spans="1:17" ht="12" customHeight="1" x14ac:dyDescent="0.2">
      <c r="A8" s="7"/>
      <c r="B8" s="8"/>
      <c r="C8" s="8"/>
      <c r="D8" s="8"/>
      <c r="E8" s="8"/>
      <c r="F8" s="8"/>
      <c r="G8" s="8"/>
      <c r="H8" s="6"/>
    </row>
    <row r="9" spans="1:17" ht="7.5" customHeight="1" x14ac:dyDescent="0.2">
      <c r="B9" s="9"/>
      <c r="J9" s="2" t="s">
        <v>6</v>
      </c>
      <c r="K9" s="2" t="s">
        <v>7</v>
      </c>
      <c r="L9" s="2" t="s">
        <v>8</v>
      </c>
    </row>
    <row r="10" spans="1:17" ht="63" x14ac:dyDescent="0.2">
      <c r="A10" s="10" t="s">
        <v>9</v>
      </c>
      <c r="B10" s="11" t="s">
        <v>10</v>
      </c>
      <c r="C10" s="12" t="s">
        <v>6</v>
      </c>
      <c r="D10" s="13" t="s">
        <v>7</v>
      </c>
      <c r="E10" s="14" t="s">
        <v>8</v>
      </c>
      <c r="F10" s="13" t="s">
        <v>11</v>
      </c>
      <c r="G10" s="10"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454</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455</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456</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7</v>
      </c>
      <c r="C18" s="32">
        <v>6</v>
      </c>
      <c r="D18" s="32">
        <v>0</v>
      </c>
      <c r="E18" s="33"/>
      <c r="F18" s="34">
        <f t="shared" si="0"/>
        <v>0</v>
      </c>
      <c r="G18" s="35" t="s">
        <v>25</v>
      </c>
      <c r="H18" s="31" t="s">
        <v>7</v>
      </c>
      <c r="I18" s="36">
        <v>2</v>
      </c>
      <c r="J18" s="36">
        <v>6</v>
      </c>
      <c r="K18" s="36">
        <v>-6</v>
      </c>
      <c r="L18" s="37"/>
      <c r="M18" s="36">
        <f>IF(F18=0,IF(OR(H18="No",H18=""),0,IF(AND(F18=0,H18="Yes"),I18+J18,0)),IF(AND(F18=C18,H18="Yes"),I18,IF(H18="No",K18,0)))</f>
        <v>0</v>
      </c>
      <c r="N18" s="26"/>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t="s">
        <v>163</v>
      </c>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t="s">
        <v>457</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t="s">
        <v>160</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t="s">
        <v>161</v>
      </c>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7</v>
      </c>
      <c r="C24" s="34">
        <v>9</v>
      </c>
      <c r="D24" s="34">
        <v>0</v>
      </c>
      <c r="E24" s="34"/>
      <c r="F24" s="34">
        <f t="shared" ref="F24" si="1">IF(B24="Yes",C24,D24)</f>
        <v>0</v>
      </c>
      <c r="G24" s="19" t="s">
        <v>33</v>
      </c>
      <c r="H24" s="31" t="s">
        <v>7</v>
      </c>
      <c r="I24" s="36">
        <v>3</v>
      </c>
      <c r="J24" s="36">
        <v>9</v>
      </c>
      <c r="K24" s="36">
        <v>-9</v>
      </c>
      <c r="L24" s="37"/>
      <c r="M24" s="36">
        <f>IF(F24=0,IF(OR(H24="No",H24=""),0,IF(AND(F24=0,H24="Yes"),I24+J24,0)),IF(AND(F24=C24,H24="Yes"),I24,IF(H24="No",K24,0)))</f>
        <v>0</v>
      </c>
      <c r="N24" s="26"/>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8</v>
      </c>
      <c r="I25" s="36">
        <v>0</v>
      </c>
      <c r="J25" s="36">
        <v>0</v>
      </c>
      <c r="K25" s="36">
        <v>-111</v>
      </c>
      <c r="L25" s="36">
        <v>0</v>
      </c>
      <c r="M25" s="41">
        <f>IF(F25=0,IF(H25="No",K25,IF(H25="Yes",I25+J25,IF(H25="No",K25,0))),IF(AND(F25=C25,H25="Yes"),I25,IF(H25="No",K25,0)))</f>
        <v>0</v>
      </c>
      <c r="N25" s="26" t="s">
        <v>458</v>
      </c>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10" t="s">
        <v>37</v>
      </c>
      <c r="B27" s="44"/>
      <c r="C27" s="22"/>
      <c r="D27" s="22"/>
      <c r="E27" s="22"/>
      <c r="F27" s="22"/>
      <c r="G27" s="45"/>
      <c r="H27" s="45"/>
      <c r="I27" s="22"/>
      <c r="J27" s="22"/>
      <c r="K27" s="22"/>
      <c r="L27" s="22"/>
      <c r="M27" s="22"/>
      <c r="N27" s="28"/>
      <c r="P27" s="29"/>
      <c r="Q27" s="3"/>
    </row>
    <row r="28" spans="1:17" ht="40.5" customHeight="1" x14ac:dyDescent="0.2">
      <c r="A28" s="30" t="s">
        <v>38</v>
      </c>
      <c r="B28" s="31" t="s">
        <v>6</v>
      </c>
      <c r="C28" s="32">
        <v>54</v>
      </c>
      <c r="D28" s="32">
        <v>0</v>
      </c>
      <c r="E28" s="33"/>
      <c r="F28" s="34">
        <f t="shared" ref="F28:F36" si="2">IF(B28="Yes",C28,D28)</f>
        <v>54</v>
      </c>
      <c r="G28" s="35" t="s">
        <v>39</v>
      </c>
      <c r="H28" s="31" t="s">
        <v>6</v>
      </c>
      <c r="I28" s="36">
        <v>3</v>
      </c>
      <c r="J28" s="36">
        <v>9</v>
      </c>
      <c r="K28" s="36">
        <v>-9</v>
      </c>
      <c r="L28" s="37"/>
      <c r="M28" s="36">
        <f>IF(F28=0,IF(OR(H28="No",H28=""),0,IF(AND(F28=0,H28="Yes"),I28+J28,0)),IF(AND(F28=C28,H28="Yes"),I28,IF(H28="No",K28,0)))</f>
        <v>3</v>
      </c>
      <c r="N28" s="26" t="s">
        <v>302</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6</v>
      </c>
      <c r="I29" s="36">
        <v>3</v>
      </c>
      <c r="J29" s="36">
        <v>9</v>
      </c>
      <c r="K29" s="36">
        <v>-9</v>
      </c>
      <c r="L29" s="37"/>
      <c r="M29" s="36">
        <f>IF(F28=0,IF(OR(H29="No",H29=""),0,IF(AND(F28=0,H29="Yes"),I29+J29,0)),IF(AND(F28=C28,H29="Yes"),I29,IF(H29="No",K29,0)))</f>
        <v>3</v>
      </c>
      <c r="N29" s="26" t="s">
        <v>306</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3</v>
      </c>
      <c r="N30" s="26" t="s">
        <v>459</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3</v>
      </c>
      <c r="N31" s="26" t="s">
        <v>325</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3</v>
      </c>
      <c r="N33" s="26"/>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
        <v>218</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6</v>
      </c>
      <c r="I36" s="36">
        <v>4</v>
      </c>
      <c r="J36" s="36">
        <v>12</v>
      </c>
      <c r="K36" s="36">
        <v>-24</v>
      </c>
      <c r="L36" s="37"/>
      <c r="M36" s="36">
        <f>IF(F36=0,IF(OR(H36="No",H36=""),0,IF(AND(F36=0,H36="Yes"),I36+J36,0)),IF(AND(F36=C36,H36="Yes"),I36,IF(H36="No",K36,0)))</f>
        <v>4</v>
      </c>
      <c r="N36" s="26" t="s">
        <v>161</v>
      </c>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6</v>
      </c>
      <c r="I37" s="36">
        <v>10</v>
      </c>
      <c r="J37" s="36">
        <v>30</v>
      </c>
      <c r="K37" s="36">
        <v>-180</v>
      </c>
      <c r="L37" s="37"/>
      <c r="M37" s="41">
        <f>IF(F36=0,IF(H37="No",K37,IF(H37="Yes",I37+J37,IF(H37="No",K37,0))),IF(AND(F36=C36,H37="Yes"),I37,IF(H37="No",K37,0)))</f>
        <v>10</v>
      </c>
      <c r="N37" s="26"/>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7</v>
      </c>
      <c r="I39" s="36">
        <v>8</v>
      </c>
      <c r="J39" s="36">
        <v>24</v>
      </c>
      <c r="K39" s="36">
        <v>-24</v>
      </c>
      <c r="L39" s="37"/>
      <c r="M39" s="36">
        <f>IF(F36=0,IF(OR(H39="No",H39=""),0,IF(AND(F36=0,H39="Yes"),I39+J39,0)),IF(AND(F36=C36,H39="Yes"),I39,IF(H39="No",K39,0)))</f>
        <v>-24</v>
      </c>
      <c r="N39" s="26" t="s">
        <v>460</v>
      </c>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7</v>
      </c>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t="s">
        <v>461</v>
      </c>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4"/>
        <v>12</v>
      </c>
      <c r="N47" s="26" t="s">
        <v>474</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6</v>
      </c>
      <c r="I50" s="36">
        <v>3</v>
      </c>
      <c r="J50" s="36">
        <v>9</v>
      </c>
      <c r="K50" s="36">
        <v>-9</v>
      </c>
      <c r="L50" s="36">
        <v>0</v>
      </c>
      <c r="M50" s="36">
        <f>IF(F47=0,IF(OR(H50="No",H50=""),0,IF(AND(F47=0,H50="Yes"),I50+J50,0)),IF(AND(F47=C47,H50="Yes"),I50,IF(H50="No",K50,0)))</f>
        <v>12</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25.5" x14ac:dyDescent="0.2">
      <c r="A52" s="42"/>
      <c r="B52" s="33"/>
      <c r="C52" s="33"/>
      <c r="D52" s="33"/>
      <c r="E52" s="33"/>
      <c r="F52" s="33"/>
      <c r="G52" s="35" t="s">
        <v>68</v>
      </c>
      <c r="H52" s="31" t="s">
        <v>7</v>
      </c>
      <c r="I52" s="36">
        <v>5</v>
      </c>
      <c r="J52" s="36">
        <v>15</v>
      </c>
      <c r="K52" s="36">
        <v>-15</v>
      </c>
      <c r="L52" s="37"/>
      <c r="M52" s="36">
        <f>IF(F47=0,IF(OR(H52="No",H52=""),0,IF(AND(F47=0,H52="Yes"),I52+J52,0)),IF(AND(F47=C47,H52="Yes"),I52,IF(H52="No",K52,0)))</f>
        <v>0</v>
      </c>
      <c r="N52" s="26" t="s">
        <v>462</v>
      </c>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7</v>
      </c>
      <c r="I53" s="36">
        <v>4</v>
      </c>
      <c r="J53" s="36">
        <v>12</v>
      </c>
      <c r="K53" s="36">
        <v>-12</v>
      </c>
      <c r="L53" s="36">
        <v>0</v>
      </c>
      <c r="M53" s="36">
        <f>IF(F47=0,IF(OR(H53="No",H53=""),0,IF(AND(F47=0,H53="Yes"),I53+J53,0)),IF(AND(F47=C47,H53="Yes"),I53,IF(H53="No",K53,0)))</f>
        <v>0</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7</v>
      </c>
      <c r="I54" s="36">
        <v>4</v>
      </c>
      <c r="J54" s="36">
        <v>12</v>
      </c>
      <c r="K54" s="36">
        <v>-12</v>
      </c>
      <c r="L54" s="36">
        <v>0</v>
      </c>
      <c r="M54" s="36">
        <f>IF(F47=0,IF(OR(H54="No",H54=""),0,IF(AND(F47=0,H54="Yes"),I54+J54,0)),IF(AND(F47=C47,H54="Yes"),I54,IF(H54="No",K54,0)))</f>
        <v>0</v>
      </c>
      <c r="N54" s="26" t="s">
        <v>165</v>
      </c>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8</v>
      </c>
      <c r="I55" s="36">
        <v>4</v>
      </c>
      <c r="J55" s="36">
        <v>12</v>
      </c>
      <c r="K55" s="36">
        <v>-12</v>
      </c>
      <c r="L55" s="36">
        <v>0</v>
      </c>
      <c r="M55" s="36">
        <f>IF(F47=0,IF(OR(H55="No",H55=""),0,IF(AND(F47=0,H55="Yes"),I55+J55,0)),IF(AND(F47=C47,H55="Yes"),I55,IF(H55="No",K55,0)))</f>
        <v>0</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t="s">
        <v>463</v>
      </c>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10"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31" t="s">
        <v>6</v>
      </c>
      <c r="I63" s="34">
        <v>1</v>
      </c>
      <c r="J63" s="34">
        <v>3</v>
      </c>
      <c r="K63" s="34">
        <v>-3</v>
      </c>
      <c r="L63" s="33"/>
      <c r="M63" s="34">
        <f t="shared" ref="M63:M73" si="7">IF(F63=0,IF(OR(H63="No",H63=""),0,IF(AND(F63=0,H63="Yes"),I63+J63,0)),IF(AND(F63=C63,H63="Yes"),I63,IF(H63="No",K63,0)))</f>
        <v>1</v>
      </c>
      <c r="N63" s="49" t="s">
        <v>346</v>
      </c>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31" t="s">
        <v>6</v>
      </c>
      <c r="I64" s="34">
        <v>4</v>
      </c>
      <c r="J64" s="34">
        <v>12</v>
      </c>
      <c r="K64" s="34">
        <v>-12</v>
      </c>
      <c r="L64" s="33"/>
      <c r="M64" s="34">
        <f t="shared" si="7"/>
        <v>4</v>
      </c>
      <c r="N64" s="49" t="s">
        <v>162</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31" t="s">
        <v>6</v>
      </c>
      <c r="I65" s="34">
        <v>5</v>
      </c>
      <c r="J65" s="34">
        <v>15</v>
      </c>
      <c r="K65" s="34">
        <v>-15</v>
      </c>
      <c r="L65" s="33"/>
      <c r="M65" s="34">
        <f>IF(F64=0,IF(OR(H65="No",H65=""),0,IF(AND(F64=0,H65="Yes"),I65+J65,0)),IF(AND(F64=C64,H65="Yes"),I65,IF(H65="No",K65,0)))</f>
        <v>5</v>
      </c>
      <c r="N65" s="49" t="s">
        <v>162</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31"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31" t="s">
        <v>7</v>
      </c>
      <c r="I67" s="34">
        <v>4</v>
      </c>
      <c r="J67" s="34">
        <v>12</v>
      </c>
      <c r="K67" s="34">
        <v>-12</v>
      </c>
      <c r="L67" s="33"/>
      <c r="M67" s="34">
        <f t="shared" si="7"/>
        <v>0</v>
      </c>
      <c r="N67" s="51" t="s">
        <v>112</v>
      </c>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31" t="s">
        <v>7</v>
      </c>
      <c r="I68" s="34">
        <v>4</v>
      </c>
      <c r="J68" s="34">
        <v>12</v>
      </c>
      <c r="K68" s="34">
        <v>-12</v>
      </c>
      <c r="L68" s="33"/>
      <c r="M68" s="34">
        <f t="shared" si="7"/>
        <v>-12</v>
      </c>
      <c r="N68" s="49" t="s">
        <v>465</v>
      </c>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31" t="s">
        <v>6</v>
      </c>
      <c r="I69" s="34">
        <v>3</v>
      </c>
      <c r="J69" s="34">
        <v>9</v>
      </c>
      <c r="K69" s="34">
        <v>-9</v>
      </c>
      <c r="L69" s="33"/>
      <c r="M69" s="34">
        <f t="shared" si="7"/>
        <v>3</v>
      </c>
      <c r="N69" s="49" t="s">
        <v>464</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31" t="s">
        <v>6</v>
      </c>
      <c r="I70" s="34">
        <v>8</v>
      </c>
      <c r="J70" s="34">
        <v>24</v>
      </c>
      <c r="K70" s="34">
        <v>-120</v>
      </c>
      <c r="L70" s="33"/>
      <c r="M70" s="34">
        <f t="shared" si="7"/>
        <v>8</v>
      </c>
      <c r="N70" s="49" t="s">
        <v>464</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31"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31"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31"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31"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31"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31" t="s">
        <v>8</v>
      </c>
      <c r="I76" s="34">
        <v>4</v>
      </c>
      <c r="J76" s="34">
        <v>12</v>
      </c>
      <c r="K76" s="34">
        <v>-12</v>
      </c>
      <c r="L76" s="33"/>
      <c r="M76" s="34">
        <f>IF(F73=0,IF(OR(H76="No",H76=""),0,IF(AND(F73=0,H76="Yes"),I76+J76,0)),IF(AND(F73=C73,H76="Yes"),I76,IF(H76="No",K76,0)))</f>
        <v>0</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31"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55"/>
      <c r="B80" s="55"/>
      <c r="C80" s="55"/>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66</v>
      </c>
      <c r="H81" s="59" t="s">
        <v>107</v>
      </c>
      <c r="I81" s="3">
        <f>SUM(I13:I15,I17:I24)+IF(AND(B15="Yes",H16="N/A"),L16,I16)+IF(AND(B25="Yes",H25="N/A"),L25,I25)</f>
        <v>30</v>
      </c>
      <c r="J81" s="2">
        <f>SUM(J14:J15,J17:J23,C24,C25)+IF(H16="N/A",L16,0)+IF(H25="N/A",L25-J25,0)</f>
        <v>87</v>
      </c>
      <c r="M81" s="2">
        <f>SUM(M13:M25)</f>
        <v>18</v>
      </c>
    </row>
    <row r="82" spans="1:15" x14ac:dyDescent="0.2">
      <c r="A82" s="1" t="s">
        <v>167</v>
      </c>
      <c r="B82" s="54"/>
      <c r="D82" s="59" t="s">
        <v>108</v>
      </c>
      <c r="E82" s="2">
        <f>SUM(C28,C34:C36,C42,C47,C60)+IF(H40="N/A",L40-J40,0)+IF(H43="N/A",L43-J43,0)+IF(H44="N/A",L44-J44,0)+IF(H48="N/A",L48-J48,0)+IF(H50="N/A",L50-J50,0)+IF(H53="N/A",L53-J53,0)+IF(H54="N/A",L54-J54)+IF(H55="N/A",L55-J55,0)+IF(H56="N/A",L56-J56,0)+IF(H57="N/A",L57-J57,0)+IF(H59="N/A",L59-J59,0)</f>
        <v>303</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180</v>
      </c>
      <c r="H82" s="59" t="s">
        <v>109</v>
      </c>
      <c r="I82" s="3">
        <f>SUM(I28:I39,I41:I42,I45,I47,I49,I51:I52,I58,I60)+IF(H40="N/A",0,I40)+IF(H43="N/A",0,I43)+IF(H44="N/A",0,I44)+IF(H48="N/A",0,I48)+IF(H50="N/A",0,I50)+IF(H53="N/A",0,I53)+IF(H54="N/A",0,I54)+IF(H55="N/A",0,I55)+IF(H56="N/A",0,I56)+IF(H57="N/A",0,I57)+IF(H59="N/A",0,I59)</f>
        <v>101</v>
      </c>
      <c r="J82" s="2">
        <f>SUM(J28:J45,J47:J60)-IF(H40="N/A",J40,0)-IF(H43="N/A",J43,0)-IF(H44="N/A",J44,0)-IF(H48="N/A",J48,0)-IF(H50="N/A",J50,0)-IF(H53="N/A",J53,0)-IF(H54="N/A",J54)-IF(H55="N/A",J55,0)-IF(H56="N/A",J56,0)-IF(H57="N/A",J57,0)-IF(H59="N/A",J59,0)</f>
        <v>303</v>
      </c>
      <c r="M82" s="2">
        <f>SUM(M28:M45,M47:M60)</f>
        <v>89</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23</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384</v>
      </c>
      <c r="D86" s="2"/>
      <c r="E86" s="1">
        <f>IF(F86&gt;0,ROUND(((100*F86/J86)+F12+F46),0),0)</f>
        <v>49</v>
      </c>
      <c r="F86" s="1">
        <f>IF(AND(B28="",B34="",B35="",B36="",B42="",B47="",B60=""),0,SUM(F81,F82))</f>
        <v>246</v>
      </c>
      <c r="G86" s="59" t="s">
        <v>120</v>
      </c>
      <c r="H86" s="1">
        <v>25</v>
      </c>
      <c r="I86" s="2">
        <f>I81+I82</f>
        <v>131</v>
      </c>
      <c r="J86" s="3">
        <f>I81+I82+J81+J82</f>
        <v>521</v>
      </c>
      <c r="L86" s="1">
        <f>IF(M86=0,0,ROUND(((100*M86/J86)+M12+M46),0))</f>
        <v>21</v>
      </c>
      <c r="M86" s="1">
        <f>IF(AND(H28="",H29="",H30="",H31="",H32="",H33="",H34="",H35="",H36="",H37="",H38="",H39="",H40="",H41="",H42="",H43="",H44="",H45="",H47="",H48="",H49="",H50="",H51="",H52="",H53="",H54="",H55="",H56="",H57="",H58="",H59="",H60=""),0,SUM(M81,M82))</f>
        <v>107</v>
      </c>
    </row>
    <row r="87" spans="1:15" x14ac:dyDescent="0.2">
      <c r="A87" s="59" t="s">
        <v>121</v>
      </c>
      <c r="B87" s="1">
        <v>75</v>
      </c>
      <c r="C87" s="2">
        <f>SUM(C14:C15,C17:C19,C24,C25,C63:C64,C66:C73)+IF(H16="N/A",L16,0)+IF(H25="N/A",L25-J25,0)+IF(H66="N/A",L66-J66,0)+IF(H71="N/A",L71-J71,0)</f>
        <v>252</v>
      </c>
      <c r="D87" s="2"/>
      <c r="E87" s="1">
        <f>IF(F87&gt;0,ROUND(((100*F87/J87)+F12),0),0)</f>
        <v>54</v>
      </c>
      <c r="F87" s="1">
        <f>IF(AND(B63="",B64="",B66="",B67="",B68="",B69="",B70="",B71="",B72="",B73=""),0,SUM(F81,F83))</f>
        <v>183</v>
      </c>
      <c r="G87" s="59" t="s">
        <v>121</v>
      </c>
      <c r="H87" s="1">
        <v>25</v>
      </c>
      <c r="I87" s="1">
        <f>I81+I83</f>
        <v>89</v>
      </c>
      <c r="J87" s="3">
        <f>I81+I83+J81+J83</f>
        <v>353</v>
      </c>
      <c r="L87" s="1">
        <f>IF(M87=0,0,ROUND(((100*M87/J87)+M12),0))</f>
        <v>12</v>
      </c>
      <c r="M87" s="1">
        <f>IF(AND(H63="",H64="",H65="",H66="",H67="",H68="",H69="",H70="",H71="",H72="",H73="",H74="",H75="",H76="",H77=""),0,SUM(M81,M83))</f>
        <v>41</v>
      </c>
    </row>
    <row r="88" spans="1:15" x14ac:dyDescent="0.2">
      <c r="E88" s="67"/>
    </row>
    <row r="91" spans="1:15" x14ac:dyDescent="0.2">
      <c r="F91" s="4"/>
      <c r="H91" s="2" t="s">
        <v>122</v>
      </c>
    </row>
    <row r="92" spans="1:15" x14ac:dyDescent="0.2">
      <c r="G92" s="59" t="s">
        <v>120</v>
      </c>
      <c r="H92" s="1">
        <f>IF(E86+L86&lt;0,0,IF(E86+L86&gt;100,100,E86+L86))</f>
        <v>70</v>
      </c>
    </row>
    <row r="93" spans="1:15" x14ac:dyDescent="0.2">
      <c r="G93" s="59" t="s">
        <v>121</v>
      </c>
      <c r="H93" s="1">
        <f>IF((E87+L87)&lt;0,0,IF(E87+L87&gt;100,100,E87+L87))</f>
        <v>66</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28:H60 H63:H77">
      <formula1>$J$9:$L$9</formula1>
    </dataValidation>
  </dataValidations>
  <pageMargins left="0.7" right="0.7" top="0.75" bottom="0.75" header="0.3" footer="0.3"/>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topLeftCell="A37" workbookViewId="0">
      <selection activeCell="N47" sqref="N47"/>
    </sheetView>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439</v>
      </c>
      <c r="C1" s="101"/>
      <c r="D1" s="101"/>
      <c r="E1" s="101"/>
      <c r="F1" s="101"/>
      <c r="G1" s="101"/>
    </row>
    <row r="2" spans="1:17" x14ac:dyDescent="0.2">
      <c r="A2" s="76" t="s">
        <v>1</v>
      </c>
      <c r="B2" s="100" t="s">
        <v>437</v>
      </c>
      <c r="C2" s="101"/>
      <c r="D2" s="101"/>
      <c r="E2" s="101"/>
      <c r="F2" s="101"/>
      <c r="G2" s="101"/>
    </row>
    <row r="3" spans="1:17" x14ac:dyDescent="0.2">
      <c r="A3" s="76" t="s">
        <v>2</v>
      </c>
      <c r="B3" s="100" t="s">
        <v>434</v>
      </c>
      <c r="C3" s="101"/>
      <c r="D3" s="101"/>
      <c r="E3" s="101"/>
      <c r="F3" s="101"/>
      <c r="G3" s="101"/>
      <c r="N3" s="5"/>
    </row>
    <row r="4" spans="1:17" x14ac:dyDescent="0.2">
      <c r="A4" s="76" t="s">
        <v>3</v>
      </c>
      <c r="B4" s="102" t="s">
        <v>388</v>
      </c>
      <c r="C4" s="103"/>
      <c r="D4" s="103"/>
      <c r="E4" s="103"/>
      <c r="F4" s="103"/>
      <c r="G4" s="104"/>
    </row>
    <row r="5" spans="1:17" x14ac:dyDescent="0.2">
      <c r="A5" s="76" t="s">
        <v>4</v>
      </c>
      <c r="B5" s="102" t="s">
        <v>388</v>
      </c>
      <c r="C5" s="103"/>
      <c r="D5" s="103"/>
      <c r="E5" s="103"/>
      <c r="F5" s="103"/>
      <c r="G5" s="104"/>
    </row>
    <row r="7" spans="1:17" ht="23.25" x14ac:dyDescent="0.2">
      <c r="A7" s="96" t="s">
        <v>5</v>
      </c>
      <c r="B7" s="97"/>
      <c r="C7" s="97"/>
      <c r="D7" s="97"/>
      <c r="E7" s="97"/>
      <c r="F7" s="97"/>
      <c r="G7" s="97"/>
      <c r="H7" s="6">
        <f>IF(AND(H92=0,H93=0),0,IF(AND(H92&gt;0,H93&gt;0),((H92+H93)/2),IF(H93&gt;0,H93,H92)))</f>
        <v>73</v>
      </c>
    </row>
    <row r="8" spans="1:17" ht="12" customHeight="1" x14ac:dyDescent="0.2">
      <c r="A8" s="7"/>
      <c r="B8" s="8"/>
      <c r="C8" s="8"/>
      <c r="D8" s="8"/>
      <c r="E8" s="8"/>
      <c r="F8" s="8"/>
      <c r="G8" s="8"/>
      <c r="H8" s="6"/>
    </row>
    <row r="9" spans="1:17" ht="7.5" customHeight="1" x14ac:dyDescent="0.2">
      <c r="B9" s="9"/>
      <c r="J9" s="2" t="s">
        <v>6</v>
      </c>
      <c r="K9" s="2" t="s">
        <v>7</v>
      </c>
      <c r="L9" s="2" t="s">
        <v>8</v>
      </c>
    </row>
    <row r="10" spans="1:17" ht="63" x14ac:dyDescent="0.2">
      <c r="A10" s="10" t="s">
        <v>9</v>
      </c>
      <c r="B10" s="11" t="s">
        <v>10</v>
      </c>
      <c r="C10" s="12" t="s">
        <v>6</v>
      </c>
      <c r="D10" s="13" t="s">
        <v>7</v>
      </c>
      <c r="E10" s="14" t="s">
        <v>8</v>
      </c>
      <c r="F10" s="13" t="s">
        <v>11</v>
      </c>
      <c r="G10" s="10"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454</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455</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456</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7</v>
      </c>
      <c r="C18" s="32">
        <v>6</v>
      </c>
      <c r="D18" s="32">
        <v>0</v>
      </c>
      <c r="E18" s="33"/>
      <c r="F18" s="34">
        <f t="shared" si="0"/>
        <v>0</v>
      </c>
      <c r="G18" s="35" t="s">
        <v>25</v>
      </c>
      <c r="H18" s="31" t="s">
        <v>7</v>
      </c>
      <c r="I18" s="36">
        <v>2</v>
      </c>
      <c r="J18" s="36">
        <v>6</v>
      </c>
      <c r="K18" s="36">
        <v>-6</v>
      </c>
      <c r="L18" s="37"/>
      <c r="M18" s="36">
        <f>IF(F18=0,IF(OR(H18="No",H18=""),0,IF(AND(F18=0,H18="Yes"),I18+J18,0)),IF(AND(F18=C18,H18="Yes"),I18,IF(H18="No",K18,0)))</f>
        <v>0</v>
      </c>
      <c r="N18" s="26"/>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t="s">
        <v>163</v>
      </c>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t="s">
        <v>457</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t="s">
        <v>160</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t="s">
        <v>161</v>
      </c>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7</v>
      </c>
      <c r="C24" s="34">
        <v>9</v>
      </c>
      <c r="D24" s="34">
        <v>0</v>
      </c>
      <c r="E24" s="34"/>
      <c r="F24" s="34">
        <f t="shared" ref="F24" si="1">IF(B24="Yes",C24,D24)</f>
        <v>0</v>
      </c>
      <c r="G24" s="19" t="s">
        <v>33</v>
      </c>
      <c r="H24" s="31" t="s">
        <v>7</v>
      </c>
      <c r="I24" s="36">
        <v>3</v>
      </c>
      <c r="J24" s="36">
        <v>9</v>
      </c>
      <c r="K24" s="36">
        <v>-9</v>
      </c>
      <c r="L24" s="37"/>
      <c r="M24" s="36">
        <f>IF(F24=0,IF(OR(H24="No",H24=""),0,IF(AND(F24=0,H24="Yes"),I24+J24,0)),IF(AND(F24=C24,H24="Yes"),I24,IF(H24="No",K24,0)))</f>
        <v>0</v>
      </c>
      <c r="N24" s="26"/>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8</v>
      </c>
      <c r="I25" s="36">
        <v>0</v>
      </c>
      <c r="J25" s="36">
        <v>0</v>
      </c>
      <c r="K25" s="36">
        <v>-111</v>
      </c>
      <c r="L25" s="36">
        <v>0</v>
      </c>
      <c r="M25" s="41">
        <f>IF(F25=0,IF(H25="No",K25,IF(H25="Yes",I25+J25,IF(H25="No",K25,0))),IF(AND(F25=C25,H25="Yes"),I25,IF(H25="No",K25,0)))</f>
        <v>0</v>
      </c>
      <c r="N25" s="26" t="s">
        <v>458</v>
      </c>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69" t="s">
        <v>37</v>
      </c>
      <c r="B27" s="44"/>
      <c r="C27" s="22"/>
      <c r="D27" s="22"/>
      <c r="E27" s="22"/>
      <c r="F27" s="22"/>
      <c r="G27" s="45"/>
      <c r="H27" s="45"/>
      <c r="I27" s="22"/>
      <c r="J27" s="22"/>
      <c r="K27" s="22"/>
      <c r="L27" s="22"/>
      <c r="M27" s="22"/>
      <c r="N27" s="28"/>
      <c r="P27" s="29"/>
      <c r="Q27" s="3"/>
    </row>
    <row r="28" spans="1:17" ht="40.5" customHeight="1" x14ac:dyDescent="0.2">
      <c r="A28" s="30" t="s">
        <v>38</v>
      </c>
      <c r="B28" s="31" t="s">
        <v>6</v>
      </c>
      <c r="C28" s="32">
        <v>54</v>
      </c>
      <c r="D28" s="32">
        <v>0</v>
      </c>
      <c r="E28" s="33"/>
      <c r="F28" s="34">
        <f t="shared" ref="F28:F36" si="2">IF(B28="Yes",C28,D28)</f>
        <v>54</v>
      </c>
      <c r="G28" s="35" t="s">
        <v>39</v>
      </c>
      <c r="H28" s="31" t="s">
        <v>6</v>
      </c>
      <c r="I28" s="36">
        <v>3</v>
      </c>
      <c r="J28" s="36">
        <v>9</v>
      </c>
      <c r="K28" s="36">
        <v>-9</v>
      </c>
      <c r="L28" s="37"/>
      <c r="M28" s="36">
        <f>IF(F28=0,IF(OR(H28="No",H28=""),0,IF(AND(F28=0,H28="Yes"),I28+J28,0)),IF(AND(F28=C28,H28="Yes"),I28,IF(H28="No",K28,0)))</f>
        <v>3</v>
      </c>
      <c r="N28" s="26" t="s">
        <v>302</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6</v>
      </c>
      <c r="I29" s="36">
        <v>3</v>
      </c>
      <c r="J29" s="36">
        <v>9</v>
      </c>
      <c r="K29" s="36">
        <v>-9</v>
      </c>
      <c r="L29" s="37"/>
      <c r="M29" s="36">
        <f>IF(F28=0,IF(OR(H29="No",H29=""),0,IF(AND(F28=0,H29="Yes"),I29+J29,0)),IF(AND(F28=C28,H29="Yes"),I29,IF(H29="No",K29,0)))</f>
        <v>3</v>
      </c>
      <c r="N29" s="26" t="s">
        <v>306</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3</v>
      </c>
      <c r="N30" s="26" t="s">
        <v>459</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3</v>
      </c>
      <c r="N31" s="26" t="s">
        <v>325</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3</v>
      </c>
      <c r="N33" s="26"/>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
        <v>218</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6</v>
      </c>
      <c r="I36" s="36">
        <v>4</v>
      </c>
      <c r="J36" s="36">
        <v>12</v>
      </c>
      <c r="K36" s="36">
        <v>-24</v>
      </c>
      <c r="L36" s="37"/>
      <c r="M36" s="36">
        <f>IF(F36=0,IF(OR(H36="No",H36=""),0,IF(AND(F36=0,H36="Yes"),I36+J36,0)),IF(AND(F36=C36,H36="Yes"),I36,IF(H36="No",K36,0)))</f>
        <v>4</v>
      </c>
      <c r="N36" s="26" t="s">
        <v>161</v>
      </c>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6</v>
      </c>
      <c r="I37" s="36">
        <v>10</v>
      </c>
      <c r="J37" s="36">
        <v>30</v>
      </c>
      <c r="K37" s="36">
        <v>-180</v>
      </c>
      <c r="L37" s="37"/>
      <c r="M37" s="41">
        <f>IF(F36=0,IF(H37="No",K37,IF(H37="Yes",I37+J37,IF(H37="No",K37,0))),IF(AND(F36=C36,H37="Yes"),I37,IF(H37="No",K37,0)))</f>
        <v>10</v>
      </c>
      <c r="N37" s="26"/>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8</v>
      </c>
      <c r="N39" s="26"/>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7</v>
      </c>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t="s">
        <v>461</v>
      </c>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4"/>
        <v>12</v>
      </c>
      <c r="N47" s="26" t="s">
        <v>474</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6</v>
      </c>
      <c r="I48" s="36">
        <v>0</v>
      </c>
      <c r="J48" s="36">
        <v>9</v>
      </c>
      <c r="K48" s="36">
        <v>-120</v>
      </c>
      <c r="L48" s="36">
        <v>0</v>
      </c>
      <c r="M48" s="41">
        <f>IF(F47=0,IF(H48="No",K48,IF(H48="Yes",I48+J48,IF(H48="No",K48,0))),IF(AND(F47=C47,H48="Yes"),I48,IF(H48="No",K48,0)))</f>
        <v>9</v>
      </c>
      <c r="N48" s="26" t="s">
        <v>466</v>
      </c>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6</v>
      </c>
      <c r="I50" s="36">
        <v>3</v>
      </c>
      <c r="J50" s="36">
        <v>9</v>
      </c>
      <c r="K50" s="36">
        <v>-9</v>
      </c>
      <c r="L50" s="36">
        <v>0</v>
      </c>
      <c r="M50" s="36">
        <f>IF(F47=0,IF(OR(H50="No",H50=""),0,IF(AND(F47=0,H50="Yes"),I50+J50,0)),IF(AND(F47=C47,H50="Yes"),I50,IF(H50="No",K50,0)))</f>
        <v>12</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25.5" x14ac:dyDescent="0.2">
      <c r="A52" s="42"/>
      <c r="B52" s="33"/>
      <c r="C52" s="33"/>
      <c r="D52" s="33"/>
      <c r="E52" s="33"/>
      <c r="F52" s="33"/>
      <c r="G52" s="35" t="s">
        <v>68</v>
      </c>
      <c r="H52" s="31" t="s">
        <v>7</v>
      </c>
      <c r="I52" s="36">
        <v>5</v>
      </c>
      <c r="J52" s="36">
        <v>15</v>
      </c>
      <c r="K52" s="36">
        <v>-15</v>
      </c>
      <c r="L52" s="37"/>
      <c r="M52" s="36">
        <f>IF(F47=0,IF(OR(H52="No",H52=""),0,IF(AND(F47=0,H52="Yes"),I52+J52,0)),IF(AND(F47=C47,H52="Yes"),I52,IF(H52="No",K52,0)))</f>
        <v>0</v>
      </c>
      <c r="N52" s="26" t="s">
        <v>462</v>
      </c>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7</v>
      </c>
      <c r="I53" s="36">
        <v>4</v>
      </c>
      <c r="J53" s="36">
        <v>12</v>
      </c>
      <c r="K53" s="36">
        <v>-12</v>
      </c>
      <c r="L53" s="36">
        <v>0</v>
      </c>
      <c r="M53" s="36">
        <f>IF(F47=0,IF(OR(H53="No",H53=""),0,IF(AND(F47=0,H53="Yes"),I53+J53,0)),IF(AND(F47=C47,H53="Yes"),I53,IF(H53="No",K53,0)))</f>
        <v>0</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7</v>
      </c>
      <c r="I54" s="36">
        <v>4</v>
      </c>
      <c r="J54" s="36">
        <v>12</v>
      </c>
      <c r="K54" s="36">
        <v>-12</v>
      </c>
      <c r="L54" s="36">
        <v>0</v>
      </c>
      <c r="M54" s="36">
        <f>IF(F47=0,IF(OR(H54="No",H54=""),0,IF(AND(F47=0,H54="Yes"),I54+J54,0)),IF(AND(F47=C47,H54="Yes"),I54,IF(H54="No",K54,0)))</f>
        <v>0</v>
      </c>
      <c r="N54" s="26" t="s">
        <v>165</v>
      </c>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8</v>
      </c>
      <c r="I55" s="36">
        <v>4</v>
      </c>
      <c r="J55" s="36">
        <v>12</v>
      </c>
      <c r="K55" s="36">
        <v>-12</v>
      </c>
      <c r="L55" s="36">
        <v>0</v>
      </c>
      <c r="M55" s="36">
        <f>IF(F47=0,IF(OR(H55="No",H55=""),0,IF(AND(F47=0,H55="Yes"),I55+J55,0)),IF(AND(F47=C47,H55="Yes"),I55,IF(H55="No",K55,0)))</f>
        <v>0</v>
      </c>
      <c r="N55" s="26">
        <v>175</v>
      </c>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t="s">
        <v>463</v>
      </c>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69"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31" t="s">
        <v>6</v>
      </c>
      <c r="I63" s="34">
        <v>1</v>
      </c>
      <c r="J63" s="34">
        <v>3</v>
      </c>
      <c r="K63" s="34">
        <v>-3</v>
      </c>
      <c r="L63" s="33"/>
      <c r="M63" s="34">
        <f t="shared" ref="M63:M73" si="7">IF(F63=0,IF(OR(H63="No",H63=""),0,IF(AND(F63=0,H63="Yes"),I63+J63,0)),IF(AND(F63=C63,H63="Yes"),I63,IF(H63="No",K63,0)))</f>
        <v>1</v>
      </c>
      <c r="N63" s="49" t="s">
        <v>346</v>
      </c>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31" t="s">
        <v>6</v>
      </c>
      <c r="I64" s="34">
        <v>4</v>
      </c>
      <c r="J64" s="34">
        <v>12</v>
      </c>
      <c r="K64" s="34">
        <v>-12</v>
      </c>
      <c r="L64" s="33"/>
      <c r="M64" s="34">
        <f t="shared" si="7"/>
        <v>4</v>
      </c>
      <c r="N64" s="49" t="s">
        <v>162</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31" t="s">
        <v>6</v>
      </c>
      <c r="I65" s="34">
        <v>5</v>
      </c>
      <c r="J65" s="34">
        <v>15</v>
      </c>
      <c r="K65" s="34">
        <v>-15</v>
      </c>
      <c r="L65" s="33"/>
      <c r="M65" s="34">
        <f>IF(F64=0,IF(OR(H65="No",H65=""),0,IF(AND(F64=0,H65="Yes"),I65+J65,0)),IF(AND(F64=C64,H65="Yes"),I65,IF(H65="No",K65,0)))</f>
        <v>5</v>
      </c>
      <c r="N65" s="49" t="s">
        <v>162</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31"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31" t="s">
        <v>7</v>
      </c>
      <c r="I67" s="34">
        <v>4</v>
      </c>
      <c r="J67" s="34">
        <v>12</v>
      </c>
      <c r="K67" s="34">
        <v>-12</v>
      </c>
      <c r="L67" s="33"/>
      <c r="M67" s="34">
        <f t="shared" si="7"/>
        <v>0</v>
      </c>
      <c r="N67" s="51" t="s">
        <v>112</v>
      </c>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31" t="s">
        <v>6</v>
      </c>
      <c r="I68" s="34">
        <v>4</v>
      </c>
      <c r="J68" s="34">
        <v>12</v>
      </c>
      <c r="K68" s="34">
        <v>-12</v>
      </c>
      <c r="L68" s="33"/>
      <c r="M68" s="34">
        <f t="shared" si="7"/>
        <v>4</v>
      </c>
      <c r="N68" s="49"/>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31" t="s">
        <v>6</v>
      </c>
      <c r="I69" s="34">
        <v>3</v>
      </c>
      <c r="J69" s="34">
        <v>9</v>
      </c>
      <c r="K69" s="34">
        <v>-9</v>
      </c>
      <c r="L69" s="33"/>
      <c r="M69" s="34">
        <f t="shared" si="7"/>
        <v>3</v>
      </c>
      <c r="N69" s="49" t="s">
        <v>464</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31" t="s">
        <v>6</v>
      </c>
      <c r="I70" s="34">
        <v>8</v>
      </c>
      <c r="J70" s="34">
        <v>24</v>
      </c>
      <c r="K70" s="34">
        <v>-120</v>
      </c>
      <c r="L70" s="33"/>
      <c r="M70" s="34">
        <f t="shared" si="7"/>
        <v>8</v>
      </c>
      <c r="N70" s="49" t="s">
        <v>464</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31"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31"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31"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31"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31"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31" t="s">
        <v>8</v>
      </c>
      <c r="I76" s="34">
        <v>4</v>
      </c>
      <c r="J76" s="34">
        <v>12</v>
      </c>
      <c r="K76" s="34">
        <v>-12</v>
      </c>
      <c r="L76" s="33"/>
      <c r="M76" s="34">
        <f>IF(F73=0,IF(OR(H76="No",H76=""),0,IF(AND(F73=0,H76="Yes"),I76+J76,0)),IF(AND(F73=C73,H76="Yes"),I76,IF(H76="No",K76,0)))</f>
        <v>0</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31"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55"/>
      <c r="B80" s="55"/>
      <c r="C80" s="55"/>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66</v>
      </c>
      <c r="H81" s="59" t="s">
        <v>107</v>
      </c>
      <c r="I81" s="3">
        <f>SUM(I13:I15,I17:I24)+IF(AND(B15="Yes",H16="N/A"),L16,I16)+IF(AND(B25="Yes",H25="N/A"),L25,I25)</f>
        <v>30</v>
      </c>
      <c r="J81" s="2">
        <f>SUM(J14:J15,J17:J23,C24,C25)+IF(H16="N/A",L16,0)+IF(H25="N/A",L25-J25,0)</f>
        <v>87</v>
      </c>
      <c r="M81" s="2">
        <f>SUM(M13:M25)</f>
        <v>18</v>
      </c>
    </row>
    <row r="82" spans="1:15" x14ac:dyDescent="0.2">
      <c r="A82" s="1" t="s">
        <v>166</v>
      </c>
      <c r="B82" s="54"/>
      <c r="D82" s="59" t="s">
        <v>108</v>
      </c>
      <c r="E82" s="2">
        <f>SUM(C28,C34:C36,C42,C47,C60)+IF(H40="N/A",L40-J40,0)+IF(H43="N/A",L43-J43,0)+IF(H44="N/A",L44-J44,0)+IF(H48="N/A",L48-J48,0)+IF(H50="N/A",L50-J50,0)+IF(H53="N/A",L53-J53,0)+IF(H54="N/A",L54-J54)+IF(H55="N/A",L55-J55,0)+IF(H56="N/A",L56-J56,0)+IF(H57="N/A",L57-J57,0)+IF(H59="N/A",L59-J59,0)</f>
        <v>312</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180</v>
      </c>
      <c r="H82" s="59" t="s">
        <v>109</v>
      </c>
      <c r="I82" s="3">
        <f>SUM(I28:I39,I41:I42,I45,I47,I49,I51:I52,I58,I60)+IF(H40="N/A",0,I40)+IF(H43="N/A",0,I43)+IF(H44="N/A",0,I44)+IF(H48="N/A",0,I48)+IF(H50="N/A",0,I50)+IF(H53="N/A",0,I53)+IF(H54="N/A",0,I54)+IF(H55="N/A",0,I55)+IF(H56="N/A",0,I56)+IF(H57="N/A",0,I57)+IF(H59="N/A",0,I59)</f>
        <v>101</v>
      </c>
      <c r="J82" s="2">
        <f>SUM(J28:J45,J47:J60)-IF(H40="N/A",J40,0)-IF(H43="N/A",J43,0)-IF(H44="N/A",J44,0)-IF(H48="N/A",J48,0)-IF(H50="N/A",J50,0)-IF(H53="N/A",J53,0)-IF(H54="N/A",J54)-IF(H55="N/A",J55,0)-IF(H56="N/A",J56,0)-IF(H57="N/A",J57,0)-IF(H59="N/A",J59,0)</f>
        <v>312</v>
      </c>
      <c r="M82" s="2">
        <f>SUM(M28:M45,M47:M60)</f>
        <v>130</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39</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393</v>
      </c>
      <c r="D86" s="2"/>
      <c r="E86" s="1">
        <f>IF(F86&gt;0,ROUND(((100*F86/J86)+F12+F46),0),0)</f>
        <v>48</v>
      </c>
      <c r="F86" s="1">
        <f>IF(AND(B28="",B34="",B35="",B36="",B42="",B47="",B60=""),0,SUM(F81,F82))</f>
        <v>246</v>
      </c>
      <c r="G86" s="59" t="s">
        <v>120</v>
      </c>
      <c r="H86" s="1">
        <v>25</v>
      </c>
      <c r="I86" s="2">
        <f>I81+I82</f>
        <v>131</v>
      </c>
      <c r="J86" s="3">
        <f>I81+I82+J81+J82</f>
        <v>530</v>
      </c>
      <c r="L86" s="1">
        <f>IF(M86=0,0,ROUND(((100*M86/J86)+M12+M46),0))</f>
        <v>28</v>
      </c>
      <c r="M86" s="1">
        <f>IF(AND(H28="",H29="",H30="",H31="",H32="",H33="",H34="",H35="",H36="",H37="",H38="",H39="",H40="",H41="",H42="",H43="",H44="",H45="",H47="",H48="",H49="",H50="",H51="",H52="",H53="",H54="",H55="",H56="",H57="",H58="",H59="",H60=""),0,SUM(M81,M82))</f>
        <v>148</v>
      </c>
    </row>
    <row r="87" spans="1:15" x14ac:dyDescent="0.2">
      <c r="A87" s="59" t="s">
        <v>121</v>
      </c>
      <c r="B87" s="1">
        <v>75</v>
      </c>
      <c r="C87" s="2">
        <f>SUM(C14:C15,C17:C19,C24,C25,C63:C64,C66:C73)+IF(H16="N/A",L16,0)+IF(H25="N/A",L25-J25,0)+IF(H66="N/A",L66-J66,0)+IF(H71="N/A",L71-J71,0)</f>
        <v>252</v>
      </c>
      <c r="D87" s="2"/>
      <c r="E87" s="1">
        <f>IF(F87&gt;0,ROUND(((100*F87/J87)+F12),0),0)</f>
        <v>54</v>
      </c>
      <c r="F87" s="1">
        <f>IF(AND(B63="",B64="",B66="",B67="",B68="",B69="",B70="",B71="",B72="",B73=""),0,SUM(F81,F83))</f>
        <v>183</v>
      </c>
      <c r="G87" s="59" t="s">
        <v>121</v>
      </c>
      <c r="H87" s="1">
        <v>25</v>
      </c>
      <c r="I87" s="1">
        <f>I81+I83</f>
        <v>89</v>
      </c>
      <c r="J87" s="3">
        <f>I81+I83+J81+J83</f>
        <v>353</v>
      </c>
      <c r="L87" s="1">
        <f>IF(M87=0,0,ROUND(((100*M87/J87)+M12),0))</f>
        <v>16</v>
      </c>
      <c r="M87" s="1">
        <f>IF(AND(H63="",H64="",H65="",H66="",H67="",H68="",H69="",H70="",H71="",H72="",H73="",H74="",H75="",H76="",H77=""),0,SUM(M81,M83))</f>
        <v>57</v>
      </c>
    </row>
    <row r="88" spans="1:15" x14ac:dyDescent="0.2">
      <c r="E88" s="67"/>
    </row>
    <row r="91" spans="1:15" x14ac:dyDescent="0.2">
      <c r="F91" s="4"/>
      <c r="H91" s="2" t="s">
        <v>122</v>
      </c>
    </row>
    <row r="92" spans="1:15" x14ac:dyDescent="0.2">
      <c r="G92" s="59" t="s">
        <v>120</v>
      </c>
      <c r="H92" s="1">
        <f>IF(E86+L86&lt;0,0,IF(E86+L86&gt;100,100,E86+L86))</f>
        <v>76</v>
      </c>
    </row>
    <row r="93" spans="1:15" x14ac:dyDescent="0.2">
      <c r="G93" s="59" t="s">
        <v>121</v>
      </c>
      <c r="H93" s="1">
        <f>IF((E87+L87)&lt;0,0,IF(E87+L87&gt;100,100,E87+L87))</f>
        <v>70</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H28:H60 H13:H25 H63:H77">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ageMargins left="0.7" right="0.7" top="0.75" bottom="0.75" header="0.3" footer="0.3"/>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topLeftCell="A34" workbookViewId="0">
      <selection activeCell="N47" sqref="N47"/>
    </sheetView>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439</v>
      </c>
      <c r="C1" s="101"/>
      <c r="D1" s="101"/>
      <c r="E1" s="101"/>
      <c r="F1" s="101"/>
      <c r="G1" s="101"/>
    </row>
    <row r="2" spans="1:17" x14ac:dyDescent="0.2">
      <c r="A2" s="76" t="s">
        <v>1</v>
      </c>
      <c r="B2" s="100" t="s">
        <v>437</v>
      </c>
      <c r="C2" s="101"/>
      <c r="D2" s="101"/>
      <c r="E2" s="101"/>
      <c r="F2" s="101"/>
      <c r="G2" s="101"/>
    </row>
    <row r="3" spans="1:17" x14ac:dyDescent="0.2">
      <c r="A3" s="76" t="s">
        <v>2</v>
      </c>
      <c r="B3" s="100" t="s">
        <v>434</v>
      </c>
      <c r="C3" s="101"/>
      <c r="D3" s="101"/>
      <c r="E3" s="101"/>
      <c r="F3" s="101"/>
      <c r="G3" s="101"/>
      <c r="N3" s="5"/>
    </row>
    <row r="4" spans="1:17" x14ac:dyDescent="0.2">
      <c r="A4" s="76" t="s">
        <v>3</v>
      </c>
      <c r="B4" s="100" t="s">
        <v>388</v>
      </c>
      <c r="C4" s="101"/>
      <c r="D4" s="101"/>
      <c r="E4" s="101"/>
      <c r="F4" s="101"/>
      <c r="G4" s="101"/>
    </row>
    <row r="5" spans="1:17" x14ac:dyDescent="0.2">
      <c r="A5" s="76" t="s">
        <v>4</v>
      </c>
      <c r="B5" s="100" t="s">
        <v>388</v>
      </c>
      <c r="C5" s="101"/>
      <c r="D5" s="101"/>
      <c r="E5" s="101"/>
      <c r="F5" s="101"/>
      <c r="G5" s="101"/>
    </row>
    <row r="7" spans="1:17" ht="23.25" x14ac:dyDescent="0.2">
      <c r="A7" s="96" t="s">
        <v>5</v>
      </c>
      <c r="B7" s="97"/>
      <c r="C7" s="97"/>
      <c r="D7" s="97"/>
      <c r="E7" s="97"/>
      <c r="F7" s="97"/>
      <c r="G7" s="97"/>
      <c r="H7" s="6">
        <f>IF(AND(H92=0,H93=0),0,IF(AND(H92&gt;0,H93&gt;0),((H92+H93)/2),IF(H93&gt;0,H93,H92)))</f>
        <v>66.5</v>
      </c>
    </row>
    <row r="8" spans="1:17" ht="12" customHeight="1" x14ac:dyDescent="0.2">
      <c r="A8" s="7"/>
      <c r="B8" s="8"/>
      <c r="C8" s="8"/>
      <c r="D8" s="8"/>
      <c r="E8" s="8"/>
      <c r="F8" s="8"/>
      <c r="G8" s="8"/>
      <c r="H8" s="6"/>
    </row>
    <row r="9" spans="1:17" ht="7.5" customHeight="1" x14ac:dyDescent="0.2">
      <c r="B9" s="9"/>
      <c r="J9" s="2" t="s">
        <v>6</v>
      </c>
      <c r="K9" s="2" t="s">
        <v>7</v>
      </c>
      <c r="L9" s="2" t="s">
        <v>8</v>
      </c>
    </row>
    <row r="10" spans="1:17" ht="63" x14ac:dyDescent="0.2">
      <c r="A10" s="10" t="s">
        <v>9</v>
      </c>
      <c r="B10" s="11" t="s">
        <v>10</v>
      </c>
      <c r="C10" s="12" t="s">
        <v>6</v>
      </c>
      <c r="D10" s="13" t="s">
        <v>7</v>
      </c>
      <c r="E10" s="14" t="s">
        <v>8</v>
      </c>
      <c r="F10" s="13" t="s">
        <v>11</v>
      </c>
      <c r="G10" s="10"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454</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455</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456</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7</v>
      </c>
      <c r="C18" s="32">
        <v>6</v>
      </c>
      <c r="D18" s="32">
        <v>0</v>
      </c>
      <c r="E18" s="33"/>
      <c r="F18" s="34">
        <f t="shared" si="0"/>
        <v>0</v>
      </c>
      <c r="G18" s="35" t="s">
        <v>25</v>
      </c>
      <c r="H18" s="31" t="s">
        <v>7</v>
      </c>
      <c r="I18" s="36">
        <v>2</v>
      </c>
      <c r="J18" s="36">
        <v>6</v>
      </c>
      <c r="K18" s="36">
        <v>-6</v>
      </c>
      <c r="L18" s="37"/>
      <c r="M18" s="36">
        <f>IF(F18=0,IF(OR(H18="No",H18=""),0,IF(AND(F18=0,H18="Yes"),I18+J18,0)),IF(AND(F18=C18,H18="Yes"),I18,IF(H18="No",K18,0)))</f>
        <v>0</v>
      </c>
      <c r="N18" s="26"/>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t="s">
        <v>163</v>
      </c>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t="s">
        <v>457</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t="s">
        <v>160</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t="s">
        <v>161</v>
      </c>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6</v>
      </c>
      <c r="C24" s="34">
        <v>9</v>
      </c>
      <c r="D24" s="34">
        <v>0</v>
      </c>
      <c r="E24" s="34"/>
      <c r="F24" s="34">
        <f t="shared" ref="F24" si="1">IF(B24="Yes",C24,D24)</f>
        <v>9</v>
      </c>
      <c r="G24" s="19" t="s">
        <v>33</v>
      </c>
      <c r="H24" s="31" t="s">
        <v>7</v>
      </c>
      <c r="I24" s="36">
        <v>3</v>
      </c>
      <c r="J24" s="36">
        <v>9</v>
      </c>
      <c r="K24" s="36">
        <v>-9</v>
      </c>
      <c r="L24" s="37"/>
      <c r="M24" s="36">
        <f>IF(F24=0,IF(OR(H24="No",H24=""),0,IF(AND(F24=0,H24="Yes"),I24+J24,0)),IF(AND(F24=C24,H24="Yes"),I24,IF(H24="No",K24,0)))</f>
        <v>-9</v>
      </c>
      <c r="N24" s="26"/>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8</v>
      </c>
      <c r="I25" s="36">
        <v>0</v>
      </c>
      <c r="J25" s="36">
        <v>0</v>
      </c>
      <c r="K25" s="36">
        <v>-111</v>
      </c>
      <c r="L25" s="36">
        <v>0</v>
      </c>
      <c r="M25" s="41">
        <f>IF(F25=0,IF(H25="No",K25,IF(H25="Yes",I25+J25,IF(H25="No",K25,0))),IF(AND(F25=C25,H25="Yes"),I25,IF(H25="No",K25,0)))</f>
        <v>0</v>
      </c>
      <c r="N25" s="26" t="s">
        <v>458</v>
      </c>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69" t="s">
        <v>37</v>
      </c>
      <c r="B27" s="44"/>
      <c r="C27" s="22"/>
      <c r="D27" s="22"/>
      <c r="E27" s="22"/>
      <c r="F27" s="22"/>
      <c r="G27" s="45"/>
      <c r="H27" s="45"/>
      <c r="I27" s="22"/>
      <c r="J27" s="22"/>
      <c r="K27" s="22"/>
      <c r="L27" s="22"/>
      <c r="M27" s="22"/>
      <c r="N27" s="28"/>
      <c r="P27" s="29"/>
      <c r="Q27" s="3"/>
    </row>
    <row r="28" spans="1:17" ht="40.5" customHeight="1" x14ac:dyDescent="0.2">
      <c r="A28" s="30" t="s">
        <v>38</v>
      </c>
      <c r="B28" s="31" t="s">
        <v>7</v>
      </c>
      <c r="C28" s="32">
        <v>54</v>
      </c>
      <c r="D28" s="32">
        <v>0</v>
      </c>
      <c r="E28" s="33"/>
      <c r="F28" s="34">
        <f t="shared" ref="F28:F36" si="2">IF(B28="Yes",C28,D28)</f>
        <v>0</v>
      </c>
      <c r="G28" s="35" t="s">
        <v>39</v>
      </c>
      <c r="H28" s="31" t="s">
        <v>6</v>
      </c>
      <c r="I28" s="36">
        <v>3</v>
      </c>
      <c r="J28" s="36">
        <v>9</v>
      </c>
      <c r="K28" s="36">
        <v>-9</v>
      </c>
      <c r="L28" s="37"/>
      <c r="M28" s="36">
        <f>IF(F28=0,IF(OR(H28="No",H28=""),0,IF(AND(F28=0,H28="Yes"),I28+J28,0)),IF(AND(F28=C28,H28="Yes"),I28,IF(H28="No",K28,0)))</f>
        <v>12</v>
      </c>
      <c r="N28" s="26" t="s">
        <v>302</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6</v>
      </c>
      <c r="I29" s="36">
        <v>3</v>
      </c>
      <c r="J29" s="36">
        <v>9</v>
      </c>
      <c r="K29" s="36">
        <v>-9</v>
      </c>
      <c r="L29" s="37"/>
      <c r="M29" s="36">
        <f>IF(F28=0,IF(OR(H29="No",H29=""),0,IF(AND(F28=0,H29="Yes"),I29+J29,0)),IF(AND(F28=C28,H29="Yes"),I29,IF(H29="No",K29,0)))</f>
        <v>12</v>
      </c>
      <c r="N29" s="26" t="s">
        <v>306</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12</v>
      </c>
      <c r="N30" s="26" t="s">
        <v>459</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7</v>
      </c>
      <c r="I31" s="36">
        <v>3</v>
      </c>
      <c r="J31" s="36">
        <v>9</v>
      </c>
      <c r="K31" s="36">
        <v>-9</v>
      </c>
      <c r="L31" s="37"/>
      <c r="M31" s="36">
        <f>IF(F28=0,IF(OR(H31="No",H31=""),0,IF(AND(F28=0,H31="Yes"),I31+J31,0)),IF(AND(F28=C28,H31="Yes"),I31,IF(H31="No",K31,0)))</f>
        <v>0</v>
      </c>
      <c r="N31" s="26" t="s">
        <v>467</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12</v>
      </c>
      <c r="N33" s="26"/>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
        <v>218</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6</v>
      </c>
      <c r="I36" s="36">
        <v>4</v>
      </c>
      <c r="J36" s="36">
        <v>12</v>
      </c>
      <c r="K36" s="36">
        <v>-24</v>
      </c>
      <c r="L36" s="37"/>
      <c r="M36" s="36">
        <f>IF(F36=0,IF(OR(H36="No",H36=""),0,IF(AND(F36=0,H36="Yes"),I36+J36,0)),IF(AND(F36=C36,H36="Yes"),I36,IF(H36="No",K36,0)))</f>
        <v>4</v>
      </c>
      <c r="N36" s="26" t="s">
        <v>161</v>
      </c>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6</v>
      </c>
      <c r="I37" s="36">
        <v>10</v>
      </c>
      <c r="J37" s="36">
        <v>30</v>
      </c>
      <c r="K37" s="36">
        <v>-180</v>
      </c>
      <c r="L37" s="37"/>
      <c r="M37" s="41">
        <f>IF(F36=0,IF(H37="No",K37,IF(H37="Yes",I37+J37,IF(H37="No",K37,0))),IF(AND(F36=C36,H37="Yes"),I37,IF(H37="No",K37,0)))</f>
        <v>10</v>
      </c>
      <c r="N37" s="26"/>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7</v>
      </c>
      <c r="I39" s="36">
        <v>8</v>
      </c>
      <c r="J39" s="36">
        <v>24</v>
      </c>
      <c r="K39" s="36">
        <v>-24</v>
      </c>
      <c r="L39" s="37"/>
      <c r="M39" s="36">
        <f>IF(F36=0,IF(OR(H39="No",H39=""),0,IF(AND(F36=0,H39="Yes"),I39+J39,0)),IF(AND(F36=C36,H39="Yes"),I39,IF(H39="No",K39,0)))</f>
        <v>-24</v>
      </c>
      <c r="N39" s="26" t="s">
        <v>468</v>
      </c>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7</v>
      </c>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t="s">
        <v>328</v>
      </c>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4"/>
        <v>12</v>
      </c>
      <c r="N47" s="26" t="s">
        <v>474</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6</v>
      </c>
      <c r="I50" s="36">
        <v>3</v>
      </c>
      <c r="J50" s="36">
        <v>9</v>
      </c>
      <c r="K50" s="36">
        <v>-9</v>
      </c>
      <c r="L50" s="36">
        <v>0</v>
      </c>
      <c r="M50" s="36">
        <f>IF(F47=0,IF(OR(H50="No",H50=""),0,IF(AND(F47=0,H50="Yes"),I50+J50,0)),IF(AND(F47=C47,H50="Yes"),I50,IF(H50="No",K50,0)))</f>
        <v>12</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25.5" x14ac:dyDescent="0.2">
      <c r="A52" s="42"/>
      <c r="B52" s="33"/>
      <c r="C52" s="33"/>
      <c r="D52" s="33"/>
      <c r="E52" s="33"/>
      <c r="F52" s="33"/>
      <c r="G52" s="35" t="s">
        <v>68</v>
      </c>
      <c r="H52" s="31" t="s">
        <v>7</v>
      </c>
      <c r="I52" s="36">
        <v>5</v>
      </c>
      <c r="J52" s="36">
        <v>15</v>
      </c>
      <c r="K52" s="36">
        <v>-15</v>
      </c>
      <c r="L52" s="37"/>
      <c r="M52" s="36">
        <f>IF(F47=0,IF(OR(H52="No",H52=""),0,IF(AND(F47=0,H52="Yes"),I52+J52,0)),IF(AND(F47=C47,H52="Yes"),I52,IF(H52="No",K52,0)))</f>
        <v>0</v>
      </c>
      <c r="N52" s="26" t="s">
        <v>462</v>
      </c>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7</v>
      </c>
      <c r="I53" s="36">
        <v>4</v>
      </c>
      <c r="J53" s="36">
        <v>12</v>
      </c>
      <c r="K53" s="36">
        <v>-12</v>
      </c>
      <c r="L53" s="36">
        <v>0</v>
      </c>
      <c r="M53" s="36">
        <f>IF(F47=0,IF(OR(H53="No",H53=""),0,IF(AND(F47=0,H53="Yes"),I53+J53,0)),IF(AND(F47=C47,H53="Yes"),I53,IF(H53="No",K53,0)))</f>
        <v>0</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7</v>
      </c>
      <c r="I54" s="36">
        <v>4</v>
      </c>
      <c r="J54" s="36">
        <v>12</v>
      </c>
      <c r="K54" s="36">
        <v>-12</v>
      </c>
      <c r="L54" s="36">
        <v>0</v>
      </c>
      <c r="M54" s="36">
        <f>IF(F47=0,IF(OR(H54="No",H54=""),0,IF(AND(F47=0,H54="Yes"),I54+J54,0)),IF(AND(F47=C47,H54="Yes"),I54,IF(H54="No",K54,0)))</f>
        <v>0</v>
      </c>
      <c r="N54" s="26" t="s">
        <v>165</v>
      </c>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8</v>
      </c>
      <c r="I55" s="36">
        <v>4</v>
      </c>
      <c r="J55" s="36">
        <v>12</v>
      </c>
      <c r="K55" s="36">
        <v>-12</v>
      </c>
      <c r="L55" s="36">
        <v>0</v>
      </c>
      <c r="M55" s="36">
        <f>IF(F47=0,IF(OR(H55="No",H55=""),0,IF(AND(F47=0,H55="Yes"),I55+J55,0)),IF(AND(F47=C47,H55="Yes"),I55,IF(H55="No",K55,0)))</f>
        <v>0</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t="s">
        <v>463</v>
      </c>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7</v>
      </c>
      <c r="I60" s="36">
        <v>4</v>
      </c>
      <c r="J60" s="36">
        <v>12</v>
      </c>
      <c r="K60" s="36">
        <v>-12</v>
      </c>
      <c r="L60" s="37"/>
      <c r="M60" s="36">
        <f>IF(F60=0,IF(OR(H60="No",H60=""),0,IF(AND(F60=0,H60="Yes"),I60+J60,0)),IF(AND(F60=C60,H60="Yes"),I60,IF(H60="No",K60,0)))</f>
        <v>-12</v>
      </c>
      <c r="N60" s="26" t="s">
        <v>469</v>
      </c>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69"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31" t="s">
        <v>6</v>
      </c>
      <c r="I63" s="34">
        <v>1</v>
      </c>
      <c r="J63" s="34">
        <v>3</v>
      </c>
      <c r="K63" s="34">
        <v>-3</v>
      </c>
      <c r="L63" s="33"/>
      <c r="M63" s="34">
        <f t="shared" ref="M63:M73" si="7">IF(F63=0,IF(OR(H63="No",H63=""),0,IF(AND(F63=0,H63="Yes"),I63+J63,0)),IF(AND(F63=C63,H63="Yes"),I63,IF(H63="No",K63,0)))</f>
        <v>1</v>
      </c>
      <c r="N63" s="49" t="s">
        <v>346</v>
      </c>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31" t="s">
        <v>6</v>
      </c>
      <c r="I64" s="34">
        <v>4</v>
      </c>
      <c r="J64" s="34">
        <v>12</v>
      </c>
      <c r="K64" s="34">
        <v>-12</v>
      </c>
      <c r="L64" s="33"/>
      <c r="M64" s="34">
        <f t="shared" si="7"/>
        <v>4</v>
      </c>
      <c r="N64" s="49" t="s">
        <v>162</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31" t="s">
        <v>6</v>
      </c>
      <c r="I65" s="34">
        <v>5</v>
      </c>
      <c r="J65" s="34">
        <v>15</v>
      </c>
      <c r="K65" s="34">
        <v>-15</v>
      </c>
      <c r="L65" s="33"/>
      <c r="M65" s="34">
        <f>IF(F64=0,IF(OR(H65="No",H65=""),0,IF(AND(F64=0,H65="Yes"),I65+J65,0)),IF(AND(F64=C64,H65="Yes"),I65,IF(H65="No",K65,0)))</f>
        <v>5</v>
      </c>
      <c r="N65" s="49" t="s">
        <v>162</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31"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31" t="s">
        <v>7</v>
      </c>
      <c r="I67" s="34">
        <v>4</v>
      </c>
      <c r="J67" s="34">
        <v>12</v>
      </c>
      <c r="K67" s="34">
        <v>-12</v>
      </c>
      <c r="L67" s="33"/>
      <c r="M67" s="34">
        <f t="shared" si="7"/>
        <v>0</v>
      </c>
      <c r="N67" s="51" t="s">
        <v>112</v>
      </c>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31" t="s">
        <v>6</v>
      </c>
      <c r="I68" s="34">
        <v>4</v>
      </c>
      <c r="J68" s="34">
        <v>12</v>
      </c>
      <c r="K68" s="34">
        <v>-12</v>
      </c>
      <c r="L68" s="33"/>
      <c r="M68" s="34">
        <f t="shared" si="7"/>
        <v>4</v>
      </c>
      <c r="N68" s="49"/>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31" t="s">
        <v>6</v>
      </c>
      <c r="I69" s="34">
        <v>3</v>
      </c>
      <c r="J69" s="34">
        <v>9</v>
      </c>
      <c r="K69" s="34">
        <v>-9</v>
      </c>
      <c r="L69" s="33"/>
      <c r="M69" s="34">
        <f t="shared" si="7"/>
        <v>3</v>
      </c>
      <c r="N69" s="49" t="s">
        <v>464</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31" t="s">
        <v>6</v>
      </c>
      <c r="I70" s="34">
        <v>8</v>
      </c>
      <c r="J70" s="34">
        <v>24</v>
      </c>
      <c r="K70" s="34">
        <v>-120</v>
      </c>
      <c r="L70" s="33"/>
      <c r="M70" s="34">
        <f t="shared" si="7"/>
        <v>8</v>
      </c>
      <c r="N70" s="49" t="s">
        <v>464</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31"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31"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31"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31"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31"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31" t="s">
        <v>8</v>
      </c>
      <c r="I76" s="34">
        <v>4</v>
      </c>
      <c r="J76" s="34">
        <v>12</v>
      </c>
      <c r="K76" s="34">
        <v>-12</v>
      </c>
      <c r="L76" s="33"/>
      <c r="M76" s="34">
        <f>IF(F73=0,IF(OR(H76="No",H76=""),0,IF(AND(F73=0,H76="Yes"),I76+J76,0)),IF(AND(F73=C73,H76="Yes"),I76,IF(H76="No",K76,0)))</f>
        <v>0</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31"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55"/>
      <c r="B80" s="55"/>
      <c r="C80" s="55"/>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75</v>
      </c>
      <c r="H81" s="59" t="s">
        <v>107</v>
      </c>
      <c r="I81" s="3">
        <f>SUM(I13:I15,I17:I24)+IF(AND(B15="Yes",H16="N/A"),L16,I16)+IF(AND(B25="Yes",H25="N/A"),L25,I25)</f>
        <v>30</v>
      </c>
      <c r="J81" s="2">
        <f>SUM(J14:J15,J17:J23,C24,C25)+IF(H16="N/A",L16,0)+IF(H25="N/A",L25-J25,0)</f>
        <v>87</v>
      </c>
      <c r="M81" s="2">
        <f>SUM(M13:M25)</f>
        <v>9</v>
      </c>
    </row>
    <row r="82" spans="1:15" x14ac:dyDescent="0.2">
      <c r="A82" s="1" t="s">
        <v>166</v>
      </c>
      <c r="B82" s="54"/>
      <c r="D82" s="59" t="s">
        <v>108</v>
      </c>
      <c r="E82" s="2">
        <f>SUM(C28,C34:C36,C42,C47,C60)+IF(H40="N/A",L40-J40,0)+IF(H43="N/A",L43-J43,0)+IF(H44="N/A",L44-J44,0)+IF(H48="N/A",L48-J48,0)+IF(H50="N/A",L50-J50,0)+IF(H53="N/A",L53-J53,0)+IF(H54="N/A",L54-J54)+IF(H55="N/A",L55-J55,0)+IF(H56="N/A",L56-J56,0)+IF(H57="N/A",L57-J57,0)+IF(H59="N/A",L59-J59,0)</f>
        <v>303</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126</v>
      </c>
      <c r="H82" s="59" t="s">
        <v>109</v>
      </c>
      <c r="I82" s="3">
        <f>SUM(I28:I39,I41:I42,I45,I47,I49,I51:I52,I58,I60)+IF(H40="N/A",0,I40)+IF(H43="N/A",0,I43)+IF(H44="N/A",0,I44)+IF(H48="N/A",0,I48)+IF(H50="N/A",0,I50)+IF(H53="N/A",0,I53)+IF(H54="N/A",0,I54)+IF(H55="N/A",0,I55)+IF(H56="N/A",0,I56)+IF(H57="N/A",0,I57)+IF(H59="N/A",0,I59)</f>
        <v>101</v>
      </c>
      <c r="J82" s="2">
        <f>SUM(J28:J45,J47:J60)-IF(H40="N/A",J40,0)-IF(H43="N/A",J43,0)-IF(H44="N/A",J44,0)-IF(H48="N/A",J48,0)-IF(H50="N/A",J50,0)-IF(H53="N/A",J53,0)-IF(H54="N/A",J54)-IF(H55="N/A",J55,0)-IF(H56="N/A",J56,0)-IF(H57="N/A",J57,0)-IF(H59="N/A",J59,0)</f>
        <v>303</v>
      </c>
      <c r="M82" s="2">
        <f>SUM(M28:M45,M47:M60)</f>
        <v>106</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39</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384</v>
      </c>
      <c r="D86" s="2"/>
      <c r="E86" s="1">
        <f>IF(F86&gt;0,ROUND(((100*F86/J86)+F12+F46),0),0)</f>
        <v>41</v>
      </c>
      <c r="F86" s="1">
        <f>IF(AND(B28="",B34="",B35="",B36="",B42="",B47="",B60=""),0,SUM(F81,F82))</f>
        <v>201</v>
      </c>
      <c r="G86" s="59" t="s">
        <v>120</v>
      </c>
      <c r="H86" s="1">
        <v>25</v>
      </c>
      <c r="I86" s="2">
        <f>I81+I82</f>
        <v>131</v>
      </c>
      <c r="J86" s="3">
        <f>I81+I82+J81+J82</f>
        <v>521</v>
      </c>
      <c r="L86" s="1">
        <f>IF(M86=0,0,ROUND(((100*M86/J86)+M12+M46),0))</f>
        <v>22</v>
      </c>
      <c r="M86" s="1">
        <f>IF(AND(H28="",H29="",H30="",H31="",H32="",H33="",H34="",H35="",H36="",H37="",H38="",H39="",H40="",H41="",H42="",H43="",H44="",H45="",H47="",H48="",H49="",H50="",H51="",H52="",H53="",H54="",H55="",H56="",H57="",H58="",H59="",H60=""),0,SUM(M81,M82))</f>
        <v>115</v>
      </c>
    </row>
    <row r="87" spans="1:15" x14ac:dyDescent="0.2">
      <c r="A87" s="59" t="s">
        <v>121</v>
      </c>
      <c r="B87" s="1">
        <v>75</v>
      </c>
      <c r="C87" s="2">
        <f>SUM(C14:C15,C17:C19,C24,C25,C63:C64,C66:C73)+IF(H16="N/A",L16,0)+IF(H25="N/A",L25-J25,0)+IF(H66="N/A",L66-J66,0)+IF(H71="N/A",L71-J71,0)</f>
        <v>252</v>
      </c>
      <c r="D87" s="2"/>
      <c r="E87" s="1">
        <f>IF(F87&gt;0,ROUND(((100*F87/J87)+F12),0),0)</f>
        <v>56</v>
      </c>
      <c r="F87" s="1">
        <f>IF(AND(B63="",B64="",B66="",B67="",B68="",B69="",B70="",B71="",B72="",B73=""),0,SUM(F81,F83))</f>
        <v>192</v>
      </c>
      <c r="G87" s="59" t="s">
        <v>121</v>
      </c>
      <c r="H87" s="1">
        <v>25</v>
      </c>
      <c r="I87" s="1">
        <f>I81+I83</f>
        <v>89</v>
      </c>
      <c r="J87" s="3">
        <f>I81+I83+J81+J83</f>
        <v>353</v>
      </c>
      <c r="L87" s="1">
        <f>IF(M87=0,0,ROUND(((100*M87/J87)+M12),0))</f>
        <v>14</v>
      </c>
      <c r="M87" s="1">
        <f>IF(AND(H63="",H64="",H65="",H66="",H67="",H68="",H69="",H70="",H71="",H72="",H73="",H74="",H75="",H76="",H77=""),0,SUM(M81,M83))</f>
        <v>48</v>
      </c>
    </row>
    <row r="88" spans="1:15" x14ac:dyDescent="0.2">
      <c r="E88" s="67"/>
    </row>
    <row r="91" spans="1:15" x14ac:dyDescent="0.2">
      <c r="F91" s="4"/>
      <c r="H91" s="2" t="s">
        <v>122</v>
      </c>
    </row>
    <row r="92" spans="1:15" x14ac:dyDescent="0.2">
      <c r="G92" s="59" t="s">
        <v>120</v>
      </c>
      <c r="H92" s="1">
        <f>IF(E86+L86&lt;0,0,IF(E86+L86&gt;100,100,E86+L86))</f>
        <v>63</v>
      </c>
    </row>
    <row r="93" spans="1:15" x14ac:dyDescent="0.2">
      <c r="G93" s="59" t="s">
        <v>121</v>
      </c>
      <c r="H93" s="1">
        <f>IF((E87+L87)&lt;0,0,IF(E87+L87&gt;100,100,E87+L87))</f>
        <v>70</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28:H60 H63:H77">
      <formula1>$J$9:$L$9</formula1>
    </dataValidation>
  </dataValidations>
  <pageMargins left="0.7" right="0.7" top="0.75" bottom="0.75" header="0.3" footer="0.3"/>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topLeftCell="A34" workbookViewId="0">
      <selection activeCell="N47" sqref="N47"/>
    </sheetView>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439</v>
      </c>
      <c r="C1" s="101"/>
      <c r="D1" s="101"/>
      <c r="E1" s="101"/>
      <c r="F1" s="101"/>
      <c r="G1" s="101"/>
    </row>
    <row r="2" spans="1:17" x14ac:dyDescent="0.2">
      <c r="A2" s="76" t="s">
        <v>1</v>
      </c>
      <c r="B2" s="100" t="s">
        <v>437</v>
      </c>
      <c r="C2" s="101"/>
      <c r="D2" s="101"/>
      <c r="E2" s="101"/>
      <c r="F2" s="101"/>
      <c r="G2" s="101"/>
    </row>
    <row r="3" spans="1:17" x14ac:dyDescent="0.2">
      <c r="A3" s="76" t="s">
        <v>2</v>
      </c>
      <c r="B3" s="100" t="s">
        <v>434</v>
      </c>
      <c r="C3" s="101"/>
      <c r="D3" s="101"/>
      <c r="E3" s="101"/>
      <c r="F3" s="101"/>
      <c r="G3" s="101"/>
      <c r="N3" s="5"/>
    </row>
    <row r="4" spans="1:17" x14ac:dyDescent="0.2">
      <c r="A4" s="76" t="s">
        <v>3</v>
      </c>
      <c r="B4" s="100" t="s">
        <v>433</v>
      </c>
      <c r="C4" s="101"/>
      <c r="D4" s="101"/>
      <c r="E4" s="101"/>
      <c r="F4" s="101"/>
      <c r="G4" s="101"/>
    </row>
    <row r="5" spans="1:17" x14ac:dyDescent="0.2">
      <c r="A5" s="76" t="s">
        <v>4</v>
      </c>
      <c r="B5" s="100" t="s">
        <v>433</v>
      </c>
      <c r="C5" s="101"/>
      <c r="D5" s="101"/>
      <c r="E5" s="101"/>
      <c r="F5" s="101"/>
      <c r="G5" s="101"/>
    </row>
    <row r="7" spans="1:17" ht="23.25" x14ac:dyDescent="0.2">
      <c r="A7" s="96" t="s">
        <v>5</v>
      </c>
      <c r="B7" s="97"/>
      <c r="C7" s="97"/>
      <c r="D7" s="97"/>
      <c r="E7" s="97"/>
      <c r="F7" s="97"/>
      <c r="G7" s="97"/>
      <c r="H7" s="6">
        <f>IF(AND(H92=0,H93=0),0,IF(AND(H92&gt;0,H93&gt;0),((H92+H93)/2),IF(H93&gt;0,H93,H92)))</f>
        <v>73</v>
      </c>
    </row>
    <row r="8" spans="1:17" ht="12" customHeight="1" x14ac:dyDescent="0.2">
      <c r="A8" s="7"/>
      <c r="B8" s="8"/>
      <c r="C8" s="8"/>
      <c r="D8" s="8"/>
      <c r="E8" s="8"/>
      <c r="F8" s="8"/>
      <c r="G8" s="8"/>
      <c r="H8" s="6"/>
    </row>
    <row r="9" spans="1:17" ht="7.5" customHeight="1" x14ac:dyDescent="0.2">
      <c r="B9" s="9"/>
      <c r="J9" s="2" t="s">
        <v>6</v>
      </c>
      <c r="K9" s="2" t="s">
        <v>7</v>
      </c>
      <c r="L9" s="2" t="s">
        <v>8</v>
      </c>
    </row>
    <row r="10" spans="1:17" ht="63" x14ac:dyDescent="0.2">
      <c r="A10" s="10" t="s">
        <v>9</v>
      </c>
      <c r="B10" s="11" t="s">
        <v>10</v>
      </c>
      <c r="C10" s="12" t="s">
        <v>6</v>
      </c>
      <c r="D10" s="13" t="s">
        <v>7</v>
      </c>
      <c r="E10" s="14" t="s">
        <v>8</v>
      </c>
      <c r="F10" s="13" t="s">
        <v>11</v>
      </c>
      <c r="G10" s="10"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454</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455</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456</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7</v>
      </c>
      <c r="C18" s="32">
        <v>6</v>
      </c>
      <c r="D18" s="32">
        <v>0</v>
      </c>
      <c r="E18" s="33"/>
      <c r="F18" s="34">
        <f t="shared" si="0"/>
        <v>0</v>
      </c>
      <c r="G18" s="35" t="s">
        <v>25</v>
      </c>
      <c r="H18" s="31" t="s">
        <v>7</v>
      </c>
      <c r="I18" s="36">
        <v>2</v>
      </c>
      <c r="J18" s="36">
        <v>6</v>
      </c>
      <c r="K18" s="36">
        <v>-6</v>
      </c>
      <c r="L18" s="37"/>
      <c r="M18" s="36">
        <f>IF(F18=0,IF(OR(H18="No",H18=""),0,IF(AND(F18=0,H18="Yes"),I18+J18,0)),IF(AND(F18=C18,H18="Yes"),I18,IF(H18="No",K18,0)))</f>
        <v>0</v>
      </c>
      <c r="N18" s="26"/>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t="s">
        <v>163</v>
      </c>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t="s">
        <v>457</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t="s">
        <v>160</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t="s">
        <v>161</v>
      </c>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7</v>
      </c>
      <c r="C24" s="34">
        <v>9</v>
      </c>
      <c r="D24" s="34">
        <v>0</v>
      </c>
      <c r="E24" s="34"/>
      <c r="F24" s="34">
        <f t="shared" ref="F24" si="1">IF(B24="Yes",C24,D24)</f>
        <v>0</v>
      </c>
      <c r="G24" s="19" t="s">
        <v>33</v>
      </c>
      <c r="H24" s="31" t="s">
        <v>7</v>
      </c>
      <c r="I24" s="36">
        <v>3</v>
      </c>
      <c r="J24" s="36">
        <v>9</v>
      </c>
      <c r="K24" s="36">
        <v>-9</v>
      </c>
      <c r="L24" s="37"/>
      <c r="M24" s="36">
        <f>IF(F24=0,IF(OR(H24="No",H24=""),0,IF(AND(F24=0,H24="Yes"),I24+J24,0)),IF(AND(F24=C24,H24="Yes"),I24,IF(H24="No",K24,0)))</f>
        <v>0</v>
      </c>
      <c r="N24" s="26"/>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8</v>
      </c>
      <c r="I25" s="36">
        <v>0</v>
      </c>
      <c r="J25" s="36">
        <v>0</v>
      </c>
      <c r="K25" s="36">
        <v>-111</v>
      </c>
      <c r="L25" s="36">
        <v>0</v>
      </c>
      <c r="M25" s="41">
        <f>IF(F25=0,IF(H25="No",K25,IF(H25="Yes",I25+J25,IF(H25="No",K25,0))),IF(AND(F25=C25,H25="Yes"),I25,IF(H25="No",K25,0)))</f>
        <v>0</v>
      </c>
      <c r="N25" s="26" t="s">
        <v>458</v>
      </c>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69" t="s">
        <v>37</v>
      </c>
      <c r="B27" s="44"/>
      <c r="C27" s="22"/>
      <c r="D27" s="22"/>
      <c r="E27" s="22"/>
      <c r="F27" s="22"/>
      <c r="G27" s="45"/>
      <c r="H27" s="45"/>
      <c r="I27" s="22"/>
      <c r="J27" s="22"/>
      <c r="K27" s="22"/>
      <c r="L27" s="22"/>
      <c r="M27" s="22"/>
      <c r="N27" s="28"/>
      <c r="P27" s="29"/>
      <c r="Q27" s="3"/>
    </row>
    <row r="28" spans="1:17" ht="40.5" customHeight="1" x14ac:dyDescent="0.2">
      <c r="A28" s="30" t="s">
        <v>38</v>
      </c>
      <c r="B28" s="31" t="s">
        <v>6</v>
      </c>
      <c r="C28" s="32">
        <v>54</v>
      </c>
      <c r="D28" s="32">
        <v>0</v>
      </c>
      <c r="E28" s="33"/>
      <c r="F28" s="34">
        <f t="shared" ref="F28:F36" si="2">IF(B28="Yes",C28,D28)</f>
        <v>54</v>
      </c>
      <c r="G28" s="35" t="s">
        <v>39</v>
      </c>
      <c r="H28" s="31" t="s">
        <v>6</v>
      </c>
      <c r="I28" s="36">
        <v>3</v>
      </c>
      <c r="J28" s="36">
        <v>9</v>
      </c>
      <c r="K28" s="36">
        <v>-9</v>
      </c>
      <c r="L28" s="37"/>
      <c r="M28" s="36">
        <f>IF(F28=0,IF(OR(H28="No",H28=""),0,IF(AND(F28=0,H28="Yes"),I28+J28,0)),IF(AND(F28=C28,H28="Yes"),I28,IF(H28="No",K28,0)))</f>
        <v>3</v>
      </c>
      <c r="N28" s="26" t="s">
        <v>302</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6</v>
      </c>
      <c r="I29" s="36">
        <v>3</v>
      </c>
      <c r="J29" s="36">
        <v>9</v>
      </c>
      <c r="K29" s="36">
        <v>-9</v>
      </c>
      <c r="L29" s="37"/>
      <c r="M29" s="36">
        <f>IF(F28=0,IF(OR(H29="No",H29=""),0,IF(AND(F28=0,H29="Yes"),I29+J29,0)),IF(AND(F28=C28,H29="Yes"),I29,IF(H29="No",K29,0)))</f>
        <v>3</v>
      </c>
      <c r="N29" s="26" t="s">
        <v>306</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3</v>
      </c>
      <c r="N30" s="26" t="s">
        <v>459</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3</v>
      </c>
      <c r="N31" s="26" t="s">
        <v>325</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3</v>
      </c>
      <c r="N33" s="26"/>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
        <v>218</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6</v>
      </c>
      <c r="I36" s="36">
        <v>4</v>
      </c>
      <c r="J36" s="36">
        <v>12</v>
      </c>
      <c r="K36" s="36">
        <v>-24</v>
      </c>
      <c r="L36" s="37"/>
      <c r="M36" s="36">
        <f>IF(F36=0,IF(OR(H36="No",H36=""),0,IF(AND(F36=0,H36="Yes"),I36+J36,0)),IF(AND(F36=C36,H36="Yes"),I36,IF(H36="No",K36,0)))</f>
        <v>4</v>
      </c>
      <c r="N36" s="26" t="s">
        <v>161</v>
      </c>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6</v>
      </c>
      <c r="I37" s="36">
        <v>10</v>
      </c>
      <c r="J37" s="36">
        <v>30</v>
      </c>
      <c r="K37" s="36">
        <v>-180</v>
      </c>
      <c r="L37" s="37"/>
      <c r="M37" s="41">
        <f>IF(F36=0,IF(H37="No",K37,IF(H37="Yes",I37+J37,IF(H37="No",K37,0))),IF(AND(F36=C36,H37="Yes"),I37,IF(H37="No",K37,0)))</f>
        <v>10</v>
      </c>
      <c r="N37" s="26"/>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8</v>
      </c>
      <c r="N39" s="26"/>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7</v>
      </c>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t="s">
        <v>461</v>
      </c>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4"/>
        <v>12</v>
      </c>
      <c r="N47" s="26" t="s">
        <v>474</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6</v>
      </c>
      <c r="I48" s="36">
        <v>0</v>
      </c>
      <c r="J48" s="36">
        <v>9</v>
      </c>
      <c r="K48" s="36">
        <v>-120</v>
      </c>
      <c r="L48" s="36">
        <v>0</v>
      </c>
      <c r="M48" s="41">
        <f>IF(F47=0,IF(H48="No",K48,IF(H48="Yes",I48+J48,IF(H48="No",K48,0))),IF(AND(F47=C47,H48="Yes"),I48,IF(H48="No",K48,0)))</f>
        <v>9</v>
      </c>
      <c r="N48" s="26" t="s">
        <v>470</v>
      </c>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6</v>
      </c>
      <c r="I50" s="36">
        <v>3</v>
      </c>
      <c r="J50" s="36">
        <v>9</v>
      </c>
      <c r="K50" s="36">
        <v>-9</v>
      </c>
      <c r="L50" s="36">
        <v>0</v>
      </c>
      <c r="M50" s="36">
        <f>IF(F47=0,IF(OR(H50="No",H50=""),0,IF(AND(F47=0,H50="Yes"),I50+J50,0)),IF(AND(F47=C47,H50="Yes"),I50,IF(H50="No",K50,0)))</f>
        <v>12</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25.5" x14ac:dyDescent="0.2">
      <c r="A52" s="42"/>
      <c r="B52" s="33"/>
      <c r="C52" s="33"/>
      <c r="D52" s="33"/>
      <c r="E52" s="33"/>
      <c r="F52" s="33"/>
      <c r="G52" s="35" t="s">
        <v>68</v>
      </c>
      <c r="H52" s="31" t="s">
        <v>7</v>
      </c>
      <c r="I52" s="36">
        <v>5</v>
      </c>
      <c r="J52" s="36">
        <v>15</v>
      </c>
      <c r="K52" s="36">
        <v>-15</v>
      </c>
      <c r="L52" s="37"/>
      <c r="M52" s="36">
        <f>IF(F47=0,IF(OR(H52="No",H52=""),0,IF(AND(F47=0,H52="Yes"),I52+J52,0)),IF(AND(F47=C47,H52="Yes"),I52,IF(H52="No",K52,0)))</f>
        <v>0</v>
      </c>
      <c r="N52" s="26" t="s">
        <v>462</v>
      </c>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7</v>
      </c>
      <c r="I53" s="36">
        <v>4</v>
      </c>
      <c r="J53" s="36">
        <v>12</v>
      </c>
      <c r="K53" s="36">
        <v>-12</v>
      </c>
      <c r="L53" s="36">
        <v>0</v>
      </c>
      <c r="M53" s="36">
        <f>IF(F47=0,IF(OR(H53="No",H53=""),0,IF(AND(F47=0,H53="Yes"),I53+J53,0)),IF(AND(F47=C47,H53="Yes"),I53,IF(H53="No",K53,0)))</f>
        <v>0</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7</v>
      </c>
      <c r="I54" s="36">
        <v>4</v>
      </c>
      <c r="J54" s="36">
        <v>12</v>
      </c>
      <c r="K54" s="36">
        <v>-12</v>
      </c>
      <c r="L54" s="36">
        <v>0</v>
      </c>
      <c r="M54" s="36">
        <f>IF(F47=0,IF(OR(H54="No",H54=""),0,IF(AND(F47=0,H54="Yes"),I54+J54,0)),IF(AND(F47=C47,H54="Yes"),I54,IF(H54="No",K54,0)))</f>
        <v>0</v>
      </c>
      <c r="N54" s="26" t="s">
        <v>165</v>
      </c>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8</v>
      </c>
      <c r="I55" s="36">
        <v>4</v>
      </c>
      <c r="J55" s="36">
        <v>12</v>
      </c>
      <c r="K55" s="36">
        <v>-12</v>
      </c>
      <c r="L55" s="36">
        <v>0</v>
      </c>
      <c r="M55" s="36">
        <f>IF(F47=0,IF(OR(H55="No",H55=""),0,IF(AND(F47=0,H55="Yes"),I55+J55,0)),IF(AND(F47=C47,H55="Yes"),I55,IF(H55="No",K55,0)))</f>
        <v>0</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t="s">
        <v>463</v>
      </c>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69"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31" t="s">
        <v>6</v>
      </c>
      <c r="I63" s="34">
        <v>1</v>
      </c>
      <c r="J63" s="34">
        <v>3</v>
      </c>
      <c r="K63" s="34">
        <v>-3</v>
      </c>
      <c r="L63" s="33"/>
      <c r="M63" s="34">
        <f t="shared" ref="M63:M73" si="7">IF(F63=0,IF(OR(H63="No",H63=""),0,IF(AND(F63=0,H63="Yes"),I63+J63,0)),IF(AND(F63=C63,H63="Yes"),I63,IF(H63="No",K63,0)))</f>
        <v>1</v>
      </c>
      <c r="N63" s="49" t="s">
        <v>346</v>
      </c>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31" t="s">
        <v>6</v>
      </c>
      <c r="I64" s="34">
        <v>4</v>
      </c>
      <c r="J64" s="34">
        <v>12</v>
      </c>
      <c r="K64" s="34">
        <v>-12</v>
      </c>
      <c r="L64" s="33"/>
      <c r="M64" s="34">
        <f t="shared" si="7"/>
        <v>4</v>
      </c>
      <c r="N64" s="49" t="s">
        <v>162</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31" t="s">
        <v>6</v>
      </c>
      <c r="I65" s="34">
        <v>5</v>
      </c>
      <c r="J65" s="34">
        <v>15</v>
      </c>
      <c r="K65" s="34">
        <v>-15</v>
      </c>
      <c r="L65" s="33"/>
      <c r="M65" s="34">
        <f>IF(F64=0,IF(OR(H65="No",H65=""),0,IF(AND(F64=0,H65="Yes"),I65+J65,0)),IF(AND(F64=C64,H65="Yes"),I65,IF(H65="No",K65,0)))</f>
        <v>5</v>
      </c>
      <c r="N65" s="49" t="s">
        <v>162</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31"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31" t="s">
        <v>7</v>
      </c>
      <c r="I67" s="34">
        <v>4</v>
      </c>
      <c r="J67" s="34">
        <v>12</v>
      </c>
      <c r="K67" s="34">
        <v>-12</v>
      </c>
      <c r="L67" s="33"/>
      <c r="M67" s="34">
        <f t="shared" si="7"/>
        <v>0</v>
      </c>
      <c r="N67" s="51" t="s">
        <v>112</v>
      </c>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31" t="s">
        <v>6</v>
      </c>
      <c r="I68" s="34">
        <v>4</v>
      </c>
      <c r="J68" s="34">
        <v>12</v>
      </c>
      <c r="K68" s="34">
        <v>-12</v>
      </c>
      <c r="L68" s="33"/>
      <c r="M68" s="34">
        <f t="shared" si="7"/>
        <v>4</v>
      </c>
      <c r="N68" s="49"/>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31" t="s">
        <v>6</v>
      </c>
      <c r="I69" s="34">
        <v>3</v>
      </c>
      <c r="J69" s="34">
        <v>9</v>
      </c>
      <c r="K69" s="34">
        <v>-9</v>
      </c>
      <c r="L69" s="33"/>
      <c r="M69" s="34">
        <f t="shared" si="7"/>
        <v>3</v>
      </c>
      <c r="N69" s="49" t="s">
        <v>464</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31" t="s">
        <v>6</v>
      </c>
      <c r="I70" s="34">
        <v>8</v>
      </c>
      <c r="J70" s="34">
        <v>24</v>
      </c>
      <c r="K70" s="34">
        <v>-120</v>
      </c>
      <c r="L70" s="33"/>
      <c r="M70" s="34">
        <f t="shared" si="7"/>
        <v>8</v>
      </c>
      <c r="N70" s="49" t="s">
        <v>464</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31"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31"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31"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31"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31"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31" t="s">
        <v>8</v>
      </c>
      <c r="I76" s="34">
        <v>4</v>
      </c>
      <c r="J76" s="34">
        <v>12</v>
      </c>
      <c r="K76" s="34">
        <v>-12</v>
      </c>
      <c r="L76" s="33"/>
      <c r="M76" s="34">
        <f>IF(F73=0,IF(OR(H76="No",H76=""),0,IF(AND(F73=0,H76="Yes"),I76+J76,0)),IF(AND(F73=C73,H76="Yes"),I76,IF(H76="No",K76,0)))</f>
        <v>0</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31"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55"/>
      <c r="B80" s="55"/>
      <c r="C80" s="55"/>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66</v>
      </c>
      <c r="H81" s="59" t="s">
        <v>107</v>
      </c>
      <c r="I81" s="3">
        <f>SUM(I13:I15,I17:I24)+IF(AND(B15="Yes",H16="N/A"),L16,I16)+IF(AND(B25="Yes",H25="N/A"),L25,I25)</f>
        <v>30</v>
      </c>
      <c r="J81" s="2">
        <f>SUM(J14:J15,J17:J23,C24,C25)+IF(H16="N/A",L16,0)+IF(H25="N/A",L25-J25,0)</f>
        <v>87</v>
      </c>
      <c r="M81" s="2">
        <f>SUM(M13:M25)</f>
        <v>18</v>
      </c>
    </row>
    <row r="82" spans="1:15" x14ac:dyDescent="0.2">
      <c r="A82" s="1" t="s">
        <v>166</v>
      </c>
      <c r="B82" s="54"/>
      <c r="D82" s="59" t="s">
        <v>108</v>
      </c>
      <c r="E82" s="2">
        <f>SUM(C28,C34:C36,C42,C47,C60)+IF(H40="N/A",L40-J40,0)+IF(H43="N/A",L43-J43,0)+IF(H44="N/A",L44-J44,0)+IF(H48="N/A",L48-J48,0)+IF(H50="N/A",L50-J50,0)+IF(H53="N/A",L53-J53,0)+IF(H54="N/A",L54-J54)+IF(H55="N/A",L55-J55,0)+IF(H56="N/A",L56-J56,0)+IF(H57="N/A",L57-J57,0)+IF(H59="N/A",L59-J59,0)</f>
        <v>312</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180</v>
      </c>
      <c r="H82" s="59" t="s">
        <v>109</v>
      </c>
      <c r="I82" s="3">
        <f>SUM(I28:I39,I41:I42,I45,I47,I49,I51:I52,I58,I60)+IF(H40="N/A",0,I40)+IF(H43="N/A",0,I43)+IF(H44="N/A",0,I44)+IF(H48="N/A",0,I48)+IF(H50="N/A",0,I50)+IF(H53="N/A",0,I53)+IF(H54="N/A",0,I54)+IF(H55="N/A",0,I55)+IF(H56="N/A",0,I56)+IF(H57="N/A",0,I57)+IF(H59="N/A",0,I59)</f>
        <v>101</v>
      </c>
      <c r="J82" s="2">
        <f>SUM(J28:J45,J47:J60)-IF(H40="N/A",J40,0)-IF(H43="N/A",J43,0)-IF(H44="N/A",J44,0)-IF(H48="N/A",J48,0)-IF(H50="N/A",J50,0)-IF(H53="N/A",J53,0)-IF(H54="N/A",J54)-IF(H55="N/A",J55,0)-IF(H56="N/A",J56,0)-IF(H57="N/A",J57,0)-IF(H59="N/A",J59,0)</f>
        <v>312</v>
      </c>
      <c r="M82" s="2">
        <f>SUM(M28:M45,M47:M60)</f>
        <v>130</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39</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393</v>
      </c>
      <c r="D86" s="2"/>
      <c r="E86" s="1">
        <f>IF(F86&gt;0,ROUND(((100*F86/J86)+F12+F46),0),0)</f>
        <v>48</v>
      </c>
      <c r="F86" s="1">
        <f>IF(AND(B28="",B34="",B35="",B36="",B42="",B47="",B60=""),0,SUM(F81,F82))</f>
        <v>246</v>
      </c>
      <c r="G86" s="59" t="s">
        <v>120</v>
      </c>
      <c r="H86" s="1">
        <v>25</v>
      </c>
      <c r="I86" s="2">
        <f>I81+I82</f>
        <v>131</v>
      </c>
      <c r="J86" s="3">
        <f>I81+I82+J81+J82</f>
        <v>530</v>
      </c>
      <c r="L86" s="1">
        <f>IF(M86=0,0,ROUND(((100*M86/J86)+M12+M46),0))</f>
        <v>28</v>
      </c>
      <c r="M86" s="1">
        <f>IF(AND(H28="",H29="",H30="",H31="",H32="",H33="",H34="",H35="",H36="",H37="",H38="",H39="",H40="",H41="",H42="",H43="",H44="",H45="",H47="",H48="",H49="",H50="",H51="",H52="",H53="",H54="",H55="",H56="",H57="",H58="",H59="",H60=""),0,SUM(M81,M82))</f>
        <v>148</v>
      </c>
    </row>
    <row r="87" spans="1:15" x14ac:dyDescent="0.2">
      <c r="A87" s="59" t="s">
        <v>121</v>
      </c>
      <c r="B87" s="1">
        <v>75</v>
      </c>
      <c r="C87" s="2">
        <f>SUM(C14:C15,C17:C19,C24,C25,C63:C64,C66:C73)+IF(H16="N/A",L16,0)+IF(H25="N/A",L25-J25,0)+IF(H66="N/A",L66-J66,0)+IF(H71="N/A",L71-J71,0)</f>
        <v>252</v>
      </c>
      <c r="D87" s="2"/>
      <c r="E87" s="1">
        <f>IF(F87&gt;0,ROUND(((100*F87/J87)+F12),0),0)</f>
        <v>54</v>
      </c>
      <c r="F87" s="1">
        <f>IF(AND(B63="",B64="",B66="",B67="",B68="",B69="",B70="",B71="",B72="",B73=""),0,SUM(F81,F83))</f>
        <v>183</v>
      </c>
      <c r="G87" s="59" t="s">
        <v>121</v>
      </c>
      <c r="H87" s="1">
        <v>25</v>
      </c>
      <c r="I87" s="1">
        <f>I81+I83</f>
        <v>89</v>
      </c>
      <c r="J87" s="3">
        <f>I81+I83+J81+J83</f>
        <v>353</v>
      </c>
      <c r="L87" s="1">
        <f>IF(M87=0,0,ROUND(((100*M87/J87)+M12),0))</f>
        <v>16</v>
      </c>
      <c r="M87" s="1">
        <f>IF(AND(H63="",H64="",H65="",H66="",H67="",H68="",H69="",H70="",H71="",H72="",H73="",H74="",H75="",H76="",H77=""),0,SUM(M81,M83))</f>
        <v>57</v>
      </c>
    </row>
    <row r="88" spans="1:15" x14ac:dyDescent="0.2">
      <c r="E88" s="67"/>
    </row>
    <row r="91" spans="1:15" x14ac:dyDescent="0.2">
      <c r="F91" s="4"/>
      <c r="H91" s="2" t="s">
        <v>122</v>
      </c>
    </row>
    <row r="92" spans="1:15" x14ac:dyDescent="0.2">
      <c r="G92" s="59" t="s">
        <v>120</v>
      </c>
      <c r="H92" s="1">
        <f>IF(E86+L86&lt;0,0,IF(E86+L86&gt;100,100,E86+L86))</f>
        <v>76</v>
      </c>
    </row>
    <row r="93" spans="1:15" x14ac:dyDescent="0.2">
      <c r="G93" s="59" t="s">
        <v>121</v>
      </c>
      <c r="H93" s="1">
        <f>IF((E87+L87)&lt;0,0,IF(E87+L87&gt;100,100,E87+L87))</f>
        <v>70</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H63:H77 H13:H25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ageMargins left="0.7" right="0.7" top="0.75" bottom="0.75" header="0.3" footer="0.3"/>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439</v>
      </c>
      <c r="C1" s="101"/>
      <c r="D1" s="101"/>
      <c r="E1" s="101"/>
      <c r="F1" s="101"/>
      <c r="G1" s="101"/>
    </row>
    <row r="2" spans="1:17" x14ac:dyDescent="0.2">
      <c r="A2" s="76" t="s">
        <v>1</v>
      </c>
      <c r="B2" s="100" t="s">
        <v>437</v>
      </c>
      <c r="C2" s="101"/>
      <c r="D2" s="101"/>
      <c r="E2" s="101"/>
      <c r="F2" s="101"/>
      <c r="G2" s="101"/>
    </row>
    <row r="3" spans="1:17" x14ac:dyDescent="0.2">
      <c r="A3" s="76" t="s">
        <v>2</v>
      </c>
      <c r="B3" s="100" t="s">
        <v>434</v>
      </c>
      <c r="C3" s="101"/>
      <c r="D3" s="101"/>
      <c r="E3" s="101"/>
      <c r="F3" s="101"/>
      <c r="G3" s="101"/>
      <c r="N3" s="5"/>
    </row>
    <row r="4" spans="1:17" x14ac:dyDescent="0.2">
      <c r="A4" s="76" t="s">
        <v>3</v>
      </c>
      <c r="B4" s="100" t="s">
        <v>388</v>
      </c>
      <c r="C4" s="101"/>
      <c r="D4" s="101"/>
      <c r="E4" s="101"/>
      <c r="F4" s="101"/>
      <c r="G4" s="101"/>
    </row>
    <row r="5" spans="1:17" x14ac:dyDescent="0.2">
      <c r="A5" s="76" t="s">
        <v>4</v>
      </c>
      <c r="B5" s="100" t="s">
        <v>388</v>
      </c>
      <c r="C5" s="101"/>
      <c r="D5" s="101"/>
      <c r="E5" s="101"/>
      <c r="F5" s="101"/>
      <c r="G5" s="101"/>
    </row>
    <row r="7" spans="1:17" ht="23.25" x14ac:dyDescent="0.2">
      <c r="A7" s="96" t="s">
        <v>5</v>
      </c>
      <c r="B7" s="97"/>
      <c r="C7" s="97"/>
      <c r="D7" s="97"/>
      <c r="E7" s="97"/>
      <c r="F7" s="97"/>
      <c r="G7" s="97"/>
      <c r="H7" s="6">
        <f>IF(AND(H92=0,H93=0),0,IF(AND(H92&gt;0,H93&gt;0),((H92+H93)/2),IF(H93&gt;0,H93,H92)))</f>
        <v>51</v>
      </c>
    </row>
    <row r="8" spans="1:17" ht="12" customHeight="1" x14ac:dyDescent="0.2">
      <c r="A8" s="7"/>
      <c r="B8" s="8"/>
      <c r="C8" s="8"/>
      <c r="D8" s="8"/>
      <c r="E8" s="8"/>
      <c r="F8" s="8"/>
      <c r="G8" s="8"/>
      <c r="H8" s="6"/>
    </row>
    <row r="9" spans="1:17" ht="7.5" customHeight="1" x14ac:dyDescent="0.2">
      <c r="B9" s="9"/>
      <c r="J9" s="2" t="s">
        <v>6</v>
      </c>
      <c r="K9" s="2" t="s">
        <v>7</v>
      </c>
      <c r="L9" s="2" t="s">
        <v>8</v>
      </c>
    </row>
    <row r="10" spans="1:17" ht="63" x14ac:dyDescent="0.2">
      <c r="A10" s="10" t="s">
        <v>9</v>
      </c>
      <c r="B10" s="11" t="s">
        <v>10</v>
      </c>
      <c r="C10" s="12" t="s">
        <v>6</v>
      </c>
      <c r="D10" s="13" t="s">
        <v>7</v>
      </c>
      <c r="E10" s="14" t="s">
        <v>8</v>
      </c>
      <c r="F10" s="13" t="s">
        <v>11</v>
      </c>
      <c r="G10" s="10"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454</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471</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456</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7</v>
      </c>
      <c r="C18" s="32">
        <v>6</v>
      </c>
      <c r="D18" s="32">
        <v>0</v>
      </c>
      <c r="E18" s="33"/>
      <c r="F18" s="34">
        <f t="shared" si="0"/>
        <v>0</v>
      </c>
      <c r="G18" s="35" t="s">
        <v>25</v>
      </c>
      <c r="H18" s="31" t="s">
        <v>7</v>
      </c>
      <c r="I18" s="36">
        <v>2</v>
      </c>
      <c r="J18" s="36">
        <v>6</v>
      </c>
      <c r="K18" s="36">
        <v>-6</v>
      </c>
      <c r="L18" s="37"/>
      <c r="M18" s="36">
        <f>IF(F18=0,IF(OR(H18="No",H18=""),0,IF(AND(F18=0,H18="Yes"),I18+J18,0)),IF(AND(F18=C18,H18="Yes"),I18,IF(H18="No",K18,0)))</f>
        <v>0</v>
      </c>
      <c r="N18" s="26"/>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t="s">
        <v>163</v>
      </c>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t="s">
        <v>457</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t="s">
        <v>160</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t="s">
        <v>161</v>
      </c>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7</v>
      </c>
      <c r="C24" s="34">
        <v>9</v>
      </c>
      <c r="D24" s="34">
        <v>0</v>
      </c>
      <c r="E24" s="34"/>
      <c r="F24" s="34">
        <f t="shared" ref="F24" si="1">IF(B24="Yes",C24,D24)</f>
        <v>0</v>
      </c>
      <c r="G24" s="19" t="s">
        <v>33</v>
      </c>
      <c r="H24" s="31" t="s">
        <v>7</v>
      </c>
      <c r="I24" s="36">
        <v>3</v>
      </c>
      <c r="J24" s="36">
        <v>9</v>
      </c>
      <c r="K24" s="36">
        <v>-9</v>
      </c>
      <c r="L24" s="37"/>
      <c r="M24" s="36">
        <f>IF(F24=0,IF(OR(H24="No",H24=""),0,IF(AND(F24=0,H24="Yes"),I24+J24,0)),IF(AND(F24=C24,H24="Yes"),I24,IF(H24="No",K24,0)))</f>
        <v>0</v>
      </c>
      <c r="N24" s="26"/>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8</v>
      </c>
      <c r="I25" s="36">
        <v>0</v>
      </c>
      <c r="J25" s="36">
        <v>0</v>
      </c>
      <c r="K25" s="36">
        <v>-111</v>
      </c>
      <c r="L25" s="36">
        <v>0</v>
      </c>
      <c r="M25" s="41">
        <f>IF(F25=0,IF(H25="No",K25,IF(H25="Yes",I25+J25,IF(H25="No",K25,0))),IF(AND(F25=C25,H25="Yes"),I25,IF(H25="No",K25,0)))</f>
        <v>0</v>
      </c>
      <c r="N25" s="26" t="s">
        <v>458</v>
      </c>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10" t="s">
        <v>37</v>
      </c>
      <c r="B27" s="44"/>
      <c r="C27" s="22"/>
      <c r="D27" s="22"/>
      <c r="E27" s="22"/>
      <c r="F27" s="22"/>
      <c r="G27" s="45"/>
      <c r="H27" s="45"/>
      <c r="I27" s="22"/>
      <c r="J27" s="22"/>
      <c r="K27" s="22"/>
      <c r="L27" s="22"/>
      <c r="M27" s="22"/>
      <c r="N27" s="28"/>
      <c r="P27" s="29"/>
      <c r="Q27" s="3"/>
    </row>
    <row r="28" spans="1:17" ht="40.5" customHeight="1" x14ac:dyDescent="0.2">
      <c r="A28" s="30" t="s">
        <v>38</v>
      </c>
      <c r="B28" s="31" t="s">
        <v>7</v>
      </c>
      <c r="C28" s="32">
        <v>54</v>
      </c>
      <c r="D28" s="32">
        <v>0</v>
      </c>
      <c r="E28" s="33"/>
      <c r="F28" s="34">
        <f t="shared" ref="F28:F36" si="2">IF(B28="Yes",C28,D28)</f>
        <v>0</v>
      </c>
      <c r="G28" s="35" t="s">
        <v>39</v>
      </c>
      <c r="H28" s="31" t="s">
        <v>6</v>
      </c>
      <c r="I28" s="36">
        <v>3</v>
      </c>
      <c r="J28" s="36">
        <v>9</v>
      </c>
      <c r="K28" s="36">
        <v>-9</v>
      </c>
      <c r="L28" s="37"/>
      <c r="M28" s="36">
        <f>IF(F28=0,IF(OR(H28="No",H28=""),0,IF(AND(F28=0,H28="Yes"),I28+J28,0)),IF(AND(F28=C28,H28="Yes"),I28,IF(H28="No",K28,0)))</f>
        <v>12</v>
      </c>
      <c r="N28" s="26" t="s">
        <v>266</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6</v>
      </c>
      <c r="I29" s="36">
        <v>3</v>
      </c>
      <c r="J29" s="36">
        <v>9</v>
      </c>
      <c r="K29" s="36">
        <v>-9</v>
      </c>
      <c r="L29" s="37"/>
      <c r="M29" s="36">
        <f>IF(F28=0,IF(OR(H29="No",H29=""),0,IF(AND(F28=0,H29="Yes"),I29+J29,0)),IF(AND(F28=C28,H29="Yes"),I29,IF(H29="No",K29,0)))</f>
        <v>12</v>
      </c>
      <c r="N29" s="26" t="s">
        <v>265</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12</v>
      </c>
      <c r="N30" s="26" t="s">
        <v>475</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7</v>
      </c>
      <c r="I31" s="36">
        <v>3</v>
      </c>
      <c r="J31" s="36">
        <v>9</v>
      </c>
      <c r="K31" s="36">
        <v>-9</v>
      </c>
      <c r="L31" s="37"/>
      <c r="M31" s="36">
        <f>IF(F28=0,IF(OR(H31="No",H31=""),0,IF(AND(F28=0,H31="Yes"),I31+J31,0)),IF(AND(F28=C28,H31="Yes"),I31,IF(H31="No",K31,0)))</f>
        <v>0</v>
      </c>
      <c r="N31" s="26"/>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12</v>
      </c>
      <c r="N33" s="26"/>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
        <v>472</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31"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6</v>
      </c>
      <c r="I36" s="36">
        <v>4</v>
      </c>
      <c r="J36" s="36">
        <v>12</v>
      </c>
      <c r="K36" s="36">
        <v>-24</v>
      </c>
      <c r="L36" s="37"/>
      <c r="M36" s="36">
        <f>IF(F36=0,IF(OR(H36="No",H36=""),0,IF(AND(F36=0,H36="Yes"),I36+J36,0)),IF(AND(F36=C36,H36="Yes"),I36,IF(H36="No",K36,0)))</f>
        <v>4</v>
      </c>
      <c r="N36" s="26" t="s">
        <v>161</v>
      </c>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7</v>
      </c>
      <c r="I37" s="36">
        <v>10</v>
      </c>
      <c r="J37" s="36">
        <v>30</v>
      </c>
      <c r="K37" s="36">
        <v>-180</v>
      </c>
      <c r="L37" s="37"/>
      <c r="M37" s="41">
        <f>IF(F36=0,IF(H37="No",K37,IF(H37="Yes",I37+J37,IF(H37="No",K37,0))),IF(AND(F36=C36,H37="Yes"),I37,IF(H37="No",K37,0)))</f>
        <v>-180</v>
      </c>
      <c r="N37" s="26" t="s">
        <v>473</v>
      </c>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8</v>
      </c>
      <c r="N39" s="26"/>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7</v>
      </c>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31"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t="s">
        <v>476</v>
      </c>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31" t="s">
        <v>7</v>
      </c>
      <c r="C47" s="32">
        <f>SUM(J47:J59)</f>
        <v>132</v>
      </c>
      <c r="D47" s="32">
        <v>0</v>
      </c>
      <c r="E47" s="33"/>
      <c r="F47" s="34">
        <f>IF(B47="Yes",C47,D47)</f>
        <v>0</v>
      </c>
      <c r="G47" s="35" t="s">
        <v>63</v>
      </c>
      <c r="H47" s="31" t="s">
        <v>6</v>
      </c>
      <c r="I47" s="36">
        <v>3</v>
      </c>
      <c r="J47" s="36">
        <v>9</v>
      </c>
      <c r="K47" s="36">
        <v>-9</v>
      </c>
      <c r="L47" s="37"/>
      <c r="M47" s="36">
        <f t="shared" si="4"/>
        <v>12</v>
      </c>
      <c r="N47" s="26" t="s">
        <v>474</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6</v>
      </c>
      <c r="I50" s="36">
        <v>3</v>
      </c>
      <c r="J50" s="36">
        <v>9</v>
      </c>
      <c r="K50" s="36">
        <v>-9</v>
      </c>
      <c r="L50" s="36">
        <v>0</v>
      </c>
      <c r="M50" s="36">
        <f>IF(F47=0,IF(OR(H50="No",H50=""),0,IF(AND(F47=0,H50="Yes"),I50+J50,0)),IF(AND(F47=C47,H50="Yes"),I50,IF(H50="No",K50,0)))</f>
        <v>12</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25.5" x14ac:dyDescent="0.2">
      <c r="A52" s="42"/>
      <c r="B52" s="33"/>
      <c r="C52" s="33"/>
      <c r="D52" s="33"/>
      <c r="E52" s="33"/>
      <c r="F52" s="33"/>
      <c r="G52" s="35" t="s">
        <v>68</v>
      </c>
      <c r="H52" s="31" t="s">
        <v>7</v>
      </c>
      <c r="I52" s="36">
        <v>5</v>
      </c>
      <c r="J52" s="36">
        <v>15</v>
      </c>
      <c r="K52" s="36">
        <v>-15</v>
      </c>
      <c r="L52" s="37"/>
      <c r="M52" s="36">
        <f>IF(F47=0,IF(OR(H52="No",H52=""),0,IF(AND(F47=0,H52="Yes"),I52+J52,0)),IF(AND(F47=C47,H52="Yes"),I52,IF(H52="No",K52,0)))</f>
        <v>0</v>
      </c>
      <c r="N52" s="26" t="s">
        <v>462</v>
      </c>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7</v>
      </c>
      <c r="I53" s="36">
        <v>4</v>
      </c>
      <c r="J53" s="36">
        <v>12</v>
      </c>
      <c r="K53" s="36">
        <v>-12</v>
      </c>
      <c r="L53" s="36">
        <v>0</v>
      </c>
      <c r="M53" s="36">
        <f>IF(F47=0,IF(OR(H53="No",H53=""),0,IF(AND(F47=0,H53="Yes"),I53+J53,0)),IF(AND(F47=C47,H53="Yes"),I53,IF(H53="No",K53,0)))</f>
        <v>0</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7</v>
      </c>
      <c r="I54" s="36">
        <v>4</v>
      </c>
      <c r="J54" s="36">
        <v>12</v>
      </c>
      <c r="K54" s="36">
        <v>-12</v>
      </c>
      <c r="L54" s="36">
        <v>0</v>
      </c>
      <c r="M54" s="36">
        <f>IF(F47=0,IF(OR(H54="No",H54=""),0,IF(AND(F47=0,H54="Yes"),I54+J54,0)),IF(AND(F47=C47,H54="Yes"),I54,IF(H54="No",K54,0)))</f>
        <v>0</v>
      </c>
      <c r="N54" s="26" t="s">
        <v>165</v>
      </c>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8</v>
      </c>
      <c r="I55" s="36">
        <v>4</v>
      </c>
      <c r="J55" s="36">
        <v>12</v>
      </c>
      <c r="K55" s="36">
        <v>-12</v>
      </c>
      <c r="L55" s="36">
        <v>0</v>
      </c>
      <c r="M55" s="36">
        <f>IF(F47=0,IF(OR(H55="No",H55=""),0,IF(AND(F47=0,H55="Yes"),I55+J55,0)),IF(AND(F47=C47,H55="Yes"),I55,IF(H55="No",K55,0)))</f>
        <v>0</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t="s">
        <v>463</v>
      </c>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7</v>
      </c>
      <c r="I60" s="36">
        <v>4</v>
      </c>
      <c r="J60" s="36">
        <v>12</v>
      </c>
      <c r="K60" s="36">
        <v>-12</v>
      </c>
      <c r="L60" s="37"/>
      <c r="M60" s="36">
        <f>IF(F60=0,IF(OR(H60="No",H60=""),0,IF(AND(F60=0,H60="Yes"),I60+J60,0)),IF(AND(F60=C60,H60="Yes"),I60,IF(H60="No",K60,0)))</f>
        <v>-12</v>
      </c>
      <c r="N60" s="26" t="s">
        <v>477</v>
      </c>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10"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31" t="s">
        <v>6</v>
      </c>
      <c r="I63" s="34">
        <v>1</v>
      </c>
      <c r="J63" s="34">
        <v>3</v>
      </c>
      <c r="K63" s="34">
        <v>-3</v>
      </c>
      <c r="L63" s="33"/>
      <c r="M63" s="34">
        <f t="shared" ref="M63:M73" si="7">IF(F63=0,IF(OR(H63="No",H63=""),0,IF(AND(F63=0,H63="Yes"),I63+J63,0)),IF(AND(F63=C63,H63="Yes"),I63,IF(H63="No",K63,0)))</f>
        <v>1</v>
      </c>
      <c r="N63" s="49" t="s">
        <v>346</v>
      </c>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31" t="s">
        <v>6</v>
      </c>
      <c r="I64" s="34">
        <v>4</v>
      </c>
      <c r="J64" s="34">
        <v>12</v>
      </c>
      <c r="K64" s="34">
        <v>-12</v>
      </c>
      <c r="L64" s="33"/>
      <c r="M64" s="34">
        <f t="shared" si="7"/>
        <v>4</v>
      </c>
      <c r="N64" s="49" t="s">
        <v>162</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31" t="s">
        <v>6</v>
      </c>
      <c r="I65" s="34">
        <v>5</v>
      </c>
      <c r="J65" s="34">
        <v>15</v>
      </c>
      <c r="K65" s="34">
        <v>-15</v>
      </c>
      <c r="L65" s="33"/>
      <c r="M65" s="34">
        <f>IF(F64=0,IF(OR(H65="No",H65=""),0,IF(AND(F64=0,H65="Yes"),I65+J65,0)),IF(AND(F64=C64,H65="Yes"),I65,IF(H65="No",K65,0)))</f>
        <v>5</v>
      </c>
      <c r="N65" s="49" t="s">
        <v>162</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31"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31" t="s">
        <v>7</v>
      </c>
      <c r="I67" s="34">
        <v>4</v>
      </c>
      <c r="J67" s="34">
        <v>12</v>
      </c>
      <c r="K67" s="34">
        <v>-12</v>
      </c>
      <c r="L67" s="33"/>
      <c r="M67" s="34">
        <f t="shared" si="7"/>
        <v>0</v>
      </c>
      <c r="N67" s="51" t="s">
        <v>112</v>
      </c>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31" t="s">
        <v>6</v>
      </c>
      <c r="I68" s="34">
        <v>4</v>
      </c>
      <c r="J68" s="34">
        <v>12</v>
      </c>
      <c r="K68" s="34">
        <v>-12</v>
      </c>
      <c r="L68" s="33"/>
      <c r="M68" s="34">
        <f t="shared" si="7"/>
        <v>4</v>
      </c>
      <c r="N68" s="49"/>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31" t="s">
        <v>6</v>
      </c>
      <c r="I69" s="34">
        <v>3</v>
      </c>
      <c r="J69" s="34">
        <v>9</v>
      </c>
      <c r="K69" s="34">
        <v>-9</v>
      </c>
      <c r="L69" s="33"/>
      <c r="M69" s="34">
        <f t="shared" si="7"/>
        <v>3</v>
      </c>
      <c r="N69" s="49" t="s">
        <v>300</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31" t="s">
        <v>6</v>
      </c>
      <c r="I70" s="34">
        <v>8</v>
      </c>
      <c r="J70" s="34">
        <v>24</v>
      </c>
      <c r="K70" s="34">
        <v>-120</v>
      </c>
      <c r="L70" s="33"/>
      <c r="M70" s="34">
        <f t="shared" si="7"/>
        <v>8</v>
      </c>
      <c r="N70" s="49" t="s">
        <v>300</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31"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31"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31"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31"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31"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31" t="s">
        <v>8</v>
      </c>
      <c r="I76" s="34">
        <v>4</v>
      </c>
      <c r="J76" s="34">
        <v>12</v>
      </c>
      <c r="K76" s="34">
        <v>-12</v>
      </c>
      <c r="L76" s="33"/>
      <c r="M76" s="34">
        <f>IF(F73=0,IF(OR(H76="No",H76=""),0,IF(AND(F73=0,H76="Yes"),I76+J76,0)),IF(AND(F73=C73,H76="Yes"),I76,IF(H76="No",K76,0)))</f>
        <v>0</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31"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55"/>
      <c r="B80" s="55"/>
      <c r="C80" s="55"/>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66</v>
      </c>
      <c r="H81" s="59" t="s">
        <v>107</v>
      </c>
      <c r="I81" s="3">
        <f>SUM(I13:I15,I17:I24)+IF(AND(B15="Yes",H16="N/A"),L16,I16)+IF(AND(B25="Yes",H25="N/A"),L25,I25)</f>
        <v>30</v>
      </c>
      <c r="J81" s="2">
        <f>SUM(J14:J15,J17:J23,C24,C25)+IF(H16="N/A",L16,0)+IF(H25="N/A",L25-J25,0)</f>
        <v>87</v>
      </c>
      <c r="M81" s="2">
        <f>SUM(M13:M25)</f>
        <v>18</v>
      </c>
    </row>
    <row r="82" spans="1:15" x14ac:dyDescent="0.2">
      <c r="A82" s="1" t="s">
        <v>167</v>
      </c>
      <c r="B82" s="54"/>
      <c r="D82" s="59" t="s">
        <v>108</v>
      </c>
      <c r="E82" s="2">
        <f>SUM(C28,C34:C36,C42,C47,C60)+IF(H40="N/A",L40-J40,0)+IF(H43="N/A",L43-J43,0)+IF(H44="N/A",L44-J44,0)+IF(H48="N/A",L48-J48,0)+IF(H50="N/A",L50-J50,0)+IF(H53="N/A",L53-J53,0)+IF(H54="N/A",L54-J54)+IF(H55="N/A",L55-J55,0)+IF(H56="N/A",L56-J56,0)+IF(H57="N/A",L57-J57,0)+IF(H59="N/A",L59-J59,0)</f>
        <v>303</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126</v>
      </c>
      <c r="H82" s="59" t="s">
        <v>109</v>
      </c>
      <c r="I82" s="3">
        <f>SUM(I28:I39,I41:I42,I45,I47,I49,I51:I52,I58,I60)+IF(H40="N/A",0,I40)+IF(H43="N/A",0,I43)+IF(H44="N/A",0,I44)+IF(H48="N/A",0,I48)+IF(H50="N/A",0,I50)+IF(H53="N/A",0,I53)+IF(H54="N/A",0,I54)+IF(H55="N/A",0,I55)+IF(H56="N/A",0,I56)+IF(H57="N/A",0,I57)+IF(H59="N/A",0,I59)</f>
        <v>101</v>
      </c>
      <c r="J82" s="2">
        <f>SUM(J28:J45,J47:J60)-IF(H40="N/A",J40,0)-IF(H43="N/A",J43,0)-IF(H44="N/A",J44,0)-IF(H48="N/A",J48,0)-IF(H50="N/A",J50,0)-IF(H53="N/A",J53,0)-IF(H54="N/A",J54)-IF(H55="N/A",J55,0)-IF(H56="N/A",J56,0)-IF(H57="N/A",J57,0)-IF(H59="N/A",J59,0)</f>
        <v>303</v>
      </c>
      <c r="M82" s="2">
        <f>SUM(M28:M45,M47:M60)</f>
        <v>-52</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39</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384</v>
      </c>
      <c r="D86" s="2"/>
      <c r="E86" s="1">
        <f>IF(F86&gt;0,ROUND(((100*F86/J86)+F12+F46),0),0)</f>
        <v>39</v>
      </c>
      <c r="F86" s="1">
        <f>IF(AND(B28="",B34="",B35="",B36="",B42="",B47="",B60=""),0,SUM(F81,F82))</f>
        <v>192</v>
      </c>
      <c r="G86" s="59" t="s">
        <v>120</v>
      </c>
      <c r="H86" s="1">
        <v>25</v>
      </c>
      <c r="I86" s="2">
        <f>I81+I82</f>
        <v>131</v>
      </c>
      <c r="J86" s="3">
        <f>I81+I82+J81+J82</f>
        <v>521</v>
      </c>
      <c r="L86" s="1">
        <f>IF(M86=0,0,ROUND(((100*M86/J86)+M12+M46),0))</f>
        <v>-7</v>
      </c>
      <c r="M86" s="1">
        <f>IF(AND(H28="",H29="",H30="",H31="",H32="",H33="",H34="",H35="",H36="",H37="",H38="",H39="",H40="",H41="",H42="",H43="",H44="",H45="",H47="",H48="",H49="",H50="",H51="",H52="",H53="",H54="",H55="",H56="",H57="",H58="",H59="",H60=""),0,SUM(M81,M82))</f>
        <v>-34</v>
      </c>
    </row>
    <row r="87" spans="1:15" x14ac:dyDescent="0.2">
      <c r="A87" s="59" t="s">
        <v>121</v>
      </c>
      <c r="B87" s="1">
        <v>75</v>
      </c>
      <c r="C87" s="2">
        <f>SUM(C14:C15,C17:C19,C24,C25,C63:C64,C66:C73)+IF(H16="N/A",L16,0)+IF(H25="N/A",L25-J25,0)+IF(H66="N/A",L66-J66,0)+IF(H71="N/A",L71-J71,0)</f>
        <v>252</v>
      </c>
      <c r="D87" s="2"/>
      <c r="E87" s="1">
        <f>IF(F87&gt;0,ROUND(((100*F87/J87)+F12),0),0)</f>
        <v>54</v>
      </c>
      <c r="F87" s="1">
        <f>IF(AND(B63="",B64="",B66="",B67="",B68="",B69="",B70="",B71="",B72="",B73=""),0,SUM(F81,F83))</f>
        <v>183</v>
      </c>
      <c r="G87" s="59" t="s">
        <v>121</v>
      </c>
      <c r="H87" s="1">
        <v>25</v>
      </c>
      <c r="I87" s="1">
        <f>I81+I83</f>
        <v>89</v>
      </c>
      <c r="J87" s="3">
        <f>I81+I83+J81+J83</f>
        <v>353</v>
      </c>
      <c r="L87" s="1">
        <f>IF(M87=0,0,ROUND(((100*M87/J87)+M12),0))</f>
        <v>16</v>
      </c>
      <c r="M87" s="1">
        <f>IF(AND(H63="",H64="",H65="",H66="",H67="",H68="",H69="",H70="",H71="",H72="",H73="",H74="",H75="",H76="",H77=""),0,SUM(M81,M83))</f>
        <v>57</v>
      </c>
    </row>
    <row r="88" spans="1:15" x14ac:dyDescent="0.2">
      <c r="E88" s="67"/>
    </row>
    <row r="91" spans="1:15" x14ac:dyDescent="0.2">
      <c r="F91" s="4"/>
      <c r="H91" s="2" t="s">
        <v>122</v>
      </c>
    </row>
    <row r="92" spans="1:15" x14ac:dyDescent="0.2">
      <c r="G92" s="59" t="s">
        <v>120</v>
      </c>
      <c r="H92" s="1">
        <f>IF(E86+L86&lt;0,0,IF(E86+L86&gt;100,100,E86+L86))</f>
        <v>32</v>
      </c>
    </row>
    <row r="93" spans="1:15" x14ac:dyDescent="0.2">
      <c r="G93" s="59" t="s">
        <v>121</v>
      </c>
      <c r="H93" s="1">
        <f>IF((E87+L87)&lt;0,0,IF(E87+L87&gt;100,100,E87+L87))</f>
        <v>70</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H28:H60 H13:H25 H63:H77">
      <formula1>$J$9:$L$9</formula1>
    </dataValidation>
    <dataValidation type="list" allowBlank="1" showInputMessage="1" showErrorMessage="1" sqref="H78 H12">
      <formula1>$I$9:$L$9</formula1>
    </dataValidation>
    <dataValidation type="list" allowBlank="1" showInputMessage="1" showErrorMessage="1" sqref="B60 B42 B63:B64 B46:B47 B34:B36 B17:B19 B28 B24:B25 B12 B14:B15 B66:B73">
      <formula1>$C$10:$D$10</formula1>
    </dataValidation>
  </dataValidations>
  <pageMargins left="0.7" right="0.7" top="0.75" bottom="0.75" header="0.3" footer="0.3"/>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election activeCell="B3" sqref="B3:G3"/>
    </sheetView>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442</v>
      </c>
      <c r="C1" s="101"/>
      <c r="D1" s="101"/>
      <c r="E1" s="101"/>
      <c r="F1" s="101"/>
      <c r="G1" s="101"/>
    </row>
    <row r="2" spans="1:17" x14ac:dyDescent="0.2">
      <c r="A2" s="76" t="s">
        <v>1</v>
      </c>
      <c r="B2" s="100" t="s">
        <v>489</v>
      </c>
      <c r="C2" s="101"/>
      <c r="D2" s="101"/>
      <c r="E2" s="101"/>
      <c r="F2" s="101"/>
      <c r="G2" s="101"/>
    </row>
    <row r="3" spans="1:17" x14ac:dyDescent="0.2">
      <c r="A3" s="76" t="s">
        <v>2</v>
      </c>
      <c r="B3" s="100" t="s">
        <v>434</v>
      </c>
      <c r="C3" s="101"/>
      <c r="D3" s="101"/>
      <c r="E3" s="101"/>
      <c r="F3" s="101"/>
      <c r="G3" s="101"/>
      <c r="N3" s="5"/>
    </row>
    <row r="4" spans="1:17" x14ac:dyDescent="0.2">
      <c r="A4" s="76" t="s">
        <v>3</v>
      </c>
      <c r="B4" s="100" t="s">
        <v>433</v>
      </c>
      <c r="C4" s="101"/>
      <c r="D4" s="101"/>
      <c r="E4" s="101"/>
      <c r="F4" s="101"/>
      <c r="G4" s="101"/>
    </row>
    <row r="5" spans="1:17" x14ac:dyDescent="0.2">
      <c r="A5" s="76" t="s">
        <v>4</v>
      </c>
      <c r="B5" s="100" t="s">
        <v>433</v>
      </c>
      <c r="C5" s="101"/>
      <c r="D5" s="101"/>
      <c r="E5" s="101"/>
      <c r="F5" s="101"/>
      <c r="G5" s="101"/>
    </row>
    <row r="7" spans="1:17" ht="23.25" x14ac:dyDescent="0.2">
      <c r="A7" s="96" t="s">
        <v>5</v>
      </c>
      <c r="B7" s="97"/>
      <c r="C7" s="97"/>
      <c r="D7" s="97"/>
      <c r="E7" s="97"/>
      <c r="F7" s="97"/>
      <c r="G7" s="97"/>
      <c r="H7" s="6">
        <f>IF(AND(H92=0,H93=0),0,IF(AND(H92&gt;0,H93&gt;0),((H92+H93)/2),IF(H93&gt;0,H93,H92)))</f>
        <v>50</v>
      </c>
    </row>
    <row r="8" spans="1:17" ht="12" customHeight="1" x14ac:dyDescent="0.2">
      <c r="A8" s="7"/>
      <c r="B8" s="8"/>
      <c r="C8" s="8"/>
      <c r="D8" s="8"/>
      <c r="E8" s="8"/>
      <c r="F8" s="8"/>
      <c r="G8" s="8"/>
      <c r="H8" s="6"/>
    </row>
    <row r="9" spans="1:17" ht="7.5" customHeight="1" x14ac:dyDescent="0.2">
      <c r="B9" s="9"/>
      <c r="J9" s="2" t="s">
        <v>6</v>
      </c>
      <c r="K9" s="2" t="s">
        <v>7</v>
      </c>
      <c r="L9" s="2" t="s">
        <v>8</v>
      </c>
    </row>
    <row r="10" spans="1:17" ht="63" x14ac:dyDescent="0.2">
      <c r="A10" s="10" t="s">
        <v>9</v>
      </c>
      <c r="B10" s="11" t="s">
        <v>10</v>
      </c>
      <c r="C10" s="12" t="s">
        <v>6</v>
      </c>
      <c r="D10" s="13" t="s">
        <v>7</v>
      </c>
      <c r="E10" s="14" t="s">
        <v>8</v>
      </c>
      <c r="F10" s="13" t="s">
        <v>11</v>
      </c>
      <c r="G10" s="10"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201</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192</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6</v>
      </c>
      <c r="C15" s="32">
        <v>6</v>
      </c>
      <c r="D15" s="32">
        <v>0</v>
      </c>
      <c r="E15" s="33"/>
      <c r="F15" s="34">
        <f t="shared" ref="F15:F19" si="0">IF(B15="Yes",C15,D15)</f>
        <v>6</v>
      </c>
      <c r="G15" s="19" t="s">
        <v>22</v>
      </c>
      <c r="H15" s="31" t="s">
        <v>6</v>
      </c>
      <c r="I15" s="38">
        <v>2</v>
      </c>
      <c r="J15" s="38">
        <v>6</v>
      </c>
      <c r="K15" s="38">
        <v>-6</v>
      </c>
      <c r="L15" s="37"/>
      <c r="M15" s="36">
        <f>IF(F15=0,IF(OR(H15="No",H15=""),0,IF(AND(F15=0,H15="Yes"),I15+J15,0)),IF(AND(F15=C15,H15="Yes"),I15,IF(H15="No",K15,0)))</f>
        <v>2</v>
      </c>
      <c r="N15" s="26" t="s">
        <v>193</v>
      </c>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194</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7</v>
      </c>
      <c r="C18" s="32">
        <v>6</v>
      </c>
      <c r="D18" s="32">
        <v>0</v>
      </c>
      <c r="E18" s="33"/>
      <c r="F18" s="34">
        <f t="shared" si="0"/>
        <v>0</v>
      </c>
      <c r="G18" s="35" t="s">
        <v>25</v>
      </c>
      <c r="H18" s="31" t="s">
        <v>7</v>
      </c>
      <c r="I18" s="36">
        <v>2</v>
      </c>
      <c r="J18" s="36">
        <v>6</v>
      </c>
      <c r="K18" s="36">
        <v>-6</v>
      </c>
      <c r="L18" s="37"/>
      <c r="M18" s="36">
        <f>IF(F18=0,IF(OR(H18="No",H18=""),0,IF(AND(F18=0,H18="Yes"),I18+J18,0)),IF(AND(F18=C18,H18="Yes"),I18,IF(H18="No",K18,0)))</f>
        <v>0</v>
      </c>
      <c r="N18" s="26" t="s">
        <v>202</v>
      </c>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7</v>
      </c>
      <c r="C19" s="32">
        <v>60</v>
      </c>
      <c r="D19" s="32">
        <v>0</v>
      </c>
      <c r="E19" s="33"/>
      <c r="F19" s="34">
        <f t="shared" si="0"/>
        <v>0</v>
      </c>
      <c r="G19" s="19" t="s">
        <v>27</v>
      </c>
      <c r="H19" s="31" t="s">
        <v>7</v>
      </c>
      <c r="I19" s="36">
        <v>4</v>
      </c>
      <c r="J19" s="36">
        <v>12</v>
      </c>
      <c r="K19" s="36">
        <v>-12</v>
      </c>
      <c r="L19" s="37"/>
      <c r="M19" s="36">
        <f>IF(F19=0,IF(OR(H19="No",H19=""),0,IF(AND(F19=0,H19="Yes"),I19+J19,0)),IF(AND(F19=C19,H19="Yes"),I19,IF(H19="No",K19,0)))</f>
        <v>0</v>
      </c>
      <c r="N19" s="26"/>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16</v>
      </c>
      <c r="N20" s="26" t="s">
        <v>158</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16</v>
      </c>
      <c r="N21" s="26" t="s">
        <v>203</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16</v>
      </c>
      <c r="N22" s="26"/>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6</v>
      </c>
      <c r="C24" s="34">
        <v>9</v>
      </c>
      <c r="D24" s="34">
        <v>0</v>
      </c>
      <c r="E24" s="34"/>
      <c r="F24" s="34">
        <f t="shared" ref="F24" si="1">IF(B24="Yes",C24,D24)</f>
        <v>9</v>
      </c>
      <c r="G24" s="19" t="s">
        <v>33</v>
      </c>
      <c r="H24" s="31" t="s">
        <v>6</v>
      </c>
      <c r="I24" s="36">
        <v>3</v>
      </c>
      <c r="J24" s="36">
        <v>9</v>
      </c>
      <c r="K24" s="36">
        <v>-9</v>
      </c>
      <c r="L24" s="37"/>
      <c r="M24" s="36">
        <f>IF(F24=0,IF(OR(H24="No",H24=""),0,IF(AND(F24=0,H24="Yes"),I24+J24,0)),IF(AND(F24=C24,H24="Yes"),I24,IF(H24="No",K24,0)))</f>
        <v>3</v>
      </c>
      <c r="N24" s="43"/>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6</v>
      </c>
      <c r="C25" s="32">
        <v>0</v>
      </c>
      <c r="D25" s="32">
        <v>0</v>
      </c>
      <c r="E25" s="33"/>
      <c r="F25" s="34">
        <f>IF(B25="Yes",C25,D25)</f>
        <v>0</v>
      </c>
      <c r="G25" s="35" t="s">
        <v>35</v>
      </c>
      <c r="H25" s="31" t="s">
        <v>6</v>
      </c>
      <c r="I25" s="36">
        <v>0</v>
      </c>
      <c r="J25" s="36">
        <v>0</v>
      </c>
      <c r="K25" s="36">
        <v>-111</v>
      </c>
      <c r="L25" s="36">
        <v>0</v>
      </c>
      <c r="M25" s="41">
        <f>IF(F25=0,IF(H25="No",K25,IF(H25="Yes",I25+J25,IF(H25="No",K25,0))),IF(AND(F25=C25,H25="Yes"),I25,IF(H25="No",K25,0)))</f>
        <v>0</v>
      </c>
      <c r="N25" s="26"/>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10" t="s">
        <v>37</v>
      </c>
      <c r="B27" s="44"/>
      <c r="C27" s="22"/>
      <c r="D27" s="22"/>
      <c r="E27" s="22"/>
      <c r="F27" s="22"/>
      <c r="G27" s="45"/>
      <c r="H27" s="45"/>
      <c r="I27" s="22"/>
      <c r="J27" s="22"/>
      <c r="K27" s="22"/>
      <c r="L27" s="22"/>
      <c r="M27" s="22"/>
      <c r="N27" s="28"/>
      <c r="P27" s="29"/>
      <c r="Q27" s="3"/>
    </row>
    <row r="28" spans="1:17" ht="40.5" customHeight="1" x14ac:dyDescent="0.2">
      <c r="A28" s="30" t="s">
        <v>38</v>
      </c>
      <c r="B28" s="31" t="s">
        <v>6</v>
      </c>
      <c r="C28" s="32">
        <v>54</v>
      </c>
      <c r="D28" s="32">
        <v>0</v>
      </c>
      <c r="E28" s="33"/>
      <c r="F28" s="34">
        <f t="shared" ref="F28:F36" si="2">IF(B28="Yes",C28,D28)</f>
        <v>54</v>
      </c>
      <c r="G28" s="35" t="s">
        <v>39</v>
      </c>
      <c r="H28" s="31" t="s">
        <v>6</v>
      </c>
      <c r="I28" s="36">
        <v>3</v>
      </c>
      <c r="J28" s="36">
        <v>9</v>
      </c>
      <c r="K28" s="36">
        <v>-9</v>
      </c>
      <c r="L28" s="37"/>
      <c r="M28" s="36">
        <f>IF(F28=0,IF(OR(H28="No",H28=""),0,IF(AND(F28=0,H28="Yes"),I28+J28,0)),IF(AND(F28=C28,H28="Yes"),I28,IF(H28="No",K28,0)))</f>
        <v>3</v>
      </c>
      <c r="N28" s="26" t="s">
        <v>196</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7</v>
      </c>
      <c r="I29" s="36">
        <v>3</v>
      </c>
      <c r="J29" s="36">
        <v>9</v>
      </c>
      <c r="K29" s="36">
        <v>-9</v>
      </c>
      <c r="L29" s="37"/>
      <c r="M29" s="36">
        <f>IF(F28=0,IF(OR(H29="No",H29=""),0,IF(AND(F28=0,H29="Yes"),I29+J29,0)),IF(AND(F28=C28,H29="Yes"),I29,IF(H29="No",K29,0)))</f>
        <v>-9</v>
      </c>
      <c r="N29" s="26" t="s">
        <v>205</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3</v>
      </c>
      <c r="N30" s="26" t="s">
        <v>197</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3</v>
      </c>
      <c r="N31" s="26" t="s">
        <v>198</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3</v>
      </c>
      <c r="N33" s="26" t="s">
        <v>199</v>
      </c>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
        <v>191</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7</v>
      </c>
      <c r="I36" s="36">
        <v>4</v>
      </c>
      <c r="J36" s="36">
        <v>12</v>
      </c>
      <c r="K36" s="36">
        <v>-24</v>
      </c>
      <c r="L36" s="37"/>
      <c r="M36" s="36">
        <f>IF(F36=0,IF(OR(H36="No",H36=""),0,IF(AND(F36=0,H36="Yes"),I36+J36,0)),IF(AND(F36=C36,H36="Yes"),I36,IF(H36="No",K36,0)))</f>
        <v>-24</v>
      </c>
      <c r="N36" s="26" t="s">
        <v>195</v>
      </c>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7</v>
      </c>
      <c r="I37" s="36">
        <v>10</v>
      </c>
      <c r="J37" s="36">
        <v>30</v>
      </c>
      <c r="K37" s="36">
        <v>-180</v>
      </c>
      <c r="L37" s="37"/>
      <c r="M37" s="41">
        <f>IF(F36=0,IF(H37="No",K37,IF(H37="Yes",I37+J37,IF(H37="No",K37,0))),IF(AND(F36=C36,H37="Yes"),I37,IF(H37="No",K37,0)))</f>
        <v>-180</v>
      </c>
      <c r="N37" s="26" t="s">
        <v>195</v>
      </c>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t="s">
        <v>200</v>
      </c>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8</v>
      </c>
      <c r="N39" s="26" t="s">
        <v>200</v>
      </c>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6</v>
      </c>
      <c r="C42" s="32">
        <v>30</v>
      </c>
      <c r="D42" s="32">
        <v>0</v>
      </c>
      <c r="E42" s="33"/>
      <c r="F42" s="34">
        <f t="shared" ref="F42" si="3">IF(B42="Yes",C42,D42)</f>
        <v>30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c r="I47" s="36">
        <v>3</v>
      </c>
      <c r="J47" s="36">
        <v>9</v>
      </c>
      <c r="K47" s="36">
        <v>-9</v>
      </c>
      <c r="L47" s="37"/>
      <c r="M47" s="36">
        <f t="shared" si="4"/>
        <v>0</v>
      </c>
      <c r="N47" s="26"/>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8</v>
      </c>
      <c r="I50" s="36">
        <v>3</v>
      </c>
      <c r="J50" s="36">
        <v>9</v>
      </c>
      <c r="K50" s="36">
        <v>-9</v>
      </c>
      <c r="L50" s="36">
        <v>0</v>
      </c>
      <c r="M50" s="36">
        <f>IF(F47=0,IF(OR(H50="No",H50=""),0,IF(AND(F47=0,H50="Yes"),I50+J50,0)),IF(AND(F47=C47,H50="Yes"),I50,IF(H50="No",K50,0)))</f>
        <v>0</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t="s">
        <v>7</v>
      </c>
      <c r="I52" s="36">
        <v>5</v>
      </c>
      <c r="J52" s="36">
        <v>15</v>
      </c>
      <c r="K52" s="36">
        <v>-15</v>
      </c>
      <c r="L52" s="37"/>
      <c r="M52" s="36">
        <f>IF(F47=0,IF(OR(H52="No",H52=""),0,IF(AND(F47=0,H52="Yes"),I52+J52,0)),IF(AND(F47=C47,H52="Yes"),I52,IF(H52="No",K52,0)))</f>
        <v>0</v>
      </c>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6</v>
      </c>
      <c r="I53" s="36">
        <v>4</v>
      </c>
      <c r="J53" s="36">
        <v>12</v>
      </c>
      <c r="K53" s="36">
        <v>-12</v>
      </c>
      <c r="L53" s="36">
        <v>0</v>
      </c>
      <c r="M53" s="36">
        <f>IF(F47=0,IF(OR(H53="No",H53=""),0,IF(AND(F47=0,H53="Yes"),I53+J53,0)),IF(AND(F47=C47,H53="Yes"),I53,IF(H53="No",K53,0)))</f>
        <v>16</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7</v>
      </c>
      <c r="I54" s="36">
        <v>4</v>
      </c>
      <c r="J54" s="36">
        <v>12</v>
      </c>
      <c r="K54" s="36">
        <v>-12</v>
      </c>
      <c r="L54" s="36">
        <v>0</v>
      </c>
      <c r="M54" s="36">
        <f>IF(F47=0,IF(OR(H54="No",H54=""),0,IF(AND(F47=0,H54="Yes"),I54+J54,0)),IF(AND(F47=C47,H54="Yes"),I54,IF(H54="No",K54,0)))</f>
        <v>0</v>
      </c>
      <c r="N54" s="26"/>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c r="I55" s="36">
        <v>4</v>
      </c>
      <c r="J55" s="36">
        <v>12</v>
      </c>
      <c r="K55" s="36">
        <v>-12</v>
      </c>
      <c r="L55" s="36">
        <v>0</v>
      </c>
      <c r="M55" s="36">
        <f>IF(F47=0,IF(OR(H55="No",H55=""),0,IF(AND(F47=0,H55="Yes"),I55+J55,0)),IF(AND(F47=C47,H55="Yes"),I55,IF(H55="No",K55,0)))</f>
        <v>0</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t="s">
        <v>206</v>
      </c>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10"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48" t="s">
        <v>6</v>
      </c>
      <c r="I63" s="34">
        <v>1</v>
      </c>
      <c r="J63" s="34">
        <v>3</v>
      </c>
      <c r="K63" s="34">
        <v>-3</v>
      </c>
      <c r="L63" s="33"/>
      <c r="M63" s="34">
        <f t="shared" ref="M63:M73" si="7">IF(F63=0,IF(OR(H63="No",H63=""),0,IF(AND(F63=0,H63="Yes"),I63+J63,0)),IF(AND(F63=C63,H63="Yes"),I63,IF(H63="No",K63,0)))</f>
        <v>1</v>
      </c>
      <c r="N63" s="49" t="s">
        <v>207</v>
      </c>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48" t="s">
        <v>6</v>
      </c>
      <c r="I64" s="34">
        <v>4</v>
      </c>
      <c r="J64" s="34">
        <v>12</v>
      </c>
      <c r="K64" s="34">
        <v>-12</v>
      </c>
      <c r="L64" s="33"/>
      <c r="M64" s="34">
        <f t="shared" si="7"/>
        <v>4</v>
      </c>
      <c r="N64" s="49" t="s">
        <v>208</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48" t="s">
        <v>6</v>
      </c>
      <c r="I65" s="34">
        <v>5</v>
      </c>
      <c r="J65" s="34">
        <v>15</v>
      </c>
      <c r="K65" s="34">
        <v>-15</v>
      </c>
      <c r="L65" s="33"/>
      <c r="M65" s="34">
        <f>IF(F64=0,IF(OR(H65="No",H65=""),0,IF(AND(F64=0,H65="Yes"),I65+J65,0)),IF(AND(F64=C64,H65="Yes"),I65,IF(H65="No",K65,0)))</f>
        <v>5</v>
      </c>
      <c r="N65" s="49" t="s">
        <v>208</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48"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48" t="s">
        <v>7</v>
      </c>
      <c r="I67" s="34">
        <v>4</v>
      </c>
      <c r="J67" s="34">
        <v>12</v>
      </c>
      <c r="K67" s="34">
        <v>-12</v>
      </c>
      <c r="L67" s="33"/>
      <c r="M67" s="34">
        <f t="shared" si="7"/>
        <v>0</v>
      </c>
      <c r="N67" s="51"/>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48" t="s">
        <v>6</v>
      </c>
      <c r="I68" s="34">
        <v>4</v>
      </c>
      <c r="J68" s="34">
        <v>12</v>
      </c>
      <c r="K68" s="34">
        <v>-12</v>
      </c>
      <c r="L68" s="33"/>
      <c r="M68" s="34">
        <f t="shared" si="7"/>
        <v>4</v>
      </c>
      <c r="N68" s="49" t="s">
        <v>209</v>
      </c>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48" t="s">
        <v>6</v>
      </c>
      <c r="I69" s="34">
        <v>3</v>
      </c>
      <c r="J69" s="34">
        <v>9</v>
      </c>
      <c r="K69" s="34">
        <v>-9</v>
      </c>
      <c r="L69" s="33"/>
      <c r="M69" s="34">
        <f t="shared" si="7"/>
        <v>3</v>
      </c>
      <c r="N69" s="49" t="s">
        <v>210</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48" t="s">
        <v>6</v>
      </c>
      <c r="I70" s="34">
        <v>8</v>
      </c>
      <c r="J70" s="34">
        <v>24</v>
      </c>
      <c r="K70" s="34">
        <v>-120</v>
      </c>
      <c r="L70" s="33"/>
      <c r="M70" s="34">
        <f t="shared" si="7"/>
        <v>8</v>
      </c>
      <c r="N70" s="49" t="s">
        <v>209</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48"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48"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t="s">
        <v>6</v>
      </c>
      <c r="I76" s="34">
        <v>4</v>
      </c>
      <c r="J76" s="34">
        <v>12</v>
      </c>
      <c r="K76" s="34">
        <v>-12</v>
      </c>
      <c r="L76" s="33"/>
      <c r="M76" s="34">
        <f>IF(F73=0,IF(OR(H76="No",H76=""),0,IF(AND(F73=0,H76="Yes"),I76+J76,0)),IF(AND(F73=C73,H76="Yes"),I76,IF(H76="No",K76,0)))</f>
        <v>4</v>
      </c>
      <c r="N76" s="49" t="s">
        <v>211</v>
      </c>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55"/>
      <c r="B80" s="55"/>
      <c r="C80" s="55"/>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21</v>
      </c>
      <c r="H81" s="59" t="s">
        <v>107</v>
      </c>
      <c r="I81" s="3">
        <f>SUM(I13:I15,I17:I24)+IF(AND(B15="Yes",H16="N/A"),L16,I16)+IF(AND(B25="Yes",H25="N/A"),L25,I25)</f>
        <v>30</v>
      </c>
      <c r="J81" s="2">
        <f>SUM(J14:J15,J17:J23,C24,C25)+IF(H16="N/A",L16,0)+IF(H25="N/A",L25-J25,0)</f>
        <v>87</v>
      </c>
      <c r="M81" s="2">
        <f>SUM(M13:M25)</f>
        <v>55</v>
      </c>
    </row>
    <row r="82" spans="1:15" x14ac:dyDescent="0.2">
      <c r="A82" s="4" t="s">
        <v>204</v>
      </c>
      <c r="B82" s="54"/>
      <c r="D82" s="59" t="s">
        <v>108</v>
      </c>
      <c r="E82" s="2">
        <f>SUM(C28,C34:C36,C42,C47,C60)+IF(H40="N/A",L40-J40,0)+IF(H43="N/A",L43-J43,0)+IF(H44="N/A",L44-J44,0)+IF(H48="N/A",L48-J48,0)+IF(H50="N/A",L50-J50,0)+IF(H53="N/A",L53-J53,0)+IF(H54="N/A",L54-J54)+IF(H55="N/A",L55-J55,0)+IF(H56="N/A",L56-J56,0)+IF(H57="N/A",L57-J57,0)+IF(H59="N/A",L59-J59,0)</f>
        <v>306</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195</v>
      </c>
      <c r="H82" s="59" t="s">
        <v>109</v>
      </c>
      <c r="I82" s="3">
        <f>SUM(I28:I39,I41:I42,I45,I47,I49,I51:I52,I58,I60)+IF(H40="N/A",0,I40)+IF(H43="N/A",0,I43)+IF(H44="N/A",0,I44)+IF(H48="N/A",0,I48)+IF(H50="N/A",0,I50)+IF(H53="N/A",0,I53)+IF(H54="N/A",0,I54)+IF(H55="N/A",0,I55)+IF(H56="N/A",0,I56)+IF(H57="N/A",0,I57)+IF(H59="N/A",0,I59)</f>
        <v>102</v>
      </c>
      <c r="J82" s="2">
        <f>SUM(J28:J45,J47:J60)-IF(H40="N/A",J40,0)-IF(H43="N/A",J43,0)-IF(H44="N/A",J44,0)-IF(H48="N/A",J48,0)-IF(H50="N/A",J50,0)-IF(H53="N/A",J53,0)-IF(H54="N/A",J54)-IF(H55="N/A",J55,0)-IF(H56="N/A",J56,0)-IF(H57="N/A",J57,0)-IF(H59="N/A",J59,0)</f>
        <v>306</v>
      </c>
      <c r="M82" s="2">
        <f>SUM(M28:M45,M47:M60)</f>
        <v>-117</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43</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387</v>
      </c>
      <c r="D86" s="2"/>
      <c r="E86" s="1">
        <f>IF(F86&gt;0,ROUND(((100*F86/J86)+F12+F46),0),0)</f>
        <v>43</v>
      </c>
      <c r="F86" s="1">
        <f>IF(AND(B28="",B34="",B35="",B36="",B42="",B47="",B60=""),0,SUM(F81,F82))</f>
        <v>216</v>
      </c>
      <c r="G86" s="59" t="s">
        <v>120</v>
      </c>
      <c r="H86" s="1">
        <v>25</v>
      </c>
      <c r="I86" s="2">
        <f>I81+I82</f>
        <v>132</v>
      </c>
      <c r="J86" s="3">
        <f>I81+I82+J81+J82</f>
        <v>525</v>
      </c>
      <c r="L86" s="1">
        <f>IF(M86=0,0,ROUND(((100*M86/J86)+M12+M46),0))</f>
        <v>-12</v>
      </c>
      <c r="M86" s="1">
        <f>IF(AND(H28="",H29="",H30="",H31="",H32="",H33="",H34="",H35="",H36="",H37="",H38="",H39="",H40="",H41="",H42="",H43="",H44="",H45="",H47="",H48="",H49="",H50="",H51="",H52="",H53="",H54="",H55="",H56="",H57="",H58="",H59="",H60=""),0,SUM(M81,M82))</f>
        <v>-62</v>
      </c>
    </row>
    <row r="87" spans="1:15" x14ac:dyDescent="0.2">
      <c r="A87" s="59" t="s">
        <v>121</v>
      </c>
      <c r="B87" s="1">
        <v>75</v>
      </c>
      <c r="C87" s="2">
        <f>SUM(C14:C15,C17:C19,C24,C25,C63:C64,C66:C73)+IF(H16="N/A",L16,0)+IF(H25="N/A",L25-J25,0)+IF(H66="N/A",L66-J66,0)+IF(H71="N/A",L71-J71,0)</f>
        <v>252</v>
      </c>
      <c r="D87" s="2"/>
      <c r="E87" s="1">
        <f>IF(F87&gt;0,ROUND(((100*F87/J87)+F12),0),0)</f>
        <v>41</v>
      </c>
      <c r="F87" s="1">
        <f>IF(AND(B63="",B64="",B66="",B67="",B68="",B69="",B70="",B71="",B72="",B73=""),0,SUM(F81,F83))</f>
        <v>138</v>
      </c>
      <c r="G87" s="59" t="s">
        <v>121</v>
      </c>
      <c r="H87" s="1">
        <v>25</v>
      </c>
      <c r="I87" s="1">
        <f>I81+I83</f>
        <v>89</v>
      </c>
      <c r="J87" s="3">
        <f>I81+I83+J81+J83</f>
        <v>353</v>
      </c>
      <c r="L87" s="1">
        <f>IF(M87=0,0,ROUND(((100*M87/J87)+M12),0))</f>
        <v>28</v>
      </c>
      <c r="M87" s="1">
        <f>IF(AND(H63="",H64="",H65="",H66="",H67="",H68="",H69="",H70="",H71="",H72="",H73="",H74="",H75="",H76="",H77=""),0,SUM(M81,M83))</f>
        <v>98</v>
      </c>
    </row>
    <row r="88" spans="1:15" x14ac:dyDescent="0.2">
      <c r="E88" s="67"/>
    </row>
    <row r="91" spans="1:15" x14ac:dyDescent="0.2">
      <c r="F91" s="4"/>
      <c r="H91" s="2" t="s">
        <v>122</v>
      </c>
    </row>
    <row r="92" spans="1:15" x14ac:dyDescent="0.2">
      <c r="G92" s="59" t="s">
        <v>120</v>
      </c>
      <c r="H92" s="1">
        <f>IF(E86+L86&lt;0,0,IF(E86+L86&gt;100,100,E86+L86))</f>
        <v>31</v>
      </c>
    </row>
    <row r="93" spans="1:15" x14ac:dyDescent="0.2">
      <c r="G93" s="59" t="s">
        <v>121</v>
      </c>
      <c r="H93" s="1">
        <f>IF((E87+L87)&lt;0,0,IF(E87+L87&gt;100,100,E87+L87))</f>
        <v>69</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ageMargins left="0.7" right="0.7" top="0.75" bottom="0.75" header="0.3" footer="0.3"/>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election activeCell="N7" sqref="N7"/>
    </sheetView>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442</v>
      </c>
      <c r="C1" s="101"/>
      <c r="D1" s="101"/>
      <c r="E1" s="101"/>
      <c r="F1" s="101"/>
      <c r="G1" s="101"/>
    </row>
    <row r="2" spans="1:17" x14ac:dyDescent="0.2">
      <c r="A2" s="76" t="s">
        <v>1</v>
      </c>
      <c r="B2" s="100" t="s">
        <v>438</v>
      </c>
      <c r="C2" s="101"/>
      <c r="D2" s="101"/>
      <c r="E2" s="101"/>
      <c r="F2" s="101"/>
      <c r="G2" s="101"/>
    </row>
    <row r="3" spans="1:17" x14ac:dyDescent="0.2">
      <c r="A3" s="76" t="s">
        <v>2</v>
      </c>
      <c r="B3" s="100" t="s">
        <v>434</v>
      </c>
      <c r="C3" s="101"/>
      <c r="D3" s="101"/>
      <c r="E3" s="101"/>
      <c r="F3" s="101"/>
      <c r="G3" s="101"/>
      <c r="N3" s="5"/>
    </row>
    <row r="4" spans="1:17" x14ac:dyDescent="0.2">
      <c r="A4" s="76" t="s">
        <v>3</v>
      </c>
      <c r="B4" s="100" t="s">
        <v>388</v>
      </c>
      <c r="C4" s="101"/>
      <c r="D4" s="101"/>
      <c r="E4" s="101"/>
      <c r="F4" s="101"/>
      <c r="G4" s="101"/>
    </row>
    <row r="5" spans="1:17" x14ac:dyDescent="0.2">
      <c r="A5" s="76" t="s">
        <v>4</v>
      </c>
      <c r="B5" s="100" t="s">
        <v>388</v>
      </c>
      <c r="C5" s="101"/>
      <c r="D5" s="101"/>
      <c r="E5" s="101"/>
      <c r="F5" s="101"/>
      <c r="G5" s="101"/>
    </row>
    <row r="7" spans="1:17" ht="23.25" x14ac:dyDescent="0.2">
      <c r="A7" s="96" t="s">
        <v>5</v>
      </c>
      <c r="B7" s="97"/>
      <c r="C7" s="97"/>
      <c r="D7" s="97"/>
      <c r="E7" s="97"/>
      <c r="F7" s="97"/>
      <c r="G7" s="97"/>
      <c r="H7" s="6">
        <f>IF(AND(H92=0,H93=0),0,IF(AND(H92&gt;0,H93&gt;0),((H92+H93)/2),IF(H93&gt;0,H93,H92)))</f>
        <v>76</v>
      </c>
    </row>
    <row r="8" spans="1:17" ht="12" customHeight="1" x14ac:dyDescent="0.2">
      <c r="A8" s="83"/>
      <c r="B8" s="84"/>
      <c r="C8" s="84"/>
      <c r="D8" s="84"/>
      <c r="E8" s="84"/>
      <c r="F8" s="84"/>
      <c r="G8" s="84"/>
      <c r="H8" s="6"/>
    </row>
    <row r="9" spans="1:17" ht="7.5" customHeight="1" x14ac:dyDescent="0.2">
      <c r="B9" s="9"/>
      <c r="J9" s="2" t="s">
        <v>6</v>
      </c>
      <c r="K9" s="2" t="s">
        <v>7</v>
      </c>
      <c r="L9" s="2" t="s">
        <v>8</v>
      </c>
    </row>
    <row r="10" spans="1:17" ht="63" x14ac:dyDescent="0.2">
      <c r="A10" s="85" t="s">
        <v>9</v>
      </c>
      <c r="B10" s="11" t="s">
        <v>10</v>
      </c>
      <c r="C10" s="12" t="s">
        <v>6</v>
      </c>
      <c r="D10" s="13" t="s">
        <v>7</v>
      </c>
      <c r="E10" s="14" t="s">
        <v>8</v>
      </c>
      <c r="F10" s="13" t="s">
        <v>11</v>
      </c>
      <c r="G10" s="85"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491</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493</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494</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6</v>
      </c>
      <c r="C18" s="32">
        <v>6</v>
      </c>
      <c r="D18" s="32">
        <v>0</v>
      </c>
      <c r="E18" s="33"/>
      <c r="F18" s="34">
        <f t="shared" si="0"/>
        <v>6</v>
      </c>
      <c r="G18" s="35" t="s">
        <v>25</v>
      </c>
      <c r="H18" s="31" t="s">
        <v>6</v>
      </c>
      <c r="I18" s="36">
        <v>2</v>
      </c>
      <c r="J18" s="36">
        <v>6</v>
      </c>
      <c r="K18" s="36">
        <v>-6</v>
      </c>
      <c r="L18" s="37"/>
      <c r="M18" s="36">
        <f>IF(F18=0,IF(OR(H18="No",H18=""),0,IF(AND(F18=0,H18="Yes"),I18+J18,0)),IF(AND(F18=C18,H18="Yes"),I18,IF(H18="No",K18,0)))</f>
        <v>2</v>
      </c>
      <c r="N18" s="26" t="s">
        <v>495</v>
      </c>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t="s">
        <v>496</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6</v>
      </c>
      <c r="C24" s="34">
        <v>9</v>
      </c>
      <c r="D24" s="34">
        <v>0</v>
      </c>
      <c r="E24" s="34"/>
      <c r="F24" s="34">
        <f t="shared" ref="F24" si="1">IF(B24="Yes",C24,D24)</f>
        <v>9</v>
      </c>
      <c r="G24" s="19" t="s">
        <v>33</v>
      </c>
      <c r="H24" s="31" t="s">
        <v>7</v>
      </c>
      <c r="I24" s="36">
        <v>3</v>
      </c>
      <c r="J24" s="36">
        <v>9</v>
      </c>
      <c r="K24" s="36">
        <v>-9</v>
      </c>
      <c r="L24" s="37"/>
      <c r="M24" s="36">
        <f>IF(F24=0,IF(OR(H24="No",H24=""),0,IF(AND(F24=0,H24="Yes"),I24+J24,0)),IF(AND(F24=C24,H24="Yes"),I24,IF(H24="No",K24,0)))</f>
        <v>-9</v>
      </c>
      <c r="N24" s="26" t="s">
        <v>497</v>
      </c>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6</v>
      </c>
      <c r="I25" s="36">
        <v>0</v>
      </c>
      <c r="J25" s="36">
        <v>0</v>
      </c>
      <c r="K25" s="36">
        <v>-111</v>
      </c>
      <c r="L25" s="36">
        <v>0</v>
      </c>
      <c r="M25" s="41">
        <f>IF(F25=0,IF(H25="No",K25,IF(H25="Yes",I25+J25,IF(H25="No",K25,0))),IF(AND(F25=C25,H25="Yes"),I25,IF(H25="No",K25,0)))</f>
        <v>0</v>
      </c>
      <c r="N25" s="26"/>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85" t="s">
        <v>37</v>
      </c>
      <c r="B27" s="44"/>
      <c r="C27" s="22"/>
      <c r="D27" s="22"/>
      <c r="E27" s="22"/>
      <c r="F27" s="22"/>
      <c r="G27" s="45"/>
      <c r="H27" s="45"/>
      <c r="I27" s="22"/>
      <c r="J27" s="22"/>
      <c r="K27" s="22"/>
      <c r="L27" s="22"/>
      <c r="M27" s="22"/>
      <c r="N27" s="28"/>
      <c r="P27" s="29"/>
      <c r="Q27" s="3"/>
    </row>
    <row r="28" spans="1:17" ht="40.5" customHeight="1" x14ac:dyDescent="0.2">
      <c r="A28" s="30" t="s">
        <v>38</v>
      </c>
      <c r="B28" s="31" t="s">
        <v>7</v>
      </c>
      <c r="C28" s="32">
        <v>54</v>
      </c>
      <c r="D28" s="32">
        <v>0</v>
      </c>
      <c r="E28" s="33"/>
      <c r="F28" s="34">
        <f t="shared" ref="F28:F36" si="2">IF(B28="Yes",C28,D28)</f>
        <v>0</v>
      </c>
      <c r="G28" s="35" t="s">
        <v>39</v>
      </c>
      <c r="H28" s="31" t="s">
        <v>6</v>
      </c>
      <c r="I28" s="36">
        <v>3</v>
      </c>
      <c r="J28" s="36">
        <v>9</v>
      </c>
      <c r="K28" s="36">
        <v>-9</v>
      </c>
      <c r="L28" s="37"/>
      <c r="M28" s="36">
        <f>IF(F28=0,IF(OR(H28="No",H28=""),0,IF(AND(F28=0,H28="Yes"),I28+J28,0)),IF(AND(F28=C28,H28="Yes"),I28,IF(H28="No",K28,0)))</f>
        <v>12</v>
      </c>
      <c r="N28" s="26" t="s">
        <v>499</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7</v>
      </c>
      <c r="I29" s="36">
        <v>3</v>
      </c>
      <c r="J29" s="36">
        <v>9</v>
      </c>
      <c r="K29" s="36">
        <v>-9</v>
      </c>
      <c r="L29" s="37"/>
      <c r="M29" s="36">
        <f>IF(F28=0,IF(OR(H29="No",H29=""),0,IF(AND(F28=0,H29="Yes"),I29+J29,0)),IF(AND(F28=C28,H29="Yes"),I29,IF(H29="No",K29,0)))</f>
        <v>0</v>
      </c>
      <c r="N29" s="26" t="s">
        <v>205</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12</v>
      </c>
      <c r="N30" s="26" t="s">
        <v>500</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12</v>
      </c>
      <c r="N31" s="26" t="s">
        <v>498</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12</v>
      </c>
      <c r="N33" s="26" t="s">
        <v>502</v>
      </c>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
        <v>504</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6</v>
      </c>
      <c r="C35" s="32">
        <f>J35</f>
        <v>12</v>
      </c>
      <c r="D35" s="32">
        <v>0</v>
      </c>
      <c r="E35" s="33"/>
      <c r="F35" s="34">
        <f t="shared" si="2"/>
        <v>12</v>
      </c>
      <c r="G35" s="35" t="s">
        <v>48</v>
      </c>
      <c r="H35" s="31" t="s">
        <v>7</v>
      </c>
      <c r="I35" s="36">
        <v>4</v>
      </c>
      <c r="J35" s="36">
        <v>12</v>
      </c>
      <c r="K35" s="36">
        <v>-12</v>
      </c>
      <c r="L35" s="37"/>
      <c r="M35" s="36">
        <f>IF(F35=0,IF(OR(H35="No",H35=""),0,IF(AND(F35=0,H35="Yes"),I35+J35,0)),IF(AND(F35=C35,H35="Yes"),I35,IF(H35="No",K35,0)))</f>
        <v>-12</v>
      </c>
      <c r="N35" s="26" t="s">
        <v>505</v>
      </c>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6</v>
      </c>
      <c r="I36" s="36">
        <v>4</v>
      </c>
      <c r="J36" s="36">
        <v>12</v>
      </c>
      <c r="K36" s="36">
        <v>-24</v>
      </c>
      <c r="L36" s="37"/>
      <c r="M36" s="36">
        <f>IF(F36=0,IF(OR(H36="No",H36=""),0,IF(AND(F36=0,H36="Yes"),I36+J36,0)),IF(AND(F36=C36,H36="Yes"),I36,IF(H36="No",K36,0)))</f>
        <v>4</v>
      </c>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6</v>
      </c>
      <c r="I37" s="36">
        <v>10</v>
      </c>
      <c r="J37" s="36">
        <v>30</v>
      </c>
      <c r="K37" s="36">
        <v>-180</v>
      </c>
      <c r="L37" s="37"/>
      <c r="M37" s="41">
        <f>IF(F36=0,IF(H37="No",K37,IF(H37="Yes",I37+J37,IF(H37="No",K37,0))),IF(AND(F36=C36,H37="Yes"),I37,IF(H37="No",K37,0)))</f>
        <v>10</v>
      </c>
      <c r="N37" s="26"/>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t="s">
        <v>163</v>
      </c>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7</v>
      </c>
      <c r="I39" s="36">
        <v>8</v>
      </c>
      <c r="J39" s="36">
        <v>24</v>
      </c>
      <c r="K39" s="36">
        <v>-24</v>
      </c>
      <c r="L39" s="37"/>
      <c r="M39" s="36">
        <f>IF(F36=0,IF(OR(H39="No",H39=""),0,IF(AND(F36=0,H39="Yes"),I39+J39,0)),IF(AND(F36=C36,H39="Yes"),I39,IF(H39="No",K39,0)))</f>
        <v>-24</v>
      </c>
      <c r="N39" s="26" t="s">
        <v>503</v>
      </c>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7</v>
      </c>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4"/>
        <v>12</v>
      </c>
      <c r="N47" s="26" t="s">
        <v>508</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6</v>
      </c>
      <c r="I50" s="36">
        <v>3</v>
      </c>
      <c r="J50" s="36">
        <v>9</v>
      </c>
      <c r="K50" s="36">
        <v>-9</v>
      </c>
      <c r="L50" s="36">
        <v>0</v>
      </c>
      <c r="M50" s="36">
        <f>IF(F47=0,IF(OR(H50="No",H50=""),0,IF(AND(F47=0,H50="Yes"),I50+J50,0)),IF(AND(F47=C47,H50="Yes"),I50,IF(H50="No",K50,0)))</f>
        <v>12</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t="s">
        <v>6</v>
      </c>
      <c r="I52" s="36">
        <v>5</v>
      </c>
      <c r="J52" s="36">
        <v>15</v>
      </c>
      <c r="K52" s="36">
        <v>-15</v>
      </c>
      <c r="L52" s="37"/>
      <c r="M52" s="36">
        <f>IF(F47=0,IF(OR(H52="No",H52=""),0,IF(AND(F47=0,H52="Yes"),I52+J52,0)),IF(AND(F47=C47,H52="Yes"),I52,IF(H52="No",K52,0)))</f>
        <v>20</v>
      </c>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6</v>
      </c>
      <c r="I53" s="36">
        <v>4</v>
      </c>
      <c r="J53" s="36">
        <v>12</v>
      </c>
      <c r="K53" s="36">
        <v>-12</v>
      </c>
      <c r="L53" s="36">
        <v>0</v>
      </c>
      <c r="M53" s="36">
        <f>IF(F47=0,IF(OR(H53="No",H53=""),0,IF(AND(F47=0,H53="Yes"),I53+J53,0)),IF(AND(F47=C47,H53="Yes"),I53,IF(H53="No",K53,0)))</f>
        <v>16</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6</v>
      </c>
      <c r="I54" s="36">
        <v>4</v>
      </c>
      <c r="J54" s="36">
        <v>12</v>
      </c>
      <c r="K54" s="36">
        <v>-12</v>
      </c>
      <c r="L54" s="36">
        <v>0</v>
      </c>
      <c r="M54" s="36">
        <f>IF(F47=0,IF(OR(H54="No",H54=""),0,IF(AND(F47=0,H54="Yes"),I54+J54,0)),IF(AND(F47=C47,H54="Yes"),I54,IF(H54="No",K54,0)))</f>
        <v>16</v>
      </c>
      <c r="N54" s="26"/>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6</v>
      </c>
      <c r="I55" s="36">
        <v>4</v>
      </c>
      <c r="J55" s="36">
        <v>12</v>
      </c>
      <c r="K55" s="36">
        <v>-12</v>
      </c>
      <c r="L55" s="36">
        <v>0</v>
      </c>
      <c r="M55" s="36">
        <f>IF(F47=0,IF(OR(H55="No",H55=""),0,IF(AND(F47=0,H55="Yes"),I55+J55,0)),IF(AND(F47=C47,H55="Yes"),I55,IF(H55="No",K55,0)))</f>
        <v>16</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6</v>
      </c>
      <c r="I57" s="36">
        <v>0</v>
      </c>
      <c r="J57" s="36">
        <v>15</v>
      </c>
      <c r="K57" s="36">
        <v>-15</v>
      </c>
      <c r="L57" s="36">
        <v>0</v>
      </c>
      <c r="M57" s="36">
        <f>IF(F47=0,IF(OR(H57="No",H57=""),0,IF(AND(F47=0,H57="Yes"),I57+J57,0)),IF(AND(F47=C47,H57="Yes"),I57,IF(H57="No",K57,0)))</f>
        <v>15</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t="s">
        <v>507</v>
      </c>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85"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48" t="s">
        <v>6</v>
      </c>
      <c r="I63" s="34">
        <v>1</v>
      </c>
      <c r="J63" s="34">
        <v>3</v>
      </c>
      <c r="K63" s="34">
        <v>-3</v>
      </c>
      <c r="L63" s="33"/>
      <c r="M63" s="34">
        <f t="shared" ref="M63:M73" si="7">IF(F63=0,IF(OR(H63="No",H63=""),0,IF(AND(F63=0,H63="Yes"),I63+J63,0)),IF(AND(F63=C63,H63="Yes"),I63,IF(H63="No",K63,0)))</f>
        <v>1</v>
      </c>
      <c r="N63" s="49" t="s">
        <v>492</v>
      </c>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48" t="s">
        <v>6</v>
      </c>
      <c r="I64" s="34">
        <v>4</v>
      </c>
      <c r="J64" s="34">
        <v>12</v>
      </c>
      <c r="K64" s="34">
        <v>-12</v>
      </c>
      <c r="L64" s="33"/>
      <c r="M64" s="34">
        <f t="shared" si="7"/>
        <v>4</v>
      </c>
      <c r="N64" s="49" t="s">
        <v>501</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48" t="s">
        <v>6</v>
      </c>
      <c r="I65" s="34">
        <v>5</v>
      </c>
      <c r="J65" s="34">
        <v>15</v>
      </c>
      <c r="K65" s="34">
        <v>-15</v>
      </c>
      <c r="L65" s="33"/>
      <c r="M65" s="34">
        <f>IF(F64=0,IF(OR(H65="No",H65=""),0,IF(AND(F64=0,H65="Yes"),I65+J65,0)),IF(AND(F64=C64,H65="Yes"),I65,IF(H65="No",K65,0)))</f>
        <v>5</v>
      </c>
      <c r="N65" s="49" t="s">
        <v>501</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48"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48" t="s">
        <v>7</v>
      </c>
      <c r="I67" s="34">
        <v>4</v>
      </c>
      <c r="J67" s="34">
        <v>12</v>
      </c>
      <c r="K67" s="34">
        <v>-12</v>
      </c>
      <c r="L67" s="33"/>
      <c r="M67" s="34">
        <f t="shared" si="7"/>
        <v>0</v>
      </c>
      <c r="N67" s="51"/>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48" t="s">
        <v>6</v>
      </c>
      <c r="I68" s="34">
        <v>4</v>
      </c>
      <c r="J68" s="34">
        <v>12</v>
      </c>
      <c r="K68" s="34">
        <v>-12</v>
      </c>
      <c r="L68" s="33"/>
      <c r="M68" s="34">
        <f t="shared" si="7"/>
        <v>4</v>
      </c>
      <c r="N68" s="49" t="s">
        <v>354</v>
      </c>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48" t="s">
        <v>6</v>
      </c>
      <c r="I69" s="34">
        <v>3</v>
      </c>
      <c r="J69" s="34">
        <v>9</v>
      </c>
      <c r="K69" s="34">
        <v>-9</v>
      </c>
      <c r="L69" s="33"/>
      <c r="M69" s="34">
        <f t="shared" si="7"/>
        <v>3</v>
      </c>
      <c r="N69" s="49" t="s">
        <v>354</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48" t="s">
        <v>6</v>
      </c>
      <c r="I70" s="34">
        <v>8</v>
      </c>
      <c r="J70" s="34">
        <v>24</v>
      </c>
      <c r="K70" s="34">
        <v>-120</v>
      </c>
      <c r="L70" s="33"/>
      <c r="M70" s="34">
        <f t="shared" si="7"/>
        <v>8</v>
      </c>
      <c r="N70" s="49" t="s">
        <v>354</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48"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48"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t="s">
        <v>6</v>
      </c>
      <c r="I76" s="34">
        <v>4</v>
      </c>
      <c r="J76" s="34">
        <v>12</v>
      </c>
      <c r="K76" s="34">
        <v>-12</v>
      </c>
      <c r="L76" s="33"/>
      <c r="M76" s="34">
        <f>IF(F73=0,IF(OR(H76="No",H76=""),0,IF(AND(F73=0,H76="Yes"),I76+J76,0)),IF(AND(F73=C73,H76="Yes"),I76,IF(H76="No",K76,0)))</f>
        <v>4</v>
      </c>
      <c r="N76" s="49" t="s">
        <v>506</v>
      </c>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86"/>
      <c r="B80" s="86"/>
      <c r="C80" s="86"/>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81</v>
      </c>
      <c r="H81" s="59" t="s">
        <v>107</v>
      </c>
      <c r="I81" s="3">
        <f>SUM(I13:I15,I17:I24)+IF(AND(B15="Yes",H16="N/A"),L16,I16)+IF(AND(B25="Yes",H25="N/A"),L25,I25)</f>
        <v>30</v>
      </c>
      <c r="J81" s="2">
        <f>SUM(J14:J15,J17:J23,C24,C25)+IF(H16="N/A",L16,0)+IF(H25="N/A",L25-J25,0)</f>
        <v>87</v>
      </c>
      <c r="M81" s="2">
        <f>SUM(M13:M25)</f>
        <v>11</v>
      </c>
    </row>
    <row r="82" spans="1:15" x14ac:dyDescent="0.2">
      <c r="A82" s="4" t="s">
        <v>204</v>
      </c>
      <c r="B82" s="54"/>
      <c r="D82" s="59" t="s">
        <v>108</v>
      </c>
      <c r="E82" s="2">
        <f>SUM(C28,C34:C36,C42,C47,C60)+IF(H40="N/A",L40-J40,0)+IF(H43="N/A",L43-J43,0)+IF(H44="N/A",L44-J44,0)+IF(H48="N/A",L48-J48,0)+IF(H50="N/A",L50-J50,0)+IF(H53="N/A",L53-J53,0)+IF(H54="N/A",L54-J54)+IF(H55="N/A",L55-J55,0)+IF(H56="N/A",L56-J56,0)+IF(H57="N/A",L57-J57,0)+IF(H59="N/A",L59-J59,0)</f>
        <v>330</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138</v>
      </c>
      <c r="H82" s="59" t="s">
        <v>109</v>
      </c>
      <c r="I82" s="3">
        <f>SUM(I28:I39,I41:I42,I45,I47,I49,I51:I52,I58,I60)+IF(H40="N/A",0,I40)+IF(H43="N/A",0,I43)+IF(H44="N/A",0,I44)+IF(H48="N/A",0,I48)+IF(H50="N/A",0,I50)+IF(H53="N/A",0,I53)+IF(H54="N/A",0,I54)+IF(H55="N/A",0,I55)+IF(H56="N/A",0,I56)+IF(H57="N/A",0,I57)+IF(H59="N/A",0,I59)</f>
        <v>105</v>
      </c>
      <c r="J82" s="2">
        <f>SUM(J28:J45,J47:J60)-IF(H40="N/A",J40,0)-IF(H43="N/A",J43,0)-IF(H44="N/A",J44,0)-IF(H48="N/A",J48,0)-IF(H50="N/A",J50,0)-IF(H53="N/A",J53,0)-IF(H54="N/A",J54)-IF(H55="N/A",J55,0)-IF(H56="N/A",J56,0)-IF(H57="N/A",J57,0)-IF(H59="N/A",J59,0)</f>
        <v>330</v>
      </c>
      <c r="M82" s="2">
        <f>SUM(M28:M45,M47:M60)</f>
        <v>193</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43</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411</v>
      </c>
      <c r="D86" s="2"/>
      <c r="E86" s="1">
        <f>IF(F86&gt;0,ROUND(((100*F86/J86)+F12+F46),0),0)</f>
        <v>42</v>
      </c>
      <c r="F86" s="1">
        <f>IF(AND(B28="",B34="",B35="",B36="",B42="",B47="",B60=""),0,SUM(F81,F82))</f>
        <v>219</v>
      </c>
      <c r="G86" s="59" t="s">
        <v>120</v>
      </c>
      <c r="H86" s="1">
        <v>25</v>
      </c>
      <c r="I86" s="2">
        <f>I81+I82</f>
        <v>135</v>
      </c>
      <c r="J86" s="3">
        <f>I81+I82+J81+J82</f>
        <v>552</v>
      </c>
      <c r="L86" s="1">
        <f>IF(M86=0,0,ROUND(((100*M86/J86)+M12+M46),0))</f>
        <v>37</v>
      </c>
      <c r="M86" s="1">
        <f>IF(AND(H28="",H29="",H30="",H31="",H32="",H33="",H34="",H35="",H36="",H37="",H38="",H39="",H40="",H41="",H42="",H43="",H44="",H45="",H47="",H48="",H49="",H50="",H51="",H52="",H53="",H54="",H55="",H56="",H57="",H58="",H59="",H60=""),0,SUM(M81,M82))</f>
        <v>204</v>
      </c>
    </row>
    <row r="87" spans="1:15" x14ac:dyDescent="0.2">
      <c r="A87" s="59" t="s">
        <v>121</v>
      </c>
      <c r="B87" s="1">
        <v>75</v>
      </c>
      <c r="C87" s="2">
        <f>SUM(C14:C15,C17:C19,C24,C25,C63:C64,C66:C73)+IF(H16="N/A",L16,0)+IF(H25="N/A",L25-J25,0)+IF(H66="N/A",L66-J66,0)+IF(H71="N/A",L71-J71,0)</f>
        <v>252</v>
      </c>
      <c r="D87" s="2"/>
      <c r="E87" s="1">
        <f>IF(F87&gt;0,ROUND(((100*F87/J87)+F12),0),0)</f>
        <v>58</v>
      </c>
      <c r="F87" s="1">
        <f>IF(AND(B63="",B64="",B66="",B67="",B68="",B69="",B70="",B71="",B72="",B73=""),0,SUM(F81,F83))</f>
        <v>198</v>
      </c>
      <c r="G87" s="59" t="s">
        <v>121</v>
      </c>
      <c r="H87" s="1">
        <v>25</v>
      </c>
      <c r="I87" s="1">
        <f>I81+I83</f>
        <v>89</v>
      </c>
      <c r="J87" s="3">
        <f>I81+I83+J81+J83</f>
        <v>353</v>
      </c>
      <c r="L87" s="1">
        <f>IF(M87=0,0,ROUND(((100*M87/J87)+M12),0))</f>
        <v>15</v>
      </c>
      <c r="M87" s="1">
        <f>IF(AND(H63="",H64="",H65="",H66="",H67="",H68="",H69="",H70="",H71="",H72="",H73="",H74="",H75="",H76="",H77=""),0,SUM(M81,M83))</f>
        <v>54</v>
      </c>
    </row>
    <row r="88" spans="1:15" x14ac:dyDescent="0.2">
      <c r="E88" s="67"/>
    </row>
    <row r="91" spans="1:15" x14ac:dyDescent="0.2">
      <c r="F91" s="4"/>
      <c r="H91" s="2" t="s">
        <v>122</v>
      </c>
    </row>
    <row r="92" spans="1:15" x14ac:dyDescent="0.2">
      <c r="G92" s="59" t="s">
        <v>120</v>
      </c>
      <c r="H92" s="1">
        <f>IF(E86+L86&lt;0,0,IF(E86+L86&gt;100,100,E86+L86))</f>
        <v>79</v>
      </c>
    </row>
    <row r="93" spans="1:15" x14ac:dyDescent="0.2">
      <c r="G93" s="59" t="s">
        <v>121</v>
      </c>
      <c r="H93" s="1">
        <f>IF((E87+L87)&lt;0,0,IF(E87+L87&gt;100,100,E87+L87))</f>
        <v>73</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400</v>
      </c>
      <c r="C1" s="101"/>
      <c r="D1" s="101"/>
      <c r="E1" s="101"/>
      <c r="F1" s="101"/>
      <c r="G1" s="101"/>
    </row>
    <row r="2" spans="1:17" x14ac:dyDescent="0.2">
      <c r="A2" s="76" t="s">
        <v>1</v>
      </c>
      <c r="B2" s="100" t="s">
        <v>390</v>
      </c>
      <c r="C2" s="101"/>
      <c r="D2" s="101"/>
      <c r="E2" s="101"/>
      <c r="F2" s="101"/>
      <c r="G2" s="101"/>
    </row>
    <row r="3" spans="1:17" x14ac:dyDescent="0.2">
      <c r="A3" s="76" t="s">
        <v>2</v>
      </c>
      <c r="B3" s="100">
        <v>31000205</v>
      </c>
      <c r="C3" s="101"/>
      <c r="D3" s="101"/>
      <c r="E3" s="101"/>
      <c r="F3" s="101"/>
      <c r="G3" s="101"/>
      <c r="N3" s="5"/>
    </row>
    <row r="4" spans="1:17" x14ac:dyDescent="0.2">
      <c r="A4" s="76" t="s">
        <v>3</v>
      </c>
      <c r="B4" s="100" t="s">
        <v>388</v>
      </c>
      <c r="C4" s="101"/>
      <c r="D4" s="101"/>
      <c r="E4" s="101"/>
      <c r="F4" s="101"/>
      <c r="G4" s="101"/>
    </row>
    <row r="5" spans="1:17" x14ac:dyDescent="0.2">
      <c r="A5" s="76" t="s">
        <v>4</v>
      </c>
      <c r="B5" s="100" t="s">
        <v>388</v>
      </c>
      <c r="C5" s="101"/>
      <c r="D5" s="101"/>
      <c r="E5" s="101"/>
      <c r="F5" s="101"/>
      <c r="G5" s="101"/>
    </row>
    <row r="7" spans="1:17" ht="23.25" x14ac:dyDescent="0.2">
      <c r="A7" s="96" t="s">
        <v>5</v>
      </c>
      <c r="B7" s="97"/>
      <c r="C7" s="97"/>
      <c r="D7" s="97"/>
      <c r="E7" s="97"/>
      <c r="F7" s="97"/>
      <c r="G7" s="97"/>
      <c r="H7" s="6">
        <f>IF(AND(H92=0,H93=0),0,IF(AND(H92&gt;0,H93&gt;0),((H92+H93)/2),IF(H93&gt;0,H93,H92)))</f>
        <v>34</v>
      </c>
    </row>
    <row r="8" spans="1:17" ht="12" customHeight="1" x14ac:dyDescent="0.2">
      <c r="A8" s="71"/>
      <c r="B8" s="72"/>
      <c r="C8" s="72"/>
      <c r="D8" s="72"/>
      <c r="E8" s="72"/>
      <c r="F8" s="72"/>
      <c r="G8" s="72"/>
      <c r="H8" s="6"/>
    </row>
    <row r="9" spans="1:17" ht="7.5" customHeight="1" x14ac:dyDescent="0.2">
      <c r="B9" s="9"/>
      <c r="J9" s="2" t="s">
        <v>6</v>
      </c>
      <c r="K9" s="2" t="s">
        <v>7</v>
      </c>
      <c r="L9" s="2" t="s">
        <v>8</v>
      </c>
    </row>
    <row r="10" spans="1:17" ht="63" x14ac:dyDescent="0.2">
      <c r="A10" s="73" t="s">
        <v>9</v>
      </c>
      <c r="B10" s="11" t="s">
        <v>10</v>
      </c>
      <c r="C10" s="12" t="s">
        <v>6</v>
      </c>
      <c r="D10" s="13" t="s">
        <v>7</v>
      </c>
      <c r="E10" s="14" t="s">
        <v>8</v>
      </c>
      <c r="F10" s="13" t="s">
        <v>11</v>
      </c>
      <c r="G10" s="73"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c r="C12" s="21">
        <v>2</v>
      </c>
      <c r="D12" s="21">
        <v>0</v>
      </c>
      <c r="E12" s="22"/>
      <c r="F12" s="23">
        <f>IF(B12="Yes",C12,D12)</f>
        <v>0</v>
      </c>
      <c r="G12" s="19" t="s">
        <v>18</v>
      </c>
      <c r="H12" s="20"/>
      <c r="I12" s="24">
        <v>0</v>
      </c>
      <c r="J12" s="24">
        <v>2</v>
      </c>
      <c r="K12" s="24">
        <v>-2</v>
      </c>
      <c r="L12" s="25"/>
      <c r="M12" s="24">
        <f>IF(F12=0,IF(OR(H12="No",H12=""),0,IF(AND(F12=0,H12="Yes"),I12+J12,0)),IF(AND(F12=C12,H12="Yes"),I12,IF(H12="No",K12,0)))</f>
        <v>0</v>
      </c>
      <c r="N12" s="26"/>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c r="I13" s="24">
        <v>1</v>
      </c>
      <c r="J13" s="24"/>
      <c r="K13" s="24">
        <v>0</v>
      </c>
      <c r="L13" s="25"/>
      <c r="M13" s="24">
        <f>IF(H13="Yes",I13,(IF(H13="No",K13,0)))</f>
        <v>0</v>
      </c>
      <c r="N13" s="26" t="s">
        <v>399</v>
      </c>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7</v>
      </c>
      <c r="C14" s="32">
        <v>3</v>
      </c>
      <c r="D14" s="32">
        <v>0</v>
      </c>
      <c r="E14" s="33"/>
      <c r="F14" s="34">
        <f>IF(B14="Yes",C14,D14)</f>
        <v>0</v>
      </c>
      <c r="G14" s="35" t="s">
        <v>20</v>
      </c>
      <c r="H14" s="31" t="s">
        <v>7</v>
      </c>
      <c r="I14" s="36">
        <v>1</v>
      </c>
      <c r="J14" s="36">
        <v>3</v>
      </c>
      <c r="K14" s="36">
        <v>-3</v>
      </c>
      <c r="L14" s="37"/>
      <c r="M14" s="36">
        <f>IF(F14=0,IF(OR(H14="No",H14=""),0,IF(AND(F14=0,H14="Yes"),I14+J14,0)),IF(AND(F14=C14,H14="Yes"),I14,IF(H14="No",K14,0)))</f>
        <v>0</v>
      </c>
      <c r="N14" s="26"/>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6</v>
      </c>
      <c r="C15" s="32">
        <v>6</v>
      </c>
      <c r="D15" s="32">
        <v>0</v>
      </c>
      <c r="E15" s="33"/>
      <c r="F15" s="34">
        <f>IF(B15="Yes",C15,D15)</f>
        <v>6</v>
      </c>
      <c r="G15" s="19" t="s">
        <v>22</v>
      </c>
      <c r="H15" s="31" t="s">
        <v>7</v>
      </c>
      <c r="I15" s="38">
        <v>2</v>
      </c>
      <c r="J15" s="38">
        <v>6</v>
      </c>
      <c r="K15" s="38">
        <v>-6</v>
      </c>
      <c r="L15" s="37"/>
      <c r="M15" s="36">
        <f>IF(F15=0,IF(OR(H15="No",H15=""),0,IF(AND(F15=0,H15="Yes"),I15+J15,0)),IF(AND(F15=C15,H15="Yes"),I15,IF(H15="No",K15,0)))</f>
        <v>-6</v>
      </c>
      <c r="N15" s="26" t="s">
        <v>398</v>
      </c>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7</v>
      </c>
      <c r="I16" s="36">
        <v>0</v>
      </c>
      <c r="J16" s="41">
        <v>6</v>
      </c>
      <c r="K16" s="36">
        <v>-6</v>
      </c>
      <c r="L16" s="36"/>
      <c r="M16" s="41">
        <f>IF(F15=0,IF(AND(H15="Yes",H16="No"),-M15,IF(AND(H15="No",H16="Yes"),J16,IF(AND(OR(H15="No",H15=""),H16="No"),K16,0))),IF(AND(F15=C15,H16="Yes"),I16,IF(H16="No",K16-M15,0)))</f>
        <v>0</v>
      </c>
      <c r="N16" s="26" t="s">
        <v>397</v>
      </c>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7</v>
      </c>
      <c r="C17" s="32">
        <v>3</v>
      </c>
      <c r="D17" s="32">
        <v>0</v>
      </c>
      <c r="E17" s="33"/>
      <c r="F17" s="34">
        <f>IF(B17="Yes",C17,D17)</f>
        <v>0</v>
      </c>
      <c r="G17" s="35" t="s">
        <v>24</v>
      </c>
      <c r="H17" s="31" t="s">
        <v>7</v>
      </c>
      <c r="I17" s="36">
        <v>1</v>
      </c>
      <c r="J17" s="36">
        <v>3</v>
      </c>
      <c r="K17" s="36">
        <v>-3</v>
      </c>
      <c r="L17" s="37"/>
      <c r="M17" s="36">
        <f>IF(F17=0,IF(OR(H17="No",H17=""),0,IF(AND(F17=0,H17="Yes"),I17+J17,0)),IF(AND(F17=C17,H17="Yes"),I17,IF(H17="No",K17,0)))</f>
        <v>0</v>
      </c>
      <c r="N17" s="26"/>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7</v>
      </c>
      <c r="C18" s="32">
        <v>6</v>
      </c>
      <c r="D18" s="32">
        <v>0</v>
      </c>
      <c r="E18" s="33"/>
      <c r="F18" s="34">
        <f>IF(B18="Yes",C18,D18)</f>
        <v>0</v>
      </c>
      <c r="G18" s="35" t="s">
        <v>25</v>
      </c>
      <c r="H18" s="31" t="s">
        <v>7</v>
      </c>
      <c r="I18" s="36">
        <v>2</v>
      </c>
      <c r="J18" s="36">
        <v>6</v>
      </c>
      <c r="K18" s="36">
        <v>-6</v>
      </c>
      <c r="L18" s="37"/>
      <c r="M18" s="36">
        <f>IF(F18=0,IF(OR(H18="No",H18=""),0,IF(AND(F18=0,H18="Yes"),I18+J18,0)),IF(AND(F18=C18,H18="Yes"),I18,IF(H18="No",K18,0)))</f>
        <v>0</v>
      </c>
      <c r="N18" s="26"/>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IF(B19="Yes",C19,D19)</f>
        <v>60</v>
      </c>
      <c r="G19" s="19" t="s">
        <v>27</v>
      </c>
      <c r="H19" s="31" t="s">
        <v>7</v>
      </c>
      <c r="I19" s="36">
        <v>4</v>
      </c>
      <c r="J19" s="36">
        <v>12</v>
      </c>
      <c r="K19" s="36">
        <v>-12</v>
      </c>
      <c r="L19" s="37"/>
      <c r="M19" s="36">
        <f>IF(F19=0,IF(OR(H19="No",H19=""),0,IF(AND(F19=0,H19="Yes"),I19+J19,0)),IF(AND(F19=C19,H19="Yes"),I19,IF(H19="No",K19,0)))</f>
        <v>-12</v>
      </c>
      <c r="N19" s="26"/>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c r="I21" s="36">
        <v>4</v>
      </c>
      <c r="J21" s="36">
        <v>12</v>
      </c>
      <c r="K21" s="36">
        <v>-12</v>
      </c>
      <c r="L21" s="37"/>
      <c r="M21" s="36">
        <f>IF(F19=0,IF(OR(H21="No",H21=""),0,IF(AND(F19=0,H21="Yes"),I21+J21,0)),IF(AND(F19=C19,H21="Yes"),I21,IF(H21="No",K21,0)))</f>
        <v>0</v>
      </c>
      <c r="N21" s="26" t="s">
        <v>384</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t="s">
        <v>396</v>
      </c>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c r="I23" s="36">
        <v>4</v>
      </c>
      <c r="J23" s="36">
        <v>12</v>
      </c>
      <c r="K23" s="36">
        <v>-12</v>
      </c>
      <c r="L23" s="37"/>
      <c r="M23" s="36">
        <f>IF(F19=0,IF(OR(H23="No",H23=""),0,IF(AND(F19=0,H23="Yes"),I23+J23,0)),IF(AND(F19=C19,H23="Yes"),I23,IF(H23="No",K23,0)))</f>
        <v>0</v>
      </c>
      <c r="N23" s="26" t="s">
        <v>383</v>
      </c>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7</v>
      </c>
      <c r="C24" s="34">
        <v>9</v>
      </c>
      <c r="D24" s="34">
        <v>0</v>
      </c>
      <c r="E24" s="34"/>
      <c r="F24" s="34">
        <f>IF(B24="Yes",C24,D24)</f>
        <v>0</v>
      </c>
      <c r="G24" s="19" t="s">
        <v>33</v>
      </c>
      <c r="H24" s="31" t="s">
        <v>7</v>
      </c>
      <c r="I24" s="36">
        <v>3</v>
      </c>
      <c r="J24" s="36">
        <v>9</v>
      </c>
      <c r="K24" s="36">
        <v>-9</v>
      </c>
      <c r="L24" s="37"/>
      <c r="M24" s="36">
        <f>IF(F24=0,IF(OR(H24="No",H24=""),0,IF(AND(F24=0,H24="Yes"),I24+J24,0)),IF(AND(F24=C24,H24="Yes"),I24,IF(H24="No",K24,0)))</f>
        <v>0</v>
      </c>
      <c r="N24" s="43"/>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8</v>
      </c>
      <c r="I25" s="36">
        <v>0</v>
      </c>
      <c r="J25" s="36">
        <v>0</v>
      </c>
      <c r="K25" s="36">
        <v>-111</v>
      </c>
      <c r="L25" s="36">
        <v>0</v>
      </c>
      <c r="M25" s="41">
        <f>IF(F25=0,IF(H25="No",K25,IF(H25="Yes",I25+J25,IF(H25="No",K25,0))),IF(AND(F25=C25,H25="Yes"),I25,IF(H25="No",K25,0)))</f>
        <v>0</v>
      </c>
      <c r="N25" s="26" t="s">
        <v>395</v>
      </c>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73" t="s">
        <v>37</v>
      </c>
      <c r="B27" s="44"/>
      <c r="C27" s="22"/>
      <c r="D27" s="22"/>
      <c r="E27" s="22"/>
      <c r="F27" s="22"/>
      <c r="G27" s="45"/>
      <c r="H27" s="45"/>
      <c r="I27" s="22"/>
      <c r="J27" s="22"/>
      <c r="K27" s="22"/>
      <c r="L27" s="22"/>
      <c r="M27" s="22"/>
      <c r="N27" s="28"/>
      <c r="P27" s="29"/>
      <c r="Q27" s="3"/>
    </row>
    <row r="28" spans="1:17" ht="40.5" customHeight="1" x14ac:dyDescent="0.2">
      <c r="A28" s="30" t="s">
        <v>38</v>
      </c>
      <c r="B28" s="31"/>
      <c r="C28" s="32">
        <v>54</v>
      </c>
      <c r="D28" s="32">
        <v>0</v>
      </c>
      <c r="E28" s="33"/>
      <c r="F28" s="34">
        <f>IF(B28="Yes",C28,D28)</f>
        <v>0</v>
      </c>
      <c r="G28" s="35" t="s">
        <v>39</v>
      </c>
      <c r="H28" s="31"/>
      <c r="I28" s="36">
        <v>3</v>
      </c>
      <c r="J28" s="36">
        <v>9</v>
      </c>
      <c r="K28" s="36">
        <v>-9</v>
      </c>
      <c r="L28" s="37"/>
      <c r="M28" s="36">
        <f>IF(F28=0,IF(OR(H28="No",H28=""),0,IF(AND(F28=0,H28="Yes"),I28+J28,0)),IF(AND(F28=C28,H28="Yes"),I28,IF(H28="No",K28,0)))</f>
        <v>0</v>
      </c>
      <c r="N28" s="26"/>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c r="I29" s="36">
        <v>3</v>
      </c>
      <c r="J29" s="36">
        <v>9</v>
      </c>
      <c r="K29" s="36">
        <v>-9</v>
      </c>
      <c r="L29" s="37"/>
      <c r="M29" s="36">
        <f>IF(F28=0,IF(OR(H29="No",H29=""),0,IF(AND(F28=0,H29="Yes"),I29+J29,0)),IF(AND(F28=C28,H29="Yes"),I29,IF(H29="No",K29,0)))</f>
        <v>0</v>
      </c>
      <c r="N29" s="26"/>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c r="I30" s="36">
        <v>3</v>
      </c>
      <c r="J30" s="36">
        <v>9</v>
      </c>
      <c r="K30" s="36">
        <v>-9</v>
      </c>
      <c r="L30" s="37"/>
      <c r="M30" s="36">
        <f>IF(F28=0,IF(OR(H30="No",H30=""),0,IF(AND(F28=0,H30="Yes"),I30+J30,0)),IF(AND(F28=C28,H30="Yes"),I30,IF(H30="No",K30,0)))</f>
        <v>0</v>
      </c>
      <c r="N30" s="26"/>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c r="I31" s="36">
        <v>3</v>
      </c>
      <c r="J31" s="36">
        <v>9</v>
      </c>
      <c r="K31" s="36">
        <v>-9</v>
      </c>
      <c r="L31" s="37"/>
      <c r="M31" s="36">
        <f>IF(F28=0,IF(OR(H31="No",H31=""),0,IF(AND(F28=0,H31="Yes"),I31+J31,0)),IF(AND(F28=C28,H31="Yes"),I31,IF(H31="No",K31,0)))</f>
        <v>0</v>
      </c>
      <c r="N31" s="26"/>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c r="I33" s="36">
        <v>3</v>
      </c>
      <c r="J33" s="36">
        <v>9</v>
      </c>
      <c r="K33" s="36">
        <v>-9</v>
      </c>
      <c r="L33" s="37"/>
      <c r="M33" s="36">
        <f>IF(F28=0,IF(OR(H33="No",H33=""),0,IF(AND(F28=0,H33="Yes"),I33+J33,0)),IF(AND(F28=C28,H33="Yes"),I33,IF(H33="No",K33,0)))</f>
        <v>0</v>
      </c>
      <c r="N33" s="26"/>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c r="C34" s="32">
        <f>J34</f>
        <v>12</v>
      </c>
      <c r="D34" s="32">
        <v>0</v>
      </c>
      <c r="E34" s="33"/>
      <c r="F34" s="34">
        <f>IF(B34="Yes",C34,D34)</f>
        <v>0</v>
      </c>
      <c r="G34" s="35" t="s">
        <v>46</v>
      </c>
      <c r="H34" s="31"/>
      <c r="I34" s="36">
        <v>4</v>
      </c>
      <c r="J34" s="36">
        <v>12</v>
      </c>
      <c r="K34" s="36">
        <v>-12</v>
      </c>
      <c r="L34" s="37"/>
      <c r="M34" s="36">
        <f>IF(F34=0,IF(OR(H34="No",H34=""),0,IF(AND(F34=0,H34="Yes"),I34+J34,0)),IF(AND(F34=C34,H34="Yes"),I34,IF(H34="No",K34,0)))</f>
        <v>0</v>
      </c>
      <c r="N34" s="26"/>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c r="C35" s="32">
        <f>J35</f>
        <v>12</v>
      </c>
      <c r="D35" s="32">
        <v>0</v>
      </c>
      <c r="E35" s="33"/>
      <c r="F35" s="34">
        <f>IF(B35="Yes",C35,D35)</f>
        <v>0</v>
      </c>
      <c r="G35" s="35" t="s">
        <v>48</v>
      </c>
      <c r="H35" s="31"/>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c r="C36" s="34">
        <f>SUM(J36:J41)</f>
        <v>126</v>
      </c>
      <c r="D36" s="32">
        <v>0</v>
      </c>
      <c r="E36" s="33"/>
      <c r="F36" s="34">
        <f>IF(B36="Yes",C36,D36)</f>
        <v>0</v>
      </c>
      <c r="G36" s="19" t="s">
        <v>50</v>
      </c>
      <c r="H36" s="31"/>
      <c r="I36" s="36">
        <v>4</v>
      </c>
      <c r="J36" s="36">
        <v>12</v>
      </c>
      <c r="K36" s="36">
        <v>-24</v>
      </c>
      <c r="L36" s="37"/>
      <c r="M36" s="36">
        <f>IF(F36=0,IF(OR(H36="No",H36=""),0,IF(AND(F36=0,H36="Yes"),I36+J36,0)),IF(AND(F36=C36,H36="Yes"),I36,IF(H36="No",K36,0)))</f>
        <v>0</v>
      </c>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c r="I37" s="36">
        <v>10</v>
      </c>
      <c r="J37" s="36">
        <v>30</v>
      </c>
      <c r="K37" s="36">
        <v>-180</v>
      </c>
      <c r="L37" s="37"/>
      <c r="M37" s="41">
        <f>IF(F36=0,IF(H37="No",K37,IF(H37="Yes",I37+J37,IF(H37="No",K37,0))),IF(AND(F36=C36,H37="Yes"),I37,IF(H37="No",K37,0)))</f>
        <v>0</v>
      </c>
      <c r="N37" s="26"/>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c r="I38" s="36">
        <v>6</v>
      </c>
      <c r="J38" s="36">
        <v>18</v>
      </c>
      <c r="K38" s="36">
        <v>-18</v>
      </c>
      <c r="L38" s="37"/>
      <c r="M38" s="36">
        <f>IF(F36=0,IF(OR(H38="No",H38=""),0,IF(AND(F36=0,H38="Yes"),I38+J38,0)),IF(AND(F36=C36,H38="Yes"),I38,IF(H38="No",K38,0)))</f>
        <v>0</v>
      </c>
      <c r="N38" s="26"/>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c r="I39" s="36">
        <v>8</v>
      </c>
      <c r="J39" s="36">
        <v>24</v>
      </c>
      <c r="K39" s="36">
        <v>-24</v>
      </c>
      <c r="L39" s="37"/>
      <c r="M39" s="36">
        <f>IF(F36=0,IF(OR(H39="No",H39=""),0,IF(AND(F36=0,H39="Yes"),I39+J39,0)),IF(AND(F36=C36,H39="Yes"),I39,IF(H39="No",K39,0)))</f>
        <v>0</v>
      </c>
      <c r="N39" s="26"/>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c r="I41" s="36">
        <v>6</v>
      </c>
      <c r="J41" s="36">
        <v>18</v>
      </c>
      <c r="K41" s="36">
        <v>-18</v>
      </c>
      <c r="L41" s="37"/>
      <c r="M41" s="36">
        <f>IF(F36=0,IF(OR(H41="No",H41=""),0,IF(AND(F36=0,H41="Yes"),I41+J41,0)),IF(AND(F36=C36,H41="Yes"),I41,IF(H41="No",K41,0)))</f>
        <v>0</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c r="C42" s="32">
        <v>30</v>
      </c>
      <c r="D42" s="32">
        <v>0</v>
      </c>
      <c r="E42" s="33"/>
      <c r="F42" s="34">
        <f>IF(B42="Yes",C42,D42)</f>
        <v>0</v>
      </c>
      <c r="G42" s="35" t="s">
        <v>57</v>
      </c>
      <c r="H42" s="31"/>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c r="C46" s="32">
        <v>2</v>
      </c>
      <c r="D46" s="32">
        <v>0</v>
      </c>
      <c r="E46" s="33"/>
      <c r="F46" s="34">
        <f>IF(B46="Yes",C46,D46)</f>
        <v>0</v>
      </c>
      <c r="G46" s="35" t="s">
        <v>61</v>
      </c>
      <c r="H46" s="31"/>
      <c r="I46" s="36">
        <v>0</v>
      </c>
      <c r="J46" s="36">
        <v>2</v>
      </c>
      <c r="K46" s="36">
        <v>-2</v>
      </c>
      <c r="L46" s="37"/>
      <c r="M46" s="36">
        <f>IF(F46=0,IF(OR(H46="No",H46=""),0,IF(AND(F46=0,H46="Yes"),I46+J46,0)),IF(AND(F46=C46,H46="Yes"),I46,IF(H46="No",K46,0)))</f>
        <v>0</v>
      </c>
      <c r="N46" s="26"/>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c r="C47" s="32">
        <f>SUM(J47:J59)</f>
        <v>132</v>
      </c>
      <c r="D47" s="32">
        <v>0</v>
      </c>
      <c r="E47" s="33"/>
      <c r="F47" s="34">
        <f>IF(B47="Yes",C47,D47)</f>
        <v>0</v>
      </c>
      <c r="G47" s="35" t="s">
        <v>63</v>
      </c>
      <c r="H47" s="31"/>
      <c r="I47" s="36">
        <v>3</v>
      </c>
      <c r="J47" s="36">
        <v>9</v>
      </c>
      <c r="K47" s="36">
        <v>-9</v>
      </c>
      <c r="L47" s="37"/>
      <c r="M47" s="36">
        <f>IF(F47=0,IF(OR(H47="No",H47=""),0,IF(AND(F47=0,H47="Yes"),I47+J47,0)),IF(AND(F47=C47,H47="Yes"),I47,IF(H47="No",K47,0)))</f>
        <v>0</v>
      </c>
      <c r="N47" s="26"/>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c r="I50" s="36">
        <v>3</v>
      </c>
      <c r="J50" s="36">
        <v>9</v>
      </c>
      <c r="K50" s="36">
        <v>-9</v>
      </c>
      <c r="L50" s="36">
        <v>0</v>
      </c>
      <c r="M50" s="36">
        <f>IF(F47=0,IF(OR(H50="No",H50=""),0,IF(AND(F47=0,H50="Yes"),I50+J50,0)),IF(AND(F47=C47,H50="Yes"),I50,IF(H50="No",K50,0)))</f>
        <v>0</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c r="I51" s="36">
        <v>2</v>
      </c>
      <c r="J51" s="36">
        <v>6</v>
      </c>
      <c r="K51" s="36">
        <v>-6</v>
      </c>
      <c r="L51" s="37"/>
      <c r="M51" s="36">
        <f>IF(F47=0,IF(OR(H51="No",H51=""),0,IF(AND(F47=0,H51="Yes"),I51+J51,0)),IF(AND(F47=C47,H51="Yes"),I51,IF(H51="No",K51,0)))</f>
        <v>0</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c r="I52" s="36">
        <v>5</v>
      </c>
      <c r="J52" s="36">
        <v>15</v>
      </c>
      <c r="K52" s="36">
        <v>-15</v>
      </c>
      <c r="L52" s="37"/>
      <c r="M52" s="36">
        <f>IF(F47=0,IF(OR(H52="No",H52=""),0,IF(AND(F47=0,H52="Yes"),I52+J52,0)),IF(AND(F47=C47,H52="Yes"),I52,IF(H52="No",K52,0)))</f>
        <v>0</v>
      </c>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c r="I53" s="36">
        <v>4</v>
      </c>
      <c r="J53" s="36">
        <v>12</v>
      </c>
      <c r="K53" s="36">
        <v>-12</v>
      </c>
      <c r="L53" s="36">
        <v>0</v>
      </c>
      <c r="M53" s="36">
        <f>IF(F47=0,IF(OR(H53="No",H53=""),0,IF(AND(F47=0,H53="Yes"),I53+J53,0)),IF(AND(F47=C47,H53="Yes"),I53,IF(H53="No",K53,0)))</f>
        <v>0</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c r="I54" s="36">
        <v>4</v>
      </c>
      <c r="J54" s="36">
        <v>12</v>
      </c>
      <c r="K54" s="36">
        <v>-12</v>
      </c>
      <c r="L54" s="36">
        <v>0</v>
      </c>
      <c r="M54" s="36">
        <f>IF(F47=0,IF(OR(H54="No",H54=""),0,IF(AND(F47=0,H54="Yes"),I54+J54,0)),IF(AND(F47=C47,H54="Yes"),I54,IF(H54="No",K54,0)))</f>
        <v>0</v>
      </c>
      <c r="N54" s="26"/>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c r="I55" s="36">
        <v>4</v>
      </c>
      <c r="J55" s="36">
        <v>12</v>
      </c>
      <c r="K55" s="36">
        <v>-12</v>
      </c>
      <c r="L55" s="36">
        <v>0</v>
      </c>
      <c r="M55" s="36">
        <f>IF(F47=0,IF(OR(H55="No",H55=""),0,IF(AND(F47=0,H55="Yes"),I55+J55,0)),IF(AND(F47=C47,H55="Yes"),I55,IF(H55="No",K55,0)))</f>
        <v>0</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c r="I56" s="36">
        <v>4</v>
      </c>
      <c r="J56" s="36">
        <v>12</v>
      </c>
      <c r="K56" s="36">
        <v>-12</v>
      </c>
      <c r="L56" s="36">
        <v>0</v>
      </c>
      <c r="M56" s="36">
        <f>IF(F47=0,IF(OR(H56="No",H56=""),0,IF(AND(F47=0,H56="Yes"),I56+J56,0)),IF(AND(F47=C47,H56="Yes"),I56,IF(H56="No",K56,0)))</f>
        <v>0</v>
      </c>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c r="I58" s="36">
        <v>2</v>
      </c>
      <c r="J58" s="36">
        <v>6</v>
      </c>
      <c r="K58" s="36">
        <v>-6</v>
      </c>
      <c r="L58" s="37"/>
      <c r="M58" s="36">
        <f>IF(F47=0,IF(OR(H58="No",H58=""),0,IF(AND(F47=0,H58="Yes"),I58+J58,0)),IF(AND(F47=C47,H58="Yes"),I58,IF(H58="No",K58,0)))</f>
        <v>0</v>
      </c>
      <c r="N58" s="26"/>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c r="I59" s="36">
        <v>2</v>
      </c>
      <c r="J59" s="36">
        <v>6</v>
      </c>
      <c r="K59" s="36">
        <v>-6</v>
      </c>
      <c r="L59" s="36">
        <v>0</v>
      </c>
      <c r="M59" s="36">
        <f>IF(F47=0,IF(OR(H59="No",H59=""),0,IF(AND(F47=0,H59="Yes"),I59+J59,0)),IF(AND(F47=C47,H59="Yes"),I59,IF(H59="No",K59,0)))</f>
        <v>0</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c r="C60" s="32">
        <v>12</v>
      </c>
      <c r="D60" s="32">
        <v>0</v>
      </c>
      <c r="E60" s="33"/>
      <c r="F60" s="34">
        <f>IF(B60="Yes",C60,D60)</f>
        <v>0</v>
      </c>
      <c r="G60" s="35" t="s">
        <v>77</v>
      </c>
      <c r="H60" s="31"/>
      <c r="I60" s="36">
        <v>4</v>
      </c>
      <c r="J60" s="36">
        <v>12</v>
      </c>
      <c r="K60" s="36">
        <v>-12</v>
      </c>
      <c r="L60" s="37"/>
      <c r="M60" s="36">
        <f>IF(F60=0,IF(OR(H60="No",H60=""),0,IF(AND(F60=0,H60="Yes"),I60+J60,0)),IF(AND(F60=C60,H60="Yes"),I60,IF(H60="No",K60,0)))</f>
        <v>0</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73"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IF(B63="Yes",C63,D63)</f>
        <v>3</v>
      </c>
      <c r="G63" s="30" t="s">
        <v>79</v>
      </c>
      <c r="H63" s="48" t="s">
        <v>6</v>
      </c>
      <c r="I63" s="34">
        <v>1</v>
      </c>
      <c r="J63" s="34">
        <v>3</v>
      </c>
      <c r="K63" s="34">
        <v>-3</v>
      </c>
      <c r="L63" s="33"/>
      <c r="M63" s="34">
        <f>IF(F63=0,IF(OR(H63="No",H63=""),0,IF(AND(F63=0,H63="Yes"),I63+J63,0)),IF(AND(F63=C63,H63="Yes"),I63,IF(H63="No",K63,0)))</f>
        <v>1</v>
      </c>
      <c r="N63" s="49"/>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IF(B64="Yes",C64,D64)</f>
        <v>27</v>
      </c>
      <c r="G64" s="30" t="s">
        <v>81</v>
      </c>
      <c r="H64" s="48" t="s">
        <v>6</v>
      </c>
      <c r="I64" s="34">
        <v>4</v>
      </c>
      <c r="J64" s="34">
        <v>12</v>
      </c>
      <c r="K64" s="34">
        <v>-12</v>
      </c>
      <c r="L64" s="33"/>
      <c r="M64" s="34">
        <f>IF(F64=0,IF(OR(H64="No",H64=""),0,IF(AND(F64=0,H64="Yes"),I64+J64,0)),IF(AND(F64=C64,H64="Yes"),I64,IF(H64="No",K64,0)))</f>
        <v>4</v>
      </c>
      <c r="N64" s="49"/>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48" t="s">
        <v>7</v>
      </c>
      <c r="I65" s="34">
        <v>5</v>
      </c>
      <c r="J65" s="34">
        <v>15</v>
      </c>
      <c r="K65" s="34">
        <v>-15</v>
      </c>
      <c r="L65" s="33"/>
      <c r="M65" s="34">
        <f>IF(F64=0,IF(OR(H65="No",H65=""),0,IF(AND(F64=0,H65="Yes"),I65+J65,0)),IF(AND(F64=C64,H65="Yes"),I65,IF(H65="No",K65,0)))</f>
        <v>-15</v>
      </c>
      <c r="N65" s="49" t="s">
        <v>394</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c r="C66" s="32">
        <v>9</v>
      </c>
      <c r="D66" s="32">
        <v>0</v>
      </c>
      <c r="E66" s="33"/>
      <c r="F66" s="34">
        <f>IF(B66="Yes",C66,D66)</f>
        <v>0</v>
      </c>
      <c r="G66" s="30" t="s">
        <v>84</v>
      </c>
      <c r="H66" s="48" t="s">
        <v>8</v>
      </c>
      <c r="I66" s="34">
        <v>3</v>
      </c>
      <c r="J66" s="34">
        <v>9</v>
      </c>
      <c r="K66" s="34">
        <v>-9</v>
      </c>
      <c r="L66" s="34">
        <v>0</v>
      </c>
      <c r="M66" s="34">
        <f t="shared" ref="M66:M73" si="0">IF(F66=0,IF(OR(H66="No",H66=""),0,IF(AND(F66=0,H66="Yes"),I66+J66,0)),IF(AND(F66=C66,H66="Yes"),I66,IF(H66="No",K66,0)))</f>
        <v>0</v>
      </c>
      <c r="N66" s="49" t="s">
        <v>379</v>
      </c>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IF(B67="Yes",C67,D67)</f>
        <v>0</v>
      </c>
      <c r="G67" s="46" t="s">
        <v>86</v>
      </c>
      <c r="H67" s="48"/>
      <c r="I67" s="34">
        <v>4</v>
      </c>
      <c r="J67" s="34">
        <v>12</v>
      </c>
      <c r="K67" s="34">
        <v>-12</v>
      </c>
      <c r="L67" s="33"/>
      <c r="M67" s="34">
        <f t="shared" si="0"/>
        <v>0</v>
      </c>
      <c r="N67" s="19" t="s">
        <v>381</v>
      </c>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IF(B68="Yes",C68,D68)</f>
        <v>12</v>
      </c>
      <c r="G68" s="46" t="s">
        <v>88</v>
      </c>
      <c r="H68" s="48" t="s">
        <v>6</v>
      </c>
      <c r="I68" s="34">
        <v>4</v>
      </c>
      <c r="J68" s="34">
        <v>12</v>
      </c>
      <c r="K68" s="34">
        <v>-12</v>
      </c>
      <c r="L68" s="33"/>
      <c r="M68" s="34">
        <f t="shared" si="0"/>
        <v>4</v>
      </c>
      <c r="N68" s="49"/>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IF(B69="Yes",C69,D69)</f>
        <v>9</v>
      </c>
      <c r="G69" s="30" t="s">
        <v>90</v>
      </c>
      <c r="H69" s="48" t="s">
        <v>7</v>
      </c>
      <c r="I69" s="34">
        <v>3</v>
      </c>
      <c r="J69" s="34">
        <v>9</v>
      </c>
      <c r="K69" s="34">
        <v>-9</v>
      </c>
      <c r="L69" s="33"/>
      <c r="M69" s="34">
        <f t="shared" si="0"/>
        <v>-9</v>
      </c>
      <c r="N69" s="49" t="s">
        <v>393</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c r="C70" s="32">
        <v>24</v>
      </c>
      <c r="D70" s="32">
        <v>0</v>
      </c>
      <c r="E70" s="33"/>
      <c r="F70" s="34">
        <f>IF(B70="Yes",C70,D70)</f>
        <v>0</v>
      </c>
      <c r="G70" s="30" t="s">
        <v>92</v>
      </c>
      <c r="H70" s="48" t="s">
        <v>8</v>
      </c>
      <c r="I70" s="34">
        <v>8</v>
      </c>
      <c r="J70" s="34">
        <v>24</v>
      </c>
      <c r="K70" s="34">
        <v>-120</v>
      </c>
      <c r="L70" s="33"/>
      <c r="M70" s="34">
        <f t="shared" si="0"/>
        <v>0</v>
      </c>
      <c r="N70" s="19" t="s">
        <v>380</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0"/>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IF(B72="Yes",C72,D72)</f>
        <v>0</v>
      </c>
      <c r="G72" s="30" t="s">
        <v>96</v>
      </c>
      <c r="H72" s="48" t="s">
        <v>8</v>
      </c>
      <c r="I72" s="34">
        <v>5</v>
      </c>
      <c r="J72" s="34">
        <v>15</v>
      </c>
      <c r="K72" s="34">
        <v>-15</v>
      </c>
      <c r="L72" s="33"/>
      <c r="M72" s="34">
        <f t="shared" si="0"/>
        <v>0</v>
      </c>
      <c r="N72" s="49" t="s">
        <v>379</v>
      </c>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IF(B73="Yes",C73,D73)</f>
        <v>54</v>
      </c>
      <c r="G73" s="30" t="s">
        <v>98</v>
      </c>
      <c r="H73" s="48" t="s">
        <v>6</v>
      </c>
      <c r="I73" s="34">
        <v>3</v>
      </c>
      <c r="J73" s="34">
        <v>9</v>
      </c>
      <c r="K73" s="34">
        <v>-9</v>
      </c>
      <c r="L73" s="33"/>
      <c r="M73" s="34">
        <f t="shared" si="0"/>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c r="I74" s="34">
        <v>4</v>
      </c>
      <c r="J74" s="34">
        <v>12</v>
      </c>
      <c r="K74" s="34">
        <v>-12</v>
      </c>
      <c r="L74" s="33"/>
      <c r="M74" s="34">
        <f>IF(F73=0,IF(OR(H74="No",H74=""),0,IF(AND(F73=0,H74="Yes"),I74+J74,0)),IF(AND(F73=C73,H74="Yes"),I74,IF(H74="No",K74,0)))</f>
        <v>0</v>
      </c>
      <c r="N74" s="49" t="s">
        <v>392</v>
      </c>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c r="I75" s="34">
        <v>3</v>
      </c>
      <c r="J75" s="34">
        <v>9</v>
      </c>
      <c r="K75" s="34">
        <v>-9</v>
      </c>
      <c r="L75" s="33"/>
      <c r="M75" s="34">
        <f>IF(F73=0,IF(OR(H75="No",H75=""),0,IF(AND(F73=0,H75="Yes"),I75+J75,0)),IF(AND(F73=C73,H75="Yes"),I75,IF(H75="No",K75,0)))</f>
        <v>0</v>
      </c>
      <c r="N75" s="49" t="s">
        <v>378</v>
      </c>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t="s">
        <v>6</v>
      </c>
      <c r="I76" s="34">
        <v>4</v>
      </c>
      <c r="J76" s="34">
        <v>12</v>
      </c>
      <c r="K76" s="34">
        <v>-12</v>
      </c>
      <c r="L76" s="33"/>
      <c r="M76" s="34">
        <f>IF(F73=0,IF(OR(H76="No",H76=""),0,IF(AND(F73=0,H76="Yes"),I76+J76,0)),IF(AND(F73=C73,H76="Yes"),I76,IF(H76="No",K76,0)))</f>
        <v>4</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7</v>
      </c>
      <c r="I77" s="34">
        <v>4</v>
      </c>
      <c r="J77" s="34">
        <v>12</v>
      </c>
      <c r="K77" s="34">
        <v>-12</v>
      </c>
      <c r="L77" s="33"/>
      <c r="M77" s="34">
        <f>IF(F73=0,IF(OR(H77="No",H77=""),0,IF(AND(F73=0,H77="Yes"),I77+J77,0)),IF(AND(F73=C73,H77="Yes"),I77,IF(H77="No",K77,0)))</f>
        <v>-12</v>
      </c>
      <c r="N77" s="49" t="s">
        <v>377</v>
      </c>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74"/>
      <c r="B80" s="74"/>
      <c r="C80" s="74"/>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66</v>
      </c>
      <c r="H81" s="59" t="s">
        <v>107</v>
      </c>
      <c r="I81" s="3">
        <f>SUM(I13:I15,I17:I24)+IF(AND(B15="Yes",H16="N/A"),L16,I16)+IF(AND(B25="Yes",H25="N/A"),L25,I25)</f>
        <v>30</v>
      </c>
      <c r="J81" s="2">
        <f>SUM(J14:J15,J17:J23,C24,C25)+IF(H16="N/A",L16,0)+IF(H25="N/A",L25-J25,0)</f>
        <v>87</v>
      </c>
      <c r="M81" s="2">
        <f>SUM(M13:M25)</f>
        <v>-10</v>
      </c>
    </row>
    <row r="82" spans="1:15" x14ac:dyDescent="0.2">
      <c r="B82" s="54"/>
      <c r="D82" s="59" t="s">
        <v>108</v>
      </c>
      <c r="E82" s="2">
        <f>SUM(C28,C34:C36,C42,C47,C60)+IF(H40="N/A",L40-J40,0)+IF(H43="N/A",L43-J43,0)+IF(H44="N/A",L44-J44,0)+IF(H48="N/A",L48-J48,0)+IF(H50="N/A",L50-J50,0)+IF(H53="N/A",L53-J53,0)+IF(H54="N/A",L54-J54)+IF(H55="N/A",L55-J55,0)+IF(H56="N/A",L56-J56,0)+IF(H57="N/A",L57-J57,0)+IF(H59="N/A",L59-J59,0)</f>
        <v>378</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59" t="s">
        <v>109</v>
      </c>
      <c r="I82" s="3">
        <f>SUM(I28:I39,I41:I42,I45,I47,I49,I51:I52,I58,I60)+IF(H40="N/A",0,I40)+IF(H43="N/A",0,I43)+IF(H44="N/A",0,I44)+IF(H48="N/A",0,I48)+IF(H50="N/A",0,I50)+IF(H53="N/A",0,I53)+IF(H54="N/A",0,I54)+IF(H55="N/A",0,I55)+IF(H56="N/A",0,I56)+IF(H57="N/A",0,I57)+IF(H59="N/A",0,I59)</f>
        <v>118</v>
      </c>
      <c r="J82" s="2">
        <f>SUM(J28:J45,J47:J60)-IF(H40="N/A",J40,0)-IF(H43="N/A",J43,0)-IF(H44="N/A",J44,0)-IF(H48="N/A",J48,0)-IF(H50="N/A",J50,0)-IF(H53="N/A",J53,0)-IF(H54="N/A",J54)-IF(H55="N/A",J55,0)-IF(H56="N/A",J56,0)-IF(H57="N/A",J57,0)-IF(H59="N/A",J59,0)</f>
        <v>378</v>
      </c>
      <c r="M82" s="2">
        <f>SUM(M28:M45,M47:M60)</f>
        <v>0</v>
      </c>
    </row>
    <row r="83" spans="1:15" x14ac:dyDescent="0.2">
      <c r="B83" s="54"/>
      <c r="D83" s="60" t="s">
        <v>110</v>
      </c>
      <c r="E83" s="2">
        <f>SUM(C63:C64,C66:C73)+IF(H66="N/A",L66-J66,0)+IF(H71="N/A",L71-J71,0)</f>
        <v>156</v>
      </c>
      <c r="F83" s="2">
        <f>SUM(F63:F64,F66:F73)+IF(H66="N/A",L66-J66,0)+IF(H71="N/A",L71-J71,0)</f>
        <v>84</v>
      </c>
      <c r="G83" s="3"/>
      <c r="H83" s="60" t="s">
        <v>111</v>
      </c>
      <c r="I83" s="3">
        <f>SUM(I63:I65,I67:I70,I72:I77)+IF(AND(B66="Yes",H66="N/A"),L66,I66)+IF(AND(B71="Yes",H71="N/A"),L71,I71)</f>
        <v>59</v>
      </c>
      <c r="J83" s="2">
        <f>SUM(J63:J65,J67:J70,J72:J77)+IF(AND(B66="Yes",H66="N/A"),L66,J66)+IF(AND(B71="Yes",H71="N/A"),L71,J71)</f>
        <v>177</v>
      </c>
      <c r="M83" s="2">
        <f>SUM(M63:M77)</f>
        <v>-20</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465</v>
      </c>
      <c r="D86" s="2"/>
      <c r="E86" s="1">
        <f>IF(F86&gt;0,ROUND(((100*F86/J86)+F12+F46),0),0)</f>
        <v>0</v>
      </c>
      <c r="F86" s="1">
        <f>IF(AND(B28="",B34="",B35="",B36="",B42="",B47="",B60=""),0,SUM(F81,F82))</f>
        <v>0</v>
      </c>
      <c r="G86" s="59" t="s">
        <v>120</v>
      </c>
      <c r="H86" s="1">
        <v>25</v>
      </c>
      <c r="I86" s="2">
        <f>I81+I82</f>
        <v>148</v>
      </c>
      <c r="J86" s="3">
        <f>I81+I82+J81+J82</f>
        <v>613</v>
      </c>
      <c r="L86" s="1">
        <f>IF(M86=0,0,ROUND(((100*M86/J86)+M12+M46),0))</f>
        <v>0</v>
      </c>
      <c r="M86" s="1">
        <f>IF(AND(H28="",H29="",H30="",H31="",H32="",H33="",H34="",H35="",H36="",H37="",H38="",H39="",H40="",H41="",H42="",H43="",H44="",H45="",H47="",H48="",H49="",H50="",H51="",H52="",H53="",H54="",H55="",H56="",H57="",H58="",H59="",H60=""),0,SUM(M81,M82))</f>
        <v>0</v>
      </c>
    </row>
    <row r="87" spans="1:15" x14ac:dyDescent="0.2">
      <c r="A87" s="59" t="s">
        <v>121</v>
      </c>
      <c r="B87" s="1">
        <v>75</v>
      </c>
      <c r="C87" s="2">
        <f>SUM(C14:C15,C17:C19,C24,C25,C63:C64,C66:C73)+IF(H16="N/A",L16,0)+IF(H25="N/A",L25-J25,0)+IF(H66="N/A",L66-J66,0)+IF(H71="N/A",L71-J71,0)</f>
        <v>243</v>
      </c>
      <c r="D87" s="2"/>
      <c r="E87" s="1">
        <f>IF(F87&gt;0,ROUND(((100*F87/J87)+F12),0),0)</f>
        <v>42</v>
      </c>
      <c r="F87" s="1">
        <f>IF(AND(B63="",B64="",B66="",B67="",B68="",B69="",B70="",B71="",B72="",B73=""),0,SUM(F81,F83))</f>
        <v>150</v>
      </c>
      <c r="G87" s="59" t="s">
        <v>121</v>
      </c>
      <c r="H87" s="1">
        <v>25</v>
      </c>
      <c r="I87" s="1">
        <f>I81+I83</f>
        <v>89</v>
      </c>
      <c r="J87" s="3">
        <f>I81+I83+J81+J83</f>
        <v>353</v>
      </c>
      <c r="L87" s="1">
        <f>IF(M87=0,0,ROUND(((100*M87/J87)+M12),0))</f>
        <v>-8</v>
      </c>
      <c r="M87" s="1">
        <f>IF(AND(H63="",H64="",H65="",H66="",H67="",H68="",H69="",H70="",H71="",H72="",H73="",H74="",H75="",H76="",H77=""),0,SUM(M81,M83))</f>
        <v>-30</v>
      </c>
    </row>
    <row r="88" spans="1:15" x14ac:dyDescent="0.2">
      <c r="E88" s="67"/>
    </row>
    <row r="91" spans="1:15" x14ac:dyDescent="0.2">
      <c r="F91" s="4"/>
      <c r="H91" s="2" t="s">
        <v>122</v>
      </c>
    </row>
    <row r="92" spans="1:15" x14ac:dyDescent="0.2">
      <c r="G92" s="59" t="s">
        <v>120</v>
      </c>
      <c r="H92" s="1">
        <f>IF(E86+L86&lt;0,0,IF(E86+L86&gt;100,100,E86+L86))</f>
        <v>0</v>
      </c>
    </row>
    <row r="93" spans="1:15" x14ac:dyDescent="0.2">
      <c r="G93" s="59" t="s">
        <v>121</v>
      </c>
      <c r="H93" s="1">
        <f>IF((E87+L87)&lt;0,0,IF(E87+L87&gt;100,100,E87+L87))</f>
        <v>34</v>
      </c>
    </row>
    <row r="94" spans="1:15" x14ac:dyDescent="0.2">
      <c r="O94" s="1"/>
    </row>
    <row r="95" spans="1:15" x14ac:dyDescent="0.2">
      <c r="C95" s="68"/>
      <c r="F95" s="68"/>
      <c r="I95" s="1"/>
      <c r="J95" s="1"/>
    </row>
    <row r="96" spans="1:15" x14ac:dyDescent="0.2">
      <c r="C96" s="68"/>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28:H60 H13:H25 H63:H77">
      <formula1>$J$9:$L$9</formula1>
    </dataValidation>
  </dataValidations>
  <pageMargins left="0.7" right="0.7" top="0.75" bottom="0.75" header="0.3" footer="0.3"/>
  <pageSetup orientation="portrait" r:id="rId1"/>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election activeCell="N7" sqref="N7"/>
    </sheetView>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442</v>
      </c>
      <c r="C1" s="101"/>
      <c r="D1" s="101"/>
      <c r="E1" s="101"/>
      <c r="F1" s="101"/>
      <c r="G1" s="101"/>
    </row>
    <row r="2" spans="1:17" x14ac:dyDescent="0.2">
      <c r="A2" s="76" t="s">
        <v>1</v>
      </c>
      <c r="B2" s="100" t="s">
        <v>438</v>
      </c>
      <c r="C2" s="101"/>
      <c r="D2" s="101"/>
      <c r="E2" s="101"/>
      <c r="F2" s="101"/>
      <c r="G2" s="101"/>
    </row>
    <row r="3" spans="1:17" x14ac:dyDescent="0.2">
      <c r="A3" s="76" t="s">
        <v>2</v>
      </c>
      <c r="B3" s="100" t="s">
        <v>434</v>
      </c>
      <c r="C3" s="101"/>
      <c r="D3" s="101"/>
      <c r="E3" s="101"/>
      <c r="F3" s="101"/>
      <c r="G3" s="101"/>
      <c r="N3" s="5"/>
    </row>
    <row r="4" spans="1:17" x14ac:dyDescent="0.2">
      <c r="A4" s="76" t="s">
        <v>3</v>
      </c>
      <c r="B4" s="100" t="s">
        <v>388</v>
      </c>
      <c r="C4" s="101"/>
      <c r="D4" s="101"/>
      <c r="E4" s="101"/>
      <c r="F4" s="101"/>
      <c r="G4" s="101"/>
    </row>
    <row r="5" spans="1:17" x14ac:dyDescent="0.2">
      <c r="A5" s="76" t="s">
        <v>4</v>
      </c>
      <c r="B5" s="100" t="s">
        <v>388</v>
      </c>
      <c r="C5" s="101"/>
      <c r="D5" s="101"/>
      <c r="E5" s="101"/>
      <c r="F5" s="101"/>
      <c r="G5" s="101"/>
    </row>
    <row r="7" spans="1:17" ht="23.25" x14ac:dyDescent="0.2">
      <c r="A7" s="96" t="s">
        <v>5</v>
      </c>
      <c r="B7" s="97"/>
      <c r="C7" s="97"/>
      <c r="D7" s="97"/>
      <c r="E7" s="97"/>
      <c r="F7" s="97"/>
      <c r="G7" s="97"/>
      <c r="H7" s="6">
        <f>IF(AND(H92=0,H93=0),0,IF(AND(H92&gt;0,H93&gt;0),((H92+H93)/2),IF(H93&gt;0,H93,H92)))</f>
        <v>77.5</v>
      </c>
    </row>
    <row r="8" spans="1:17" ht="12" customHeight="1" x14ac:dyDescent="0.2">
      <c r="A8" s="83"/>
      <c r="B8" s="84"/>
      <c r="C8" s="84"/>
      <c r="D8" s="84"/>
      <c r="E8" s="84"/>
      <c r="F8" s="84"/>
      <c r="G8" s="84"/>
      <c r="H8" s="6"/>
    </row>
    <row r="9" spans="1:17" ht="7.5" customHeight="1" x14ac:dyDescent="0.2">
      <c r="B9" s="9"/>
      <c r="J9" s="2" t="s">
        <v>6</v>
      </c>
      <c r="K9" s="2" t="s">
        <v>7</v>
      </c>
      <c r="L9" s="2" t="s">
        <v>8</v>
      </c>
    </row>
    <row r="10" spans="1:17" ht="63" x14ac:dyDescent="0.2">
      <c r="A10" s="85" t="s">
        <v>9</v>
      </c>
      <c r="B10" s="11" t="s">
        <v>10</v>
      </c>
      <c r="C10" s="12" t="s">
        <v>6</v>
      </c>
      <c r="D10" s="13" t="s">
        <v>7</v>
      </c>
      <c r="E10" s="14" t="s">
        <v>8</v>
      </c>
      <c r="F10" s="13" t="s">
        <v>11</v>
      </c>
      <c r="G10" s="85"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491</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493</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509</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6</v>
      </c>
      <c r="C18" s="32">
        <v>6</v>
      </c>
      <c r="D18" s="32">
        <v>0</v>
      </c>
      <c r="E18" s="33"/>
      <c r="F18" s="34">
        <f t="shared" si="0"/>
        <v>6</v>
      </c>
      <c r="G18" s="35" t="s">
        <v>25</v>
      </c>
      <c r="H18" s="31" t="s">
        <v>6</v>
      </c>
      <c r="I18" s="36">
        <v>2</v>
      </c>
      <c r="J18" s="36">
        <v>6</v>
      </c>
      <c r="K18" s="36">
        <v>-6</v>
      </c>
      <c r="L18" s="37"/>
      <c r="M18" s="36">
        <f>IF(F18=0,IF(OR(H18="No",H18=""),0,IF(AND(F18=0,H18="Yes"),I18+J18,0)),IF(AND(F18=C18,H18="Yes"),I18,IF(H18="No",K18,0)))</f>
        <v>2</v>
      </c>
      <c r="N18" s="26" t="s">
        <v>495</v>
      </c>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t="s">
        <v>510</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6</v>
      </c>
      <c r="C24" s="34">
        <v>9</v>
      </c>
      <c r="D24" s="34">
        <v>0</v>
      </c>
      <c r="E24" s="34"/>
      <c r="F24" s="34">
        <f t="shared" ref="F24" si="1">IF(B24="Yes",C24,D24)</f>
        <v>9</v>
      </c>
      <c r="G24" s="19" t="s">
        <v>33</v>
      </c>
      <c r="H24" s="31" t="s">
        <v>7</v>
      </c>
      <c r="I24" s="36">
        <v>3</v>
      </c>
      <c r="J24" s="36">
        <v>9</v>
      </c>
      <c r="K24" s="36">
        <v>-9</v>
      </c>
      <c r="L24" s="37"/>
      <c r="M24" s="36">
        <f>IF(F24=0,IF(OR(H24="No",H24=""),0,IF(AND(F24=0,H24="Yes"),I24+J24,0)),IF(AND(F24=C24,H24="Yes"),I24,IF(H24="No",K24,0)))</f>
        <v>-9</v>
      </c>
      <c r="N24" s="26" t="s">
        <v>497</v>
      </c>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6</v>
      </c>
      <c r="I25" s="36">
        <v>0</v>
      </c>
      <c r="J25" s="36">
        <v>0</v>
      </c>
      <c r="K25" s="36">
        <v>-111</v>
      </c>
      <c r="L25" s="36">
        <v>0</v>
      </c>
      <c r="M25" s="41">
        <f>IF(F25=0,IF(H25="No",K25,IF(H25="Yes",I25+J25,IF(H25="No",K25,0))),IF(AND(F25=C25,H25="Yes"),I25,IF(H25="No",K25,0)))</f>
        <v>0</v>
      </c>
      <c r="N25" s="26"/>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85" t="s">
        <v>37</v>
      </c>
      <c r="B27" s="44"/>
      <c r="C27" s="22"/>
      <c r="D27" s="22"/>
      <c r="E27" s="22"/>
      <c r="F27" s="22"/>
      <c r="G27" s="45"/>
      <c r="H27" s="45"/>
      <c r="I27" s="22"/>
      <c r="J27" s="22"/>
      <c r="K27" s="22"/>
      <c r="L27" s="22"/>
      <c r="M27" s="22"/>
      <c r="N27" s="28"/>
      <c r="P27" s="29"/>
      <c r="Q27" s="3"/>
    </row>
    <row r="28" spans="1:17" ht="40.5" customHeight="1" x14ac:dyDescent="0.2">
      <c r="A28" s="30" t="s">
        <v>38</v>
      </c>
      <c r="B28" s="31" t="s">
        <v>7</v>
      </c>
      <c r="C28" s="32">
        <v>54</v>
      </c>
      <c r="D28" s="32">
        <v>0</v>
      </c>
      <c r="E28" s="33"/>
      <c r="F28" s="34">
        <f t="shared" ref="F28:F36" si="2">IF(B28="Yes",C28,D28)</f>
        <v>0</v>
      </c>
      <c r="G28" s="35" t="s">
        <v>39</v>
      </c>
      <c r="H28" s="31" t="s">
        <v>6</v>
      </c>
      <c r="I28" s="36">
        <v>3</v>
      </c>
      <c r="J28" s="36">
        <v>9</v>
      </c>
      <c r="K28" s="36">
        <v>-9</v>
      </c>
      <c r="L28" s="37"/>
      <c r="M28" s="36">
        <f>IF(F28=0,IF(OR(H28="No",H28=""),0,IF(AND(F28=0,H28="Yes"),I28+J28,0)),IF(AND(F28=C28,H28="Yes"),I28,IF(H28="No",K28,0)))</f>
        <v>12</v>
      </c>
      <c r="N28" s="26" t="s">
        <v>499</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7</v>
      </c>
      <c r="I29" s="36">
        <v>3</v>
      </c>
      <c r="J29" s="36">
        <v>9</v>
      </c>
      <c r="K29" s="36">
        <v>-9</v>
      </c>
      <c r="L29" s="37"/>
      <c r="M29" s="36">
        <f>IF(F28=0,IF(OR(H29="No",H29=""),0,IF(AND(F28=0,H29="Yes"),I29+J29,0)),IF(AND(F28=C28,H29="Yes"),I29,IF(H29="No",K29,0)))</f>
        <v>0</v>
      </c>
      <c r="N29" s="26" t="s">
        <v>205</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12</v>
      </c>
      <c r="N30" s="26" t="s">
        <v>500</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12</v>
      </c>
      <c r="N31" s="26" t="s">
        <v>498</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12</v>
      </c>
      <c r="N33" s="26" t="s">
        <v>511</v>
      </c>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
        <v>504</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6</v>
      </c>
      <c r="C35" s="32">
        <f>J35</f>
        <v>12</v>
      </c>
      <c r="D35" s="32">
        <v>0</v>
      </c>
      <c r="E35" s="33"/>
      <c r="F35" s="34">
        <f t="shared" si="2"/>
        <v>12</v>
      </c>
      <c r="G35" s="35" t="s">
        <v>48</v>
      </c>
      <c r="H35" s="31" t="s">
        <v>6</v>
      </c>
      <c r="I35" s="36">
        <v>4</v>
      </c>
      <c r="J35" s="36">
        <v>12</v>
      </c>
      <c r="K35" s="36">
        <v>-12</v>
      </c>
      <c r="L35" s="37"/>
      <c r="M35" s="36">
        <f>IF(F35=0,IF(OR(H35="No",H35=""),0,IF(AND(F35=0,H35="Yes"),I35+J35,0)),IF(AND(F35=C35,H35="Yes"),I35,IF(H35="No",K35,0)))</f>
        <v>4</v>
      </c>
      <c r="N35" s="26" t="s">
        <v>515</v>
      </c>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6</v>
      </c>
      <c r="I36" s="36">
        <v>4</v>
      </c>
      <c r="J36" s="36">
        <v>12</v>
      </c>
      <c r="K36" s="36">
        <v>-24</v>
      </c>
      <c r="L36" s="37"/>
      <c r="M36" s="36">
        <f>IF(F36=0,IF(OR(H36="No",H36=""),0,IF(AND(F36=0,H36="Yes"),I36+J36,0)),IF(AND(F36=C36,H36="Yes"),I36,IF(H36="No",K36,0)))</f>
        <v>4</v>
      </c>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6</v>
      </c>
      <c r="I37" s="36">
        <v>10</v>
      </c>
      <c r="J37" s="36">
        <v>30</v>
      </c>
      <c r="K37" s="36">
        <v>-180</v>
      </c>
      <c r="L37" s="37"/>
      <c r="M37" s="41">
        <f>IF(F36=0,IF(H37="No",K37,IF(H37="Yes",I37+J37,IF(H37="No",K37,0))),IF(AND(F36=C36,H37="Yes"),I37,IF(H37="No",K37,0)))</f>
        <v>10</v>
      </c>
      <c r="N37" s="26"/>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t="s">
        <v>163</v>
      </c>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7</v>
      </c>
      <c r="I39" s="36">
        <v>8</v>
      </c>
      <c r="J39" s="36">
        <v>24</v>
      </c>
      <c r="K39" s="36">
        <v>-24</v>
      </c>
      <c r="L39" s="37"/>
      <c r="M39" s="36">
        <f>IF(F36=0,IF(OR(H39="No",H39=""),0,IF(AND(F36=0,H39="Yes"),I39+J39,0)),IF(AND(F36=C36,H39="Yes"),I39,IF(H39="No",K39,0)))</f>
        <v>-24</v>
      </c>
      <c r="N39" s="26" t="s">
        <v>512</v>
      </c>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7</v>
      </c>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4"/>
        <v>12</v>
      </c>
      <c r="N47" s="26" t="s">
        <v>508</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6</v>
      </c>
      <c r="I50" s="36">
        <v>3</v>
      </c>
      <c r="J50" s="36">
        <v>9</v>
      </c>
      <c r="K50" s="36">
        <v>-9</v>
      </c>
      <c r="L50" s="36">
        <v>0</v>
      </c>
      <c r="M50" s="36">
        <f>IF(F47=0,IF(OR(H50="No",H50=""),0,IF(AND(F47=0,H50="Yes"),I50+J50,0)),IF(AND(F47=C47,H50="Yes"),I50,IF(H50="No",K50,0)))</f>
        <v>12</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t="s">
        <v>6</v>
      </c>
      <c r="I52" s="36">
        <v>5</v>
      </c>
      <c r="J52" s="36">
        <v>15</v>
      </c>
      <c r="K52" s="36">
        <v>-15</v>
      </c>
      <c r="L52" s="37"/>
      <c r="M52" s="36">
        <f>IF(F47=0,IF(OR(H52="No",H52=""),0,IF(AND(F47=0,H52="Yes"),I52+J52,0)),IF(AND(F47=C47,H52="Yes"),I52,IF(H52="No",K52,0)))</f>
        <v>20</v>
      </c>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6</v>
      </c>
      <c r="I53" s="36">
        <v>4</v>
      </c>
      <c r="J53" s="36">
        <v>12</v>
      </c>
      <c r="K53" s="36">
        <v>-12</v>
      </c>
      <c r="L53" s="36">
        <v>0</v>
      </c>
      <c r="M53" s="36">
        <f>IF(F47=0,IF(OR(H53="No",H53=""),0,IF(AND(F47=0,H53="Yes"),I53+J53,0)),IF(AND(F47=C47,H53="Yes"),I53,IF(H53="No",K53,0)))</f>
        <v>16</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6</v>
      </c>
      <c r="I54" s="36">
        <v>4</v>
      </c>
      <c r="J54" s="36">
        <v>12</v>
      </c>
      <c r="K54" s="36">
        <v>-12</v>
      </c>
      <c r="L54" s="36">
        <v>0</v>
      </c>
      <c r="M54" s="36">
        <f>IF(F47=0,IF(OR(H54="No",H54=""),0,IF(AND(F47=0,H54="Yes"),I54+J54,0)),IF(AND(F47=C47,H54="Yes"),I54,IF(H54="No",K54,0)))</f>
        <v>16</v>
      </c>
      <c r="N54" s="26"/>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6</v>
      </c>
      <c r="I55" s="36">
        <v>4</v>
      </c>
      <c r="J55" s="36">
        <v>12</v>
      </c>
      <c r="K55" s="36">
        <v>-12</v>
      </c>
      <c r="L55" s="36">
        <v>0</v>
      </c>
      <c r="M55" s="36">
        <f>IF(F47=0,IF(OR(H55="No",H55=""),0,IF(AND(F47=0,H55="Yes"),I55+J55,0)),IF(AND(F47=C47,H55="Yes"),I55,IF(H55="No",K55,0)))</f>
        <v>16</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6</v>
      </c>
      <c r="I57" s="36">
        <v>0</v>
      </c>
      <c r="J57" s="36">
        <v>15</v>
      </c>
      <c r="K57" s="36">
        <v>-15</v>
      </c>
      <c r="L57" s="36">
        <v>0</v>
      </c>
      <c r="M57" s="36">
        <f>IF(F47=0,IF(OR(H57="No",H57=""),0,IF(AND(F47=0,H57="Yes"),I57+J57,0)),IF(AND(F47=C47,H57="Yes"),I57,IF(H57="No",K57,0)))</f>
        <v>15</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t="s">
        <v>507</v>
      </c>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85"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48" t="s">
        <v>6</v>
      </c>
      <c r="I63" s="34">
        <v>1</v>
      </c>
      <c r="J63" s="34">
        <v>3</v>
      </c>
      <c r="K63" s="34">
        <v>-3</v>
      </c>
      <c r="L63" s="33"/>
      <c r="M63" s="34">
        <f t="shared" ref="M63:M73" si="7">IF(F63=0,IF(OR(H63="No",H63=""),0,IF(AND(F63=0,H63="Yes"),I63+J63,0)),IF(AND(F63=C63,H63="Yes"),I63,IF(H63="No",K63,0)))</f>
        <v>1</v>
      </c>
      <c r="N63" s="49" t="s">
        <v>492</v>
      </c>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48" t="s">
        <v>6</v>
      </c>
      <c r="I64" s="34">
        <v>4</v>
      </c>
      <c r="J64" s="34">
        <v>12</v>
      </c>
      <c r="K64" s="34">
        <v>-12</v>
      </c>
      <c r="L64" s="33"/>
      <c r="M64" s="34">
        <f t="shared" si="7"/>
        <v>4</v>
      </c>
      <c r="N64" s="49" t="s">
        <v>501</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48" t="s">
        <v>6</v>
      </c>
      <c r="I65" s="34">
        <v>5</v>
      </c>
      <c r="J65" s="34">
        <v>15</v>
      </c>
      <c r="K65" s="34">
        <v>-15</v>
      </c>
      <c r="L65" s="33"/>
      <c r="M65" s="34">
        <f>IF(F64=0,IF(OR(H65="No",H65=""),0,IF(AND(F64=0,H65="Yes"),I65+J65,0)),IF(AND(F64=C64,H65="Yes"),I65,IF(H65="No",K65,0)))</f>
        <v>5</v>
      </c>
      <c r="N65" s="49" t="s">
        <v>501</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48"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48" t="s">
        <v>7</v>
      </c>
      <c r="I67" s="34">
        <v>4</v>
      </c>
      <c r="J67" s="34">
        <v>12</v>
      </c>
      <c r="K67" s="34">
        <v>-12</v>
      </c>
      <c r="L67" s="33"/>
      <c r="M67" s="34">
        <f t="shared" si="7"/>
        <v>0</v>
      </c>
      <c r="N67" s="51"/>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48" t="s">
        <v>6</v>
      </c>
      <c r="I68" s="34">
        <v>4</v>
      </c>
      <c r="J68" s="34">
        <v>12</v>
      </c>
      <c r="K68" s="34">
        <v>-12</v>
      </c>
      <c r="L68" s="33"/>
      <c r="M68" s="34">
        <f t="shared" si="7"/>
        <v>4</v>
      </c>
      <c r="N68" s="49" t="s">
        <v>354</v>
      </c>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48" t="s">
        <v>6</v>
      </c>
      <c r="I69" s="34">
        <v>3</v>
      </c>
      <c r="J69" s="34">
        <v>9</v>
      </c>
      <c r="K69" s="34">
        <v>-9</v>
      </c>
      <c r="L69" s="33"/>
      <c r="M69" s="34">
        <f t="shared" si="7"/>
        <v>3</v>
      </c>
      <c r="N69" s="49" t="s">
        <v>354</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48" t="s">
        <v>6</v>
      </c>
      <c r="I70" s="34">
        <v>8</v>
      </c>
      <c r="J70" s="34">
        <v>24</v>
      </c>
      <c r="K70" s="34">
        <v>-120</v>
      </c>
      <c r="L70" s="33"/>
      <c r="M70" s="34">
        <f t="shared" si="7"/>
        <v>8</v>
      </c>
      <c r="N70" s="49" t="s">
        <v>354</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48"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48"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t="s">
        <v>6</v>
      </c>
      <c r="I76" s="34">
        <v>4</v>
      </c>
      <c r="J76" s="34">
        <v>12</v>
      </c>
      <c r="K76" s="34">
        <v>-12</v>
      </c>
      <c r="L76" s="33"/>
      <c r="M76" s="34">
        <f>IF(F73=0,IF(OR(H76="No",H76=""),0,IF(AND(F73=0,H76="Yes"),I76+J76,0)),IF(AND(F73=C73,H76="Yes"),I76,IF(H76="No",K76,0)))</f>
        <v>4</v>
      </c>
      <c r="N76" s="49" t="s">
        <v>506</v>
      </c>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86"/>
      <c r="B80" s="86"/>
      <c r="C80" s="86"/>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81</v>
      </c>
      <c r="H81" s="59" t="s">
        <v>107</v>
      </c>
      <c r="I81" s="3">
        <f>SUM(I13:I15,I17:I24)+IF(AND(B15="Yes",H16="N/A"),L16,I16)+IF(AND(B25="Yes",H25="N/A"),L25,I25)</f>
        <v>30</v>
      </c>
      <c r="J81" s="2">
        <f>SUM(J14:J15,J17:J23,C24,C25)+IF(H16="N/A",L16,0)+IF(H25="N/A",L25-J25,0)</f>
        <v>87</v>
      </c>
      <c r="M81" s="2">
        <f>SUM(M13:M25)</f>
        <v>11</v>
      </c>
    </row>
    <row r="82" spans="1:15" x14ac:dyDescent="0.2">
      <c r="A82" s="4" t="s">
        <v>204</v>
      </c>
      <c r="B82" s="54"/>
      <c r="D82" s="59" t="s">
        <v>108</v>
      </c>
      <c r="E82" s="2">
        <f>SUM(C28,C34:C36,C42,C47,C60)+IF(H40="N/A",L40-J40,0)+IF(H43="N/A",L43-J43,0)+IF(H44="N/A",L44-J44,0)+IF(H48="N/A",L48-J48,0)+IF(H50="N/A",L50-J50,0)+IF(H53="N/A",L53-J53,0)+IF(H54="N/A",L54-J54)+IF(H55="N/A",L55-J55,0)+IF(H56="N/A",L56-J56,0)+IF(H57="N/A",L57-J57,0)+IF(H59="N/A",L59-J59,0)</f>
        <v>330</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138</v>
      </c>
      <c r="H82" s="59" t="s">
        <v>109</v>
      </c>
      <c r="I82" s="3">
        <f>SUM(I28:I39,I41:I42,I45,I47,I49,I51:I52,I58,I60)+IF(H40="N/A",0,I40)+IF(H43="N/A",0,I43)+IF(H44="N/A",0,I44)+IF(H48="N/A",0,I48)+IF(H50="N/A",0,I50)+IF(H53="N/A",0,I53)+IF(H54="N/A",0,I54)+IF(H55="N/A",0,I55)+IF(H56="N/A",0,I56)+IF(H57="N/A",0,I57)+IF(H59="N/A",0,I59)</f>
        <v>105</v>
      </c>
      <c r="J82" s="2">
        <f>SUM(J28:J45,J47:J60)-IF(H40="N/A",J40,0)-IF(H43="N/A",J43,0)-IF(H44="N/A",J44,0)-IF(H48="N/A",J48,0)-IF(H50="N/A",J50,0)-IF(H53="N/A",J53,0)-IF(H54="N/A",J54)-IF(H55="N/A",J55,0)-IF(H56="N/A",J56,0)-IF(H57="N/A",J57,0)-IF(H59="N/A",J59,0)</f>
        <v>330</v>
      </c>
      <c r="M82" s="2">
        <f>SUM(M28:M45,M47:M60)</f>
        <v>209</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43</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411</v>
      </c>
      <c r="D86" s="2"/>
      <c r="E86" s="1">
        <f>IF(F86&gt;0,ROUND(((100*F86/J86)+F12+F46),0),0)</f>
        <v>42</v>
      </c>
      <c r="F86" s="1">
        <f>IF(AND(B28="",B34="",B35="",B36="",B42="",B47="",B60=""),0,SUM(F81,F82))</f>
        <v>219</v>
      </c>
      <c r="G86" s="59" t="s">
        <v>120</v>
      </c>
      <c r="H86" s="1">
        <v>25</v>
      </c>
      <c r="I86" s="2">
        <f>I81+I82</f>
        <v>135</v>
      </c>
      <c r="J86" s="3">
        <f>I81+I82+J81+J82</f>
        <v>552</v>
      </c>
      <c r="L86" s="1">
        <f>IF(M86=0,0,ROUND(((100*M86/J86)+M12+M46),0))</f>
        <v>40</v>
      </c>
      <c r="M86" s="1">
        <f>IF(AND(H28="",H29="",H30="",H31="",H32="",H33="",H34="",H35="",H36="",H37="",H38="",H39="",H40="",H41="",H42="",H43="",H44="",H45="",H47="",H48="",H49="",H50="",H51="",H52="",H53="",H54="",H55="",H56="",H57="",H58="",H59="",H60=""),0,SUM(M81,M82))</f>
        <v>220</v>
      </c>
    </row>
    <row r="87" spans="1:15" x14ac:dyDescent="0.2">
      <c r="A87" s="59" t="s">
        <v>121</v>
      </c>
      <c r="B87" s="1">
        <v>75</v>
      </c>
      <c r="C87" s="2">
        <f>SUM(C14:C15,C17:C19,C24,C25,C63:C64,C66:C73)+IF(H16="N/A",L16,0)+IF(H25="N/A",L25-J25,0)+IF(H66="N/A",L66-J66,0)+IF(H71="N/A",L71-J71,0)</f>
        <v>252</v>
      </c>
      <c r="D87" s="2"/>
      <c r="E87" s="1">
        <f>IF(F87&gt;0,ROUND(((100*F87/J87)+F12),0),0)</f>
        <v>58</v>
      </c>
      <c r="F87" s="1">
        <f>IF(AND(B63="",B64="",B66="",B67="",B68="",B69="",B70="",B71="",B72="",B73=""),0,SUM(F81,F83))</f>
        <v>198</v>
      </c>
      <c r="G87" s="59" t="s">
        <v>121</v>
      </c>
      <c r="H87" s="1">
        <v>25</v>
      </c>
      <c r="I87" s="1">
        <f>I81+I83</f>
        <v>89</v>
      </c>
      <c r="J87" s="3">
        <f>I81+I83+J81+J83</f>
        <v>353</v>
      </c>
      <c r="L87" s="1">
        <f>IF(M87=0,0,ROUND(((100*M87/J87)+M12),0))</f>
        <v>15</v>
      </c>
      <c r="M87" s="1">
        <f>IF(AND(H63="",H64="",H65="",H66="",H67="",H68="",H69="",H70="",H71="",H72="",H73="",H74="",H75="",H76="",H77=""),0,SUM(M81,M83))</f>
        <v>54</v>
      </c>
    </row>
    <row r="88" spans="1:15" x14ac:dyDescent="0.2">
      <c r="E88" s="67"/>
    </row>
    <row r="91" spans="1:15" x14ac:dyDescent="0.2">
      <c r="F91" s="4"/>
      <c r="H91" s="2" t="s">
        <v>122</v>
      </c>
    </row>
    <row r="92" spans="1:15" x14ac:dyDescent="0.2">
      <c r="G92" s="59" t="s">
        <v>120</v>
      </c>
      <c r="H92" s="1">
        <f>IF(E86+L86&lt;0,0,IF(E86+L86&gt;100,100,E86+L86))</f>
        <v>82</v>
      </c>
    </row>
    <row r="93" spans="1:15" x14ac:dyDescent="0.2">
      <c r="G93" s="59" t="s">
        <v>121</v>
      </c>
      <c r="H93" s="1">
        <f>IF((E87+L87)&lt;0,0,IF(E87+L87&gt;100,100,E87+L87))</f>
        <v>73</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ageMargins left="0.7" right="0.7" top="0.75" bottom="0.75" header="0.3" footer="0.3"/>
  <pageSetup orientation="portrait" r:id="rId1"/>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442</v>
      </c>
      <c r="C1" s="101"/>
      <c r="D1" s="101"/>
      <c r="E1" s="101"/>
      <c r="F1" s="101"/>
      <c r="G1" s="101"/>
    </row>
    <row r="2" spans="1:17" x14ac:dyDescent="0.2">
      <c r="A2" s="76" t="s">
        <v>1</v>
      </c>
      <c r="B2" s="100" t="s">
        <v>438</v>
      </c>
      <c r="C2" s="101"/>
      <c r="D2" s="101"/>
      <c r="E2" s="101"/>
      <c r="F2" s="101"/>
      <c r="G2" s="101"/>
    </row>
    <row r="3" spans="1:17" x14ac:dyDescent="0.2">
      <c r="A3" s="76" t="s">
        <v>2</v>
      </c>
      <c r="B3" s="100" t="s">
        <v>434</v>
      </c>
      <c r="C3" s="101"/>
      <c r="D3" s="101"/>
      <c r="E3" s="101"/>
      <c r="F3" s="101"/>
      <c r="G3" s="101"/>
      <c r="N3" s="5"/>
    </row>
    <row r="4" spans="1:17" x14ac:dyDescent="0.2">
      <c r="A4" s="76" t="s">
        <v>3</v>
      </c>
      <c r="B4" s="100" t="s">
        <v>388</v>
      </c>
      <c r="C4" s="101"/>
      <c r="D4" s="101"/>
      <c r="E4" s="101"/>
      <c r="F4" s="101"/>
      <c r="G4" s="101"/>
    </row>
    <row r="5" spans="1:17" x14ac:dyDescent="0.2">
      <c r="A5" s="76" t="s">
        <v>4</v>
      </c>
      <c r="B5" s="100" t="s">
        <v>388</v>
      </c>
      <c r="C5" s="101"/>
      <c r="D5" s="101"/>
      <c r="E5" s="101"/>
      <c r="F5" s="101"/>
      <c r="G5" s="101"/>
    </row>
    <row r="7" spans="1:17" ht="23.25" x14ac:dyDescent="0.2">
      <c r="A7" s="96" t="s">
        <v>5</v>
      </c>
      <c r="B7" s="97"/>
      <c r="C7" s="97"/>
      <c r="D7" s="97"/>
      <c r="E7" s="97"/>
      <c r="F7" s="97"/>
      <c r="G7" s="97"/>
      <c r="H7" s="6">
        <f>IF(AND(H92=0,H93=0),0,IF(AND(H92&gt;0,H93&gt;0),((H92+H93)/2),IF(H93&gt;0,H93,H92)))</f>
        <v>77.5</v>
      </c>
    </row>
    <row r="8" spans="1:17" ht="12" customHeight="1" x14ac:dyDescent="0.2">
      <c r="A8" s="89"/>
      <c r="B8" s="90"/>
      <c r="C8" s="90"/>
      <c r="D8" s="90"/>
      <c r="E8" s="90"/>
      <c r="F8" s="90"/>
      <c r="G8" s="90"/>
      <c r="H8" s="6"/>
    </row>
    <row r="9" spans="1:17" ht="7.5" customHeight="1" x14ac:dyDescent="0.2">
      <c r="B9" s="9"/>
      <c r="J9" s="2" t="s">
        <v>6</v>
      </c>
      <c r="K9" s="2" t="s">
        <v>7</v>
      </c>
      <c r="L9" s="2" t="s">
        <v>8</v>
      </c>
    </row>
    <row r="10" spans="1:17" ht="63" x14ac:dyDescent="0.2">
      <c r="A10" s="87" t="s">
        <v>9</v>
      </c>
      <c r="B10" s="11" t="s">
        <v>10</v>
      </c>
      <c r="C10" s="12" t="s">
        <v>6</v>
      </c>
      <c r="D10" s="13" t="s">
        <v>7</v>
      </c>
      <c r="E10" s="14" t="s">
        <v>8</v>
      </c>
      <c r="F10" s="13" t="s">
        <v>11</v>
      </c>
      <c r="G10" s="87"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491</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516</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517</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6</v>
      </c>
      <c r="C18" s="32">
        <v>6</v>
      </c>
      <c r="D18" s="32">
        <v>0</v>
      </c>
      <c r="E18" s="33"/>
      <c r="F18" s="34">
        <f t="shared" si="0"/>
        <v>6</v>
      </c>
      <c r="G18" s="35" t="s">
        <v>25</v>
      </c>
      <c r="H18" s="31" t="s">
        <v>6</v>
      </c>
      <c r="I18" s="36">
        <v>2</v>
      </c>
      <c r="J18" s="36">
        <v>6</v>
      </c>
      <c r="K18" s="36">
        <v>-6</v>
      </c>
      <c r="L18" s="37"/>
      <c r="M18" s="36">
        <f>IF(F18=0,IF(OR(H18="No",H18=""),0,IF(AND(F18=0,H18="Yes"),I18+J18,0)),IF(AND(F18=C18,H18="Yes"),I18,IF(H18="No",K18,0)))</f>
        <v>2</v>
      </c>
      <c r="N18" s="26" t="s">
        <v>495</v>
      </c>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t="s">
        <v>518</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6</v>
      </c>
      <c r="C24" s="34">
        <v>9</v>
      </c>
      <c r="D24" s="34">
        <v>0</v>
      </c>
      <c r="E24" s="34"/>
      <c r="F24" s="34">
        <f t="shared" ref="F24" si="1">IF(B24="Yes",C24,D24)</f>
        <v>9</v>
      </c>
      <c r="G24" s="19" t="s">
        <v>33</v>
      </c>
      <c r="H24" s="31" t="s">
        <v>7</v>
      </c>
      <c r="I24" s="36">
        <v>3</v>
      </c>
      <c r="J24" s="36">
        <v>9</v>
      </c>
      <c r="K24" s="36">
        <v>-9</v>
      </c>
      <c r="L24" s="37"/>
      <c r="M24" s="36">
        <f>IF(F24=0,IF(OR(H24="No",H24=""),0,IF(AND(F24=0,H24="Yes"),I24+J24,0)),IF(AND(F24=C24,H24="Yes"),I24,IF(H24="No",K24,0)))</f>
        <v>-9</v>
      </c>
      <c r="N24" s="26" t="s">
        <v>497</v>
      </c>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6</v>
      </c>
      <c r="I25" s="36">
        <v>0</v>
      </c>
      <c r="J25" s="36">
        <v>0</v>
      </c>
      <c r="K25" s="36">
        <v>-111</v>
      </c>
      <c r="L25" s="36">
        <v>0</v>
      </c>
      <c r="M25" s="41">
        <f>IF(F25=0,IF(H25="No",K25,IF(H25="Yes",I25+J25,IF(H25="No",K25,0))),IF(AND(F25=C25,H25="Yes"),I25,IF(H25="No",K25,0)))</f>
        <v>0</v>
      </c>
      <c r="N25" s="26"/>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87" t="s">
        <v>37</v>
      </c>
      <c r="B27" s="44"/>
      <c r="C27" s="22"/>
      <c r="D27" s="22"/>
      <c r="E27" s="22"/>
      <c r="F27" s="22"/>
      <c r="G27" s="45"/>
      <c r="H27" s="45"/>
      <c r="I27" s="22"/>
      <c r="J27" s="22"/>
      <c r="K27" s="22"/>
      <c r="L27" s="22"/>
      <c r="M27" s="22"/>
      <c r="N27" s="28"/>
      <c r="P27" s="29"/>
      <c r="Q27" s="3"/>
    </row>
    <row r="28" spans="1:17" ht="40.5" customHeight="1" x14ac:dyDescent="0.2">
      <c r="A28" s="30" t="s">
        <v>38</v>
      </c>
      <c r="B28" s="31" t="s">
        <v>7</v>
      </c>
      <c r="C28" s="32">
        <v>54</v>
      </c>
      <c r="D28" s="32">
        <v>0</v>
      </c>
      <c r="E28" s="33"/>
      <c r="F28" s="34">
        <f t="shared" ref="F28:F36" si="2">IF(B28="Yes",C28,D28)</f>
        <v>0</v>
      </c>
      <c r="G28" s="35" t="s">
        <v>39</v>
      </c>
      <c r="H28" s="31" t="s">
        <v>6</v>
      </c>
      <c r="I28" s="36">
        <v>3</v>
      </c>
      <c r="J28" s="36">
        <v>9</v>
      </c>
      <c r="K28" s="36">
        <v>-9</v>
      </c>
      <c r="L28" s="37"/>
      <c r="M28" s="36">
        <f>IF(F28=0,IF(OR(H28="No",H28=""),0,IF(AND(F28=0,H28="Yes"),I28+J28,0)),IF(AND(F28=C28,H28="Yes"),I28,IF(H28="No",K28,0)))</f>
        <v>12</v>
      </c>
      <c r="N28" s="26" t="s">
        <v>519</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7</v>
      </c>
      <c r="I29" s="36">
        <v>3</v>
      </c>
      <c r="J29" s="36">
        <v>9</v>
      </c>
      <c r="K29" s="36">
        <v>-9</v>
      </c>
      <c r="L29" s="37"/>
      <c r="M29" s="36">
        <f>IF(F28=0,IF(OR(H29="No",H29=""),0,IF(AND(F28=0,H29="Yes"),I29+J29,0)),IF(AND(F28=C28,H29="Yes"),I29,IF(H29="No",K29,0)))</f>
        <v>0</v>
      </c>
      <c r="N29" s="26" t="s">
        <v>205</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12</v>
      </c>
      <c r="N30" s="26" t="s">
        <v>520</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12</v>
      </c>
      <c r="N31" s="26" t="s">
        <v>521</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12</v>
      </c>
      <c r="N33" s="26" t="s">
        <v>522</v>
      </c>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
        <v>523</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6</v>
      </c>
      <c r="C35" s="32">
        <f>J35</f>
        <v>12</v>
      </c>
      <c r="D35" s="32">
        <v>0</v>
      </c>
      <c r="E35" s="33"/>
      <c r="F35" s="34">
        <f t="shared" si="2"/>
        <v>12</v>
      </c>
      <c r="G35" s="35" t="s">
        <v>48</v>
      </c>
      <c r="H35" s="31" t="s">
        <v>6</v>
      </c>
      <c r="I35" s="36">
        <v>4</v>
      </c>
      <c r="J35" s="36">
        <v>12</v>
      </c>
      <c r="K35" s="36">
        <v>-12</v>
      </c>
      <c r="L35" s="37"/>
      <c r="M35" s="36">
        <f>IF(F35=0,IF(OR(H35="No",H35=""),0,IF(AND(F35=0,H35="Yes"),I35+J35,0)),IF(AND(F35=C35,H35="Yes"),I35,IF(H35="No",K35,0)))</f>
        <v>4</v>
      </c>
      <c r="N35" s="26" t="s">
        <v>514</v>
      </c>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6</v>
      </c>
      <c r="I36" s="36">
        <v>4</v>
      </c>
      <c r="J36" s="36">
        <v>12</v>
      </c>
      <c r="K36" s="36">
        <v>-24</v>
      </c>
      <c r="L36" s="37"/>
      <c r="M36" s="36">
        <f>IF(F36=0,IF(OR(H36="No",H36=""),0,IF(AND(F36=0,H36="Yes"),I36+J36,0)),IF(AND(F36=C36,H36="Yes"),I36,IF(H36="No",K36,0)))</f>
        <v>4</v>
      </c>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6</v>
      </c>
      <c r="I37" s="36">
        <v>10</v>
      </c>
      <c r="J37" s="36">
        <v>30</v>
      </c>
      <c r="K37" s="36">
        <v>-180</v>
      </c>
      <c r="L37" s="37"/>
      <c r="M37" s="41">
        <f>IF(F36=0,IF(H37="No",K37,IF(H37="Yes",I37+J37,IF(H37="No",K37,0))),IF(AND(F36=C36,H37="Yes"),I37,IF(H37="No",K37,0)))</f>
        <v>10</v>
      </c>
      <c r="N37" s="26"/>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t="s">
        <v>163</v>
      </c>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7</v>
      </c>
      <c r="I39" s="36">
        <v>8</v>
      </c>
      <c r="J39" s="36">
        <v>24</v>
      </c>
      <c r="K39" s="36">
        <v>-24</v>
      </c>
      <c r="L39" s="37"/>
      <c r="M39" s="36">
        <f>IF(F36=0,IF(OR(H39="No",H39=""),0,IF(AND(F36=0,H39="Yes"),I39+J39,0)),IF(AND(F36=C36,H39="Yes"),I39,IF(H39="No",K39,0)))</f>
        <v>-24</v>
      </c>
      <c r="N39" s="26" t="s">
        <v>513</v>
      </c>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7</v>
      </c>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4"/>
        <v>12</v>
      </c>
      <c r="N47" s="26" t="s">
        <v>508</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6</v>
      </c>
      <c r="I50" s="36">
        <v>3</v>
      </c>
      <c r="J50" s="36">
        <v>9</v>
      </c>
      <c r="K50" s="36">
        <v>-9</v>
      </c>
      <c r="L50" s="36">
        <v>0</v>
      </c>
      <c r="M50" s="36">
        <f>IF(F47=0,IF(OR(H50="No",H50=""),0,IF(AND(F47=0,H50="Yes"),I50+J50,0)),IF(AND(F47=C47,H50="Yes"),I50,IF(H50="No",K50,0)))</f>
        <v>12</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t="s">
        <v>6</v>
      </c>
      <c r="I52" s="36">
        <v>5</v>
      </c>
      <c r="J52" s="36">
        <v>15</v>
      </c>
      <c r="K52" s="36">
        <v>-15</v>
      </c>
      <c r="L52" s="37"/>
      <c r="M52" s="36">
        <f>IF(F47=0,IF(OR(H52="No",H52=""),0,IF(AND(F47=0,H52="Yes"),I52+J52,0)),IF(AND(F47=C47,H52="Yes"),I52,IF(H52="No",K52,0)))</f>
        <v>20</v>
      </c>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6</v>
      </c>
      <c r="I53" s="36">
        <v>4</v>
      </c>
      <c r="J53" s="36">
        <v>12</v>
      </c>
      <c r="K53" s="36">
        <v>-12</v>
      </c>
      <c r="L53" s="36">
        <v>0</v>
      </c>
      <c r="M53" s="36">
        <f>IF(F47=0,IF(OR(H53="No",H53=""),0,IF(AND(F47=0,H53="Yes"),I53+J53,0)),IF(AND(F47=C47,H53="Yes"),I53,IF(H53="No",K53,0)))</f>
        <v>16</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6</v>
      </c>
      <c r="I54" s="36">
        <v>4</v>
      </c>
      <c r="J54" s="36">
        <v>12</v>
      </c>
      <c r="K54" s="36">
        <v>-12</v>
      </c>
      <c r="L54" s="36">
        <v>0</v>
      </c>
      <c r="M54" s="36">
        <f>IF(F47=0,IF(OR(H54="No",H54=""),0,IF(AND(F47=0,H54="Yes"),I54+J54,0)),IF(AND(F47=C47,H54="Yes"),I54,IF(H54="No",K54,0)))</f>
        <v>16</v>
      </c>
      <c r="N54" s="26"/>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6</v>
      </c>
      <c r="I55" s="36">
        <v>4</v>
      </c>
      <c r="J55" s="36">
        <v>12</v>
      </c>
      <c r="K55" s="36">
        <v>-12</v>
      </c>
      <c r="L55" s="36">
        <v>0</v>
      </c>
      <c r="M55" s="36">
        <f>IF(F47=0,IF(OR(H55="No",H55=""),0,IF(AND(F47=0,H55="Yes"),I55+J55,0)),IF(AND(F47=C47,H55="Yes"),I55,IF(H55="No",K55,0)))</f>
        <v>16</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6</v>
      </c>
      <c r="I57" s="36">
        <v>0</v>
      </c>
      <c r="J57" s="36">
        <v>15</v>
      </c>
      <c r="K57" s="36">
        <v>-15</v>
      </c>
      <c r="L57" s="36">
        <v>0</v>
      </c>
      <c r="M57" s="36">
        <f>IF(F47=0,IF(OR(H57="No",H57=""),0,IF(AND(F47=0,H57="Yes"),I57+J57,0)),IF(AND(F47=C47,H57="Yes"),I57,IF(H57="No",K57,0)))</f>
        <v>15</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t="s">
        <v>507</v>
      </c>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87"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48" t="s">
        <v>6</v>
      </c>
      <c r="I63" s="34">
        <v>1</v>
      </c>
      <c r="J63" s="34">
        <v>3</v>
      </c>
      <c r="K63" s="34">
        <v>-3</v>
      </c>
      <c r="L63" s="33"/>
      <c r="M63" s="34">
        <f t="shared" ref="M63:M73" si="7">IF(F63=0,IF(OR(H63="No",H63=""),0,IF(AND(F63=0,H63="Yes"),I63+J63,0)),IF(AND(F63=C63,H63="Yes"),I63,IF(H63="No",K63,0)))</f>
        <v>1</v>
      </c>
      <c r="N63" s="49" t="s">
        <v>492</v>
      </c>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48" t="s">
        <v>6</v>
      </c>
      <c r="I64" s="34">
        <v>4</v>
      </c>
      <c r="J64" s="34">
        <v>12</v>
      </c>
      <c r="K64" s="34">
        <v>-12</v>
      </c>
      <c r="L64" s="33"/>
      <c r="M64" s="34">
        <f t="shared" si="7"/>
        <v>4</v>
      </c>
      <c r="N64" s="49" t="s">
        <v>524</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48" t="s">
        <v>6</v>
      </c>
      <c r="I65" s="34">
        <v>5</v>
      </c>
      <c r="J65" s="34">
        <v>15</v>
      </c>
      <c r="K65" s="34">
        <v>-15</v>
      </c>
      <c r="L65" s="33"/>
      <c r="M65" s="34">
        <f>IF(F64=0,IF(OR(H65="No",H65=""),0,IF(AND(F64=0,H65="Yes"),I65+J65,0)),IF(AND(F64=C64,H65="Yes"),I65,IF(H65="No",K65,0)))</f>
        <v>5</v>
      </c>
      <c r="N65" s="49" t="s">
        <v>524</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48"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48" t="s">
        <v>7</v>
      </c>
      <c r="I67" s="34">
        <v>4</v>
      </c>
      <c r="J67" s="34">
        <v>12</v>
      </c>
      <c r="K67" s="34">
        <v>-12</v>
      </c>
      <c r="L67" s="33"/>
      <c r="M67" s="34">
        <f t="shared" si="7"/>
        <v>0</v>
      </c>
      <c r="N67" s="51"/>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48" t="s">
        <v>6</v>
      </c>
      <c r="I68" s="34">
        <v>4</v>
      </c>
      <c r="J68" s="34">
        <v>12</v>
      </c>
      <c r="K68" s="34">
        <v>-12</v>
      </c>
      <c r="L68" s="33"/>
      <c r="M68" s="34">
        <f t="shared" si="7"/>
        <v>4</v>
      </c>
      <c r="N68" s="49" t="s">
        <v>354</v>
      </c>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48" t="s">
        <v>6</v>
      </c>
      <c r="I69" s="34">
        <v>3</v>
      </c>
      <c r="J69" s="34">
        <v>9</v>
      </c>
      <c r="K69" s="34">
        <v>-9</v>
      </c>
      <c r="L69" s="33"/>
      <c r="M69" s="34">
        <f t="shared" si="7"/>
        <v>3</v>
      </c>
      <c r="N69" s="49" t="s">
        <v>354</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48" t="s">
        <v>6</v>
      </c>
      <c r="I70" s="34">
        <v>8</v>
      </c>
      <c r="J70" s="34">
        <v>24</v>
      </c>
      <c r="K70" s="34">
        <v>-120</v>
      </c>
      <c r="L70" s="33"/>
      <c r="M70" s="34">
        <f t="shared" si="7"/>
        <v>8</v>
      </c>
      <c r="N70" s="49" t="s">
        <v>354</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48"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48"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t="s">
        <v>6</v>
      </c>
      <c r="I76" s="34">
        <v>4</v>
      </c>
      <c r="J76" s="34">
        <v>12</v>
      </c>
      <c r="K76" s="34">
        <v>-12</v>
      </c>
      <c r="L76" s="33"/>
      <c r="M76" s="34">
        <f>IF(F73=0,IF(OR(H76="No",H76=""),0,IF(AND(F73=0,H76="Yes"),I76+J76,0)),IF(AND(F73=C73,H76="Yes"),I76,IF(H76="No",K76,0)))</f>
        <v>4</v>
      </c>
      <c r="N76" s="49" t="s">
        <v>506</v>
      </c>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88"/>
      <c r="B80" s="88"/>
      <c r="C80" s="88"/>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81</v>
      </c>
      <c r="H81" s="59" t="s">
        <v>107</v>
      </c>
      <c r="I81" s="3">
        <f>SUM(I13:I15,I17:I24)+IF(AND(B15="Yes",H16="N/A"),L16,I16)+IF(AND(B25="Yes",H25="N/A"),L25,I25)</f>
        <v>30</v>
      </c>
      <c r="J81" s="2">
        <f>SUM(J14:J15,J17:J23,C24,C25)+IF(H16="N/A",L16,0)+IF(H25="N/A",L25-J25,0)</f>
        <v>87</v>
      </c>
      <c r="M81" s="2">
        <f>SUM(M13:M25)</f>
        <v>11</v>
      </c>
    </row>
    <row r="82" spans="1:15" x14ac:dyDescent="0.2">
      <c r="A82" s="4" t="s">
        <v>204</v>
      </c>
      <c r="B82" s="54"/>
      <c r="D82" s="59" t="s">
        <v>108</v>
      </c>
      <c r="E82" s="2">
        <f>SUM(C28,C34:C36,C42,C47,C60)+IF(H40="N/A",L40-J40,0)+IF(H43="N/A",L43-J43,0)+IF(H44="N/A",L44-J44,0)+IF(H48="N/A",L48-J48,0)+IF(H50="N/A",L50-J50,0)+IF(H53="N/A",L53-J53,0)+IF(H54="N/A",L54-J54)+IF(H55="N/A",L55-J55,0)+IF(H56="N/A",L56-J56,0)+IF(H57="N/A",L57-J57,0)+IF(H59="N/A",L59-J59,0)</f>
        <v>330</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138</v>
      </c>
      <c r="H82" s="59" t="s">
        <v>109</v>
      </c>
      <c r="I82" s="3">
        <f>SUM(I28:I39,I41:I42,I45,I47,I49,I51:I52,I58,I60)+IF(H40="N/A",0,I40)+IF(H43="N/A",0,I43)+IF(H44="N/A",0,I44)+IF(H48="N/A",0,I48)+IF(H50="N/A",0,I50)+IF(H53="N/A",0,I53)+IF(H54="N/A",0,I54)+IF(H55="N/A",0,I55)+IF(H56="N/A",0,I56)+IF(H57="N/A",0,I57)+IF(H59="N/A",0,I59)</f>
        <v>105</v>
      </c>
      <c r="J82" s="2">
        <f>SUM(J28:J45,J47:J60)-IF(H40="N/A",J40,0)-IF(H43="N/A",J43,0)-IF(H44="N/A",J44,0)-IF(H48="N/A",J48,0)-IF(H50="N/A",J50,0)-IF(H53="N/A",J53,0)-IF(H54="N/A",J54)-IF(H55="N/A",J55,0)-IF(H56="N/A",J56,0)-IF(H57="N/A",J57,0)-IF(H59="N/A",J59,0)</f>
        <v>330</v>
      </c>
      <c r="M82" s="2">
        <f>SUM(M28:M45,M47:M60)</f>
        <v>209</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43</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411</v>
      </c>
      <c r="D86" s="2"/>
      <c r="E86" s="1">
        <f>IF(F86&gt;0,ROUND(((100*F86/J86)+F12+F46),0),0)</f>
        <v>42</v>
      </c>
      <c r="F86" s="1">
        <f>IF(AND(B28="",B34="",B35="",B36="",B42="",B47="",B60=""),0,SUM(F81,F82))</f>
        <v>219</v>
      </c>
      <c r="G86" s="59" t="s">
        <v>120</v>
      </c>
      <c r="H86" s="1">
        <v>25</v>
      </c>
      <c r="I86" s="2">
        <f>I81+I82</f>
        <v>135</v>
      </c>
      <c r="J86" s="3">
        <f>I81+I82+J81+J82</f>
        <v>552</v>
      </c>
      <c r="L86" s="1">
        <f>IF(M86=0,0,ROUND(((100*M86/J86)+M12+M46),0))</f>
        <v>40</v>
      </c>
      <c r="M86" s="1">
        <f>IF(AND(H28="",H29="",H30="",H31="",H32="",H33="",H34="",H35="",H36="",H37="",H38="",H39="",H40="",H41="",H42="",H43="",H44="",H45="",H47="",H48="",H49="",H50="",H51="",H52="",H53="",H54="",H55="",H56="",H57="",H58="",H59="",H60=""),0,SUM(M81,M82))</f>
        <v>220</v>
      </c>
    </row>
    <row r="87" spans="1:15" x14ac:dyDescent="0.2">
      <c r="A87" s="59" t="s">
        <v>121</v>
      </c>
      <c r="B87" s="1">
        <v>75</v>
      </c>
      <c r="C87" s="2">
        <f>SUM(C14:C15,C17:C19,C24,C25,C63:C64,C66:C73)+IF(H16="N/A",L16,0)+IF(H25="N/A",L25-J25,0)+IF(H66="N/A",L66-J66,0)+IF(H71="N/A",L71-J71,0)</f>
        <v>252</v>
      </c>
      <c r="D87" s="2"/>
      <c r="E87" s="1">
        <f>IF(F87&gt;0,ROUND(((100*F87/J87)+F12),0),0)</f>
        <v>58</v>
      </c>
      <c r="F87" s="1">
        <f>IF(AND(B63="",B64="",B66="",B67="",B68="",B69="",B70="",B71="",B72="",B73=""),0,SUM(F81,F83))</f>
        <v>198</v>
      </c>
      <c r="G87" s="59" t="s">
        <v>121</v>
      </c>
      <c r="H87" s="1">
        <v>25</v>
      </c>
      <c r="I87" s="1">
        <f>I81+I83</f>
        <v>89</v>
      </c>
      <c r="J87" s="3">
        <f>I81+I83+J81+J83</f>
        <v>353</v>
      </c>
      <c r="L87" s="1">
        <f>IF(M87=0,0,ROUND(((100*M87/J87)+M12),0))</f>
        <v>15</v>
      </c>
      <c r="M87" s="1">
        <f>IF(AND(H63="",H64="",H65="",H66="",H67="",H68="",H69="",H70="",H71="",H72="",H73="",H74="",H75="",H76="",H77=""),0,SUM(M81,M83))</f>
        <v>54</v>
      </c>
    </row>
    <row r="88" spans="1:15" x14ac:dyDescent="0.2">
      <c r="E88" s="67"/>
    </row>
    <row r="91" spans="1:15" x14ac:dyDescent="0.2">
      <c r="F91" s="4"/>
      <c r="H91" s="2" t="s">
        <v>122</v>
      </c>
    </row>
    <row r="92" spans="1:15" x14ac:dyDescent="0.2">
      <c r="G92" s="59" t="s">
        <v>120</v>
      </c>
      <c r="H92" s="1">
        <f>IF(E86+L86&lt;0,0,IF(E86+L86&gt;100,100,E86+L86))</f>
        <v>82</v>
      </c>
    </row>
    <row r="93" spans="1:15" x14ac:dyDescent="0.2">
      <c r="G93" s="59" t="s">
        <v>121</v>
      </c>
      <c r="H93" s="1">
        <f>IF((E87+L87)&lt;0,0,IF(E87+L87&gt;100,100,E87+L87))</f>
        <v>73</v>
      </c>
    </row>
    <row r="94" spans="1:15" x14ac:dyDescent="0.2">
      <c r="O94" s="1"/>
    </row>
    <row r="95" spans="1:15" x14ac:dyDescent="0.2">
      <c r="C95" s="68"/>
      <c r="F95" s="68"/>
      <c r="I95" s="1"/>
      <c r="J95" s="1"/>
    </row>
    <row r="96" spans="1:15" x14ac:dyDescent="0.2">
      <c r="C96" s="68"/>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ageMargins left="0.7" right="0.7" top="0.75" bottom="0.75" header="0.3" footer="0.3"/>
  <pageSetup orientation="portrait" r:id="rId1"/>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443</v>
      </c>
      <c r="C1" s="101"/>
      <c r="D1" s="101"/>
      <c r="E1" s="101"/>
      <c r="F1" s="101"/>
      <c r="G1" s="101"/>
    </row>
    <row r="2" spans="1:17" x14ac:dyDescent="0.2">
      <c r="A2" s="76" t="s">
        <v>1</v>
      </c>
      <c r="B2" s="100" t="s">
        <v>437</v>
      </c>
      <c r="C2" s="101"/>
      <c r="D2" s="101"/>
      <c r="E2" s="101"/>
      <c r="F2" s="101"/>
      <c r="G2" s="101"/>
    </row>
    <row r="3" spans="1:17" x14ac:dyDescent="0.2">
      <c r="A3" s="76" t="s">
        <v>2</v>
      </c>
      <c r="B3" s="100" t="s">
        <v>434</v>
      </c>
      <c r="C3" s="101"/>
      <c r="D3" s="101"/>
      <c r="E3" s="101"/>
      <c r="F3" s="101"/>
      <c r="G3" s="101"/>
      <c r="N3" s="5"/>
    </row>
    <row r="4" spans="1:17" x14ac:dyDescent="0.2">
      <c r="A4" s="76" t="s">
        <v>3</v>
      </c>
      <c r="B4" s="100" t="s">
        <v>433</v>
      </c>
      <c r="C4" s="101"/>
      <c r="D4" s="101"/>
      <c r="E4" s="101"/>
      <c r="F4" s="101"/>
      <c r="G4" s="101"/>
    </row>
    <row r="5" spans="1:17" x14ac:dyDescent="0.2">
      <c r="A5" s="76" t="s">
        <v>4</v>
      </c>
      <c r="B5" s="100" t="s">
        <v>433</v>
      </c>
      <c r="C5" s="101"/>
      <c r="D5" s="101"/>
      <c r="E5" s="101"/>
      <c r="F5" s="101"/>
      <c r="G5" s="101"/>
    </row>
    <row r="7" spans="1:17" ht="23.25" x14ac:dyDescent="0.2">
      <c r="A7" s="96" t="s">
        <v>5</v>
      </c>
      <c r="B7" s="97"/>
      <c r="C7" s="97"/>
      <c r="D7" s="97"/>
      <c r="E7" s="97"/>
      <c r="F7" s="97"/>
      <c r="G7" s="97"/>
      <c r="H7" s="6">
        <f>IF(AND(H92=0,H93=0),0,IF(AND(H92&gt;0,H93&gt;0),((H92+H93)/2),IF(H93&gt;0,H93,H92)))</f>
        <v>66</v>
      </c>
    </row>
    <row r="8" spans="1:17" ht="12" customHeight="1" x14ac:dyDescent="0.2">
      <c r="A8" s="7"/>
      <c r="B8" s="8"/>
      <c r="C8" s="8"/>
      <c r="D8" s="8"/>
      <c r="E8" s="8"/>
      <c r="F8" s="8"/>
      <c r="G8" s="8"/>
      <c r="H8" s="6"/>
    </row>
    <row r="9" spans="1:17" ht="7.5" customHeight="1" x14ac:dyDescent="0.2">
      <c r="B9" s="9"/>
      <c r="J9" s="2" t="s">
        <v>6</v>
      </c>
      <c r="K9" s="2" t="s">
        <v>7</v>
      </c>
      <c r="L9" s="2" t="s">
        <v>8</v>
      </c>
    </row>
    <row r="10" spans="1:17" ht="63" x14ac:dyDescent="0.2">
      <c r="A10" s="10" t="s">
        <v>9</v>
      </c>
      <c r="B10" s="11" t="s">
        <v>10</v>
      </c>
      <c r="C10" s="12" t="s">
        <v>6</v>
      </c>
      <c r="D10" s="13" t="s">
        <v>7</v>
      </c>
      <c r="E10" s="14" t="s">
        <v>8</v>
      </c>
      <c r="F10" s="13" t="s">
        <v>11</v>
      </c>
      <c r="G10" s="10"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171</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173</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8</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172</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6</v>
      </c>
      <c r="C18" s="32">
        <v>6</v>
      </c>
      <c r="D18" s="32">
        <v>0</v>
      </c>
      <c r="E18" s="33"/>
      <c r="F18" s="34">
        <f t="shared" si="0"/>
        <v>6</v>
      </c>
      <c r="G18" s="35" t="s">
        <v>25</v>
      </c>
      <c r="H18" s="31" t="s">
        <v>6</v>
      </c>
      <c r="I18" s="36">
        <v>2</v>
      </c>
      <c r="J18" s="36">
        <v>6</v>
      </c>
      <c r="K18" s="36">
        <v>-6</v>
      </c>
      <c r="L18" s="37"/>
      <c r="M18" s="36">
        <f>IF(F18=0,IF(OR(H18="No",H18=""),0,IF(AND(F18=0,H18="Yes"),I18+J18,0)),IF(AND(F18=C18,H18="Yes"),I18,IF(H18="No",K18,0)))</f>
        <v>2</v>
      </c>
      <c r="N18" s="26" t="s">
        <v>174</v>
      </c>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t="s">
        <v>176</v>
      </c>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t="s">
        <v>175</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6</v>
      </c>
      <c r="C24" s="34">
        <v>9</v>
      </c>
      <c r="D24" s="34">
        <v>0</v>
      </c>
      <c r="E24" s="34"/>
      <c r="F24" s="34">
        <f t="shared" ref="F24" si="1">IF(B24="Yes",C24,D24)</f>
        <v>9</v>
      </c>
      <c r="G24" s="19" t="s">
        <v>33</v>
      </c>
      <c r="H24" s="31" t="s">
        <v>6</v>
      </c>
      <c r="I24" s="36">
        <v>3</v>
      </c>
      <c r="J24" s="36">
        <v>9</v>
      </c>
      <c r="K24" s="36">
        <v>-9</v>
      </c>
      <c r="L24" s="37"/>
      <c r="M24" s="36">
        <f>IF(F24=0,IF(OR(H24="No",H24=""),0,IF(AND(F24=0,H24="Yes"),I24+J24,0)),IF(AND(F24=C24,H24="Yes"),I24,IF(H24="No",K24,0)))</f>
        <v>3</v>
      </c>
      <c r="N24" s="43"/>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6</v>
      </c>
      <c r="I25" s="36">
        <v>0</v>
      </c>
      <c r="J25" s="36">
        <v>0</v>
      </c>
      <c r="K25" s="36">
        <v>-111</v>
      </c>
      <c r="L25" s="36">
        <v>0</v>
      </c>
      <c r="M25" s="41">
        <f>IF(F25=0,IF(H25="No",K25,IF(H25="Yes",I25+J25,IF(H25="No",K25,0))),IF(AND(F25=C25,H25="Yes"),I25,IF(H25="No",K25,0)))</f>
        <v>0</v>
      </c>
      <c r="N25" s="26"/>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10" t="s">
        <v>37</v>
      </c>
      <c r="B27" s="44"/>
      <c r="C27" s="22"/>
      <c r="D27" s="22"/>
      <c r="E27" s="22"/>
      <c r="F27" s="22"/>
      <c r="G27" s="45"/>
      <c r="H27" s="45"/>
      <c r="I27" s="22"/>
      <c r="J27" s="22"/>
      <c r="K27" s="22"/>
      <c r="L27" s="22"/>
      <c r="M27" s="22"/>
      <c r="N27" s="28"/>
      <c r="P27" s="29"/>
      <c r="Q27" s="3"/>
    </row>
    <row r="28" spans="1:17" ht="40.5" customHeight="1" x14ac:dyDescent="0.2">
      <c r="A28" s="30" t="s">
        <v>38</v>
      </c>
      <c r="B28" s="31" t="s">
        <v>6</v>
      </c>
      <c r="C28" s="32">
        <v>54</v>
      </c>
      <c r="D28" s="32">
        <v>0</v>
      </c>
      <c r="E28" s="33"/>
      <c r="F28" s="34">
        <f t="shared" ref="F28:F36" si="2">IF(B28="Yes",C28,D28)</f>
        <v>54</v>
      </c>
      <c r="G28" s="35" t="s">
        <v>39</v>
      </c>
      <c r="H28" s="31" t="s">
        <v>6</v>
      </c>
      <c r="I28" s="36">
        <v>3</v>
      </c>
      <c r="J28" s="36">
        <v>9</v>
      </c>
      <c r="K28" s="36">
        <v>-9</v>
      </c>
      <c r="L28" s="37"/>
      <c r="M28" s="36">
        <f>IF(F28=0,IF(OR(H28="No",H28=""),0,IF(AND(F28=0,H28="Yes"),I28+J28,0)),IF(AND(F28=C28,H28="Yes"),I28,IF(H28="No",K28,0)))</f>
        <v>3</v>
      </c>
      <c r="N28" s="26" t="s">
        <v>177</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6</v>
      </c>
      <c r="I29" s="36">
        <v>3</v>
      </c>
      <c r="J29" s="36">
        <v>9</v>
      </c>
      <c r="K29" s="36">
        <v>-9</v>
      </c>
      <c r="L29" s="37"/>
      <c r="M29" s="36">
        <f>IF(F28=0,IF(OR(H29="No",H29=""),0,IF(AND(F28=0,H29="Yes"),I29+J29,0)),IF(AND(F28=C28,H29="Yes"),I29,IF(H29="No",K29,0)))</f>
        <v>3</v>
      </c>
      <c r="N29" s="26" t="s">
        <v>178</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3</v>
      </c>
      <c r="N30" s="26" t="s">
        <v>179</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3</v>
      </c>
      <c r="N31" s="26" t="s">
        <v>180</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3</v>
      </c>
      <c r="N33" s="26" t="s">
        <v>181</v>
      </c>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
        <v>182</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t="s">
        <v>205</v>
      </c>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6</v>
      </c>
      <c r="I36" s="36">
        <v>4</v>
      </c>
      <c r="J36" s="36">
        <v>12</v>
      </c>
      <c r="K36" s="36">
        <v>-24</v>
      </c>
      <c r="L36" s="37"/>
      <c r="M36" s="36">
        <f>IF(F36=0,IF(OR(H36="No",H36=""),0,IF(AND(F36=0,H36="Yes"),I36+J36,0)),IF(AND(F36=C36,H36="Yes"),I36,IF(H36="No",K36,0)))</f>
        <v>4</v>
      </c>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7</v>
      </c>
      <c r="I37" s="36">
        <v>10</v>
      </c>
      <c r="J37" s="36">
        <v>30</v>
      </c>
      <c r="K37" s="36">
        <v>-180</v>
      </c>
      <c r="L37" s="37"/>
      <c r="M37" s="41">
        <f>IF(F36=0,IF(H37="No",K37,IF(H37="Yes",I37+J37,IF(H37="No",K37,0))),IF(AND(F36=C36,H37="Yes"),I37,IF(H37="No",K37,0)))</f>
        <v>-180</v>
      </c>
      <c r="N37" s="26" t="s">
        <v>185</v>
      </c>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t="s">
        <v>186</v>
      </c>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8</v>
      </c>
      <c r="N39" s="26" t="s">
        <v>186</v>
      </c>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t="s">
        <v>186</v>
      </c>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6</v>
      </c>
      <c r="C42" s="32">
        <v>30</v>
      </c>
      <c r="D42" s="32">
        <v>0</v>
      </c>
      <c r="E42" s="33"/>
      <c r="F42" s="34">
        <f t="shared" ref="F42" si="3">IF(B42="Yes",C42,D42)</f>
        <v>30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6</v>
      </c>
      <c r="I46" s="36">
        <v>0</v>
      </c>
      <c r="J46" s="36">
        <v>2</v>
      </c>
      <c r="K46" s="36">
        <v>-2</v>
      </c>
      <c r="L46" s="37"/>
      <c r="M46" s="36">
        <f t="shared" ref="M46:M47" si="4">IF(F46=0,IF(OR(H46="No",H46=""),0,IF(AND(F46=0,H46="Yes"),I46+J46,0)),IF(AND(F46=C46,H46="Yes"),I46,IF(H46="No",K46,0)))</f>
        <v>2</v>
      </c>
      <c r="N46" s="26" t="s">
        <v>187</v>
      </c>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4"/>
        <v>12</v>
      </c>
      <c r="N47" s="26"/>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8</v>
      </c>
      <c r="I50" s="36">
        <v>3</v>
      </c>
      <c r="J50" s="36">
        <v>9</v>
      </c>
      <c r="K50" s="36">
        <v>-9</v>
      </c>
      <c r="L50" s="36">
        <v>0</v>
      </c>
      <c r="M50" s="36">
        <f>IF(F47=0,IF(OR(H50="No",H50=""),0,IF(AND(F47=0,H50="Yes"),I50+J50,0)),IF(AND(F47=C47,H50="Yes"),I50,IF(H50="No",K50,0)))</f>
        <v>0</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t="s">
        <v>6</v>
      </c>
      <c r="I52" s="36">
        <v>5</v>
      </c>
      <c r="J52" s="36">
        <v>15</v>
      </c>
      <c r="K52" s="36">
        <v>-15</v>
      </c>
      <c r="L52" s="37"/>
      <c r="M52" s="36">
        <f>IF(F47=0,IF(OR(H52="No",H52=""),0,IF(AND(F47=0,H52="Yes"),I52+J52,0)),IF(AND(F47=C47,H52="Yes"),I52,IF(H52="No",K52,0)))</f>
        <v>20</v>
      </c>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6</v>
      </c>
      <c r="I53" s="36">
        <v>4</v>
      </c>
      <c r="J53" s="36">
        <v>12</v>
      </c>
      <c r="K53" s="36">
        <v>-12</v>
      </c>
      <c r="L53" s="36">
        <v>0</v>
      </c>
      <c r="M53" s="36">
        <f>IF(F47=0,IF(OR(H53="No",H53=""),0,IF(AND(F47=0,H53="Yes"),I53+J53,0)),IF(AND(F47=C47,H53="Yes"),I53,IF(H53="No",K53,0)))</f>
        <v>16</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6</v>
      </c>
      <c r="I54" s="36">
        <v>4</v>
      </c>
      <c r="J54" s="36">
        <v>12</v>
      </c>
      <c r="K54" s="36">
        <v>-12</v>
      </c>
      <c r="L54" s="36">
        <v>0</v>
      </c>
      <c r="M54" s="36">
        <f>IF(F47=0,IF(OR(H54="No",H54=""),0,IF(AND(F47=0,H54="Yes"),I54+J54,0)),IF(AND(F47=C47,H54="Yes"),I54,IF(H54="No",K54,0)))</f>
        <v>16</v>
      </c>
      <c r="N54" s="26" t="s">
        <v>212</v>
      </c>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6</v>
      </c>
      <c r="I55" s="36">
        <v>4</v>
      </c>
      <c r="J55" s="36">
        <v>12</v>
      </c>
      <c r="K55" s="36">
        <v>-12</v>
      </c>
      <c r="L55" s="36">
        <v>0</v>
      </c>
      <c r="M55" s="36">
        <f>IF(F47=0,IF(OR(H55="No",H55=""),0,IF(AND(F47=0,H55="Yes"),I55+J55,0)),IF(AND(F47=C47,H55="Yes"),I55,IF(H55="No",K55,0)))</f>
        <v>16</v>
      </c>
      <c r="N55" s="26" t="s">
        <v>189</v>
      </c>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t="s">
        <v>188</v>
      </c>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7</v>
      </c>
      <c r="I60" s="36">
        <v>4</v>
      </c>
      <c r="J60" s="36">
        <v>12</v>
      </c>
      <c r="K60" s="36">
        <v>-12</v>
      </c>
      <c r="L60" s="37"/>
      <c r="M60" s="36">
        <f>IF(F60=0,IF(OR(H60="No",H60=""),0,IF(AND(F60=0,H60="Yes"),I60+J60,0)),IF(AND(F60=C60,H60="Yes"),I60,IF(H60="No",K60,0)))</f>
        <v>-12</v>
      </c>
      <c r="N60" s="26" t="s">
        <v>190</v>
      </c>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10"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48" t="s">
        <v>6</v>
      </c>
      <c r="I63" s="34">
        <v>1</v>
      </c>
      <c r="J63" s="34">
        <v>3</v>
      </c>
      <c r="K63" s="34">
        <v>-3</v>
      </c>
      <c r="L63" s="33"/>
      <c r="M63" s="34">
        <f t="shared" ref="M63:M73" si="7">IF(F63=0,IF(OR(H63="No",H63=""),0,IF(AND(F63=0,H63="Yes"),I63+J63,0)),IF(AND(F63=C63,H63="Yes"),I63,IF(H63="No",K63,0)))</f>
        <v>1</v>
      </c>
      <c r="N63" s="49"/>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48" t="s">
        <v>6</v>
      </c>
      <c r="I64" s="34">
        <v>4</v>
      </c>
      <c r="J64" s="34">
        <v>12</v>
      </c>
      <c r="K64" s="34">
        <v>-12</v>
      </c>
      <c r="L64" s="33"/>
      <c r="M64" s="34">
        <f t="shared" si="7"/>
        <v>4</v>
      </c>
      <c r="N64" s="49"/>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48" t="s">
        <v>6</v>
      </c>
      <c r="I65" s="34">
        <v>5</v>
      </c>
      <c r="J65" s="34">
        <v>15</v>
      </c>
      <c r="K65" s="34">
        <v>-15</v>
      </c>
      <c r="L65" s="33"/>
      <c r="M65" s="34">
        <f>IF(F64=0,IF(OR(H65="No",H65=""),0,IF(AND(F64=0,H65="Yes"),I65+J65,0)),IF(AND(F64=C64,H65="Yes"),I65,IF(H65="No",K65,0)))</f>
        <v>5</v>
      </c>
      <c r="N65" s="49"/>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48"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48" t="s">
        <v>7</v>
      </c>
      <c r="I67" s="34">
        <v>4</v>
      </c>
      <c r="J67" s="34">
        <v>12</v>
      </c>
      <c r="K67" s="34">
        <v>-12</v>
      </c>
      <c r="L67" s="33"/>
      <c r="M67" s="34">
        <f t="shared" si="7"/>
        <v>0</v>
      </c>
      <c r="N67" s="51"/>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48" t="s">
        <v>6</v>
      </c>
      <c r="I68" s="34">
        <v>4</v>
      </c>
      <c r="J68" s="34">
        <v>12</v>
      </c>
      <c r="K68" s="34">
        <v>-12</v>
      </c>
      <c r="L68" s="33"/>
      <c r="M68" s="34">
        <f t="shared" si="7"/>
        <v>4</v>
      </c>
      <c r="N68" s="49" t="s">
        <v>183</v>
      </c>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48" t="s">
        <v>6</v>
      </c>
      <c r="I69" s="34">
        <v>3</v>
      </c>
      <c r="J69" s="34">
        <v>9</v>
      </c>
      <c r="K69" s="34">
        <v>-9</v>
      </c>
      <c r="L69" s="33"/>
      <c r="M69" s="34">
        <f t="shared" si="7"/>
        <v>3</v>
      </c>
      <c r="N69" s="49" t="s">
        <v>184</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48" t="s">
        <v>6</v>
      </c>
      <c r="I70" s="34">
        <v>8</v>
      </c>
      <c r="J70" s="34">
        <v>24</v>
      </c>
      <c r="K70" s="34">
        <v>-120</v>
      </c>
      <c r="L70" s="33"/>
      <c r="M70" s="34">
        <f t="shared" si="7"/>
        <v>8</v>
      </c>
      <c r="N70" s="49" t="s">
        <v>184</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48"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48"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t="s">
        <v>8</v>
      </c>
      <c r="I76" s="34">
        <v>4</v>
      </c>
      <c r="J76" s="34">
        <v>12</v>
      </c>
      <c r="K76" s="34">
        <v>-12</v>
      </c>
      <c r="L76" s="33"/>
      <c r="M76" s="34">
        <f>IF(F73=0,IF(OR(H76="No",H76=""),0,IF(AND(F73=0,H76="Yes"),I76+J76,0)),IF(AND(F73=C73,H76="Yes"),I76,IF(H76="No",K76,0)))</f>
        <v>0</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6</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55"/>
      <c r="B80" s="55"/>
      <c r="C80" s="55"/>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81</v>
      </c>
      <c r="H81" s="59" t="s">
        <v>107</v>
      </c>
      <c r="I81" s="3">
        <f>SUM(I13:I15,I17:I24)+IF(AND(B15="Yes",H16="N/A"),L16,I16)+IF(AND(B25="Yes",H25="N/A"),L25,I25)</f>
        <v>30</v>
      </c>
      <c r="J81" s="2">
        <f>SUM(J14:J15,J17:J23,C24,C25)+IF(H16="N/A",L16,0)+IF(H25="N/A",L25-J25,0)</f>
        <v>87</v>
      </c>
      <c r="M81" s="2">
        <f>SUM(M13:M25)</f>
        <v>23</v>
      </c>
    </row>
    <row r="82" spans="1:15" x14ac:dyDescent="0.2">
      <c r="B82" s="54"/>
      <c r="D82" s="59" t="s">
        <v>108</v>
      </c>
      <c r="E82" s="2">
        <f>SUM(C28,C34:C36,C42,C47,C60)+IF(H40="N/A",L40-J40,0)+IF(H43="N/A",L43-J43,0)+IF(H44="N/A",L44-J44,0)+IF(H48="N/A",L48-J48,0)+IF(H50="N/A",L50-J50,0)+IF(H53="N/A",L53-J53,0)+IF(H54="N/A",L54-J54)+IF(H55="N/A",L55-J55,0)+IF(H56="N/A",L56-J56,0)+IF(H57="N/A",L57-J57,0)+IF(H59="N/A",L59-J59,0)</f>
        <v>306</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195</v>
      </c>
      <c r="H82" s="59" t="s">
        <v>109</v>
      </c>
      <c r="I82" s="3">
        <f>SUM(I28:I39,I41:I42,I45,I47,I49,I51:I52,I58,I60)+IF(H40="N/A",0,I40)+IF(H43="N/A",0,I43)+IF(H44="N/A",0,I44)+IF(H48="N/A",0,I48)+IF(H50="N/A",0,I50)+IF(H53="N/A",0,I53)+IF(H54="N/A",0,I54)+IF(H55="N/A",0,I55)+IF(H56="N/A",0,I56)+IF(H57="N/A",0,I57)+IF(H59="N/A",0,I59)</f>
        <v>102</v>
      </c>
      <c r="J82" s="2">
        <f>SUM(J28:J45,J47:J60)-IF(H40="N/A",J40,0)-IF(H43="N/A",J43,0)-IF(H44="N/A",J44,0)-IF(H48="N/A",J48,0)-IF(H50="N/A",J50,0)-IF(H53="N/A",J53,0)-IF(H54="N/A",J54)-IF(H55="N/A",J55,0)-IF(H56="N/A",J56,0)-IF(H57="N/A",J57,0)-IF(H59="N/A",J59,0)</f>
        <v>306</v>
      </c>
      <c r="M82" s="2">
        <f>SUM(M28:M45,M47:M60)</f>
        <v>-29</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39</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387</v>
      </c>
      <c r="D86" s="2"/>
      <c r="E86" s="1">
        <f>IF(F86&gt;0,ROUND(((100*F86/J86)+F12+F46),0),0)</f>
        <v>55</v>
      </c>
      <c r="F86" s="1">
        <f>IF(AND(B28="",B34="",B35="",B36="",B42="",B47="",B60=""),0,SUM(F81,F82))</f>
        <v>276</v>
      </c>
      <c r="G86" s="59" t="s">
        <v>120</v>
      </c>
      <c r="H86" s="1">
        <v>25</v>
      </c>
      <c r="I86" s="2">
        <f>I81+I82</f>
        <v>132</v>
      </c>
      <c r="J86" s="3">
        <f>I81+I82+J81+J82</f>
        <v>525</v>
      </c>
      <c r="L86" s="1">
        <f>IF(M86=0,0,ROUND(((100*M86/J86)+M12+M46),0))</f>
        <v>1</v>
      </c>
      <c r="M86" s="1">
        <f>IF(AND(H28="",H29="",H30="",H31="",H32="",H33="",H34="",H35="",H36="",H37="",H38="",H39="",H40="",H41="",H42="",H43="",H44="",H45="",H47="",H48="",H49="",H50="",H51="",H52="",H53="",H54="",H55="",H56="",H57="",H58="",H59="",H60=""),0,SUM(M81,M82))</f>
        <v>-6</v>
      </c>
    </row>
    <row r="87" spans="1:15" x14ac:dyDescent="0.2">
      <c r="A87" s="59" t="s">
        <v>121</v>
      </c>
      <c r="B87" s="1">
        <v>75</v>
      </c>
      <c r="C87" s="2">
        <f>SUM(C14:C15,C17:C19,C24,C25,C63:C64,C66:C73)+IF(H16="N/A",L16,0)+IF(H25="N/A",L25-J25,0)+IF(H66="N/A",L66-J66,0)+IF(H71="N/A",L71-J71,0)</f>
        <v>252</v>
      </c>
      <c r="D87" s="2"/>
      <c r="E87" s="1">
        <f>IF(F87&gt;0,ROUND(((100*F87/J87)+F12),0),0)</f>
        <v>58</v>
      </c>
      <c r="F87" s="1">
        <f>IF(AND(B63="",B64="",B66="",B67="",B68="",B69="",B70="",B71="",B72="",B73=""),0,SUM(F81,F83))</f>
        <v>198</v>
      </c>
      <c r="G87" s="59" t="s">
        <v>121</v>
      </c>
      <c r="H87" s="1">
        <v>25</v>
      </c>
      <c r="I87" s="1">
        <f>I81+I83</f>
        <v>89</v>
      </c>
      <c r="J87" s="3">
        <f>I81+I83+J81+J83</f>
        <v>353</v>
      </c>
      <c r="L87" s="1">
        <f>IF(M87=0,0,ROUND(((100*M87/J87)+M12),0))</f>
        <v>18</v>
      </c>
      <c r="M87" s="1">
        <f>IF(AND(H63="",H64="",H65="",H66="",H67="",H68="",H69="",H70="",H71="",H72="",H73="",H74="",H75="",H76="",H77=""),0,SUM(M81,M83))</f>
        <v>62</v>
      </c>
    </row>
    <row r="88" spans="1:15" x14ac:dyDescent="0.2">
      <c r="E88" s="67"/>
    </row>
    <row r="91" spans="1:15" x14ac:dyDescent="0.2">
      <c r="F91" s="4"/>
      <c r="H91" s="2" t="s">
        <v>122</v>
      </c>
    </row>
    <row r="92" spans="1:15" x14ac:dyDescent="0.2">
      <c r="G92" s="59" t="s">
        <v>120</v>
      </c>
      <c r="H92" s="1">
        <f>IF(E86+L86&lt;0,0,IF(E86+L86&gt;100,100,E86+L86))</f>
        <v>56</v>
      </c>
    </row>
    <row r="93" spans="1:15" x14ac:dyDescent="0.2">
      <c r="G93" s="59" t="s">
        <v>121</v>
      </c>
      <c r="H93" s="1">
        <f>IF((E87+L87)&lt;0,0,IF(E87+L87&gt;100,100,E87+L87))</f>
        <v>76</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ageMargins left="0.7" right="0.7" top="0.75" bottom="0.75" header="0.3" footer="0.3"/>
  <pageSetup orientation="portrait"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444</v>
      </c>
      <c r="C1" s="101"/>
      <c r="D1" s="101"/>
      <c r="E1" s="101"/>
      <c r="F1" s="101"/>
      <c r="G1" s="101"/>
    </row>
    <row r="2" spans="1:17" x14ac:dyDescent="0.2">
      <c r="A2" s="76" t="s">
        <v>1</v>
      </c>
      <c r="B2" s="100" t="s">
        <v>438</v>
      </c>
      <c r="C2" s="101"/>
      <c r="D2" s="101"/>
      <c r="E2" s="101"/>
      <c r="F2" s="101"/>
      <c r="G2" s="101"/>
    </row>
    <row r="3" spans="1:17" x14ac:dyDescent="0.2">
      <c r="A3" s="76" t="s">
        <v>2</v>
      </c>
      <c r="B3" s="100" t="s">
        <v>434</v>
      </c>
      <c r="C3" s="101"/>
      <c r="D3" s="101"/>
      <c r="E3" s="101"/>
      <c r="F3" s="101"/>
      <c r="G3" s="101"/>
      <c r="N3" s="5"/>
    </row>
    <row r="4" spans="1:17" x14ac:dyDescent="0.2">
      <c r="A4" s="76" t="s">
        <v>3</v>
      </c>
      <c r="B4" s="100" t="s">
        <v>433</v>
      </c>
      <c r="C4" s="101"/>
      <c r="D4" s="101"/>
      <c r="E4" s="101"/>
      <c r="F4" s="101"/>
      <c r="G4" s="101"/>
    </row>
    <row r="5" spans="1:17" x14ac:dyDescent="0.2">
      <c r="A5" s="76" t="s">
        <v>4</v>
      </c>
      <c r="B5" s="100" t="s">
        <v>433</v>
      </c>
      <c r="C5" s="101"/>
      <c r="D5" s="101"/>
      <c r="E5" s="101"/>
      <c r="F5" s="101"/>
      <c r="G5" s="101"/>
    </row>
    <row r="7" spans="1:17" ht="23.25" x14ac:dyDescent="0.2">
      <c r="A7" s="96" t="s">
        <v>5</v>
      </c>
      <c r="B7" s="97"/>
      <c r="C7" s="97"/>
      <c r="D7" s="97"/>
      <c r="E7" s="97"/>
      <c r="F7" s="97"/>
      <c r="G7" s="97"/>
      <c r="H7" s="6">
        <f>IF(AND(H92=0,H93=0),0,IF(AND(H92&gt;0,H93&gt;0),((H92+H93)/2),IF(H93&gt;0,H93,H92)))</f>
        <v>74.5</v>
      </c>
    </row>
    <row r="8" spans="1:17" ht="12" customHeight="1" x14ac:dyDescent="0.2">
      <c r="A8" s="7"/>
      <c r="B8" s="8"/>
      <c r="C8" s="8"/>
      <c r="D8" s="8"/>
      <c r="E8" s="8"/>
      <c r="F8" s="8"/>
      <c r="G8" s="8"/>
      <c r="H8" s="6"/>
    </row>
    <row r="9" spans="1:17" ht="7.5" customHeight="1" x14ac:dyDescent="0.2">
      <c r="B9" s="9"/>
      <c r="J9" s="2" t="s">
        <v>6</v>
      </c>
      <c r="K9" s="2" t="s">
        <v>7</v>
      </c>
      <c r="L9" s="2" t="s">
        <v>8</v>
      </c>
    </row>
    <row r="10" spans="1:17" ht="63" x14ac:dyDescent="0.2">
      <c r="A10" s="10" t="s">
        <v>9</v>
      </c>
      <c r="B10" s="11" t="s">
        <v>10</v>
      </c>
      <c r="C10" s="12" t="s">
        <v>6</v>
      </c>
      <c r="D10" s="13" t="s">
        <v>7</v>
      </c>
      <c r="E10" s="14" t="s">
        <v>8</v>
      </c>
      <c r="F10" s="13" t="s">
        <v>11</v>
      </c>
      <c r="G10" s="10"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217</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220</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219</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6</v>
      </c>
      <c r="C18" s="32">
        <v>6</v>
      </c>
      <c r="D18" s="32">
        <v>0</v>
      </c>
      <c r="E18" s="33"/>
      <c r="F18" s="34">
        <f t="shared" si="0"/>
        <v>6</v>
      </c>
      <c r="G18" s="35" t="s">
        <v>25</v>
      </c>
      <c r="H18" s="31" t="s">
        <v>6</v>
      </c>
      <c r="I18" s="36">
        <v>2</v>
      </c>
      <c r="J18" s="36">
        <v>6</v>
      </c>
      <c r="K18" s="36">
        <v>-6</v>
      </c>
      <c r="L18" s="37"/>
      <c r="M18" s="36">
        <f>IF(F18=0,IF(OR(H18="No",H18=""),0,IF(AND(F18=0,H18="Yes"),I18+J18,0)),IF(AND(F18=C18,H18="Yes"),I18,IF(H18="No",K18,0)))</f>
        <v>2</v>
      </c>
      <c r="N18" s="26"/>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t="s">
        <v>216</v>
      </c>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t="s">
        <v>175</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6</v>
      </c>
      <c r="I23" s="36">
        <v>4</v>
      </c>
      <c r="J23" s="36">
        <v>12</v>
      </c>
      <c r="K23" s="36">
        <v>-12</v>
      </c>
      <c r="L23" s="37"/>
      <c r="M23" s="36">
        <f>IF(F19=0,IF(OR(H23="No",H23=""),0,IF(AND(F19=0,H23="Yes"),I23+J23,0)),IF(AND(F19=C19,H23="Yes"),I23,IF(H23="No",K23,0)))</f>
        <v>4</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6</v>
      </c>
      <c r="C24" s="34">
        <v>9</v>
      </c>
      <c r="D24" s="34">
        <v>0</v>
      </c>
      <c r="E24" s="34"/>
      <c r="F24" s="34">
        <f t="shared" ref="F24" si="1">IF(B24="Yes",C24,D24)</f>
        <v>9</v>
      </c>
      <c r="G24" s="19" t="s">
        <v>33</v>
      </c>
      <c r="H24" s="31" t="s">
        <v>6</v>
      </c>
      <c r="I24" s="36">
        <v>3</v>
      </c>
      <c r="J24" s="36">
        <v>9</v>
      </c>
      <c r="K24" s="36">
        <v>-9</v>
      </c>
      <c r="L24" s="37"/>
      <c r="M24" s="36">
        <f>IF(F24=0,IF(OR(H24="No",H24=""),0,IF(AND(F24=0,H24="Yes"),I24+J24,0)),IF(AND(F24=C24,H24="Yes"),I24,IF(H24="No",K24,0)))</f>
        <v>3</v>
      </c>
      <c r="N24" s="43"/>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6</v>
      </c>
      <c r="C25" s="32">
        <v>0</v>
      </c>
      <c r="D25" s="32">
        <v>0</v>
      </c>
      <c r="E25" s="33"/>
      <c r="F25" s="34">
        <f>IF(B25="Yes",C25,D25)</f>
        <v>0</v>
      </c>
      <c r="G25" s="35" t="s">
        <v>35</v>
      </c>
      <c r="H25" s="31" t="s">
        <v>6</v>
      </c>
      <c r="I25" s="36">
        <v>0</v>
      </c>
      <c r="J25" s="36">
        <v>0</v>
      </c>
      <c r="K25" s="36">
        <v>-111</v>
      </c>
      <c r="L25" s="36">
        <v>0</v>
      </c>
      <c r="M25" s="41">
        <f>IF(F25=0,IF(H25="No",K25,IF(H25="Yes",I25+J25,IF(H25="No",K25,0))),IF(AND(F25=C25,H25="Yes"),I25,IF(H25="No",K25,0)))</f>
        <v>0</v>
      </c>
      <c r="N25" s="26"/>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10" t="s">
        <v>37</v>
      </c>
      <c r="B27" s="44"/>
      <c r="C27" s="22"/>
      <c r="D27" s="22"/>
      <c r="E27" s="22"/>
      <c r="F27" s="22"/>
      <c r="G27" s="45"/>
      <c r="H27" s="45"/>
      <c r="I27" s="22"/>
      <c r="J27" s="22"/>
      <c r="K27" s="22"/>
      <c r="L27" s="22"/>
      <c r="M27" s="22"/>
      <c r="N27" s="28"/>
      <c r="P27" s="29"/>
      <c r="Q27" s="3"/>
    </row>
    <row r="28" spans="1:17" ht="40.5" customHeight="1" x14ac:dyDescent="0.2">
      <c r="A28" s="30" t="s">
        <v>38</v>
      </c>
      <c r="B28" s="31" t="s">
        <v>7</v>
      </c>
      <c r="C28" s="32">
        <v>54</v>
      </c>
      <c r="D28" s="32">
        <v>0</v>
      </c>
      <c r="E28" s="33"/>
      <c r="F28" s="34">
        <f t="shared" ref="F28:F36" si="2">IF(B28="Yes",C28,D28)</f>
        <v>0</v>
      </c>
      <c r="G28" s="35" t="s">
        <v>39</v>
      </c>
      <c r="H28" s="31" t="s">
        <v>6</v>
      </c>
      <c r="I28" s="36">
        <v>3</v>
      </c>
      <c r="J28" s="36">
        <v>9</v>
      </c>
      <c r="K28" s="36">
        <v>-9</v>
      </c>
      <c r="L28" s="37"/>
      <c r="M28" s="36">
        <f>IF(F28=0,IF(OR(H28="No",H28=""),0,IF(AND(F28=0,H28="Yes"),I28+J28,0)),IF(AND(F28=C28,H28="Yes"),I28,IF(H28="No",K28,0)))</f>
        <v>12</v>
      </c>
      <c r="N28" s="26" t="s">
        <v>223</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7</v>
      </c>
      <c r="I29" s="36">
        <v>3</v>
      </c>
      <c r="J29" s="36">
        <v>9</v>
      </c>
      <c r="K29" s="36">
        <v>-9</v>
      </c>
      <c r="L29" s="37"/>
      <c r="M29" s="36">
        <f>IF(F28=0,IF(OR(H29="No",H29=""),0,IF(AND(F28=0,H29="Yes"),I29+J29,0)),IF(AND(F28=C28,H29="Yes"),I29,IF(H29="No",K29,0)))</f>
        <v>0</v>
      </c>
      <c r="N29" s="26"/>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12</v>
      </c>
      <c r="N30" s="26" t="s">
        <v>224</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12</v>
      </c>
      <c r="N31" s="26" t="s">
        <v>222</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c r="I33" s="36">
        <v>3</v>
      </c>
      <c r="J33" s="36">
        <v>9</v>
      </c>
      <c r="K33" s="36">
        <v>-9</v>
      </c>
      <c r="L33" s="37"/>
      <c r="M33" s="36">
        <f>IF(F28=0,IF(OR(H33="No",H33=""),0,IF(AND(F28=0,H33="Yes"),I33+J33,0)),IF(AND(F28=C28,H33="Yes"),I33,IF(H33="No",K33,0)))</f>
        <v>0</v>
      </c>
      <c r="N33" s="26" t="s">
        <v>228</v>
      </c>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
        <v>218</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7</v>
      </c>
      <c r="I36" s="36">
        <v>4</v>
      </c>
      <c r="J36" s="36">
        <v>12</v>
      </c>
      <c r="K36" s="36">
        <v>-24</v>
      </c>
      <c r="L36" s="37"/>
      <c r="M36" s="36">
        <f>IF(F36=0,IF(OR(H36="No",H36=""),0,IF(AND(F36=0,H36="Yes"),I36+J36,0)),IF(AND(F36=C36,H36="Yes"),I36,IF(H36="No",K36,0)))</f>
        <v>-24</v>
      </c>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6</v>
      </c>
      <c r="I37" s="36">
        <v>10</v>
      </c>
      <c r="J37" s="36">
        <v>30</v>
      </c>
      <c r="K37" s="36">
        <v>-180</v>
      </c>
      <c r="L37" s="37"/>
      <c r="M37" s="41">
        <f>IF(F36=0,IF(H37="No",K37,IF(H37="Yes",I37+J37,IF(H37="No",K37,0))),IF(AND(F36=C36,H37="Yes"),I37,IF(H37="No",K37,0)))</f>
        <v>10</v>
      </c>
      <c r="N37" s="26" t="s">
        <v>226</v>
      </c>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t="s">
        <v>227</v>
      </c>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8</v>
      </c>
      <c r="N39" s="26" t="s">
        <v>226</v>
      </c>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t="s">
        <v>226</v>
      </c>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7</v>
      </c>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4"/>
        <v>12</v>
      </c>
      <c r="N47" s="26" t="s">
        <v>229</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8</v>
      </c>
      <c r="I50" s="36">
        <v>3</v>
      </c>
      <c r="J50" s="36">
        <v>9</v>
      </c>
      <c r="K50" s="36">
        <v>-9</v>
      </c>
      <c r="L50" s="36">
        <v>0</v>
      </c>
      <c r="M50" s="36">
        <f>IF(F47=0,IF(OR(H50="No",H50=""),0,IF(AND(F47=0,H50="Yes"),I50+J50,0)),IF(AND(F47=C47,H50="Yes"),I50,IF(H50="No",K50,0)))</f>
        <v>0</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t="s">
        <v>6</v>
      </c>
      <c r="I52" s="36">
        <v>5</v>
      </c>
      <c r="J52" s="36">
        <v>15</v>
      </c>
      <c r="K52" s="36">
        <v>-15</v>
      </c>
      <c r="L52" s="37"/>
      <c r="M52" s="36">
        <f>IF(F47=0,IF(OR(H52="No",H52=""),0,IF(AND(F47=0,H52="Yes"),I52+J52,0)),IF(AND(F47=C47,H52="Yes"),I52,IF(H52="No",K52,0)))</f>
        <v>20</v>
      </c>
      <c r="N52" s="26" t="s">
        <v>215</v>
      </c>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6</v>
      </c>
      <c r="I53" s="36">
        <v>4</v>
      </c>
      <c r="J53" s="36">
        <v>12</v>
      </c>
      <c r="K53" s="36">
        <v>-12</v>
      </c>
      <c r="L53" s="36">
        <v>0</v>
      </c>
      <c r="M53" s="36">
        <f>IF(F47=0,IF(OR(H53="No",H53=""),0,IF(AND(F47=0,H53="Yes"),I53+J53,0)),IF(AND(F47=C47,H53="Yes"),I53,IF(H53="No",K53,0)))</f>
        <v>16</v>
      </c>
      <c r="N53" s="26" t="s">
        <v>230</v>
      </c>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7</v>
      </c>
      <c r="I54" s="36">
        <v>4</v>
      </c>
      <c r="J54" s="36">
        <v>12</v>
      </c>
      <c r="K54" s="36">
        <v>-12</v>
      </c>
      <c r="L54" s="36">
        <v>0</v>
      </c>
      <c r="M54" s="36">
        <f>IF(F47=0,IF(OR(H54="No",H54=""),0,IF(AND(F47=0,H54="Yes"),I54+J54,0)),IF(AND(F47=C47,H54="Yes"),I54,IF(H54="No",K54,0)))</f>
        <v>0</v>
      </c>
      <c r="N54" s="26"/>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7</v>
      </c>
      <c r="I55" s="36">
        <v>4</v>
      </c>
      <c r="J55" s="36">
        <v>12</v>
      </c>
      <c r="K55" s="36">
        <v>-12</v>
      </c>
      <c r="L55" s="36">
        <v>0</v>
      </c>
      <c r="M55" s="36">
        <f>IF(F47=0,IF(OR(H55="No",H55=""),0,IF(AND(F47=0,H55="Yes"),I55+J55,0)),IF(AND(F47=C47,H55="Yes"),I55,IF(H55="No",K55,0)))</f>
        <v>0</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t="s">
        <v>231</v>
      </c>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t="s">
        <v>214</v>
      </c>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10"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48" t="s">
        <v>6</v>
      </c>
      <c r="I63" s="34">
        <v>1</v>
      </c>
      <c r="J63" s="34">
        <v>3</v>
      </c>
      <c r="K63" s="34">
        <v>-3</v>
      </c>
      <c r="L63" s="33"/>
      <c r="M63" s="34">
        <f t="shared" ref="M63:M73" si="7">IF(F63=0,IF(OR(H63="No",H63=""),0,IF(AND(F63=0,H63="Yes"),I63+J63,0)),IF(AND(F63=C63,H63="Yes"),I63,IF(H63="No",K63,0)))</f>
        <v>1</v>
      </c>
      <c r="N63" s="49" t="s">
        <v>221</v>
      </c>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48" t="s">
        <v>6</v>
      </c>
      <c r="I64" s="34">
        <v>4</v>
      </c>
      <c r="J64" s="34">
        <v>12</v>
      </c>
      <c r="K64" s="34">
        <v>-12</v>
      </c>
      <c r="L64" s="33"/>
      <c r="M64" s="34">
        <f t="shared" si="7"/>
        <v>4</v>
      </c>
      <c r="N64" s="49" t="s">
        <v>225</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48" t="s">
        <v>6</v>
      </c>
      <c r="I65" s="34">
        <v>5</v>
      </c>
      <c r="J65" s="34">
        <v>15</v>
      </c>
      <c r="K65" s="34">
        <v>-15</v>
      </c>
      <c r="L65" s="33"/>
      <c r="M65" s="34">
        <f>IF(F64=0,IF(OR(H65="No",H65=""),0,IF(AND(F64=0,H65="Yes"),I65+J65,0)),IF(AND(F64=C64,H65="Yes"),I65,IF(H65="No",K65,0)))</f>
        <v>5</v>
      </c>
      <c r="N65" s="49" t="s">
        <v>225</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48"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48" t="s">
        <v>7</v>
      </c>
      <c r="I67" s="34">
        <v>4</v>
      </c>
      <c r="J67" s="34">
        <v>12</v>
      </c>
      <c r="K67" s="34">
        <v>-12</v>
      </c>
      <c r="L67" s="33"/>
      <c r="M67" s="34">
        <f t="shared" si="7"/>
        <v>0</v>
      </c>
      <c r="N67" s="51"/>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48" t="s">
        <v>6</v>
      </c>
      <c r="I68" s="34">
        <v>4</v>
      </c>
      <c r="J68" s="34">
        <v>12</v>
      </c>
      <c r="K68" s="34">
        <v>-12</v>
      </c>
      <c r="L68" s="33"/>
      <c r="M68" s="34">
        <f t="shared" si="7"/>
        <v>4</v>
      </c>
      <c r="N68" s="49" t="s">
        <v>234</v>
      </c>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48" t="s">
        <v>6</v>
      </c>
      <c r="I69" s="34">
        <v>3</v>
      </c>
      <c r="J69" s="34">
        <v>9</v>
      </c>
      <c r="K69" s="34">
        <v>-9</v>
      </c>
      <c r="L69" s="33"/>
      <c r="M69" s="34">
        <f t="shared" si="7"/>
        <v>3</v>
      </c>
      <c r="N69" s="49" t="s">
        <v>232</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48" t="s">
        <v>6</v>
      </c>
      <c r="I70" s="34">
        <v>8</v>
      </c>
      <c r="J70" s="34">
        <v>24</v>
      </c>
      <c r="K70" s="34">
        <v>-120</v>
      </c>
      <c r="L70" s="33"/>
      <c r="M70" s="34">
        <f t="shared" si="7"/>
        <v>8</v>
      </c>
      <c r="N70" s="49" t="s">
        <v>233</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48"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48" t="s">
        <v>6</v>
      </c>
      <c r="I73" s="34">
        <v>3</v>
      </c>
      <c r="J73" s="34">
        <v>9</v>
      </c>
      <c r="K73" s="34">
        <v>-9</v>
      </c>
      <c r="L73" s="33"/>
      <c r="M73" s="34">
        <f t="shared" si="7"/>
        <v>3</v>
      </c>
      <c r="N73" s="49" t="s">
        <v>213</v>
      </c>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t="s">
        <v>8</v>
      </c>
      <c r="I76" s="34">
        <v>4</v>
      </c>
      <c r="J76" s="34">
        <v>12</v>
      </c>
      <c r="K76" s="34">
        <v>-12</v>
      </c>
      <c r="L76" s="33"/>
      <c r="M76" s="34">
        <f>IF(F73=0,IF(OR(H76="No",H76=""),0,IF(AND(F73=0,H76="Yes"),I76+J76,0)),IF(AND(F73=C73,H76="Yes"),I76,IF(H76="No",K76,0)))</f>
        <v>0</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55"/>
      <c r="B80" s="55"/>
      <c r="C80" s="55"/>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81</v>
      </c>
      <c r="H81" s="59" t="s">
        <v>107</v>
      </c>
      <c r="I81" s="3">
        <f>SUM(I13:I15,I17:I24)+IF(AND(B15="Yes",H16="N/A"),L16,I16)+IF(AND(B25="Yes",H25="N/A"),L25,I25)</f>
        <v>30</v>
      </c>
      <c r="J81" s="2">
        <f>SUM(J14:J15,J17:J23,C24,C25)+IF(H16="N/A",L16,0)+IF(H25="N/A",L25-J25,0)</f>
        <v>87</v>
      </c>
      <c r="M81" s="2">
        <f>SUM(M13:M25)</f>
        <v>27</v>
      </c>
    </row>
    <row r="82" spans="1:15" x14ac:dyDescent="0.2">
      <c r="B82" s="54"/>
      <c r="D82" s="59" t="s">
        <v>108</v>
      </c>
      <c r="E82" s="2">
        <f>SUM(C28,C34:C36,C42,C47,C60)+IF(H40="N/A",L40-J40,0)+IF(H43="N/A",L43-J43,0)+IF(H44="N/A",L44-J44,0)+IF(H48="N/A",L48-J48,0)+IF(H50="N/A",L50-J50,0)+IF(H53="N/A",L53-J53,0)+IF(H54="N/A",L54-J54)+IF(H55="N/A",L55-J55,0)+IF(H56="N/A",L56-J56,0)+IF(H57="N/A",L57-J57,0)+IF(H59="N/A",L59-J59,0)</f>
        <v>306</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126</v>
      </c>
      <c r="H82" s="59" t="s">
        <v>109</v>
      </c>
      <c r="I82" s="3">
        <f>SUM(I28:I39,I41:I42,I45,I47,I49,I51:I52,I58,I60)+IF(H40="N/A",0,I40)+IF(H43="N/A",0,I43)+IF(H44="N/A",0,I44)+IF(H48="N/A",0,I48)+IF(H50="N/A",0,I50)+IF(H53="N/A",0,I53)+IF(H54="N/A",0,I54)+IF(H55="N/A",0,I55)+IF(H56="N/A",0,I56)+IF(H57="N/A",0,I57)+IF(H59="N/A",0,I59)</f>
        <v>102</v>
      </c>
      <c r="J82" s="2">
        <f>SUM(J28:J45,J47:J60)-IF(H40="N/A",J40,0)-IF(H43="N/A",J43,0)-IF(H44="N/A",J44,0)-IF(H48="N/A",J48,0)-IF(H50="N/A",J50,0)-IF(H53="N/A",J53,0)-IF(H54="N/A",J54)-IF(H55="N/A",J55,0)-IF(H56="N/A",J56,0)-IF(H57="N/A",J57,0)-IF(H59="N/A",J59,0)</f>
        <v>306</v>
      </c>
      <c r="M82" s="2">
        <f>SUM(M28:M45,M47:M60)</f>
        <v>138</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39</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387</v>
      </c>
      <c r="D86" s="2"/>
      <c r="E86" s="1">
        <f>IF(F86&gt;0,ROUND(((100*F86/J86)+F12+F46),0),0)</f>
        <v>41</v>
      </c>
      <c r="F86" s="1">
        <f>IF(AND(B28="",B34="",B35="",B36="",B42="",B47="",B60=""),0,SUM(F81,F82))</f>
        <v>207</v>
      </c>
      <c r="G86" s="59" t="s">
        <v>120</v>
      </c>
      <c r="H86" s="1">
        <v>25</v>
      </c>
      <c r="I86" s="2">
        <f>I81+I82</f>
        <v>132</v>
      </c>
      <c r="J86" s="3">
        <f>I81+I82+J81+J82</f>
        <v>525</v>
      </c>
      <c r="L86" s="1">
        <f>IF(M86=0,0,ROUND(((100*M86/J86)+M12+M46),0))</f>
        <v>31</v>
      </c>
      <c r="M86" s="1">
        <f>IF(AND(H28="",H29="",H30="",H31="",H32="",H33="",H34="",H35="",H36="",H37="",H38="",H39="",H40="",H41="",H42="",H43="",H44="",H45="",H47="",H48="",H49="",H50="",H51="",H52="",H53="",H54="",H55="",H56="",H57="",H58="",H59="",H60=""),0,SUM(M81,M82))</f>
        <v>165</v>
      </c>
    </row>
    <row r="87" spans="1:15" x14ac:dyDescent="0.2">
      <c r="A87" s="59" t="s">
        <v>121</v>
      </c>
      <c r="B87" s="1">
        <v>75</v>
      </c>
      <c r="C87" s="2">
        <f>SUM(C14:C15,C17:C19,C24,C25,C63:C64,C66:C73)+IF(H16="N/A",L16,0)+IF(H25="N/A",L25-J25,0)+IF(H66="N/A",L66-J66,0)+IF(H71="N/A",L71-J71,0)</f>
        <v>252</v>
      </c>
      <c r="D87" s="2"/>
      <c r="E87" s="1">
        <f>IF(F87&gt;0,ROUND(((100*F87/J87)+F12),0),0)</f>
        <v>58</v>
      </c>
      <c r="F87" s="1">
        <f>IF(AND(B63="",B64="",B66="",B67="",B68="",B69="",B70="",B71="",B72="",B73=""),0,SUM(F81,F83))</f>
        <v>198</v>
      </c>
      <c r="G87" s="59" t="s">
        <v>121</v>
      </c>
      <c r="H87" s="1">
        <v>25</v>
      </c>
      <c r="I87" s="1">
        <f>I81+I83</f>
        <v>89</v>
      </c>
      <c r="J87" s="3">
        <f>I81+I83+J81+J83</f>
        <v>353</v>
      </c>
      <c r="L87" s="1">
        <f>IF(M87=0,0,ROUND(((100*M87/J87)+M12),0))</f>
        <v>19</v>
      </c>
      <c r="M87" s="1">
        <f>IF(AND(H63="",H64="",H65="",H66="",H67="",H68="",H69="",H70="",H71="",H72="",H73="",H74="",H75="",H76="",H77=""),0,SUM(M81,M83))</f>
        <v>66</v>
      </c>
    </row>
    <row r="88" spans="1:15" x14ac:dyDescent="0.2">
      <c r="E88" s="67"/>
    </row>
    <row r="91" spans="1:15" x14ac:dyDescent="0.2">
      <c r="F91" s="4"/>
      <c r="H91" s="2" t="s">
        <v>122</v>
      </c>
    </row>
    <row r="92" spans="1:15" x14ac:dyDescent="0.2">
      <c r="G92" s="59" t="s">
        <v>120</v>
      </c>
      <c r="H92" s="1">
        <f>IF(E86+L86&lt;0,0,IF(E86+L86&gt;100,100,E86+L86))</f>
        <v>72</v>
      </c>
    </row>
    <row r="93" spans="1:15" x14ac:dyDescent="0.2">
      <c r="G93" s="59" t="s">
        <v>121</v>
      </c>
      <c r="H93" s="1">
        <f>IF((E87+L87)&lt;0,0,IF(E87+L87&gt;100,100,E87+L87))</f>
        <v>77</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ageMargins left="0.7" right="0.7" top="0.75" bottom="0.75" header="0.3" footer="0.3"/>
  <pageSetup orientation="portrait" r:id="rId1"/>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444</v>
      </c>
      <c r="C1" s="101"/>
      <c r="D1" s="101"/>
      <c r="E1" s="101"/>
      <c r="F1" s="101"/>
      <c r="G1" s="101"/>
    </row>
    <row r="2" spans="1:17" x14ac:dyDescent="0.2">
      <c r="A2" s="76" t="s">
        <v>1</v>
      </c>
      <c r="B2" s="100" t="s">
        <v>438</v>
      </c>
      <c r="C2" s="101"/>
      <c r="D2" s="101"/>
      <c r="E2" s="101"/>
      <c r="F2" s="101"/>
      <c r="G2" s="101"/>
    </row>
    <row r="3" spans="1:17" x14ac:dyDescent="0.2">
      <c r="A3" s="76" t="s">
        <v>2</v>
      </c>
      <c r="B3" s="100" t="s">
        <v>434</v>
      </c>
      <c r="C3" s="101"/>
      <c r="D3" s="101"/>
      <c r="E3" s="101"/>
      <c r="F3" s="101"/>
      <c r="G3" s="101"/>
      <c r="N3" s="5"/>
    </row>
    <row r="4" spans="1:17" x14ac:dyDescent="0.2">
      <c r="A4" s="76" t="s">
        <v>3</v>
      </c>
      <c r="B4" s="100" t="s">
        <v>433</v>
      </c>
      <c r="C4" s="101"/>
      <c r="D4" s="101"/>
      <c r="E4" s="101"/>
      <c r="F4" s="101"/>
      <c r="G4" s="101"/>
    </row>
    <row r="5" spans="1:17" x14ac:dyDescent="0.2">
      <c r="A5" s="76" t="s">
        <v>4</v>
      </c>
      <c r="B5" s="100" t="s">
        <v>433</v>
      </c>
      <c r="C5" s="101"/>
      <c r="D5" s="101"/>
      <c r="E5" s="101"/>
      <c r="F5" s="101"/>
      <c r="G5" s="101"/>
    </row>
    <row r="7" spans="1:17" ht="23.25" x14ac:dyDescent="0.2">
      <c r="A7" s="96" t="s">
        <v>5</v>
      </c>
      <c r="B7" s="97"/>
      <c r="C7" s="97"/>
      <c r="D7" s="97"/>
      <c r="E7" s="97"/>
      <c r="F7" s="97"/>
      <c r="G7" s="97"/>
      <c r="H7" s="6">
        <f>IF(AND(H92=0,H93=0),0,IF(AND(H92&gt;0,H93&gt;0),((H92+H93)/2),IF(H93&gt;0,H93,H92)))</f>
        <v>76</v>
      </c>
    </row>
    <row r="8" spans="1:17" ht="12" customHeight="1" x14ac:dyDescent="0.2">
      <c r="A8" s="7"/>
      <c r="B8" s="8"/>
      <c r="C8" s="8"/>
      <c r="D8" s="8"/>
      <c r="E8" s="8"/>
      <c r="F8" s="8"/>
      <c r="G8" s="8"/>
      <c r="H8" s="6"/>
    </row>
    <row r="9" spans="1:17" ht="7.5" customHeight="1" x14ac:dyDescent="0.2">
      <c r="B9" s="9"/>
      <c r="J9" s="2" t="s">
        <v>6</v>
      </c>
      <c r="K9" s="2" t="s">
        <v>7</v>
      </c>
      <c r="L9" s="2" t="s">
        <v>8</v>
      </c>
    </row>
    <row r="10" spans="1:17" ht="63" x14ac:dyDescent="0.2">
      <c r="A10" s="10" t="s">
        <v>9</v>
      </c>
      <c r="B10" s="11" t="s">
        <v>10</v>
      </c>
      <c r="C10" s="12" t="s">
        <v>6</v>
      </c>
      <c r="D10" s="13" t="s">
        <v>7</v>
      </c>
      <c r="E10" s="14" t="s">
        <v>8</v>
      </c>
      <c r="F10" s="13" t="s">
        <v>11</v>
      </c>
      <c r="G10" s="10"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217</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235</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236</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6</v>
      </c>
      <c r="C18" s="32">
        <v>6</v>
      </c>
      <c r="D18" s="32">
        <v>0</v>
      </c>
      <c r="E18" s="33"/>
      <c r="F18" s="34">
        <f t="shared" si="0"/>
        <v>6</v>
      </c>
      <c r="G18" s="35" t="s">
        <v>25</v>
      </c>
      <c r="H18" s="31" t="s">
        <v>6</v>
      </c>
      <c r="I18" s="36">
        <v>2</v>
      </c>
      <c r="J18" s="36">
        <v>6</v>
      </c>
      <c r="K18" s="36">
        <v>-6</v>
      </c>
      <c r="L18" s="37"/>
      <c r="M18" s="36">
        <f>IF(F18=0,IF(OR(H18="No",H18=""),0,IF(AND(F18=0,H18="Yes"),I18+J18,0)),IF(AND(F18=C18,H18="Yes"),I18,IF(H18="No",K18,0)))</f>
        <v>2</v>
      </c>
      <c r="N18" s="26" t="s">
        <v>237</v>
      </c>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t="s">
        <v>216</v>
      </c>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t="s">
        <v>175</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t="s">
        <v>238</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6</v>
      </c>
      <c r="I23" s="36">
        <v>4</v>
      </c>
      <c r="J23" s="36">
        <v>12</v>
      </c>
      <c r="K23" s="36">
        <v>-12</v>
      </c>
      <c r="L23" s="37"/>
      <c r="M23" s="36">
        <f>IF(F19=0,IF(OR(H23="No",H23=""),0,IF(AND(F19=0,H23="Yes"),I23+J23,0)),IF(AND(F19=C19,H23="Yes"),I23,IF(H23="No",K23,0)))</f>
        <v>4</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6</v>
      </c>
      <c r="C24" s="34">
        <v>9</v>
      </c>
      <c r="D24" s="34">
        <v>0</v>
      </c>
      <c r="E24" s="34"/>
      <c r="F24" s="34">
        <f t="shared" ref="F24" si="1">IF(B24="Yes",C24,D24)</f>
        <v>9</v>
      </c>
      <c r="G24" s="19" t="s">
        <v>33</v>
      </c>
      <c r="H24" s="31" t="s">
        <v>6</v>
      </c>
      <c r="I24" s="36">
        <v>3</v>
      </c>
      <c r="J24" s="36">
        <v>9</v>
      </c>
      <c r="K24" s="36">
        <v>-9</v>
      </c>
      <c r="L24" s="37"/>
      <c r="M24" s="36">
        <f>IF(F24=0,IF(OR(H24="No",H24=""),0,IF(AND(F24=0,H24="Yes"),I24+J24,0)),IF(AND(F24=C24,H24="Yes"),I24,IF(H24="No",K24,0)))</f>
        <v>3</v>
      </c>
      <c r="N24" s="43"/>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6</v>
      </c>
      <c r="C25" s="32">
        <v>0</v>
      </c>
      <c r="D25" s="32">
        <v>0</v>
      </c>
      <c r="E25" s="33"/>
      <c r="F25" s="34">
        <f>IF(B25="Yes",C25,D25)</f>
        <v>0</v>
      </c>
      <c r="G25" s="35" t="s">
        <v>35</v>
      </c>
      <c r="H25" s="31" t="s">
        <v>6</v>
      </c>
      <c r="I25" s="36">
        <v>0</v>
      </c>
      <c r="J25" s="36">
        <v>0</v>
      </c>
      <c r="K25" s="36">
        <v>-111</v>
      </c>
      <c r="L25" s="36">
        <v>0</v>
      </c>
      <c r="M25" s="41">
        <f>IF(F25=0,IF(H25="No",K25,IF(H25="Yes",I25+J25,IF(H25="No",K25,0))),IF(AND(F25=C25,H25="Yes"),I25,IF(H25="No",K25,0)))</f>
        <v>0</v>
      </c>
      <c r="N25" s="26"/>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10" t="s">
        <v>37</v>
      </c>
      <c r="B27" s="44"/>
      <c r="C27" s="22"/>
      <c r="D27" s="22"/>
      <c r="E27" s="22"/>
      <c r="F27" s="22"/>
      <c r="G27" s="45"/>
      <c r="H27" s="45"/>
      <c r="I27" s="22"/>
      <c r="J27" s="22"/>
      <c r="K27" s="22"/>
      <c r="L27" s="22"/>
      <c r="M27" s="22"/>
      <c r="N27" s="28"/>
      <c r="P27" s="29"/>
      <c r="Q27" s="3"/>
    </row>
    <row r="28" spans="1:17" ht="40.5" customHeight="1" x14ac:dyDescent="0.2">
      <c r="A28" s="30" t="s">
        <v>38</v>
      </c>
      <c r="B28" s="31" t="s">
        <v>7</v>
      </c>
      <c r="C28" s="32">
        <v>54</v>
      </c>
      <c r="D28" s="32">
        <v>0</v>
      </c>
      <c r="E28" s="33"/>
      <c r="F28" s="34">
        <f t="shared" ref="F28:F36" si="2">IF(B28="Yes",C28,D28)</f>
        <v>0</v>
      </c>
      <c r="G28" s="35" t="s">
        <v>39</v>
      </c>
      <c r="H28" s="31" t="s">
        <v>6</v>
      </c>
      <c r="I28" s="36">
        <v>3</v>
      </c>
      <c r="J28" s="36">
        <v>9</v>
      </c>
      <c r="K28" s="36">
        <v>-9</v>
      </c>
      <c r="L28" s="37"/>
      <c r="M28" s="36">
        <f>IF(F28=0,IF(OR(H28="No",H28=""),0,IF(AND(F28=0,H28="Yes"),I28+J28,0)),IF(AND(F28=C28,H28="Yes"),I28,IF(H28="No",K28,0)))</f>
        <v>12</v>
      </c>
      <c r="N28" s="26" t="s">
        <v>223</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7</v>
      </c>
      <c r="I29" s="36">
        <v>3</v>
      </c>
      <c r="J29" s="36">
        <v>9</v>
      </c>
      <c r="K29" s="36">
        <v>-9</v>
      </c>
      <c r="L29" s="37"/>
      <c r="M29" s="36">
        <f>IF(F28=0,IF(OR(H29="No",H29=""),0,IF(AND(F28=0,H29="Yes"),I29+J29,0)),IF(AND(F28=C28,H29="Yes"),I29,IF(H29="No",K29,0)))</f>
        <v>0</v>
      </c>
      <c r="N29" s="26"/>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12</v>
      </c>
      <c r="N30" s="26" t="s">
        <v>224</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12</v>
      </c>
      <c r="N31" s="26" t="s">
        <v>222</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12</v>
      </c>
      <c r="N33" s="26" t="s">
        <v>239</v>
      </c>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
        <v>218</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7</v>
      </c>
      <c r="I36" s="36">
        <v>4</v>
      </c>
      <c r="J36" s="36">
        <v>12</v>
      </c>
      <c r="K36" s="36">
        <v>-24</v>
      </c>
      <c r="L36" s="37"/>
      <c r="M36" s="36">
        <f>IF(F36=0,IF(OR(H36="No",H36=""),0,IF(AND(F36=0,H36="Yes"),I36+J36,0)),IF(AND(F36=C36,H36="Yes"),I36,IF(H36="No",K36,0)))</f>
        <v>-24</v>
      </c>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6</v>
      </c>
      <c r="I37" s="36">
        <v>10</v>
      </c>
      <c r="J37" s="36">
        <v>30</v>
      </c>
      <c r="K37" s="36">
        <v>-180</v>
      </c>
      <c r="L37" s="37"/>
      <c r="M37" s="41">
        <f>IF(F36=0,IF(H37="No",K37,IF(H37="Yes",I37+J37,IF(H37="No",K37,0))),IF(AND(F36=C36,H37="Yes"),I37,IF(H37="No",K37,0)))</f>
        <v>10</v>
      </c>
      <c r="N37" s="26" t="s">
        <v>226</v>
      </c>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t="s">
        <v>227</v>
      </c>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8</v>
      </c>
      <c r="N39" s="26" t="s">
        <v>226</v>
      </c>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t="s">
        <v>226</v>
      </c>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7</v>
      </c>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4"/>
        <v>12</v>
      </c>
      <c r="N47" s="26" t="s">
        <v>229</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8</v>
      </c>
      <c r="I50" s="36">
        <v>3</v>
      </c>
      <c r="J50" s="36">
        <v>9</v>
      </c>
      <c r="K50" s="36">
        <v>-9</v>
      </c>
      <c r="L50" s="36">
        <v>0</v>
      </c>
      <c r="M50" s="36">
        <f>IF(F47=0,IF(OR(H50="No",H50=""),0,IF(AND(F47=0,H50="Yes"),I50+J50,0)),IF(AND(F47=C47,H50="Yes"),I50,IF(H50="No",K50,0)))</f>
        <v>0</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t="s">
        <v>6</v>
      </c>
      <c r="I52" s="36">
        <v>5</v>
      </c>
      <c r="J52" s="36">
        <v>15</v>
      </c>
      <c r="K52" s="36">
        <v>-15</v>
      </c>
      <c r="L52" s="37"/>
      <c r="M52" s="36">
        <f>IF(F47=0,IF(OR(H52="No",H52=""),0,IF(AND(F47=0,H52="Yes"),I52+J52,0)),IF(AND(F47=C47,H52="Yes"),I52,IF(H52="No",K52,0)))</f>
        <v>20</v>
      </c>
      <c r="N52" s="26" t="s">
        <v>242</v>
      </c>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6</v>
      </c>
      <c r="I53" s="36">
        <v>4</v>
      </c>
      <c r="J53" s="36">
        <v>12</v>
      </c>
      <c r="K53" s="36">
        <v>-12</v>
      </c>
      <c r="L53" s="36">
        <v>0</v>
      </c>
      <c r="M53" s="36">
        <f>IF(F47=0,IF(OR(H53="No",H53=""),0,IF(AND(F47=0,H53="Yes"),I53+J53,0)),IF(AND(F47=C47,H53="Yes"),I53,IF(H53="No",K53,0)))</f>
        <v>16</v>
      </c>
      <c r="N53" s="26" t="s">
        <v>230</v>
      </c>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7</v>
      </c>
      <c r="I54" s="36">
        <v>4</v>
      </c>
      <c r="J54" s="36">
        <v>12</v>
      </c>
      <c r="K54" s="36">
        <v>-12</v>
      </c>
      <c r="L54" s="36">
        <v>0</v>
      </c>
      <c r="M54" s="36">
        <f>IF(F47=0,IF(OR(H54="No",H54=""),0,IF(AND(F47=0,H54="Yes"),I54+J54,0)),IF(AND(F47=C47,H54="Yes"),I54,IF(H54="No",K54,0)))</f>
        <v>0</v>
      </c>
      <c r="N54" s="26"/>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7</v>
      </c>
      <c r="I55" s="36">
        <v>4</v>
      </c>
      <c r="J55" s="36">
        <v>12</v>
      </c>
      <c r="K55" s="36">
        <v>-12</v>
      </c>
      <c r="L55" s="36">
        <v>0</v>
      </c>
      <c r="M55" s="36">
        <f>IF(F47=0,IF(OR(H55="No",H55=""),0,IF(AND(F47=0,H55="Yes"),I55+J55,0)),IF(AND(F47=C47,H55="Yes"),I55,IF(H55="No",K55,0)))</f>
        <v>0</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t="s">
        <v>231</v>
      </c>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t="s">
        <v>240</v>
      </c>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10"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48" t="s">
        <v>6</v>
      </c>
      <c r="I63" s="34">
        <v>1</v>
      </c>
      <c r="J63" s="34">
        <v>3</v>
      </c>
      <c r="K63" s="34">
        <v>-3</v>
      </c>
      <c r="L63" s="33"/>
      <c r="M63" s="34">
        <f t="shared" ref="M63:M73" si="7">IF(F63=0,IF(OR(H63="No",H63=""),0,IF(AND(F63=0,H63="Yes"),I63+J63,0)),IF(AND(F63=C63,H63="Yes"),I63,IF(H63="No",K63,0)))</f>
        <v>1</v>
      </c>
      <c r="N63" s="49" t="s">
        <v>221</v>
      </c>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48" t="s">
        <v>6</v>
      </c>
      <c r="I64" s="34">
        <v>4</v>
      </c>
      <c r="J64" s="34">
        <v>12</v>
      </c>
      <c r="K64" s="34">
        <v>-12</v>
      </c>
      <c r="L64" s="33"/>
      <c r="M64" s="34">
        <f t="shared" si="7"/>
        <v>4</v>
      </c>
      <c r="N64" s="49" t="s">
        <v>225</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48" t="s">
        <v>6</v>
      </c>
      <c r="I65" s="34">
        <v>5</v>
      </c>
      <c r="J65" s="34">
        <v>15</v>
      </c>
      <c r="K65" s="34">
        <v>-15</v>
      </c>
      <c r="L65" s="33"/>
      <c r="M65" s="34">
        <f>IF(F64=0,IF(OR(H65="No",H65=""),0,IF(AND(F64=0,H65="Yes"),I65+J65,0)),IF(AND(F64=C64,H65="Yes"),I65,IF(H65="No",K65,0)))</f>
        <v>5</v>
      </c>
      <c r="N65" s="49" t="s">
        <v>225</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48"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48" t="s">
        <v>7</v>
      </c>
      <c r="I67" s="34">
        <v>4</v>
      </c>
      <c r="J67" s="34">
        <v>12</v>
      </c>
      <c r="K67" s="34">
        <v>-12</v>
      </c>
      <c r="L67" s="33"/>
      <c r="M67" s="34">
        <f t="shared" si="7"/>
        <v>0</v>
      </c>
      <c r="N67" s="51"/>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48" t="s">
        <v>6</v>
      </c>
      <c r="I68" s="34">
        <v>4</v>
      </c>
      <c r="J68" s="34">
        <v>12</v>
      </c>
      <c r="K68" s="34">
        <v>-12</v>
      </c>
      <c r="L68" s="33"/>
      <c r="M68" s="34">
        <f t="shared" si="7"/>
        <v>4</v>
      </c>
      <c r="N68" s="49" t="s">
        <v>234</v>
      </c>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48" t="s">
        <v>6</v>
      </c>
      <c r="I69" s="34">
        <v>3</v>
      </c>
      <c r="J69" s="34">
        <v>9</v>
      </c>
      <c r="K69" s="34">
        <v>-9</v>
      </c>
      <c r="L69" s="33"/>
      <c r="M69" s="34">
        <f t="shared" si="7"/>
        <v>3</v>
      </c>
      <c r="N69" s="49" t="s">
        <v>232</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48" t="s">
        <v>6</v>
      </c>
      <c r="I70" s="34">
        <v>8</v>
      </c>
      <c r="J70" s="34">
        <v>24</v>
      </c>
      <c r="K70" s="34">
        <v>-120</v>
      </c>
      <c r="L70" s="33"/>
      <c r="M70" s="34">
        <f t="shared" si="7"/>
        <v>8</v>
      </c>
      <c r="N70" s="49" t="s">
        <v>233</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48"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48" t="s">
        <v>6</v>
      </c>
      <c r="I73" s="34">
        <v>3</v>
      </c>
      <c r="J73" s="34">
        <v>9</v>
      </c>
      <c r="K73" s="34">
        <v>-9</v>
      </c>
      <c r="L73" s="33"/>
      <c r="M73" s="34">
        <f t="shared" si="7"/>
        <v>3</v>
      </c>
      <c r="N73" s="49" t="s">
        <v>241</v>
      </c>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t="s">
        <v>8</v>
      </c>
      <c r="I76" s="34">
        <v>4</v>
      </c>
      <c r="J76" s="34">
        <v>12</v>
      </c>
      <c r="K76" s="34">
        <v>-12</v>
      </c>
      <c r="L76" s="33"/>
      <c r="M76" s="34">
        <f>IF(F73=0,IF(OR(H76="No",H76=""),0,IF(AND(F73=0,H76="Yes"),I76+J76,0)),IF(AND(F73=C73,H76="Yes"),I76,IF(H76="No",K76,0)))</f>
        <v>0</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55"/>
      <c r="B80" s="55"/>
      <c r="C80" s="55"/>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81</v>
      </c>
      <c r="H81" s="59" t="s">
        <v>107</v>
      </c>
      <c r="I81" s="3">
        <f>SUM(I13:I15,I17:I24)+IF(AND(B15="Yes",H16="N/A"),L16,I16)+IF(AND(B25="Yes",H25="N/A"),L25,I25)</f>
        <v>30</v>
      </c>
      <c r="J81" s="2">
        <f>SUM(J14:J15,J17:J23,C24,C25)+IF(H16="N/A",L16,0)+IF(H25="N/A",L25-J25,0)</f>
        <v>87</v>
      </c>
      <c r="M81" s="2">
        <f>SUM(M13:M25)</f>
        <v>27</v>
      </c>
    </row>
    <row r="82" spans="1:15" x14ac:dyDescent="0.2">
      <c r="B82" s="54"/>
      <c r="D82" s="59" t="s">
        <v>108</v>
      </c>
      <c r="E82" s="2">
        <f>SUM(C28,C34:C36,C42,C47,C60)+IF(H40="N/A",L40-J40,0)+IF(H43="N/A",L43-J43,0)+IF(H44="N/A",L44-J44,0)+IF(H48="N/A",L48-J48,0)+IF(H50="N/A",L50-J50,0)+IF(H53="N/A",L53-J53,0)+IF(H54="N/A",L54-J54)+IF(H55="N/A",L55-J55,0)+IF(H56="N/A",L56-J56,0)+IF(H57="N/A",L57-J57,0)+IF(H59="N/A",L59-J59,0)</f>
        <v>306</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126</v>
      </c>
      <c r="H82" s="59" t="s">
        <v>109</v>
      </c>
      <c r="I82" s="3">
        <f>SUM(I28:I39,I41:I42,I45,I47,I49,I51:I52,I58,I60)+IF(H40="N/A",0,I40)+IF(H43="N/A",0,I43)+IF(H44="N/A",0,I44)+IF(H48="N/A",0,I48)+IF(H50="N/A",0,I50)+IF(H53="N/A",0,I53)+IF(H54="N/A",0,I54)+IF(H55="N/A",0,I55)+IF(H56="N/A",0,I56)+IF(H57="N/A",0,I57)+IF(H59="N/A",0,I59)</f>
        <v>102</v>
      </c>
      <c r="J82" s="2">
        <f>SUM(J28:J45,J47:J60)-IF(H40="N/A",J40,0)-IF(H43="N/A",J43,0)-IF(H44="N/A",J44,0)-IF(H48="N/A",J48,0)-IF(H50="N/A",J50,0)-IF(H53="N/A",J53,0)-IF(H54="N/A",J54)-IF(H55="N/A",J55,0)-IF(H56="N/A",J56,0)-IF(H57="N/A",J57,0)-IF(H59="N/A",J59,0)</f>
        <v>306</v>
      </c>
      <c r="M82" s="2">
        <f>SUM(M28:M45,M47:M60)</f>
        <v>150</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39</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387</v>
      </c>
      <c r="D86" s="2"/>
      <c r="E86" s="1">
        <f>IF(F86&gt;0,ROUND(((100*F86/J86)+F12+F46),0),0)</f>
        <v>41</v>
      </c>
      <c r="F86" s="1">
        <f>IF(AND(B28="",B34="",B35="",B36="",B42="",B47="",B60=""),0,SUM(F81,F82))</f>
        <v>207</v>
      </c>
      <c r="G86" s="59" t="s">
        <v>120</v>
      </c>
      <c r="H86" s="1">
        <v>25</v>
      </c>
      <c r="I86" s="2">
        <f>I81+I82</f>
        <v>132</v>
      </c>
      <c r="J86" s="3">
        <f>I81+I82+J81+J82</f>
        <v>525</v>
      </c>
      <c r="L86" s="1">
        <f>IF(M86=0,0,ROUND(((100*M86/J86)+M12+M46),0))</f>
        <v>34</v>
      </c>
      <c r="M86" s="1">
        <f>IF(AND(H28="",H29="",H30="",H31="",H32="",H33="",H34="",H35="",H36="",H37="",H38="",H39="",H40="",H41="",H42="",H43="",H44="",H45="",H47="",H48="",H49="",H50="",H51="",H52="",H53="",H54="",H55="",H56="",H57="",H58="",H59="",H60=""),0,SUM(M81,M82))</f>
        <v>177</v>
      </c>
    </row>
    <row r="87" spans="1:15" x14ac:dyDescent="0.2">
      <c r="A87" s="59" t="s">
        <v>121</v>
      </c>
      <c r="B87" s="1">
        <v>75</v>
      </c>
      <c r="C87" s="2">
        <f>SUM(C14:C15,C17:C19,C24,C25,C63:C64,C66:C73)+IF(H16="N/A",L16,0)+IF(H25="N/A",L25-J25,0)+IF(H66="N/A",L66-J66,0)+IF(H71="N/A",L71-J71,0)</f>
        <v>252</v>
      </c>
      <c r="D87" s="2"/>
      <c r="E87" s="1">
        <f>IF(F87&gt;0,ROUND(((100*F87/J87)+F12),0),0)</f>
        <v>58</v>
      </c>
      <c r="F87" s="1">
        <f>IF(AND(B63="",B64="",B66="",B67="",B68="",B69="",B70="",B71="",B72="",B73=""),0,SUM(F81,F83))</f>
        <v>198</v>
      </c>
      <c r="G87" s="59" t="s">
        <v>121</v>
      </c>
      <c r="H87" s="1">
        <v>25</v>
      </c>
      <c r="I87" s="1">
        <f>I81+I83</f>
        <v>89</v>
      </c>
      <c r="J87" s="3">
        <f>I81+I83+J81+J83</f>
        <v>353</v>
      </c>
      <c r="L87" s="1">
        <f>IF(M87=0,0,ROUND(((100*M87/J87)+M12),0))</f>
        <v>19</v>
      </c>
      <c r="M87" s="1">
        <f>IF(AND(H63="",H64="",H65="",H66="",H67="",H68="",H69="",H70="",H71="",H72="",H73="",H74="",H75="",H76="",H77=""),0,SUM(M81,M83))</f>
        <v>66</v>
      </c>
    </row>
    <row r="88" spans="1:15" x14ac:dyDescent="0.2">
      <c r="E88" s="67"/>
    </row>
    <row r="91" spans="1:15" x14ac:dyDescent="0.2">
      <c r="F91" s="4"/>
      <c r="H91" s="2" t="s">
        <v>122</v>
      </c>
    </row>
    <row r="92" spans="1:15" x14ac:dyDescent="0.2">
      <c r="G92" s="59" t="s">
        <v>120</v>
      </c>
      <c r="H92" s="1">
        <f>IF(E86+L86&lt;0,0,IF(E86+L86&gt;100,100,E86+L86))</f>
        <v>75</v>
      </c>
    </row>
    <row r="93" spans="1:15" x14ac:dyDescent="0.2">
      <c r="G93" s="59" t="s">
        <v>121</v>
      </c>
      <c r="H93" s="1">
        <f>IF((E87+L87)&lt;0,0,IF(E87+L87&gt;100,100,E87+L87))</f>
        <v>77</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H28:H60 H63:H77 H13:H25">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ageMargins left="0.7" right="0.7" top="0.75" bottom="0.75" header="0.3" footer="0.3"/>
  <legacyDrawing r:id="rId1"/>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445</v>
      </c>
      <c r="C1" s="101"/>
      <c r="D1" s="101"/>
      <c r="E1" s="101"/>
      <c r="F1" s="101"/>
      <c r="G1" s="101"/>
    </row>
    <row r="2" spans="1:17" x14ac:dyDescent="0.2">
      <c r="A2" s="76" t="s">
        <v>1</v>
      </c>
      <c r="B2" s="100" t="s">
        <v>446</v>
      </c>
      <c r="C2" s="101"/>
      <c r="D2" s="101"/>
      <c r="E2" s="101"/>
      <c r="F2" s="101"/>
      <c r="G2" s="101"/>
    </row>
    <row r="3" spans="1:17" x14ac:dyDescent="0.2">
      <c r="A3" s="76" t="s">
        <v>2</v>
      </c>
      <c r="B3" s="100" t="s">
        <v>434</v>
      </c>
      <c r="C3" s="101"/>
      <c r="D3" s="101"/>
      <c r="E3" s="101"/>
      <c r="F3" s="101"/>
      <c r="G3" s="101"/>
      <c r="N3" s="5"/>
    </row>
    <row r="4" spans="1:17" x14ac:dyDescent="0.2">
      <c r="A4" s="76" t="s">
        <v>3</v>
      </c>
      <c r="B4" s="100" t="s">
        <v>433</v>
      </c>
      <c r="C4" s="101"/>
      <c r="D4" s="101"/>
      <c r="E4" s="101"/>
      <c r="F4" s="101"/>
      <c r="G4" s="101"/>
    </row>
    <row r="5" spans="1:17" x14ac:dyDescent="0.2">
      <c r="A5" s="76" t="s">
        <v>4</v>
      </c>
      <c r="B5" s="100" t="s">
        <v>433</v>
      </c>
      <c r="C5" s="101"/>
      <c r="D5" s="101"/>
      <c r="E5" s="101"/>
      <c r="F5" s="101"/>
      <c r="G5" s="101"/>
    </row>
    <row r="7" spans="1:17" ht="23.25" x14ac:dyDescent="0.2">
      <c r="A7" s="96" t="s">
        <v>5</v>
      </c>
      <c r="B7" s="97"/>
      <c r="C7" s="97"/>
      <c r="D7" s="97"/>
      <c r="E7" s="97"/>
      <c r="F7" s="97"/>
      <c r="G7" s="97"/>
      <c r="H7" s="6">
        <f>IF(AND(H92=0,H93=0),0,IF(AND(H92&gt;0,H93&gt;0),((H92+H93)/2),IF(H93&gt;0,H93,H92)))</f>
        <v>75</v>
      </c>
    </row>
    <row r="8" spans="1:17" ht="12" customHeight="1" x14ac:dyDescent="0.2">
      <c r="A8" s="7"/>
      <c r="B8" s="8"/>
      <c r="C8" s="8"/>
      <c r="D8" s="8"/>
      <c r="E8" s="8"/>
      <c r="F8" s="8"/>
      <c r="G8" s="8"/>
      <c r="H8" s="6"/>
    </row>
    <row r="9" spans="1:17" ht="7.5" customHeight="1" x14ac:dyDescent="0.2">
      <c r="B9" s="9"/>
      <c r="J9" s="2" t="s">
        <v>6</v>
      </c>
      <c r="K9" s="2" t="s">
        <v>7</v>
      </c>
      <c r="L9" s="2" t="s">
        <v>8</v>
      </c>
    </row>
    <row r="10" spans="1:17" ht="63" x14ac:dyDescent="0.2">
      <c r="A10" s="10" t="s">
        <v>9</v>
      </c>
      <c r="B10" s="11" t="s">
        <v>10</v>
      </c>
      <c r="C10" s="12" t="s">
        <v>6</v>
      </c>
      <c r="D10" s="13" t="s">
        <v>7</v>
      </c>
      <c r="E10" s="14" t="s">
        <v>8</v>
      </c>
      <c r="F10" s="13" t="s">
        <v>11</v>
      </c>
      <c r="G10" s="10"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245</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247</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6</v>
      </c>
      <c r="C18" s="32">
        <v>6</v>
      </c>
      <c r="D18" s="32">
        <v>0</v>
      </c>
      <c r="E18" s="33"/>
      <c r="F18" s="34">
        <f t="shared" si="0"/>
        <v>6</v>
      </c>
      <c r="G18" s="35" t="s">
        <v>25</v>
      </c>
      <c r="H18" s="31" t="s">
        <v>6</v>
      </c>
      <c r="I18" s="36">
        <v>2</v>
      </c>
      <c r="J18" s="36">
        <v>6</v>
      </c>
      <c r="K18" s="36">
        <v>-6</v>
      </c>
      <c r="L18" s="37"/>
      <c r="M18" s="36">
        <f>IF(F18=0,IF(OR(H18="No",H18=""),0,IF(AND(F18=0,H18="Yes"),I18+J18,0)),IF(AND(F18=C18,H18="Yes"),I18,IF(H18="No",K18,0)))</f>
        <v>2</v>
      </c>
      <c r="N18" s="26"/>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t="s">
        <v>250</v>
      </c>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t="s">
        <v>248</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t="s">
        <v>249</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6</v>
      </c>
      <c r="I23" s="36">
        <v>4</v>
      </c>
      <c r="J23" s="36">
        <v>12</v>
      </c>
      <c r="K23" s="36">
        <v>-12</v>
      </c>
      <c r="L23" s="37"/>
      <c r="M23" s="36">
        <f>IF(F19=0,IF(OR(H23="No",H23=""),0,IF(AND(F19=0,H23="Yes"),I23+J23,0)),IF(AND(F19=C19,H23="Yes"),I23,IF(H23="No",K23,0)))</f>
        <v>4</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6</v>
      </c>
      <c r="C24" s="34">
        <v>9</v>
      </c>
      <c r="D24" s="34">
        <v>0</v>
      </c>
      <c r="E24" s="34"/>
      <c r="F24" s="34">
        <f t="shared" ref="F24" si="1">IF(B24="Yes",C24,D24)</f>
        <v>9</v>
      </c>
      <c r="G24" s="19" t="s">
        <v>33</v>
      </c>
      <c r="H24" s="31" t="s">
        <v>6</v>
      </c>
      <c r="I24" s="36">
        <v>3</v>
      </c>
      <c r="J24" s="36">
        <v>9</v>
      </c>
      <c r="K24" s="36">
        <v>-9</v>
      </c>
      <c r="L24" s="37"/>
      <c r="M24" s="36">
        <f>IF(F24=0,IF(OR(H24="No",H24=""),0,IF(AND(F24=0,H24="Yes"),I24+J24,0)),IF(AND(F24=C24,H24="Yes"),I24,IF(H24="No",K24,0)))</f>
        <v>3</v>
      </c>
      <c r="N24" s="43"/>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6</v>
      </c>
      <c r="C25" s="32">
        <v>0</v>
      </c>
      <c r="D25" s="32">
        <v>0</v>
      </c>
      <c r="E25" s="33"/>
      <c r="F25" s="34">
        <f>IF(B25="Yes",C25,D25)</f>
        <v>0</v>
      </c>
      <c r="G25" s="35" t="s">
        <v>35</v>
      </c>
      <c r="H25" s="31" t="s">
        <v>6</v>
      </c>
      <c r="I25" s="36">
        <v>0</v>
      </c>
      <c r="J25" s="36">
        <v>0</v>
      </c>
      <c r="K25" s="36">
        <v>-111</v>
      </c>
      <c r="L25" s="36">
        <v>0</v>
      </c>
      <c r="M25" s="41">
        <f>IF(F25=0,IF(H25="No",K25,IF(H25="Yes",I25+J25,IF(H25="No",K25,0))),IF(AND(F25=C25,H25="Yes"),I25,IF(H25="No",K25,0)))</f>
        <v>0</v>
      </c>
      <c r="N25" s="26"/>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10" t="s">
        <v>37</v>
      </c>
      <c r="B27" s="44"/>
      <c r="C27" s="22"/>
      <c r="D27" s="22"/>
      <c r="E27" s="22"/>
      <c r="F27" s="22"/>
      <c r="G27" s="45"/>
      <c r="H27" s="45"/>
      <c r="I27" s="22"/>
      <c r="J27" s="22"/>
      <c r="K27" s="22"/>
      <c r="L27" s="22"/>
      <c r="M27" s="22"/>
      <c r="N27" s="28"/>
      <c r="P27" s="29"/>
      <c r="Q27" s="3"/>
    </row>
    <row r="28" spans="1:17" ht="40.5" customHeight="1" x14ac:dyDescent="0.2">
      <c r="A28" s="30" t="s">
        <v>38</v>
      </c>
      <c r="B28" s="31" t="s">
        <v>6</v>
      </c>
      <c r="C28" s="32">
        <v>54</v>
      </c>
      <c r="D28" s="32">
        <v>0</v>
      </c>
      <c r="E28" s="33"/>
      <c r="F28" s="34">
        <f t="shared" ref="F28:F36" si="2">IF(B28="Yes",C28,D28)</f>
        <v>54</v>
      </c>
      <c r="G28" s="35" t="s">
        <v>39</v>
      </c>
      <c r="H28" s="31" t="s">
        <v>6</v>
      </c>
      <c r="I28" s="36">
        <v>3</v>
      </c>
      <c r="J28" s="36">
        <v>9</v>
      </c>
      <c r="K28" s="36">
        <v>-9</v>
      </c>
      <c r="L28" s="37"/>
      <c r="M28" s="36">
        <f>IF(F28=0,IF(OR(H28="No",H28=""),0,IF(AND(F28=0,H28="Yes"),I28+J28,0)),IF(AND(F28=C28,H28="Yes"),I28,IF(H28="No",K28,0)))</f>
        <v>3</v>
      </c>
      <c r="N28" s="26" t="s">
        <v>253</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7</v>
      </c>
      <c r="I29" s="36">
        <v>3</v>
      </c>
      <c r="J29" s="36">
        <v>9</v>
      </c>
      <c r="K29" s="36">
        <v>-9</v>
      </c>
      <c r="L29" s="37"/>
      <c r="M29" s="36">
        <f>IF(F28=0,IF(OR(H29="No",H29=""),0,IF(AND(F28=0,H29="Yes"),I29+J29,0)),IF(AND(F28=C28,H29="Yes"),I29,IF(H29="No",K29,0)))</f>
        <v>-9</v>
      </c>
      <c r="N29" s="26" t="s">
        <v>256</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3</v>
      </c>
      <c r="N30" s="26" t="s">
        <v>254</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3</v>
      </c>
      <c r="N31" s="26" t="s">
        <v>255</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3</v>
      </c>
      <c r="N33" s="26"/>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7</v>
      </c>
      <c r="I36" s="36">
        <v>4</v>
      </c>
      <c r="J36" s="36">
        <v>12</v>
      </c>
      <c r="K36" s="36">
        <v>-24</v>
      </c>
      <c r="L36" s="37"/>
      <c r="M36" s="36">
        <f>IF(F36=0,IF(OR(H36="No",H36=""),0,IF(AND(F36=0,H36="Yes"),I36+J36,0)),IF(AND(F36=C36,H36="Yes"),I36,IF(H36="No",K36,0)))</f>
        <v>-24</v>
      </c>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6</v>
      </c>
      <c r="I37" s="36">
        <v>10</v>
      </c>
      <c r="J37" s="36">
        <v>30</v>
      </c>
      <c r="K37" s="36">
        <v>-180</v>
      </c>
      <c r="L37" s="37"/>
      <c r="M37" s="41">
        <f>IF(F36=0,IF(H37="No",K37,IF(H37="Yes",I37+J37,IF(H37="No",K37,0))),IF(AND(F36=C36,H37="Yes"),I37,IF(H37="No",K37,0)))</f>
        <v>10</v>
      </c>
      <c r="N37" s="26" t="s">
        <v>257</v>
      </c>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t="s">
        <v>252</v>
      </c>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8</v>
      </c>
      <c r="N39" s="26" t="s">
        <v>257</v>
      </c>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t="s">
        <v>257</v>
      </c>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7</v>
      </c>
      <c r="I47" s="36">
        <v>3</v>
      </c>
      <c r="J47" s="36">
        <v>9</v>
      </c>
      <c r="K47" s="36">
        <v>-9</v>
      </c>
      <c r="L47" s="37"/>
      <c r="M47" s="36">
        <f t="shared" si="4"/>
        <v>0</v>
      </c>
      <c r="N47" s="26"/>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8</v>
      </c>
      <c r="I50" s="36">
        <v>3</v>
      </c>
      <c r="J50" s="36">
        <v>9</v>
      </c>
      <c r="K50" s="36">
        <v>-9</v>
      </c>
      <c r="L50" s="36">
        <v>0</v>
      </c>
      <c r="M50" s="36">
        <f>IF(F47=0,IF(OR(H50="No",H50=""),0,IF(AND(F47=0,H50="Yes"),I50+J50,0)),IF(AND(F47=C47,H50="Yes"),I50,IF(H50="No",K50,0)))</f>
        <v>0</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t="s">
        <v>6</v>
      </c>
      <c r="I52" s="36">
        <v>5</v>
      </c>
      <c r="J52" s="36">
        <v>15</v>
      </c>
      <c r="K52" s="36">
        <v>-15</v>
      </c>
      <c r="L52" s="37"/>
      <c r="M52" s="36">
        <f>IF(F47=0,IF(OR(H52="No",H52=""),0,IF(AND(F47=0,H52="Yes"),I52+J52,0)),IF(AND(F47=C47,H52="Yes"),I52,IF(H52="No",K52,0)))</f>
        <v>20</v>
      </c>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6</v>
      </c>
      <c r="I53" s="36">
        <v>4</v>
      </c>
      <c r="J53" s="36">
        <v>12</v>
      </c>
      <c r="K53" s="36">
        <v>-12</v>
      </c>
      <c r="L53" s="36">
        <v>0</v>
      </c>
      <c r="M53" s="36">
        <f>IF(F47=0,IF(OR(H53="No",H53=""),0,IF(AND(F47=0,H53="Yes"),I53+J53,0)),IF(AND(F47=C47,H53="Yes"),I53,IF(H53="No",K53,0)))</f>
        <v>16</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6</v>
      </c>
      <c r="I54" s="36">
        <v>4</v>
      </c>
      <c r="J54" s="36">
        <v>12</v>
      </c>
      <c r="K54" s="36">
        <v>-12</v>
      </c>
      <c r="L54" s="36">
        <v>0</v>
      </c>
      <c r="M54" s="36">
        <f>IF(F47=0,IF(OR(H54="No",H54=""),0,IF(AND(F47=0,H54="Yes"),I54+J54,0)),IF(AND(F47=C47,H54="Yes"),I54,IF(H54="No",K54,0)))</f>
        <v>16</v>
      </c>
      <c r="N54" s="26"/>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6</v>
      </c>
      <c r="I55" s="36">
        <v>4</v>
      </c>
      <c r="J55" s="36">
        <v>12</v>
      </c>
      <c r="K55" s="36">
        <v>-12</v>
      </c>
      <c r="L55" s="36">
        <v>0</v>
      </c>
      <c r="M55" s="36">
        <f>IF(F47=0,IF(OR(H55="No",H55=""),0,IF(AND(F47=0,H55="Yes"),I55+J55,0)),IF(AND(F47=C47,H55="Yes"),I55,IF(H55="No",K55,0)))</f>
        <v>16</v>
      </c>
      <c r="N55" s="26" t="s">
        <v>244</v>
      </c>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t="s">
        <v>243</v>
      </c>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t="s">
        <v>246</v>
      </c>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10"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48" t="s">
        <v>6</v>
      </c>
      <c r="I63" s="34">
        <v>1</v>
      </c>
      <c r="J63" s="34">
        <v>3</v>
      </c>
      <c r="K63" s="34">
        <v>-3</v>
      </c>
      <c r="L63" s="33"/>
      <c r="M63" s="34">
        <f t="shared" ref="M63:M73" si="7">IF(F63=0,IF(OR(H63="No",H63=""),0,IF(AND(F63=0,H63="Yes"),I63+J63,0)),IF(AND(F63=C63,H63="Yes"),I63,IF(H63="No",K63,0)))</f>
        <v>1</v>
      </c>
      <c r="N63" s="49" t="s">
        <v>251</v>
      </c>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48" t="s">
        <v>6</v>
      </c>
      <c r="I64" s="34">
        <v>4</v>
      </c>
      <c r="J64" s="34">
        <v>12</v>
      </c>
      <c r="K64" s="34">
        <v>-12</v>
      </c>
      <c r="L64" s="33"/>
      <c r="M64" s="34">
        <f t="shared" si="7"/>
        <v>4</v>
      </c>
      <c r="N64" s="49"/>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48" t="s">
        <v>6</v>
      </c>
      <c r="I65" s="34">
        <v>5</v>
      </c>
      <c r="J65" s="34">
        <v>15</v>
      </c>
      <c r="K65" s="34">
        <v>-15</v>
      </c>
      <c r="L65" s="33"/>
      <c r="M65" s="34">
        <f>IF(F64=0,IF(OR(H65="No",H65=""),0,IF(AND(F64=0,H65="Yes"),I65+J65,0)),IF(AND(F64=C64,H65="Yes"),I65,IF(H65="No",K65,0)))</f>
        <v>5</v>
      </c>
      <c r="N65" s="49"/>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48"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48" t="s">
        <v>7</v>
      </c>
      <c r="I67" s="34">
        <v>4</v>
      </c>
      <c r="J67" s="34">
        <v>12</v>
      </c>
      <c r="K67" s="34">
        <v>-12</v>
      </c>
      <c r="L67" s="33"/>
      <c r="M67" s="34">
        <f t="shared" si="7"/>
        <v>0</v>
      </c>
      <c r="N67" s="51"/>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48" t="s">
        <v>6</v>
      </c>
      <c r="I68" s="34">
        <v>4</v>
      </c>
      <c r="J68" s="34">
        <v>12</v>
      </c>
      <c r="K68" s="34">
        <v>-12</v>
      </c>
      <c r="L68" s="33"/>
      <c r="M68" s="34">
        <f t="shared" si="7"/>
        <v>4</v>
      </c>
      <c r="N68" s="49"/>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48" t="s">
        <v>6</v>
      </c>
      <c r="I69" s="34">
        <v>3</v>
      </c>
      <c r="J69" s="34">
        <v>9</v>
      </c>
      <c r="K69" s="34">
        <v>-9</v>
      </c>
      <c r="L69" s="33"/>
      <c r="M69" s="34">
        <f t="shared" si="7"/>
        <v>3</v>
      </c>
      <c r="N69" s="49"/>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c r="C70" s="32">
        <v>24</v>
      </c>
      <c r="D70" s="32">
        <v>0</v>
      </c>
      <c r="E70" s="33"/>
      <c r="F70" s="34">
        <f t="shared" si="8"/>
        <v>0</v>
      </c>
      <c r="G70" s="30" t="s">
        <v>92</v>
      </c>
      <c r="H70" s="48"/>
      <c r="I70" s="34">
        <v>8</v>
      </c>
      <c r="J70" s="34">
        <v>24</v>
      </c>
      <c r="K70" s="34">
        <v>-120</v>
      </c>
      <c r="L70" s="33"/>
      <c r="M70" s="34">
        <f t="shared" si="7"/>
        <v>0</v>
      </c>
      <c r="N70" s="51"/>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48"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48"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t="s">
        <v>6</v>
      </c>
      <c r="I76" s="34">
        <v>4</v>
      </c>
      <c r="J76" s="34">
        <v>12</v>
      </c>
      <c r="K76" s="34">
        <v>-12</v>
      </c>
      <c r="L76" s="33"/>
      <c r="M76" s="34">
        <f>IF(F73=0,IF(OR(H76="No",H76=""),0,IF(AND(F73=0,H76="Yes"),I76+J76,0)),IF(AND(F73=C73,H76="Yes"),I76,IF(H76="No",K76,0)))</f>
        <v>4</v>
      </c>
      <c r="N76" s="49">
        <v>414</v>
      </c>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55"/>
      <c r="B80" s="55"/>
      <c r="C80" s="55"/>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81</v>
      </c>
      <c r="H81" s="59" t="s">
        <v>107</v>
      </c>
      <c r="I81" s="3">
        <f>SUM(I13:I15,I17:I24)+IF(AND(B15="Yes",H16="N/A"),L16,I16)+IF(AND(B25="Yes",H25="N/A"),L25,I25)</f>
        <v>30</v>
      </c>
      <c r="J81" s="2">
        <f>SUM(J14:J15,J17:J23,C24,C25)+IF(H16="N/A",L16,0)+IF(H25="N/A",L25-J25,0)</f>
        <v>87</v>
      </c>
      <c r="M81" s="2">
        <f>SUM(M13:M25)</f>
        <v>27</v>
      </c>
    </row>
    <row r="82" spans="1:15" x14ac:dyDescent="0.2">
      <c r="B82" s="54"/>
      <c r="D82" s="59" t="s">
        <v>108</v>
      </c>
      <c r="E82" s="2">
        <f>SUM(C28,C34:C36,C42,C47,C60)+IF(H40="N/A",L40-J40,0)+IF(H43="N/A",L43-J43,0)+IF(H44="N/A",L44-J44,0)+IF(H48="N/A",L48-J48,0)+IF(H50="N/A",L50-J50,0)+IF(H53="N/A",L53-J53,0)+IF(H54="N/A",L54-J54)+IF(H55="N/A",L55-J55,0)+IF(H56="N/A",L56-J56,0)+IF(H57="N/A",L57-J57,0)+IF(H59="N/A",L59-J59,0)</f>
        <v>306</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180</v>
      </c>
      <c r="H82" s="59" t="s">
        <v>109</v>
      </c>
      <c r="I82" s="3">
        <f>SUM(I28:I39,I41:I42,I45,I47,I49,I51:I52,I58,I60)+IF(H40="N/A",0,I40)+IF(H43="N/A",0,I43)+IF(H44="N/A",0,I44)+IF(H48="N/A",0,I48)+IF(H50="N/A",0,I50)+IF(H53="N/A",0,I53)+IF(H54="N/A",0,I54)+IF(H55="N/A",0,I55)+IF(H56="N/A",0,I56)+IF(H57="N/A",0,I57)+IF(H59="N/A",0,I59)</f>
        <v>102</v>
      </c>
      <c r="J82" s="2">
        <f>SUM(J28:J45,J47:J60)-IF(H40="N/A",J40,0)-IF(H43="N/A",J43,0)-IF(H44="N/A",J44,0)-IF(H48="N/A",J48,0)-IF(H50="N/A",J50,0)-IF(H53="N/A",J53,0)-IF(H54="N/A",J54)-IF(H55="N/A",J55,0)-IF(H56="N/A",J56,0)-IF(H57="N/A",J57,0)-IF(H59="N/A",J59,0)</f>
        <v>306</v>
      </c>
      <c r="M82" s="2">
        <f>SUM(M28:M45,M47:M60)</f>
        <v>125</v>
      </c>
    </row>
    <row r="83" spans="1:15" x14ac:dyDescent="0.2">
      <c r="B83" s="54"/>
      <c r="D83" s="60" t="s">
        <v>110</v>
      </c>
      <c r="E83" s="2">
        <f>SUM(C63:C64,C66:C73)+IF(H66="N/A",L66-J66,0)+IF(H71="N/A",L71-J71,0)</f>
        <v>165</v>
      </c>
      <c r="F83" s="2">
        <f>SUM(F63:F64,F66:F73)+IF(H66="N/A",L66-J66,0)+IF(H71="N/A",L71-J71,0)</f>
        <v>93</v>
      </c>
      <c r="G83" s="3"/>
      <c r="H83" s="60" t="s">
        <v>111</v>
      </c>
      <c r="I83" s="3">
        <f>SUM(I63:I65,I67:I70,I72:I77)+IF(AND(B66="Yes",H66="N/A"),L66,I66)+IF(AND(B71="Yes",H71="N/A"),L71,I71)</f>
        <v>59</v>
      </c>
      <c r="J83" s="2">
        <f>SUM(J63:J65,J67:J70,J72:J77)+IF(AND(B66="Yes",H66="N/A"),L66,J66)+IF(AND(B71="Yes",H71="N/A"),L71,J71)</f>
        <v>177</v>
      </c>
      <c r="M83" s="2">
        <f>SUM(M63:M77)</f>
        <v>35</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387</v>
      </c>
      <c r="D86" s="2"/>
      <c r="E86" s="1">
        <f>IF(F86&gt;0,ROUND(((100*F86/J86)+F12+F46),0),0)</f>
        <v>52</v>
      </c>
      <c r="F86" s="1">
        <f>IF(AND(B28="",B34="",B35="",B36="",B42="",B47="",B60=""),0,SUM(F81,F82))</f>
        <v>261</v>
      </c>
      <c r="G86" s="59" t="s">
        <v>120</v>
      </c>
      <c r="H86" s="1">
        <v>25</v>
      </c>
      <c r="I86" s="2">
        <f>I81+I82</f>
        <v>132</v>
      </c>
      <c r="J86" s="3">
        <f>I81+I82+J81+J82</f>
        <v>525</v>
      </c>
      <c r="L86" s="1">
        <f>IF(M86=0,0,ROUND(((100*M86/J86)+M12+M46),0))</f>
        <v>29</v>
      </c>
      <c r="M86" s="1">
        <f>IF(AND(H28="",H29="",H30="",H31="",H32="",H33="",H34="",H35="",H36="",H37="",H38="",H39="",H40="",H41="",H42="",H43="",H44="",H45="",H47="",H48="",H49="",H50="",H51="",H52="",H53="",H54="",H55="",H56="",H57="",H58="",H59="",H60=""),0,SUM(M81,M82))</f>
        <v>152</v>
      </c>
    </row>
    <row r="87" spans="1:15" x14ac:dyDescent="0.2">
      <c r="A87" s="59" t="s">
        <v>121</v>
      </c>
      <c r="B87" s="1">
        <v>75</v>
      </c>
      <c r="C87" s="2">
        <f>SUM(C14:C15,C17:C19,C24,C25,C63:C64,C66:C73)+IF(H16="N/A",L16,0)+IF(H25="N/A",L25-J25,0)+IF(H66="N/A",L66-J66,0)+IF(H71="N/A",L71-J71,0)</f>
        <v>252</v>
      </c>
      <c r="D87" s="2"/>
      <c r="E87" s="1">
        <f>IF(F87&gt;0,ROUND(((100*F87/J87)+F12),0),0)</f>
        <v>51</v>
      </c>
      <c r="F87" s="1">
        <f>IF(AND(B63="",B64="",B66="",B67="",B68="",B69="",B70="",B71="",B72="",B73=""),0,SUM(F81,F83))</f>
        <v>174</v>
      </c>
      <c r="G87" s="59" t="s">
        <v>121</v>
      </c>
      <c r="H87" s="1">
        <v>25</v>
      </c>
      <c r="I87" s="1">
        <f>I81+I83</f>
        <v>89</v>
      </c>
      <c r="J87" s="3">
        <f>I81+I83+J81+J83</f>
        <v>353</v>
      </c>
      <c r="L87" s="1">
        <f>IF(M87=0,0,ROUND(((100*M87/J87)+M12),0))</f>
        <v>18</v>
      </c>
      <c r="M87" s="1">
        <f>IF(AND(H63="",H64="",H65="",H66="",H67="",H68="",H69="",H70="",H71="",H72="",H73="",H74="",H75="",H76="",H77=""),0,SUM(M81,M83))</f>
        <v>62</v>
      </c>
    </row>
    <row r="88" spans="1:15" x14ac:dyDescent="0.2">
      <c r="E88" s="67"/>
    </row>
    <row r="91" spans="1:15" x14ac:dyDescent="0.2">
      <c r="F91" s="4"/>
      <c r="H91" s="2" t="s">
        <v>122</v>
      </c>
    </row>
    <row r="92" spans="1:15" x14ac:dyDescent="0.2">
      <c r="G92" s="59" t="s">
        <v>120</v>
      </c>
      <c r="H92" s="1">
        <f>IF(E86+L86&lt;0,0,IF(E86+L86&gt;100,100,E86+L86))</f>
        <v>81</v>
      </c>
    </row>
    <row r="93" spans="1:15" x14ac:dyDescent="0.2">
      <c r="G93" s="59" t="s">
        <v>121</v>
      </c>
      <c r="H93" s="1">
        <f>IF((E87+L87)&lt;0,0,IF(E87+L87&gt;100,100,E87+L87))</f>
        <v>69</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ageMargins left="0.7" right="0.7" top="0.75" bottom="0.75" header="0.3" footer="0.3"/>
  <legacyDrawing r:id="rId1"/>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447</v>
      </c>
      <c r="C1" s="101"/>
      <c r="D1" s="101"/>
      <c r="E1" s="101"/>
      <c r="F1" s="101"/>
      <c r="G1" s="101"/>
    </row>
    <row r="2" spans="1:17" x14ac:dyDescent="0.2">
      <c r="A2" s="76" t="s">
        <v>1</v>
      </c>
      <c r="B2" s="100" t="s">
        <v>437</v>
      </c>
      <c r="C2" s="101"/>
      <c r="D2" s="101"/>
      <c r="E2" s="101"/>
      <c r="F2" s="101"/>
      <c r="G2" s="101"/>
    </row>
    <row r="3" spans="1:17" x14ac:dyDescent="0.2">
      <c r="A3" s="76" t="s">
        <v>2</v>
      </c>
      <c r="B3" s="100" t="s">
        <v>434</v>
      </c>
      <c r="C3" s="101"/>
      <c r="D3" s="101"/>
      <c r="E3" s="101"/>
      <c r="F3" s="101"/>
      <c r="G3" s="101"/>
      <c r="N3" s="5"/>
    </row>
    <row r="4" spans="1:17" x14ac:dyDescent="0.2">
      <c r="A4" s="76" t="s">
        <v>3</v>
      </c>
      <c r="B4" s="100" t="s">
        <v>433</v>
      </c>
      <c r="C4" s="101"/>
      <c r="D4" s="101"/>
      <c r="E4" s="101"/>
      <c r="F4" s="101"/>
      <c r="G4" s="101"/>
    </row>
    <row r="5" spans="1:17" x14ac:dyDescent="0.2">
      <c r="A5" s="76" t="s">
        <v>4</v>
      </c>
      <c r="B5" s="100" t="s">
        <v>433</v>
      </c>
      <c r="C5" s="101"/>
      <c r="D5" s="101"/>
      <c r="E5" s="101"/>
      <c r="F5" s="101"/>
      <c r="G5" s="101"/>
    </row>
    <row r="7" spans="1:17" ht="23.25" x14ac:dyDescent="0.2">
      <c r="A7" s="96" t="s">
        <v>5</v>
      </c>
      <c r="B7" s="97"/>
      <c r="C7" s="97"/>
      <c r="D7" s="97"/>
      <c r="E7" s="97"/>
      <c r="F7" s="97"/>
      <c r="G7" s="97"/>
      <c r="H7" s="6">
        <f>IF(AND(H92=0,H93=0),0,IF(AND(H92&gt;0,H93&gt;0),((H92+H93)/2),IF(H93&gt;0,H93,H92)))</f>
        <v>74</v>
      </c>
    </row>
    <row r="8" spans="1:17" ht="12" customHeight="1" x14ac:dyDescent="0.2">
      <c r="A8" s="7"/>
      <c r="B8" s="8"/>
      <c r="C8" s="8"/>
      <c r="D8" s="8"/>
      <c r="E8" s="8"/>
      <c r="F8" s="8"/>
      <c r="G8" s="8"/>
      <c r="H8" s="6"/>
    </row>
    <row r="9" spans="1:17" ht="7.5" customHeight="1" x14ac:dyDescent="0.2">
      <c r="B9" s="9"/>
      <c r="J9" s="2" t="s">
        <v>6</v>
      </c>
      <c r="K9" s="2" t="s">
        <v>7</v>
      </c>
      <c r="L9" s="2" t="s">
        <v>8</v>
      </c>
    </row>
    <row r="10" spans="1:17" ht="63" x14ac:dyDescent="0.2">
      <c r="A10" s="10" t="s">
        <v>9</v>
      </c>
      <c r="B10" s="11" t="s">
        <v>10</v>
      </c>
      <c r="C10" s="12" t="s">
        <v>6</v>
      </c>
      <c r="D10" s="13" t="s">
        <v>7</v>
      </c>
      <c r="E10" s="14" t="s">
        <v>8</v>
      </c>
      <c r="F10" s="13" t="s">
        <v>11</v>
      </c>
      <c r="G10" s="10"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168</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259</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6</v>
      </c>
      <c r="C15" s="32">
        <v>6</v>
      </c>
      <c r="D15" s="32">
        <v>0</v>
      </c>
      <c r="E15" s="33"/>
      <c r="F15" s="34">
        <f t="shared" ref="F15:F19" si="0">IF(B15="Yes",C15,D15)</f>
        <v>6</v>
      </c>
      <c r="G15" s="19" t="s">
        <v>22</v>
      </c>
      <c r="H15" s="31" t="s">
        <v>7</v>
      </c>
      <c r="I15" s="38">
        <v>2</v>
      </c>
      <c r="J15" s="38">
        <v>6</v>
      </c>
      <c r="K15" s="38">
        <v>-6</v>
      </c>
      <c r="L15" s="37"/>
      <c r="M15" s="36">
        <f>IF(F15=0,IF(OR(H15="No",H15=""),0,IF(AND(F15=0,H15="Yes"),I15+J15,0)),IF(AND(F15=C15,H15="Yes"),I15,IF(H15="No",K15,0)))</f>
        <v>-6</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260</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6</v>
      </c>
      <c r="C18" s="32">
        <v>6</v>
      </c>
      <c r="D18" s="32">
        <v>0</v>
      </c>
      <c r="E18" s="33"/>
      <c r="F18" s="34">
        <f t="shared" si="0"/>
        <v>6</v>
      </c>
      <c r="G18" s="35" t="s">
        <v>25</v>
      </c>
      <c r="H18" s="31" t="s">
        <v>6</v>
      </c>
      <c r="I18" s="36">
        <v>2</v>
      </c>
      <c r="J18" s="36">
        <v>6</v>
      </c>
      <c r="K18" s="36">
        <v>-6</v>
      </c>
      <c r="L18" s="37"/>
      <c r="M18" s="36">
        <f>IF(F18=0,IF(OR(H18="No",H18=""),0,IF(AND(F18=0,H18="Yes"),I18+J18,0)),IF(AND(F18=C18,H18="Yes"),I18,IF(H18="No",K18,0)))</f>
        <v>2</v>
      </c>
      <c r="N18" s="26" t="s">
        <v>169</v>
      </c>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t="s">
        <v>261</v>
      </c>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t="s">
        <v>159</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t="s">
        <v>170</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t="s">
        <v>161</v>
      </c>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6</v>
      </c>
      <c r="C24" s="34">
        <v>9</v>
      </c>
      <c r="D24" s="34">
        <v>0</v>
      </c>
      <c r="E24" s="34"/>
      <c r="F24" s="34">
        <f t="shared" ref="F24" si="1">IF(B24="Yes",C24,D24)</f>
        <v>9</v>
      </c>
      <c r="G24" s="19" t="s">
        <v>33</v>
      </c>
      <c r="H24" s="31" t="s">
        <v>6</v>
      </c>
      <c r="I24" s="36">
        <v>3</v>
      </c>
      <c r="J24" s="36">
        <v>9</v>
      </c>
      <c r="K24" s="36">
        <v>-9</v>
      </c>
      <c r="L24" s="37"/>
      <c r="M24" s="36">
        <f>IF(F24=0,IF(OR(H24="No",H24=""),0,IF(AND(F24=0,H24="Yes"),I24+J24,0)),IF(AND(F24=C24,H24="Yes"),I24,IF(H24="No",K24,0)))</f>
        <v>3</v>
      </c>
      <c r="N24" s="26" t="s">
        <v>161</v>
      </c>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6</v>
      </c>
      <c r="C25" s="32">
        <v>0</v>
      </c>
      <c r="D25" s="32">
        <v>0</v>
      </c>
      <c r="E25" s="33"/>
      <c r="F25" s="34">
        <f>IF(B25="Yes",C25,D25)</f>
        <v>0</v>
      </c>
      <c r="G25" s="35" t="s">
        <v>35</v>
      </c>
      <c r="H25" s="31" t="s">
        <v>6</v>
      </c>
      <c r="I25" s="36">
        <v>0</v>
      </c>
      <c r="J25" s="36">
        <v>0</v>
      </c>
      <c r="K25" s="36">
        <v>-111</v>
      </c>
      <c r="L25" s="36">
        <v>0</v>
      </c>
      <c r="M25" s="41">
        <f>IF(F25=0,IF(H25="No",K25,IF(H25="Yes",I25+J25,IF(H25="No",K25,0))),IF(AND(F25=C25,H25="Yes"),I25,IF(H25="No",K25,0)))</f>
        <v>0</v>
      </c>
      <c r="N25" s="26"/>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10" t="s">
        <v>37</v>
      </c>
      <c r="B27" s="44"/>
      <c r="C27" s="22"/>
      <c r="D27" s="22"/>
      <c r="E27" s="22"/>
      <c r="F27" s="22"/>
      <c r="G27" s="45"/>
      <c r="H27" s="45"/>
      <c r="I27" s="22"/>
      <c r="J27" s="22"/>
      <c r="K27" s="22"/>
      <c r="L27" s="22"/>
      <c r="M27" s="22"/>
      <c r="N27" s="28"/>
      <c r="P27" s="29"/>
      <c r="Q27" s="3"/>
    </row>
    <row r="28" spans="1:17" ht="40.5" customHeight="1" x14ac:dyDescent="0.2">
      <c r="A28" s="30" t="s">
        <v>38</v>
      </c>
      <c r="B28" s="31" t="s">
        <v>6</v>
      </c>
      <c r="C28" s="32">
        <v>54</v>
      </c>
      <c r="D28" s="32">
        <v>0</v>
      </c>
      <c r="E28" s="33"/>
      <c r="F28" s="34">
        <f t="shared" ref="F28:F36" si="2">IF(B28="Yes",C28,D28)</f>
        <v>54</v>
      </c>
      <c r="G28" s="35" t="s">
        <v>39</v>
      </c>
      <c r="H28" s="31" t="s">
        <v>6</v>
      </c>
      <c r="I28" s="36">
        <v>3</v>
      </c>
      <c r="J28" s="36">
        <v>9</v>
      </c>
      <c r="K28" s="36">
        <v>-9</v>
      </c>
      <c r="L28" s="37"/>
      <c r="M28" s="36">
        <f>IF(F28=0,IF(OR(H28="No",H28=""),0,IF(AND(F28=0,H28="Yes"),I28+J28,0)),IF(AND(F28=C28,H28="Yes"),I28,IF(H28="No",K28,0)))</f>
        <v>3</v>
      </c>
      <c r="N28" s="26" t="s">
        <v>265</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6</v>
      </c>
      <c r="I29" s="36">
        <v>3</v>
      </c>
      <c r="J29" s="36">
        <v>9</v>
      </c>
      <c r="K29" s="36">
        <v>-9</v>
      </c>
      <c r="L29" s="37"/>
      <c r="M29" s="36">
        <f>IF(F28=0,IF(OR(H29="No",H29=""),0,IF(AND(F28=0,H29="Yes"),I29+J29,0)),IF(AND(F28=C28,H29="Yes"),I29,IF(H29="No",K29,0)))</f>
        <v>3</v>
      </c>
      <c r="N29" s="26" t="s">
        <v>266</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3</v>
      </c>
      <c r="N30" s="26" t="s">
        <v>267</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3</v>
      </c>
      <c r="N31" s="26" t="s">
        <v>181</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3</v>
      </c>
      <c r="N33" s="26"/>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7</v>
      </c>
      <c r="I36" s="36">
        <v>4</v>
      </c>
      <c r="J36" s="36">
        <v>12</v>
      </c>
      <c r="K36" s="36">
        <v>-24</v>
      </c>
      <c r="L36" s="37"/>
      <c r="M36" s="36">
        <f>IF(F36=0,IF(OR(H36="No",H36=""),0,IF(AND(F36=0,H36="Yes"),I36+J36,0)),IF(AND(F36=C36,H36="Yes"),I36,IF(H36="No",K36,0)))</f>
        <v>-24</v>
      </c>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6</v>
      </c>
      <c r="I37" s="36">
        <v>10</v>
      </c>
      <c r="J37" s="36">
        <v>30</v>
      </c>
      <c r="K37" s="36">
        <v>-180</v>
      </c>
      <c r="L37" s="37"/>
      <c r="M37" s="41">
        <f>IF(F36=0,IF(H37="No",K37,IF(H37="Yes",I37+J37,IF(H37="No",K37,0))),IF(AND(F36=C36,H37="Yes"),I37,IF(H37="No",K37,0)))</f>
        <v>10</v>
      </c>
      <c r="N37" s="26"/>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8</v>
      </c>
      <c r="N39" s="26"/>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7</v>
      </c>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t="s">
        <v>268</v>
      </c>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4"/>
        <v>12</v>
      </c>
      <c r="N47" s="26" t="s">
        <v>269</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8</v>
      </c>
      <c r="I50" s="36">
        <v>3</v>
      </c>
      <c r="J50" s="36">
        <v>9</v>
      </c>
      <c r="K50" s="36">
        <v>-9</v>
      </c>
      <c r="L50" s="36">
        <v>0</v>
      </c>
      <c r="M50" s="36">
        <f>IF(F47=0,IF(OR(H50="No",H50=""),0,IF(AND(F47=0,H50="Yes"),I50+J50,0)),IF(AND(F47=C47,H50="Yes"),I50,IF(H50="No",K50,0)))</f>
        <v>0</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t="s">
        <v>7</v>
      </c>
      <c r="I52" s="36">
        <v>5</v>
      </c>
      <c r="J52" s="36">
        <v>15</v>
      </c>
      <c r="K52" s="36">
        <v>-15</v>
      </c>
      <c r="L52" s="37"/>
      <c r="M52" s="36">
        <f>IF(F47=0,IF(OR(H52="No",H52=""),0,IF(AND(F47=0,H52="Yes"),I52+J52,0)),IF(AND(F47=C47,H52="Yes"),I52,IF(H52="No",K52,0)))</f>
        <v>0</v>
      </c>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7</v>
      </c>
      <c r="I53" s="36">
        <v>4</v>
      </c>
      <c r="J53" s="36">
        <v>12</v>
      </c>
      <c r="K53" s="36">
        <v>-12</v>
      </c>
      <c r="L53" s="36">
        <v>0</v>
      </c>
      <c r="M53" s="36">
        <f>IF(F47=0,IF(OR(H53="No",H53=""),0,IF(AND(F47=0,H53="Yes"),I53+J53,0)),IF(AND(F47=C47,H53="Yes"),I53,IF(H53="No",K53,0)))</f>
        <v>0</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7</v>
      </c>
      <c r="I54" s="36">
        <v>4</v>
      </c>
      <c r="J54" s="36">
        <v>12</v>
      </c>
      <c r="K54" s="36">
        <v>-12</v>
      </c>
      <c r="L54" s="36">
        <v>0</v>
      </c>
      <c r="M54" s="36">
        <f>IF(F47=0,IF(OR(H54="No",H54=""),0,IF(AND(F47=0,H54="Yes"),I54+J54,0)),IF(AND(F47=C47,H54="Yes"),I54,IF(H54="No",K54,0)))</f>
        <v>0</v>
      </c>
      <c r="N54" s="26" t="s">
        <v>165</v>
      </c>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6</v>
      </c>
      <c r="I55" s="36">
        <v>4</v>
      </c>
      <c r="J55" s="36">
        <v>12</v>
      </c>
      <c r="K55" s="36">
        <v>-12</v>
      </c>
      <c r="L55" s="36">
        <v>0</v>
      </c>
      <c r="M55" s="36">
        <f>IF(F47=0,IF(OR(H55="No",H55=""),0,IF(AND(F47=0,H55="Yes"),I55+J55,0)),IF(AND(F47=C47,H55="Yes"),I55,IF(H55="No",K55,0)))</f>
        <v>16</v>
      </c>
      <c r="N55" s="26" t="s">
        <v>271</v>
      </c>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t="s">
        <v>270</v>
      </c>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t="s">
        <v>273</v>
      </c>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t="s">
        <v>273</v>
      </c>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7</v>
      </c>
      <c r="I60" s="36">
        <v>4</v>
      </c>
      <c r="J60" s="36">
        <v>12</v>
      </c>
      <c r="K60" s="36">
        <v>-12</v>
      </c>
      <c r="L60" s="37"/>
      <c r="M60" s="36">
        <f>IF(F60=0,IF(OR(H60="No",H60=""),0,IF(AND(F60=0,H60="Yes"),I60+J60,0)),IF(AND(F60=C60,H60="Yes"),I60,IF(H60="No",K60,0)))</f>
        <v>-12</v>
      </c>
      <c r="N60" s="26" t="s">
        <v>272</v>
      </c>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10"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31" t="s">
        <v>6</v>
      </c>
      <c r="I63" s="34">
        <v>1</v>
      </c>
      <c r="J63" s="34">
        <v>3</v>
      </c>
      <c r="K63" s="34">
        <v>-3</v>
      </c>
      <c r="L63" s="33"/>
      <c r="M63" s="34">
        <f t="shared" ref="M63:M73" si="7">IF(F63=0,IF(OR(H63="No",H63=""),0,IF(AND(F63=0,H63="Yes"),I63+J63,0)),IF(AND(F63=C63,H63="Yes"),I63,IF(H63="No",K63,0)))</f>
        <v>1</v>
      </c>
      <c r="N63" s="49" t="s">
        <v>258</v>
      </c>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31" t="s">
        <v>6</v>
      </c>
      <c r="I64" s="34">
        <v>4</v>
      </c>
      <c r="J64" s="34">
        <v>12</v>
      </c>
      <c r="K64" s="34">
        <v>-12</v>
      </c>
      <c r="L64" s="33"/>
      <c r="M64" s="34">
        <f t="shared" si="7"/>
        <v>4</v>
      </c>
      <c r="N64" s="49" t="s">
        <v>262</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31" t="s">
        <v>6</v>
      </c>
      <c r="I65" s="34">
        <v>5</v>
      </c>
      <c r="J65" s="34">
        <v>15</v>
      </c>
      <c r="K65" s="34">
        <v>-15</v>
      </c>
      <c r="L65" s="33"/>
      <c r="M65" s="34">
        <f>IF(F64=0,IF(OR(H65="No",H65=""),0,IF(AND(F64=0,H65="Yes"),I65+J65,0)),IF(AND(F64=C64,H65="Yes"),I65,IF(H65="No",K65,0)))</f>
        <v>5</v>
      </c>
      <c r="N65" s="49" t="s">
        <v>262</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31"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31" t="s">
        <v>7</v>
      </c>
      <c r="I67" s="34">
        <v>4</v>
      </c>
      <c r="J67" s="34">
        <v>12</v>
      </c>
      <c r="K67" s="34">
        <v>-12</v>
      </c>
      <c r="L67" s="33"/>
      <c r="M67" s="34">
        <f t="shared" si="7"/>
        <v>0</v>
      </c>
      <c r="N67" s="51" t="s">
        <v>112</v>
      </c>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31" t="s">
        <v>6</v>
      </c>
      <c r="I68" s="34">
        <v>4</v>
      </c>
      <c r="J68" s="34">
        <v>12</v>
      </c>
      <c r="K68" s="34">
        <v>-12</v>
      </c>
      <c r="L68" s="33"/>
      <c r="M68" s="34">
        <f t="shared" si="7"/>
        <v>4</v>
      </c>
      <c r="N68" s="49" t="s">
        <v>263</v>
      </c>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31" t="s">
        <v>6</v>
      </c>
      <c r="I69" s="34">
        <v>3</v>
      </c>
      <c r="J69" s="34">
        <v>9</v>
      </c>
      <c r="K69" s="34">
        <v>-9</v>
      </c>
      <c r="L69" s="33"/>
      <c r="M69" s="34">
        <f t="shared" si="7"/>
        <v>3</v>
      </c>
      <c r="N69" s="49" t="s">
        <v>264</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31" t="s">
        <v>6</v>
      </c>
      <c r="I70" s="34">
        <v>8</v>
      </c>
      <c r="J70" s="34">
        <v>24</v>
      </c>
      <c r="K70" s="34">
        <v>-120</v>
      </c>
      <c r="L70" s="33"/>
      <c r="M70" s="34">
        <f t="shared" si="7"/>
        <v>8</v>
      </c>
      <c r="N70" s="49" t="s">
        <v>264</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t="s">
        <v>7</v>
      </c>
      <c r="C71" s="32">
        <v>12</v>
      </c>
      <c r="D71" s="32">
        <v>0</v>
      </c>
      <c r="E71" s="32">
        <v>0</v>
      </c>
      <c r="F71" s="34">
        <f>IF(B71="Yes",C71,(IF(B71="No",D71,E71)))</f>
        <v>0</v>
      </c>
      <c r="G71" s="30" t="s">
        <v>94</v>
      </c>
      <c r="H71" s="31"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31"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31"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31"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31"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31" t="s">
        <v>8</v>
      </c>
      <c r="I76" s="34">
        <v>4</v>
      </c>
      <c r="J76" s="34">
        <v>12</v>
      </c>
      <c r="K76" s="34">
        <v>-12</v>
      </c>
      <c r="L76" s="33"/>
      <c r="M76" s="34">
        <f>IF(F73=0,IF(OR(H76="No",H76=""),0,IF(AND(F73=0,H76="Yes"),I76+J76,0)),IF(AND(F73=C73,H76="Yes"),I76,IF(H76="No",K76,0)))</f>
        <v>0</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31"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55"/>
      <c r="B80" s="55"/>
      <c r="C80" s="55"/>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87</v>
      </c>
      <c r="H81" s="59" t="s">
        <v>107</v>
      </c>
      <c r="I81" s="3">
        <f>SUM(I13:I15,I17:I24)+IF(AND(B15="Yes",H16="N/A"),L16,I16)+IF(AND(B25="Yes",H25="N/A"),L25,I25)</f>
        <v>30</v>
      </c>
      <c r="J81" s="2">
        <f>SUM(J14:J15,J17:J23,C24,C25)+IF(H16="N/A",L16,0)+IF(H25="N/A",L25-J25,0)</f>
        <v>87</v>
      </c>
      <c r="M81" s="2">
        <f>SUM(M13:M25)</f>
        <v>17</v>
      </c>
    </row>
    <row r="82" spans="1:15" x14ac:dyDescent="0.2">
      <c r="B82" s="54"/>
      <c r="D82" s="59" t="s">
        <v>108</v>
      </c>
      <c r="E82" s="2">
        <f>SUM(C28,C34:C36,C42,C47,C60)+IF(H40="N/A",L40-J40,0)+IF(H43="N/A",L43-J43,0)+IF(H44="N/A",L44-J44,0)+IF(H48="N/A",L48-J48,0)+IF(H50="N/A",L50-J50,0)+IF(H53="N/A",L53-J53,0)+IF(H54="N/A",L54-J54)+IF(H55="N/A",L55-J55,0)+IF(H56="N/A",L56-J56,0)+IF(H57="N/A",L57-J57,0)+IF(H59="N/A",L59-J59,0)</f>
        <v>306</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180</v>
      </c>
      <c r="H82" s="59" t="s">
        <v>109</v>
      </c>
      <c r="I82" s="3">
        <f>SUM(I28:I39,I41:I42,I45,I47,I49,I51:I52,I58,I60)+IF(H40="N/A",0,I40)+IF(H43="N/A",0,I43)+IF(H44="N/A",0,I44)+IF(H48="N/A",0,I48)+IF(H50="N/A",0,I50)+IF(H53="N/A",0,I53)+IF(H54="N/A",0,I54)+IF(H55="N/A",0,I55)+IF(H56="N/A",0,I56)+IF(H57="N/A",0,I57)+IF(H59="N/A",0,I59)</f>
        <v>102</v>
      </c>
      <c r="J82" s="2">
        <f>SUM(J28:J45,J47:J60)-IF(H40="N/A",J40,0)-IF(H43="N/A",J43,0)-IF(H44="N/A",J44,0)-IF(H48="N/A",J48,0)-IF(H50="N/A",J50,0)-IF(H53="N/A",J53,0)-IF(H54="N/A",J54)-IF(H55="N/A",J55,0)-IF(H56="N/A",J56,0)-IF(H57="N/A",J57,0)-IF(H59="N/A",J59,0)</f>
        <v>306</v>
      </c>
      <c r="M82" s="2">
        <f>SUM(M28:M45,M47:M60)</f>
        <v>81</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39</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387</v>
      </c>
      <c r="D86" s="2"/>
      <c r="E86" s="1">
        <f>IF(F86&gt;0,ROUND(((100*F86/J86)+F12+F46),0),0)</f>
        <v>53</v>
      </c>
      <c r="F86" s="1">
        <f>IF(AND(B28="",B34="",B35="",B36="",B42="",B47="",B60=""),0,SUM(F81,F82))</f>
        <v>267</v>
      </c>
      <c r="G86" s="59" t="s">
        <v>120</v>
      </c>
      <c r="H86" s="1">
        <v>25</v>
      </c>
      <c r="I86" s="2">
        <f>I81+I82</f>
        <v>132</v>
      </c>
      <c r="J86" s="3">
        <f>I81+I82+J81+J82</f>
        <v>525</v>
      </c>
      <c r="L86" s="1">
        <f>IF(M86=0,0,ROUND(((100*M86/J86)+M12+M46),0))</f>
        <v>19</v>
      </c>
      <c r="M86" s="1">
        <f>IF(AND(H28="",H29="",H30="",H31="",H32="",H33="",H34="",H35="",H36="",H37="",H38="",H39="",H40="",H41="",H42="",H43="",H44="",H45="",H47="",H48="",H49="",H50="",H51="",H52="",H53="",H54="",H55="",H56="",H57="",H58="",H59="",H60=""),0,SUM(M81,M82))</f>
        <v>98</v>
      </c>
    </row>
    <row r="87" spans="1:15" x14ac:dyDescent="0.2">
      <c r="A87" s="59" t="s">
        <v>121</v>
      </c>
      <c r="B87" s="1">
        <v>75</v>
      </c>
      <c r="C87" s="2">
        <f>SUM(C14:C15,C17:C19,C24,C25,C63:C64,C66:C73)+IF(H16="N/A",L16,0)+IF(H25="N/A",L25-J25,0)+IF(H66="N/A",L66-J66,0)+IF(H71="N/A",L71-J71,0)</f>
        <v>252</v>
      </c>
      <c r="D87" s="2"/>
      <c r="E87" s="1">
        <f>IF(F87&gt;0,ROUND(((100*F87/J87)+F12),0),0)</f>
        <v>60</v>
      </c>
      <c r="F87" s="1">
        <f>IF(AND(B63="",B64="",B66="",B67="",B68="",B69="",B70="",B71="",B72="",B73=""),0,SUM(F81,F83))</f>
        <v>204</v>
      </c>
      <c r="G87" s="59" t="s">
        <v>121</v>
      </c>
      <c r="H87" s="1">
        <v>25</v>
      </c>
      <c r="I87" s="1">
        <f>I81+I83</f>
        <v>89</v>
      </c>
      <c r="J87" s="3">
        <f>I81+I83+J81+J83</f>
        <v>353</v>
      </c>
      <c r="L87" s="1">
        <f>IF(M87=0,0,ROUND(((100*M87/J87)+M12),0))</f>
        <v>16</v>
      </c>
      <c r="M87" s="1">
        <f>IF(AND(H63="",H64="",H65="",H66="",H67="",H68="",H69="",H70="",H71="",H72="",H73="",H74="",H75="",H76="",H77=""),0,SUM(M81,M83))</f>
        <v>56</v>
      </c>
    </row>
    <row r="88" spans="1:15" x14ac:dyDescent="0.2">
      <c r="E88" s="67"/>
    </row>
    <row r="91" spans="1:15" x14ac:dyDescent="0.2">
      <c r="F91" s="4"/>
      <c r="H91" s="2" t="s">
        <v>122</v>
      </c>
    </row>
    <row r="92" spans="1:15" x14ac:dyDescent="0.2">
      <c r="G92" s="59" t="s">
        <v>120</v>
      </c>
      <c r="H92" s="1">
        <f>IF(E86+L86&lt;0,0,IF(E86+L86&gt;100,100,E86+L86))</f>
        <v>72</v>
      </c>
    </row>
    <row r="93" spans="1:15" x14ac:dyDescent="0.2">
      <c r="G93" s="59" t="s">
        <v>121</v>
      </c>
      <c r="H93" s="1">
        <f>IF((E87+L87)&lt;0,0,IF(E87+L87&gt;100,100,E87+L87))</f>
        <v>76</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H28:H60 H13:H25 H63:H77">
      <formula1>$J$9:$L$9</formula1>
    </dataValidation>
    <dataValidation type="list" allowBlank="1" showInputMessage="1" showErrorMessage="1" sqref="H78 H12">
      <formula1>$I$9:$L$9</formula1>
    </dataValidation>
    <dataValidation type="list" allowBlank="1" showInputMessage="1" showErrorMessage="1" sqref="B60 B42 B66:B73 B63:B64 B46:B47 B17:B19 B28 B24:B25 B12 B14:B15 B34:B36">
      <formula1>$C$10:$D$10</formula1>
    </dataValidation>
  </dataValidations>
  <pageMargins left="0.7" right="0.7" top="0.75" bottom="0.75" header="0.3" footer="0.3"/>
  <legacyDrawing r:id="rId1"/>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448</v>
      </c>
      <c r="C1" s="101"/>
      <c r="D1" s="101"/>
      <c r="E1" s="101"/>
      <c r="F1" s="101"/>
      <c r="G1" s="101"/>
    </row>
    <row r="2" spans="1:17" x14ac:dyDescent="0.2">
      <c r="A2" s="76" t="s">
        <v>1</v>
      </c>
      <c r="B2" s="100" t="s">
        <v>438</v>
      </c>
      <c r="C2" s="101"/>
      <c r="D2" s="101"/>
      <c r="E2" s="101"/>
      <c r="F2" s="101"/>
      <c r="G2" s="101"/>
    </row>
    <row r="3" spans="1:17" x14ac:dyDescent="0.2">
      <c r="A3" s="76" t="s">
        <v>2</v>
      </c>
      <c r="B3" s="100" t="s">
        <v>434</v>
      </c>
      <c r="C3" s="101"/>
      <c r="D3" s="101"/>
      <c r="E3" s="101"/>
      <c r="F3" s="101"/>
      <c r="G3" s="101"/>
      <c r="N3" s="5"/>
    </row>
    <row r="4" spans="1:17" x14ac:dyDescent="0.2">
      <c r="A4" s="76" t="s">
        <v>3</v>
      </c>
      <c r="B4" s="100" t="s">
        <v>433</v>
      </c>
      <c r="C4" s="101"/>
      <c r="D4" s="101"/>
      <c r="E4" s="101"/>
      <c r="F4" s="101"/>
      <c r="G4" s="101"/>
    </row>
    <row r="5" spans="1:17" x14ac:dyDescent="0.2">
      <c r="A5" s="76" t="s">
        <v>4</v>
      </c>
      <c r="B5" s="100" t="s">
        <v>433</v>
      </c>
      <c r="C5" s="101"/>
      <c r="D5" s="101"/>
      <c r="E5" s="101"/>
      <c r="F5" s="101"/>
      <c r="G5" s="101"/>
    </row>
    <row r="7" spans="1:17" ht="23.25" x14ac:dyDescent="0.2">
      <c r="A7" s="96" t="s">
        <v>5</v>
      </c>
      <c r="B7" s="97"/>
      <c r="C7" s="97"/>
      <c r="D7" s="97"/>
      <c r="E7" s="97"/>
      <c r="F7" s="97"/>
      <c r="G7" s="97"/>
      <c r="H7" s="6">
        <f>IF(AND(H92=0,H93=0),0,IF(AND(H92&gt;0,H93&gt;0),((H92+H93)/2),IF(H93&gt;0,H93,H92)))</f>
        <v>75.5</v>
      </c>
    </row>
    <row r="8" spans="1:17" ht="12" customHeight="1" x14ac:dyDescent="0.2">
      <c r="A8" s="7"/>
      <c r="B8" s="8"/>
      <c r="C8" s="8"/>
      <c r="D8" s="8"/>
      <c r="E8" s="8"/>
      <c r="F8" s="8"/>
      <c r="G8" s="8"/>
      <c r="H8" s="6"/>
    </row>
    <row r="9" spans="1:17" ht="7.5" customHeight="1" x14ac:dyDescent="0.2">
      <c r="B9" s="9"/>
      <c r="J9" s="2" t="s">
        <v>6</v>
      </c>
      <c r="K9" s="2" t="s">
        <v>7</v>
      </c>
      <c r="L9" s="2" t="s">
        <v>8</v>
      </c>
    </row>
    <row r="10" spans="1:17" ht="63" x14ac:dyDescent="0.2">
      <c r="A10" s="10" t="s">
        <v>9</v>
      </c>
      <c r="B10" s="11" t="s">
        <v>10</v>
      </c>
      <c r="C10" s="12" t="s">
        <v>6</v>
      </c>
      <c r="D10" s="13" t="s">
        <v>7</v>
      </c>
      <c r="E10" s="14" t="s">
        <v>8</v>
      </c>
      <c r="F10" s="13" t="s">
        <v>11</v>
      </c>
      <c r="G10" s="10"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274</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277</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278</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6</v>
      </c>
      <c r="C18" s="32">
        <v>6</v>
      </c>
      <c r="D18" s="32">
        <v>0</v>
      </c>
      <c r="E18" s="33"/>
      <c r="F18" s="34">
        <f t="shared" si="0"/>
        <v>6</v>
      </c>
      <c r="G18" s="35" t="s">
        <v>25</v>
      </c>
      <c r="H18" s="31" t="s">
        <v>6</v>
      </c>
      <c r="I18" s="36">
        <v>2</v>
      </c>
      <c r="J18" s="36">
        <v>6</v>
      </c>
      <c r="K18" s="36">
        <v>-6</v>
      </c>
      <c r="L18" s="37"/>
      <c r="M18" s="36">
        <f>IF(F18=0,IF(OR(H18="No",H18=""),0,IF(AND(F18=0,H18="Yes"),I18+J18,0)),IF(AND(F18=C18,H18="Yes"),I18,IF(H18="No",K18,0)))</f>
        <v>2</v>
      </c>
      <c r="N18" s="26" t="s">
        <v>278</v>
      </c>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t="s">
        <v>279</v>
      </c>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7</v>
      </c>
      <c r="I20" s="36">
        <v>4</v>
      </c>
      <c r="J20" s="36">
        <v>12</v>
      </c>
      <c r="K20" s="36">
        <v>-12</v>
      </c>
      <c r="L20" s="37"/>
      <c r="M20" s="36">
        <f>IF(F19=0,IF(OR(H20="No",H20=""),0,IF(AND(F19=0,H20="Yes"),I20+J20,0)),IF(AND(F19=C19,H20="Yes"),I20,IF(H20="No",K20,0)))</f>
        <v>-12</v>
      </c>
      <c r="N20" s="26"/>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t="s">
        <v>280</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6</v>
      </c>
      <c r="I23" s="36">
        <v>4</v>
      </c>
      <c r="J23" s="36">
        <v>12</v>
      </c>
      <c r="K23" s="36">
        <v>-12</v>
      </c>
      <c r="L23" s="37"/>
      <c r="M23" s="36">
        <f>IF(F19=0,IF(OR(H23="No",H23=""),0,IF(AND(F19=0,H23="Yes"),I23+J23,0)),IF(AND(F19=C19,H23="Yes"),I23,IF(H23="No",K23,0)))</f>
        <v>4</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6</v>
      </c>
      <c r="C24" s="34">
        <v>9</v>
      </c>
      <c r="D24" s="34">
        <v>0</v>
      </c>
      <c r="E24" s="34"/>
      <c r="F24" s="34">
        <f t="shared" ref="F24" si="1">IF(B24="Yes",C24,D24)</f>
        <v>9</v>
      </c>
      <c r="G24" s="19" t="s">
        <v>33</v>
      </c>
      <c r="H24" s="31" t="s">
        <v>6</v>
      </c>
      <c r="I24" s="36">
        <v>3</v>
      </c>
      <c r="J24" s="36">
        <v>9</v>
      </c>
      <c r="K24" s="36">
        <v>-9</v>
      </c>
      <c r="L24" s="37"/>
      <c r="M24" s="36">
        <f>IF(F24=0,IF(OR(H24="No",H24=""),0,IF(AND(F24=0,H24="Yes"),I24+J24,0)),IF(AND(F24=C24,H24="Yes"),I24,IF(H24="No",K24,0)))</f>
        <v>3</v>
      </c>
      <c r="N24" s="26" t="s">
        <v>275</v>
      </c>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6</v>
      </c>
      <c r="C25" s="32">
        <v>0</v>
      </c>
      <c r="D25" s="32">
        <v>0</v>
      </c>
      <c r="E25" s="33"/>
      <c r="F25" s="34">
        <f>IF(B25="Yes",C25,D25)</f>
        <v>0</v>
      </c>
      <c r="G25" s="35" t="s">
        <v>35</v>
      </c>
      <c r="H25" s="31" t="s">
        <v>6</v>
      </c>
      <c r="I25" s="36">
        <v>0</v>
      </c>
      <c r="J25" s="36">
        <v>0</v>
      </c>
      <c r="K25" s="36">
        <v>-111</v>
      </c>
      <c r="L25" s="36">
        <v>0</v>
      </c>
      <c r="M25" s="41">
        <f>IF(F25=0,IF(H25="No",K25,IF(H25="Yes",I25+J25,IF(H25="No",K25,0))),IF(AND(F25=C25,H25="Yes"),I25,IF(H25="No",K25,0)))</f>
        <v>0</v>
      </c>
      <c r="N25" s="26"/>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10" t="s">
        <v>37</v>
      </c>
      <c r="B27" s="44"/>
      <c r="C27" s="22"/>
      <c r="D27" s="22"/>
      <c r="E27" s="22"/>
      <c r="F27" s="22"/>
      <c r="G27" s="45"/>
      <c r="H27" s="45"/>
      <c r="I27" s="22"/>
      <c r="J27" s="22"/>
      <c r="K27" s="22"/>
      <c r="L27" s="22"/>
      <c r="M27" s="22"/>
      <c r="N27" s="28"/>
      <c r="P27" s="29"/>
      <c r="Q27" s="3"/>
    </row>
    <row r="28" spans="1:17" ht="40.5" customHeight="1" x14ac:dyDescent="0.2">
      <c r="A28" s="30" t="s">
        <v>38</v>
      </c>
      <c r="B28" s="31"/>
      <c r="C28" s="32">
        <v>54</v>
      </c>
      <c r="D28" s="32">
        <v>0</v>
      </c>
      <c r="E28" s="33"/>
      <c r="F28" s="34">
        <f t="shared" ref="F28:F36" si="2">IF(B28="Yes",C28,D28)</f>
        <v>0</v>
      </c>
      <c r="G28" s="35" t="s">
        <v>39</v>
      </c>
      <c r="H28" s="31" t="s">
        <v>6</v>
      </c>
      <c r="I28" s="36">
        <v>3</v>
      </c>
      <c r="J28" s="36">
        <v>9</v>
      </c>
      <c r="K28" s="36">
        <v>-9</v>
      </c>
      <c r="L28" s="37"/>
      <c r="M28" s="36">
        <f>IF(F28=0,IF(OR(H28="No",H28=""),0,IF(AND(F28=0,H28="Yes"),I28+J28,0)),IF(AND(F28=C28,H28="Yes"),I28,IF(H28="No",K28,0)))</f>
        <v>12</v>
      </c>
      <c r="N28" s="26" t="s">
        <v>282</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7</v>
      </c>
      <c r="I29" s="36">
        <v>3</v>
      </c>
      <c r="J29" s="36">
        <v>9</v>
      </c>
      <c r="K29" s="36">
        <v>-9</v>
      </c>
      <c r="L29" s="37"/>
      <c r="M29" s="36">
        <f>IF(F28=0,IF(OR(H29="No",H29=""),0,IF(AND(F28=0,H29="Yes"),I29+J29,0)),IF(AND(F28=C28,H29="Yes"),I29,IF(H29="No",K29,0)))</f>
        <v>0</v>
      </c>
      <c r="N29" s="26"/>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12</v>
      </c>
      <c r="N30" s="26" t="s">
        <v>284</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12</v>
      </c>
      <c r="N31" s="26" t="s">
        <v>281</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12</v>
      </c>
      <c r="N33" s="26" t="s">
        <v>283</v>
      </c>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c r="C34" s="32">
        <f>J34</f>
        <v>12</v>
      </c>
      <c r="D34" s="32">
        <v>0</v>
      </c>
      <c r="E34" s="33"/>
      <c r="F34" s="34">
        <f t="shared" si="2"/>
        <v>0</v>
      </c>
      <c r="G34" s="35" t="s">
        <v>46</v>
      </c>
      <c r="H34" s="31" t="s">
        <v>6</v>
      </c>
      <c r="I34" s="36">
        <v>4</v>
      </c>
      <c r="J34" s="36">
        <v>12</v>
      </c>
      <c r="K34" s="36">
        <v>-12</v>
      </c>
      <c r="L34" s="37"/>
      <c r="M34" s="36">
        <f>IF(F34=0,IF(OR(H34="No",H34=""),0,IF(AND(F34=0,H34="Yes"),I34+J34,0)),IF(AND(F34=C34,H34="Yes"),I34,IF(H34="No",K34,0)))</f>
        <v>16</v>
      </c>
      <c r="N34" s="26" t="s">
        <v>218</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c r="C36" s="34">
        <f>SUM(J36:J41)</f>
        <v>126</v>
      </c>
      <c r="D36" s="32">
        <v>0</v>
      </c>
      <c r="E36" s="33"/>
      <c r="F36" s="34">
        <f t="shared" si="2"/>
        <v>0</v>
      </c>
      <c r="G36" s="19" t="s">
        <v>50</v>
      </c>
      <c r="H36" s="31" t="s">
        <v>7</v>
      </c>
      <c r="I36" s="36">
        <v>4</v>
      </c>
      <c r="J36" s="36">
        <v>12</v>
      </c>
      <c r="K36" s="36">
        <v>-24</v>
      </c>
      <c r="L36" s="37"/>
      <c r="M36" s="36">
        <f>IF(F36=0,IF(OR(H36="No",H36=""),0,IF(AND(F36=0,H36="Yes"),I36+J36,0)),IF(AND(F36=C36,H36="Yes"),I36,IF(H36="No",K36,0)))</f>
        <v>0</v>
      </c>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6</v>
      </c>
      <c r="I37" s="36">
        <v>10</v>
      </c>
      <c r="J37" s="36">
        <v>30</v>
      </c>
      <c r="K37" s="36">
        <v>-180</v>
      </c>
      <c r="L37" s="37"/>
      <c r="M37" s="41">
        <f>IF(F36=0,IF(H37="No",K37,IF(H37="Yes",I37+J37,IF(H37="No",K37,0))),IF(AND(F36=C36,H37="Yes"),I37,IF(H37="No",K37,0)))</f>
        <v>40</v>
      </c>
      <c r="N37" s="26" t="s">
        <v>226</v>
      </c>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24</v>
      </c>
      <c r="N38" s="26" t="s">
        <v>276</v>
      </c>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32</v>
      </c>
      <c r="N39" s="26" t="s">
        <v>226</v>
      </c>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24</v>
      </c>
      <c r="N41" s="26" t="s">
        <v>226</v>
      </c>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c r="C47" s="32">
        <f>SUM(J47:J59)</f>
        <v>132</v>
      </c>
      <c r="D47" s="32">
        <v>0</v>
      </c>
      <c r="E47" s="33"/>
      <c r="F47" s="34">
        <f>IF(B47="Yes",C47,D47)</f>
        <v>0</v>
      </c>
      <c r="G47" s="35" t="s">
        <v>63</v>
      </c>
      <c r="H47" s="31" t="s">
        <v>6</v>
      </c>
      <c r="I47" s="36">
        <v>3</v>
      </c>
      <c r="J47" s="36">
        <v>9</v>
      </c>
      <c r="K47" s="36">
        <v>-9</v>
      </c>
      <c r="L47" s="37"/>
      <c r="M47" s="36">
        <f t="shared" si="4"/>
        <v>12</v>
      </c>
      <c r="N47" s="26" t="s">
        <v>290</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8</v>
      </c>
      <c r="I50" s="36">
        <v>3</v>
      </c>
      <c r="J50" s="36">
        <v>9</v>
      </c>
      <c r="K50" s="36">
        <v>-9</v>
      </c>
      <c r="L50" s="36">
        <v>0</v>
      </c>
      <c r="M50" s="36">
        <f>IF(F47=0,IF(OR(H50="No",H50=""),0,IF(AND(F47=0,H50="Yes"),I50+J50,0)),IF(AND(F47=C47,H50="Yes"),I50,IF(H50="No",K50,0)))</f>
        <v>0</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t="s">
        <v>6</v>
      </c>
      <c r="I52" s="36">
        <v>5</v>
      </c>
      <c r="J52" s="36">
        <v>15</v>
      </c>
      <c r="K52" s="36">
        <v>-15</v>
      </c>
      <c r="L52" s="37"/>
      <c r="M52" s="36">
        <f>IF(F47=0,IF(OR(H52="No",H52=""),0,IF(AND(F47=0,H52="Yes"),I52+J52,0)),IF(AND(F47=C47,H52="Yes"),I52,IF(H52="No",K52,0)))</f>
        <v>20</v>
      </c>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6</v>
      </c>
      <c r="I53" s="36">
        <v>4</v>
      </c>
      <c r="J53" s="36">
        <v>12</v>
      </c>
      <c r="K53" s="36">
        <v>-12</v>
      </c>
      <c r="L53" s="36">
        <v>0</v>
      </c>
      <c r="M53" s="36">
        <f>IF(F47=0,IF(OR(H53="No",H53=""),0,IF(AND(F47=0,H53="Yes"),I53+J53,0)),IF(AND(F47=C47,H53="Yes"),I53,IF(H53="No",K53,0)))</f>
        <v>16</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7</v>
      </c>
      <c r="I54" s="36">
        <v>4</v>
      </c>
      <c r="J54" s="36">
        <v>12</v>
      </c>
      <c r="K54" s="36">
        <v>-12</v>
      </c>
      <c r="L54" s="36">
        <v>0</v>
      </c>
      <c r="M54" s="36">
        <f>IF(F47=0,IF(OR(H54="No",H54=""),0,IF(AND(F47=0,H54="Yes"),I54+J54,0)),IF(AND(F47=C47,H54="Yes"),I54,IF(H54="No",K54,0)))</f>
        <v>0</v>
      </c>
      <c r="N54" s="26"/>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7</v>
      </c>
      <c r="I55" s="36">
        <v>4</v>
      </c>
      <c r="J55" s="36">
        <v>12</v>
      </c>
      <c r="K55" s="36">
        <v>-12</v>
      </c>
      <c r="L55" s="36">
        <v>0</v>
      </c>
      <c r="M55" s="36">
        <f>IF(F47=0,IF(OR(H55="No",H55=""),0,IF(AND(F47=0,H55="Yes"),I55+J55,0)),IF(AND(F47=C47,H55="Yes"),I55,IF(H55="No",K55,0)))</f>
        <v>0</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t="s">
        <v>291</v>
      </c>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10"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48" t="s">
        <v>6</v>
      </c>
      <c r="I63" s="34">
        <v>1</v>
      </c>
      <c r="J63" s="34">
        <v>3</v>
      </c>
      <c r="K63" s="34">
        <v>-3</v>
      </c>
      <c r="L63" s="33"/>
      <c r="M63" s="34">
        <f t="shared" ref="M63:M73" si="7">IF(F63=0,IF(OR(H63="No",H63=""),0,IF(AND(F63=0,H63="Yes"),I63+J63,0)),IF(AND(F63=C63,H63="Yes"),I63,IF(H63="No",K63,0)))</f>
        <v>1</v>
      </c>
      <c r="N63" s="49" t="s">
        <v>286</v>
      </c>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48" t="s">
        <v>6</v>
      </c>
      <c r="I64" s="34">
        <v>4</v>
      </c>
      <c r="J64" s="34">
        <v>12</v>
      </c>
      <c r="K64" s="34">
        <v>-12</v>
      </c>
      <c r="L64" s="33"/>
      <c r="M64" s="34">
        <f t="shared" si="7"/>
        <v>4</v>
      </c>
      <c r="N64" s="49" t="s">
        <v>285</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48" t="s">
        <v>6</v>
      </c>
      <c r="I65" s="34">
        <v>5</v>
      </c>
      <c r="J65" s="34">
        <v>15</v>
      </c>
      <c r="K65" s="34">
        <v>-15</v>
      </c>
      <c r="L65" s="33"/>
      <c r="M65" s="34">
        <f>IF(F64=0,IF(OR(H65="No",H65=""),0,IF(AND(F64=0,H65="Yes"),I65+J65,0)),IF(AND(F64=C64,H65="Yes"),I65,IF(H65="No",K65,0)))</f>
        <v>5</v>
      </c>
      <c r="N65" s="49" t="s">
        <v>285</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48"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6</v>
      </c>
      <c r="C67" s="32">
        <v>12</v>
      </c>
      <c r="D67" s="32">
        <v>0</v>
      </c>
      <c r="E67" s="33"/>
      <c r="F67" s="34">
        <f t="shared" si="8"/>
        <v>12</v>
      </c>
      <c r="G67" s="46" t="s">
        <v>86</v>
      </c>
      <c r="H67" s="48" t="s">
        <v>6</v>
      </c>
      <c r="I67" s="34">
        <v>4</v>
      </c>
      <c r="J67" s="34">
        <v>12</v>
      </c>
      <c r="K67" s="34">
        <v>-12</v>
      </c>
      <c r="L67" s="33"/>
      <c r="M67" s="34">
        <f t="shared" si="7"/>
        <v>4</v>
      </c>
      <c r="N67" s="49" t="s">
        <v>289</v>
      </c>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48" t="s">
        <v>6</v>
      </c>
      <c r="I68" s="34">
        <v>4</v>
      </c>
      <c r="J68" s="34">
        <v>12</v>
      </c>
      <c r="K68" s="34">
        <v>-12</v>
      </c>
      <c r="L68" s="33"/>
      <c r="M68" s="34">
        <f t="shared" si="7"/>
        <v>4</v>
      </c>
      <c r="N68" s="49" t="s">
        <v>288</v>
      </c>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48" t="s">
        <v>6</v>
      </c>
      <c r="I69" s="34">
        <v>3</v>
      </c>
      <c r="J69" s="34">
        <v>9</v>
      </c>
      <c r="K69" s="34">
        <v>-9</v>
      </c>
      <c r="L69" s="33"/>
      <c r="M69" s="34">
        <f t="shared" si="7"/>
        <v>3</v>
      </c>
      <c r="N69" s="49" t="s">
        <v>287</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48" t="s">
        <v>6</v>
      </c>
      <c r="I70" s="34">
        <v>8</v>
      </c>
      <c r="J70" s="34">
        <v>24</v>
      </c>
      <c r="K70" s="34">
        <v>-120</v>
      </c>
      <c r="L70" s="33"/>
      <c r="M70" s="34">
        <f t="shared" si="7"/>
        <v>8</v>
      </c>
      <c r="N70" s="49" t="s">
        <v>287</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48"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48" t="s">
        <v>6</v>
      </c>
      <c r="I73" s="34">
        <v>3</v>
      </c>
      <c r="J73" s="34">
        <v>9</v>
      </c>
      <c r="K73" s="34">
        <v>-9</v>
      </c>
      <c r="L73" s="33"/>
      <c r="M73" s="34">
        <f t="shared" si="7"/>
        <v>3</v>
      </c>
      <c r="N73" s="49" t="s">
        <v>112</v>
      </c>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t="s">
        <v>8</v>
      </c>
      <c r="I76" s="34">
        <v>4</v>
      </c>
      <c r="J76" s="34">
        <v>12</v>
      </c>
      <c r="K76" s="34">
        <v>-12</v>
      </c>
      <c r="L76" s="33"/>
      <c r="M76" s="34">
        <f>IF(F73=0,IF(OR(H76="No",H76=""),0,IF(AND(F73=0,H76="Yes"),I76+J76,0)),IF(AND(F73=C73,H76="Yes"),I76,IF(H76="No",K76,0)))</f>
        <v>0</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55"/>
      <c r="B80" s="55"/>
      <c r="C80" s="55"/>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81</v>
      </c>
      <c r="H81" s="59" t="s">
        <v>107</v>
      </c>
      <c r="I81" s="3">
        <f>SUM(I13:I15,I17:I24)+IF(AND(B15="Yes",H16="N/A"),L16,I16)+IF(AND(B25="Yes",H25="N/A"),L25,I25)</f>
        <v>30</v>
      </c>
      <c r="J81" s="2">
        <f>SUM(J14:J15,J17:J23,C24,C25)+IF(H16="N/A",L16,0)+IF(H25="N/A",L25-J25,0)</f>
        <v>87</v>
      </c>
      <c r="M81" s="2">
        <f>SUM(M13:M25)</f>
        <v>11</v>
      </c>
    </row>
    <row r="82" spans="1:15" x14ac:dyDescent="0.2">
      <c r="B82" s="54"/>
      <c r="D82" s="59" t="s">
        <v>108</v>
      </c>
      <c r="E82" s="2">
        <f>SUM(C28,C34:C36,C42,C47,C60)+IF(H40="N/A",L40-J40,0)+IF(H43="N/A",L43-J43,0)+IF(H44="N/A",L44-J44,0)+IF(H48="N/A",L48-J48,0)+IF(H50="N/A",L50-J50,0)+IF(H53="N/A",L53-J53,0)+IF(H54="N/A",L54-J54)+IF(H55="N/A",L55-J55,0)+IF(H56="N/A",L56-J56,0)+IF(H57="N/A",L57-J57,0)+IF(H59="N/A",L59-J59,0)</f>
        <v>306</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12</v>
      </c>
      <c r="H82" s="59" t="s">
        <v>109</v>
      </c>
      <c r="I82" s="3">
        <f>SUM(I28:I39,I41:I42,I45,I47,I49,I51:I52,I58,I60)+IF(H40="N/A",0,I40)+IF(H43="N/A",0,I43)+IF(H44="N/A",0,I44)+IF(H48="N/A",0,I48)+IF(H50="N/A",0,I50)+IF(H53="N/A",0,I53)+IF(H54="N/A",0,I54)+IF(H55="N/A",0,I55)+IF(H56="N/A",0,I56)+IF(H57="N/A",0,I57)+IF(H59="N/A",0,I59)</f>
        <v>102</v>
      </c>
      <c r="J82" s="2">
        <f>SUM(J28:J45,J47:J60)-IF(H40="N/A",J40,0)-IF(H43="N/A",J43,0)-IF(H44="N/A",J44,0)-IF(H48="N/A",J48,0)-IF(H50="N/A",J50,0)-IF(H53="N/A",J53,0)-IF(H54="N/A",J54)-IF(H55="N/A",J55,0)-IF(H56="N/A",J56,0)-IF(H57="N/A",J57,0)-IF(H59="N/A",J59,0)</f>
        <v>306</v>
      </c>
      <c r="M82" s="2">
        <f>SUM(M28:M45,M47:M60)</f>
        <v>276</v>
      </c>
    </row>
    <row r="83" spans="1:15" x14ac:dyDescent="0.2">
      <c r="B83" s="54"/>
      <c r="D83" s="60" t="s">
        <v>110</v>
      </c>
      <c r="E83" s="2">
        <f>SUM(C63:C64,C66:C73)+IF(H66="N/A",L66-J66,0)+IF(H71="N/A",L71-J71,0)</f>
        <v>165</v>
      </c>
      <c r="F83" s="2">
        <f>SUM(F63:F64,F66:F73)+IF(H66="N/A",L66-J66,0)+IF(H71="N/A",L71-J71,0)</f>
        <v>129</v>
      </c>
      <c r="G83" s="3"/>
      <c r="H83" s="60" t="s">
        <v>111</v>
      </c>
      <c r="I83" s="3">
        <f>SUM(I63:I65,I67:I70,I72:I77)+IF(AND(B66="Yes",H66="N/A"),L66,I66)+IF(AND(B71="Yes",H71="N/A"),L71,I71)</f>
        <v>59</v>
      </c>
      <c r="J83" s="2">
        <f>SUM(J63:J65,J67:J70,J72:J77)+IF(AND(B66="Yes",H66="N/A"),L66,J66)+IF(AND(B71="Yes",H71="N/A"),L71,J71)</f>
        <v>177</v>
      </c>
      <c r="M83" s="2">
        <f>SUM(M63:M77)</f>
        <v>43</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387</v>
      </c>
      <c r="D86" s="2"/>
      <c r="E86" s="1">
        <f>IF(F86&gt;0,ROUND(((100*F86/J86)+F12+F46),0),0)</f>
        <v>20</v>
      </c>
      <c r="F86" s="1">
        <f>IF(AND(B28="",B34="",B35="",B36="",B42="",B47="",B60=""),0,SUM(F81,F82))</f>
        <v>93</v>
      </c>
      <c r="G86" s="59" t="s">
        <v>120</v>
      </c>
      <c r="H86" s="1">
        <v>25</v>
      </c>
      <c r="I86" s="2">
        <f>I81+I82</f>
        <v>132</v>
      </c>
      <c r="J86" s="3">
        <f>I81+I82+J81+J82</f>
        <v>525</v>
      </c>
      <c r="L86" s="1">
        <f>IF(M86=0,0,ROUND(((100*M86/J86)+M12+M46),0))</f>
        <v>55</v>
      </c>
      <c r="M86" s="1">
        <f>IF(AND(H28="",H29="",H30="",H31="",H32="",H33="",H34="",H35="",H36="",H37="",H38="",H39="",H40="",H41="",H42="",H43="",H44="",H45="",H47="",H48="",H49="",H50="",H51="",H52="",H53="",H54="",H55="",H56="",H57="",H58="",H59="",H60=""),0,SUM(M81,M82))</f>
        <v>287</v>
      </c>
    </row>
    <row r="87" spans="1:15" x14ac:dyDescent="0.2">
      <c r="A87" s="59" t="s">
        <v>121</v>
      </c>
      <c r="B87" s="1">
        <v>75</v>
      </c>
      <c r="C87" s="2">
        <f>SUM(C14:C15,C17:C19,C24,C25,C63:C64,C66:C73)+IF(H16="N/A",L16,0)+IF(H25="N/A",L25-J25,0)+IF(H66="N/A",L66-J66,0)+IF(H71="N/A",L71-J71,0)</f>
        <v>252</v>
      </c>
      <c r="D87" s="2"/>
      <c r="E87" s="1">
        <f>IF(F87&gt;0,ROUND(((100*F87/J87)+F12),0),0)</f>
        <v>61</v>
      </c>
      <c r="F87" s="1">
        <f>IF(AND(B63="",B64="",B66="",B67="",B68="",B69="",B70="",B71="",B72="",B73=""),0,SUM(F81,F83))</f>
        <v>210</v>
      </c>
      <c r="G87" s="59" t="s">
        <v>121</v>
      </c>
      <c r="H87" s="1">
        <v>25</v>
      </c>
      <c r="I87" s="1">
        <f>I81+I83</f>
        <v>89</v>
      </c>
      <c r="J87" s="3">
        <f>I81+I83+J81+J83</f>
        <v>353</v>
      </c>
      <c r="L87" s="1">
        <f>IF(M87=0,0,ROUND(((100*M87/J87)+M12),0))</f>
        <v>15</v>
      </c>
      <c r="M87" s="1">
        <f>IF(AND(H63="",H64="",H65="",H66="",H67="",H68="",H69="",H70="",H71="",H72="",H73="",H74="",H75="",H76="",H77=""),0,SUM(M81,M83))</f>
        <v>54</v>
      </c>
    </row>
    <row r="88" spans="1:15" x14ac:dyDescent="0.2">
      <c r="E88" s="67"/>
    </row>
    <row r="91" spans="1:15" x14ac:dyDescent="0.2">
      <c r="F91" s="4"/>
      <c r="H91" s="2" t="s">
        <v>122</v>
      </c>
    </row>
    <row r="92" spans="1:15" x14ac:dyDescent="0.2">
      <c r="G92" s="59" t="s">
        <v>120</v>
      </c>
      <c r="H92" s="1">
        <f>IF(E86+L86&lt;0,0,IF(E86+L86&gt;100,100,E86+L86))</f>
        <v>75</v>
      </c>
    </row>
    <row r="93" spans="1:15" x14ac:dyDescent="0.2">
      <c r="G93" s="59" t="s">
        <v>121</v>
      </c>
      <c r="H93" s="1">
        <f>IF((E87+L87)&lt;0,0,IF(E87+L87&gt;100,100,E87+L87))</f>
        <v>76</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28:H60 H63:H77">
      <formula1>$J$9:$L$9</formula1>
    </dataValidation>
  </dataValidations>
  <pageMargins left="0.7" right="0.7" top="0.75" bottom="0.75" header="0.3" footer="0.3"/>
  <legacyDrawing r:id="rId1"/>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449</v>
      </c>
      <c r="C1" s="101"/>
      <c r="D1" s="101"/>
      <c r="E1" s="101"/>
      <c r="F1" s="101"/>
      <c r="G1" s="101"/>
    </row>
    <row r="2" spans="1:17" x14ac:dyDescent="0.2">
      <c r="A2" s="76" t="s">
        <v>1</v>
      </c>
      <c r="B2" s="100" t="s">
        <v>437</v>
      </c>
      <c r="C2" s="101"/>
      <c r="D2" s="101"/>
      <c r="E2" s="101"/>
      <c r="F2" s="101"/>
      <c r="G2" s="101"/>
    </row>
    <row r="3" spans="1:17" x14ac:dyDescent="0.2">
      <c r="A3" s="76" t="s">
        <v>2</v>
      </c>
      <c r="B3" s="100" t="s">
        <v>434</v>
      </c>
      <c r="C3" s="101"/>
      <c r="D3" s="101"/>
      <c r="E3" s="101"/>
      <c r="F3" s="101"/>
      <c r="G3" s="101"/>
      <c r="N3" s="5"/>
    </row>
    <row r="4" spans="1:17" x14ac:dyDescent="0.2">
      <c r="A4" s="76" t="s">
        <v>3</v>
      </c>
      <c r="B4" s="100" t="s">
        <v>433</v>
      </c>
      <c r="C4" s="101"/>
      <c r="D4" s="101"/>
      <c r="E4" s="101"/>
      <c r="F4" s="101"/>
      <c r="G4" s="101"/>
    </row>
    <row r="5" spans="1:17" x14ac:dyDescent="0.2">
      <c r="A5" s="76" t="s">
        <v>4</v>
      </c>
      <c r="B5" s="100" t="s">
        <v>433</v>
      </c>
      <c r="C5" s="101"/>
      <c r="D5" s="101"/>
      <c r="E5" s="101"/>
      <c r="F5" s="101"/>
      <c r="G5" s="101"/>
    </row>
    <row r="7" spans="1:17" ht="23.25" x14ac:dyDescent="0.2">
      <c r="A7" s="96" t="s">
        <v>5</v>
      </c>
      <c r="B7" s="97"/>
      <c r="C7" s="97"/>
      <c r="D7" s="97"/>
      <c r="E7" s="97"/>
      <c r="F7" s="97"/>
      <c r="G7" s="97"/>
      <c r="H7" s="6">
        <f>IF(AND(H92=0,H93=0),0,IF(AND(H92&gt;0,H93&gt;0),((H92+H93)/2),IF(H93&gt;0,H93,H92)))</f>
        <v>56.5</v>
      </c>
    </row>
    <row r="8" spans="1:17" ht="12" customHeight="1" x14ac:dyDescent="0.2">
      <c r="A8" s="7"/>
      <c r="B8" s="8"/>
      <c r="C8" s="8"/>
      <c r="D8" s="8"/>
      <c r="E8" s="8"/>
      <c r="F8" s="8"/>
      <c r="G8" s="8"/>
      <c r="H8" s="6"/>
    </row>
    <row r="9" spans="1:17" ht="7.5" customHeight="1" x14ac:dyDescent="0.2">
      <c r="B9" s="9"/>
      <c r="J9" s="2" t="s">
        <v>6</v>
      </c>
      <c r="K9" s="2" t="s">
        <v>7</v>
      </c>
      <c r="L9" s="2" t="s">
        <v>8</v>
      </c>
    </row>
    <row r="10" spans="1:17" ht="63" x14ac:dyDescent="0.2">
      <c r="A10" s="10" t="s">
        <v>9</v>
      </c>
      <c r="B10" s="11" t="s">
        <v>10</v>
      </c>
      <c r="C10" s="12" t="s">
        <v>6</v>
      </c>
      <c r="D10" s="13" t="s">
        <v>7</v>
      </c>
      <c r="E10" s="14" t="s">
        <v>8</v>
      </c>
      <c r="F10" s="13" t="s">
        <v>11</v>
      </c>
      <c r="G10" s="10"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171</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293</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292</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7</v>
      </c>
      <c r="C18" s="32">
        <v>6</v>
      </c>
      <c r="D18" s="32">
        <v>0</v>
      </c>
      <c r="E18" s="33"/>
      <c r="F18" s="34">
        <f t="shared" si="0"/>
        <v>0</v>
      </c>
      <c r="G18" s="35" t="s">
        <v>25</v>
      </c>
      <c r="H18" s="31" t="s">
        <v>6</v>
      </c>
      <c r="I18" s="36">
        <v>2</v>
      </c>
      <c r="J18" s="36">
        <v>6</v>
      </c>
      <c r="K18" s="36">
        <v>-6</v>
      </c>
      <c r="L18" s="37"/>
      <c r="M18" s="36">
        <f>IF(F18=0,IF(OR(H18="No",H18=""),0,IF(AND(F18=0,H18="Yes"),I18+J18,0)),IF(AND(F18=C18,H18="Yes"),I18,IF(H18="No",K18,0)))</f>
        <v>8</v>
      </c>
      <c r="N18" s="26"/>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6</v>
      </c>
      <c r="C24" s="34">
        <v>9</v>
      </c>
      <c r="D24" s="34">
        <v>0</v>
      </c>
      <c r="E24" s="34"/>
      <c r="F24" s="34">
        <f t="shared" ref="F24" si="1">IF(B24="Yes",C24,D24)</f>
        <v>9</v>
      </c>
      <c r="G24" s="19" t="s">
        <v>33</v>
      </c>
      <c r="H24" s="31" t="s">
        <v>6</v>
      </c>
      <c r="I24" s="36">
        <v>3</v>
      </c>
      <c r="J24" s="36">
        <v>9</v>
      </c>
      <c r="K24" s="36">
        <v>-9</v>
      </c>
      <c r="L24" s="37"/>
      <c r="M24" s="36">
        <f>IF(F24=0,IF(OR(H24="No",H24=""),0,IF(AND(F24=0,H24="Yes"),I24+J24,0)),IF(AND(F24=C24,H24="Yes"),I24,IF(H24="No",K24,0)))</f>
        <v>3</v>
      </c>
      <c r="N24" s="26" t="s">
        <v>297</v>
      </c>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6</v>
      </c>
      <c r="I25" s="36">
        <v>0</v>
      </c>
      <c r="J25" s="36">
        <v>0</v>
      </c>
      <c r="K25" s="36">
        <v>-111</v>
      </c>
      <c r="L25" s="36">
        <v>0</v>
      </c>
      <c r="M25" s="41">
        <f>IF(F25=0,IF(H25="No",K25,IF(H25="Yes",I25+J25,IF(H25="No",K25,0))),IF(AND(F25=C25,H25="Yes"),I25,IF(H25="No",K25,0)))</f>
        <v>0</v>
      </c>
      <c r="N25" s="26"/>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10" t="s">
        <v>37</v>
      </c>
      <c r="B27" s="44"/>
      <c r="C27" s="22"/>
      <c r="D27" s="22"/>
      <c r="E27" s="22"/>
      <c r="F27" s="22"/>
      <c r="G27" s="45"/>
      <c r="H27" s="45"/>
      <c r="I27" s="22"/>
      <c r="J27" s="22"/>
      <c r="K27" s="22"/>
      <c r="L27" s="22"/>
      <c r="M27" s="22"/>
      <c r="N27" s="28"/>
      <c r="P27" s="29"/>
      <c r="Q27" s="3"/>
    </row>
    <row r="28" spans="1:17" ht="40.5" customHeight="1" x14ac:dyDescent="0.2">
      <c r="A28" s="30" t="s">
        <v>38</v>
      </c>
      <c r="B28" s="31" t="s">
        <v>7</v>
      </c>
      <c r="C28" s="32">
        <v>54</v>
      </c>
      <c r="D28" s="32">
        <v>0</v>
      </c>
      <c r="E28" s="33"/>
      <c r="F28" s="34">
        <f t="shared" ref="F28:F36" si="2">IF(B28="Yes",C28,D28)</f>
        <v>0</v>
      </c>
      <c r="G28" s="35" t="s">
        <v>39</v>
      </c>
      <c r="H28" s="31" t="s">
        <v>6</v>
      </c>
      <c r="I28" s="36">
        <v>3</v>
      </c>
      <c r="J28" s="36">
        <v>9</v>
      </c>
      <c r="K28" s="36">
        <v>-9</v>
      </c>
      <c r="L28" s="37"/>
      <c r="M28" s="36">
        <f>IF(F28=0,IF(OR(H28="No",H28=""),0,IF(AND(F28=0,H28="Yes"),I28+J28,0)),IF(AND(F28=C28,H28="Yes"),I28,IF(H28="No",K28,0)))</f>
        <v>12</v>
      </c>
      <c r="N28" s="26" t="s">
        <v>301</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6</v>
      </c>
      <c r="I29" s="36">
        <v>3</v>
      </c>
      <c r="J29" s="36">
        <v>9</v>
      </c>
      <c r="K29" s="36">
        <v>-9</v>
      </c>
      <c r="L29" s="37"/>
      <c r="M29" s="36">
        <f>IF(F28=0,IF(OR(H29="No",H29=""),0,IF(AND(F28=0,H29="Yes"),I29+J29,0)),IF(AND(F28=C28,H29="Yes"),I29,IF(H29="No",K29,0)))</f>
        <v>12</v>
      </c>
      <c r="N29" s="26" t="s">
        <v>303</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12</v>
      </c>
      <c r="N30" s="26" t="s">
        <v>302</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12</v>
      </c>
      <c r="N31" s="26" t="s">
        <v>265</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12</v>
      </c>
      <c r="N33" s="26" t="s">
        <v>164</v>
      </c>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
        <v>296</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7</v>
      </c>
      <c r="I36" s="36">
        <v>4</v>
      </c>
      <c r="J36" s="36">
        <v>12</v>
      </c>
      <c r="K36" s="36">
        <v>-24</v>
      </c>
      <c r="L36" s="37"/>
      <c r="M36" s="36">
        <f>IF(F36=0,IF(OR(H36="No",H36=""),0,IF(AND(F36=0,H36="Yes"),I36+J36,0)),IF(AND(F36=C36,H36="Yes"),I36,IF(H36="No",K36,0)))</f>
        <v>-24</v>
      </c>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7</v>
      </c>
      <c r="I37" s="36">
        <v>10</v>
      </c>
      <c r="J37" s="36">
        <v>30</v>
      </c>
      <c r="K37" s="36">
        <v>-180</v>
      </c>
      <c r="L37" s="37"/>
      <c r="M37" s="41">
        <f>IF(F36=0,IF(H37="No",K37,IF(H37="Yes",I37+J37,IF(H37="No",K37,0))),IF(AND(F36=C36,H37="Yes"),I37,IF(H37="No",K37,0)))</f>
        <v>-180</v>
      </c>
      <c r="N37" s="26" t="s">
        <v>294</v>
      </c>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t="s">
        <v>294</v>
      </c>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8</v>
      </c>
      <c r="N39" s="26" t="s">
        <v>295</v>
      </c>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7</v>
      </c>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4"/>
        <v>12</v>
      </c>
      <c r="N47" s="26" t="s">
        <v>187</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6</v>
      </c>
      <c r="I50" s="36">
        <v>3</v>
      </c>
      <c r="J50" s="36">
        <v>9</v>
      </c>
      <c r="K50" s="36">
        <v>-9</v>
      </c>
      <c r="L50" s="36">
        <v>0</v>
      </c>
      <c r="M50" s="36">
        <f>IF(F47=0,IF(OR(H50="No",H50=""),0,IF(AND(F47=0,H50="Yes"),I50+J50,0)),IF(AND(F47=C47,H50="Yes"),I50,IF(H50="No",K50,0)))</f>
        <v>12</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t="s">
        <v>7</v>
      </c>
      <c r="I52" s="36">
        <v>5</v>
      </c>
      <c r="J52" s="36">
        <v>15</v>
      </c>
      <c r="K52" s="36">
        <v>-15</v>
      </c>
      <c r="L52" s="37"/>
      <c r="M52" s="36">
        <f>IF(F47=0,IF(OR(H52="No",H52=""),0,IF(AND(F47=0,H52="Yes"),I52+J52,0)),IF(AND(F47=C47,H52="Yes"),I52,IF(H52="No",K52,0)))</f>
        <v>0</v>
      </c>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7</v>
      </c>
      <c r="I53" s="36">
        <v>4</v>
      </c>
      <c r="J53" s="36">
        <v>12</v>
      </c>
      <c r="K53" s="36">
        <v>-12</v>
      </c>
      <c r="L53" s="36">
        <v>0</v>
      </c>
      <c r="M53" s="36">
        <f>IF(F47=0,IF(OR(H53="No",H53=""),0,IF(AND(F47=0,H53="Yes"),I53+J53,0)),IF(AND(F47=C47,H53="Yes"),I53,IF(H53="No",K53,0)))</f>
        <v>0</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7</v>
      </c>
      <c r="I54" s="36">
        <v>4</v>
      </c>
      <c r="J54" s="36">
        <v>12</v>
      </c>
      <c r="K54" s="36">
        <v>-12</v>
      </c>
      <c r="L54" s="36">
        <v>0</v>
      </c>
      <c r="M54" s="36">
        <f>IF(F47=0,IF(OR(H54="No",H54=""),0,IF(AND(F47=0,H54="Yes"),I54+J54,0)),IF(AND(F47=C47,H54="Yes"),I54,IF(H54="No",K54,0)))</f>
        <v>0</v>
      </c>
      <c r="N54" s="26" t="s">
        <v>165</v>
      </c>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6</v>
      </c>
      <c r="I55" s="36">
        <v>4</v>
      </c>
      <c r="J55" s="36">
        <v>12</v>
      </c>
      <c r="K55" s="36">
        <v>-12</v>
      </c>
      <c r="L55" s="36">
        <v>0</v>
      </c>
      <c r="M55" s="36">
        <f>IF(F47=0,IF(OR(H55="No",H55=""),0,IF(AND(F47=0,H55="Yes"),I55+J55,0)),IF(AND(F47=C47,H55="Yes"),I55,IF(H55="No",K55,0)))</f>
        <v>16</v>
      </c>
      <c r="N55" s="26" t="s">
        <v>304</v>
      </c>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10"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48" t="s">
        <v>6</v>
      </c>
      <c r="I63" s="34">
        <v>1</v>
      </c>
      <c r="J63" s="34">
        <v>3</v>
      </c>
      <c r="K63" s="34">
        <v>-3</v>
      </c>
      <c r="L63" s="33"/>
      <c r="M63" s="34">
        <f t="shared" ref="M63:M73" si="7">IF(F63=0,IF(OR(H63="No",H63=""),0,IF(AND(F63=0,H63="Yes"),I63+J63,0)),IF(AND(F63=C63,H63="Yes"),I63,IF(H63="No",K63,0)))</f>
        <v>1</v>
      </c>
      <c r="N63" s="49"/>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48" t="s">
        <v>6</v>
      </c>
      <c r="I64" s="34">
        <v>4</v>
      </c>
      <c r="J64" s="34">
        <v>12</v>
      </c>
      <c r="K64" s="34">
        <v>-12</v>
      </c>
      <c r="L64" s="33"/>
      <c r="M64" s="34">
        <f t="shared" si="7"/>
        <v>4</v>
      </c>
      <c r="N64" s="49" t="s">
        <v>298</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48" t="s">
        <v>6</v>
      </c>
      <c r="I65" s="34">
        <v>5</v>
      </c>
      <c r="J65" s="34">
        <v>15</v>
      </c>
      <c r="K65" s="34">
        <v>-15</v>
      </c>
      <c r="L65" s="33"/>
      <c r="M65" s="34">
        <f>IF(F64=0,IF(OR(H65="No",H65=""),0,IF(AND(F64=0,H65="Yes"),I65+J65,0)),IF(AND(F64=C64,H65="Yes"),I65,IF(H65="No",K65,0)))</f>
        <v>5</v>
      </c>
      <c r="N65" s="49" t="s">
        <v>298</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48"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48" t="s">
        <v>7</v>
      </c>
      <c r="I67" s="34">
        <v>4</v>
      </c>
      <c r="J67" s="34">
        <v>12</v>
      </c>
      <c r="K67" s="34">
        <v>-12</v>
      </c>
      <c r="L67" s="33"/>
      <c r="M67" s="34">
        <f t="shared" si="7"/>
        <v>0</v>
      </c>
      <c r="N67" s="51"/>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48" t="s">
        <v>6</v>
      </c>
      <c r="I68" s="34">
        <v>4</v>
      </c>
      <c r="J68" s="34">
        <v>12</v>
      </c>
      <c r="K68" s="34">
        <v>-12</v>
      </c>
      <c r="L68" s="33"/>
      <c r="M68" s="34">
        <f t="shared" si="7"/>
        <v>4</v>
      </c>
      <c r="N68" s="49" t="s">
        <v>299</v>
      </c>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48" t="s">
        <v>6</v>
      </c>
      <c r="I69" s="34">
        <v>3</v>
      </c>
      <c r="J69" s="34">
        <v>9</v>
      </c>
      <c r="K69" s="34">
        <v>-9</v>
      </c>
      <c r="L69" s="33"/>
      <c r="M69" s="34">
        <f t="shared" si="7"/>
        <v>3</v>
      </c>
      <c r="N69" s="49" t="s">
        <v>300</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48" t="s">
        <v>6</v>
      </c>
      <c r="I70" s="34">
        <v>8</v>
      </c>
      <c r="J70" s="34">
        <v>24</v>
      </c>
      <c r="K70" s="34">
        <v>-120</v>
      </c>
      <c r="L70" s="33"/>
      <c r="M70" s="34">
        <f t="shared" si="7"/>
        <v>8</v>
      </c>
      <c r="N70" s="49" t="s">
        <v>300</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48"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48"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t="s">
        <v>8</v>
      </c>
      <c r="I76" s="34">
        <v>4</v>
      </c>
      <c r="J76" s="34">
        <v>12</v>
      </c>
      <c r="K76" s="34">
        <v>-12</v>
      </c>
      <c r="L76" s="33"/>
      <c r="M76" s="34">
        <f>IF(F73=0,IF(OR(H76="No",H76=""),0,IF(AND(F73=0,H76="Yes"),I76+J76,0)),IF(AND(F73=C73,H76="Yes"),I76,IF(H76="No",K76,0)))</f>
        <v>0</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55"/>
      <c r="B80" s="55"/>
      <c r="C80" s="55"/>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75</v>
      </c>
      <c r="H81" s="59" t="s">
        <v>107</v>
      </c>
      <c r="I81" s="3">
        <f>SUM(I13:I15,I17:I24)+IF(AND(B15="Yes",H16="N/A"),L16,I16)+IF(AND(B25="Yes",H25="N/A"),L25,I25)</f>
        <v>30</v>
      </c>
      <c r="J81" s="2">
        <f>SUM(J14:J15,J17:J23,C24,C25)+IF(H16="N/A",L16,0)+IF(H25="N/A",L25-J25,0)</f>
        <v>87</v>
      </c>
      <c r="M81" s="2">
        <f>SUM(M13:M25)</f>
        <v>29</v>
      </c>
    </row>
    <row r="82" spans="1:15" x14ac:dyDescent="0.2">
      <c r="B82" s="54"/>
      <c r="D82" s="59" t="s">
        <v>108</v>
      </c>
      <c r="E82" s="2">
        <f>SUM(C28,C34:C36,C42,C47,C60)+IF(H40="N/A",L40-J40,0)+IF(H43="N/A",L43-J43,0)+IF(H44="N/A",L44-J44,0)+IF(H48="N/A",L48-J48,0)+IF(H50="N/A",L50-J50,0)+IF(H53="N/A",L53-J53,0)+IF(H54="N/A",L54-J54)+IF(H55="N/A",L55-J55,0)+IF(H56="N/A",L56-J56,0)+IF(H57="N/A",L57-J57,0)+IF(H59="N/A",L59-J59,0)</f>
        <v>315</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126</v>
      </c>
      <c r="H82" s="59" t="s">
        <v>109</v>
      </c>
      <c r="I82" s="3">
        <f>SUM(I28:I39,I41:I42,I45,I47,I49,I51:I52,I58,I60)+IF(H40="N/A",0,I40)+IF(H43="N/A",0,I43)+IF(H44="N/A",0,I44)+IF(H48="N/A",0,I48)+IF(H50="N/A",0,I50)+IF(H53="N/A",0,I53)+IF(H54="N/A",0,I54)+IF(H55="N/A",0,I55)+IF(H56="N/A",0,I56)+IF(H57="N/A",0,I57)+IF(H59="N/A",0,I59)</f>
        <v>105</v>
      </c>
      <c r="J82" s="2">
        <f>SUM(J28:J45,J47:J60)-IF(H40="N/A",J40,0)-IF(H43="N/A",J43,0)-IF(H44="N/A",J44,0)-IF(H48="N/A",J48,0)-IF(H50="N/A",J50,0)-IF(H53="N/A",J53,0)-IF(H54="N/A",J54)-IF(H55="N/A",J55,0)-IF(H56="N/A",J56,0)-IF(H57="N/A",J57,0)-IF(H59="N/A",J59,0)</f>
        <v>315</v>
      </c>
      <c r="M82" s="2">
        <f>SUM(M28:M45,M47:M60)</f>
        <v>-36</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39</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396</v>
      </c>
      <c r="D86" s="2"/>
      <c r="E86" s="1">
        <f>IF(F86&gt;0,ROUND(((100*F86/J86)+F12+F46),0),0)</f>
        <v>39</v>
      </c>
      <c r="F86" s="1">
        <f>IF(AND(B28="",B34="",B35="",B36="",B42="",B47="",B60=""),0,SUM(F81,F82))</f>
        <v>201</v>
      </c>
      <c r="G86" s="59" t="s">
        <v>120</v>
      </c>
      <c r="H86" s="1">
        <v>25</v>
      </c>
      <c r="I86" s="2">
        <f>I81+I82</f>
        <v>135</v>
      </c>
      <c r="J86" s="3">
        <f>I81+I82+J81+J82</f>
        <v>537</v>
      </c>
      <c r="L86" s="1">
        <f>IF(M86=0,0,ROUND(((100*M86/J86)+M12+M46),0))</f>
        <v>-1</v>
      </c>
      <c r="M86" s="1">
        <f>IF(AND(H28="",H29="",H30="",H31="",H32="",H33="",H34="",H35="",H36="",H37="",H38="",H39="",H40="",H41="",H42="",H43="",H44="",H45="",H47="",H48="",H49="",H50="",H51="",H52="",H53="",H54="",H55="",H56="",H57="",H58="",H59="",H60=""),0,SUM(M81,M82))</f>
        <v>-7</v>
      </c>
    </row>
    <row r="87" spans="1:15" x14ac:dyDescent="0.2">
      <c r="A87" s="59" t="s">
        <v>121</v>
      </c>
      <c r="B87" s="1">
        <v>75</v>
      </c>
      <c r="C87" s="2">
        <f>SUM(C14:C15,C17:C19,C24,C25,C63:C64,C66:C73)+IF(H16="N/A",L16,0)+IF(H25="N/A",L25-J25,0)+IF(H66="N/A",L66-J66,0)+IF(H71="N/A",L71-J71,0)</f>
        <v>252</v>
      </c>
      <c r="D87" s="2"/>
      <c r="E87" s="1">
        <f>IF(F87&gt;0,ROUND(((100*F87/J87)+F12),0),0)</f>
        <v>56</v>
      </c>
      <c r="F87" s="1">
        <f>IF(AND(B63="",B64="",B66="",B67="",B68="",B69="",B70="",B71="",B72="",B73=""),0,SUM(F81,F83))</f>
        <v>192</v>
      </c>
      <c r="G87" s="59" t="s">
        <v>121</v>
      </c>
      <c r="H87" s="1">
        <v>25</v>
      </c>
      <c r="I87" s="1">
        <f>I81+I83</f>
        <v>89</v>
      </c>
      <c r="J87" s="3">
        <f>I81+I83+J81+J83</f>
        <v>353</v>
      </c>
      <c r="L87" s="1">
        <f>IF(M87=0,0,ROUND(((100*M87/J87)+M12),0))</f>
        <v>19</v>
      </c>
      <c r="M87" s="1">
        <f>IF(AND(H63="",H64="",H65="",H66="",H67="",H68="",H69="",H70="",H71="",H72="",H73="",H74="",H75="",H76="",H77=""),0,SUM(M81,M83))</f>
        <v>68</v>
      </c>
    </row>
    <row r="88" spans="1:15" x14ac:dyDescent="0.2">
      <c r="E88" s="67"/>
    </row>
    <row r="91" spans="1:15" x14ac:dyDescent="0.2">
      <c r="F91" s="4"/>
      <c r="H91" s="2" t="s">
        <v>122</v>
      </c>
    </row>
    <row r="92" spans="1:15" x14ac:dyDescent="0.2">
      <c r="G92" s="59" t="s">
        <v>120</v>
      </c>
      <c r="H92" s="1">
        <f>IF(E86+L86&lt;0,0,IF(E86+L86&gt;100,100,E86+L86))</f>
        <v>38</v>
      </c>
    </row>
    <row r="93" spans="1:15" x14ac:dyDescent="0.2">
      <c r="G93" s="59" t="s">
        <v>121</v>
      </c>
      <c r="H93" s="1">
        <f>IF((E87+L87)&lt;0,0,IF(E87+L87&gt;100,100,E87+L87))</f>
        <v>75</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ageMargins left="0.7" right="0.7" top="0.75" bottom="0.75" header="0.3" footer="0.3"/>
  <pageSetup orientation="portrait" r:id="rId1"/>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449</v>
      </c>
      <c r="C1" s="101"/>
      <c r="D1" s="101"/>
      <c r="E1" s="101"/>
      <c r="F1" s="101"/>
      <c r="G1" s="101"/>
    </row>
    <row r="2" spans="1:17" x14ac:dyDescent="0.2">
      <c r="A2" s="76" t="s">
        <v>1</v>
      </c>
      <c r="B2" s="100" t="s">
        <v>437</v>
      </c>
      <c r="C2" s="101"/>
      <c r="D2" s="101"/>
      <c r="E2" s="101"/>
      <c r="F2" s="101"/>
      <c r="G2" s="101"/>
    </row>
    <row r="3" spans="1:17" x14ac:dyDescent="0.2">
      <c r="A3" s="76" t="s">
        <v>2</v>
      </c>
      <c r="B3" s="100" t="s">
        <v>434</v>
      </c>
      <c r="C3" s="101"/>
      <c r="D3" s="101"/>
      <c r="E3" s="101"/>
      <c r="F3" s="101"/>
      <c r="G3" s="101"/>
      <c r="N3" s="5"/>
    </row>
    <row r="4" spans="1:17" x14ac:dyDescent="0.2">
      <c r="A4" s="76" t="s">
        <v>3</v>
      </c>
      <c r="B4" s="100" t="s">
        <v>433</v>
      </c>
      <c r="C4" s="101"/>
      <c r="D4" s="101"/>
      <c r="E4" s="101"/>
      <c r="F4" s="101"/>
      <c r="G4" s="101"/>
    </row>
    <row r="5" spans="1:17" x14ac:dyDescent="0.2">
      <c r="A5" s="76" t="s">
        <v>4</v>
      </c>
      <c r="B5" s="100" t="s">
        <v>433</v>
      </c>
      <c r="C5" s="101"/>
      <c r="D5" s="101"/>
      <c r="E5" s="101"/>
      <c r="F5" s="101"/>
      <c r="G5" s="101"/>
    </row>
    <row r="7" spans="1:17" ht="23.25" x14ac:dyDescent="0.2">
      <c r="A7" s="96" t="s">
        <v>5</v>
      </c>
      <c r="B7" s="97"/>
      <c r="C7" s="97"/>
      <c r="D7" s="97"/>
      <c r="E7" s="97"/>
      <c r="F7" s="97"/>
      <c r="G7" s="97"/>
      <c r="H7" s="6">
        <f>IF(AND(H92=0,H93=0),0,IF(AND(H92&gt;0,H93&gt;0),((H92+H93)/2),IF(H93&gt;0,H93,H92)))</f>
        <v>29.5</v>
      </c>
    </row>
    <row r="8" spans="1:17" ht="12" customHeight="1" x14ac:dyDescent="0.2">
      <c r="A8" s="7"/>
      <c r="B8" s="8"/>
      <c r="C8" s="8"/>
      <c r="D8" s="8"/>
      <c r="E8" s="8"/>
      <c r="F8" s="8"/>
      <c r="G8" s="8"/>
      <c r="H8" s="6"/>
    </row>
    <row r="9" spans="1:17" ht="7.5" customHeight="1" x14ac:dyDescent="0.2">
      <c r="B9" s="9"/>
      <c r="J9" s="2" t="s">
        <v>6</v>
      </c>
      <c r="K9" s="2" t="s">
        <v>7</v>
      </c>
      <c r="L9" s="2" t="s">
        <v>8</v>
      </c>
    </row>
    <row r="10" spans="1:17" ht="63" x14ac:dyDescent="0.2">
      <c r="A10" s="10" t="s">
        <v>9</v>
      </c>
      <c r="B10" s="11" t="s">
        <v>10</v>
      </c>
      <c r="C10" s="12" t="s">
        <v>6</v>
      </c>
      <c r="D10" s="13" t="s">
        <v>7</v>
      </c>
      <c r="E10" s="14" t="s">
        <v>8</v>
      </c>
      <c r="F10" s="13" t="s">
        <v>11</v>
      </c>
      <c r="G10" s="10"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171</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293</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292</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7</v>
      </c>
      <c r="C18" s="32">
        <v>6</v>
      </c>
      <c r="D18" s="32">
        <v>0</v>
      </c>
      <c r="E18" s="33"/>
      <c r="F18" s="34">
        <f t="shared" si="0"/>
        <v>0</v>
      </c>
      <c r="G18" s="35" t="s">
        <v>25</v>
      </c>
      <c r="H18" s="31" t="s">
        <v>6</v>
      </c>
      <c r="I18" s="36">
        <v>2</v>
      </c>
      <c r="J18" s="36">
        <v>6</v>
      </c>
      <c r="K18" s="36">
        <v>-6</v>
      </c>
      <c r="L18" s="37"/>
      <c r="M18" s="36">
        <f>IF(F18=0,IF(OR(H18="No",H18=""),0,IF(AND(F18=0,H18="Yes"),I18+J18,0)),IF(AND(F18=C18,H18="Yes"),I18,IF(H18="No",K18,0)))</f>
        <v>8</v>
      </c>
      <c r="N18" s="70" t="s">
        <v>305</v>
      </c>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t="s">
        <v>307</v>
      </c>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t="s">
        <v>310</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t="s">
        <v>311</v>
      </c>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6</v>
      </c>
      <c r="C24" s="34">
        <v>9</v>
      </c>
      <c r="D24" s="34">
        <v>0</v>
      </c>
      <c r="E24" s="34"/>
      <c r="F24" s="34">
        <f t="shared" ref="F24" si="1">IF(B24="Yes",C24,D24)</f>
        <v>9</v>
      </c>
      <c r="G24" s="19" t="s">
        <v>33</v>
      </c>
      <c r="H24" s="31" t="s">
        <v>6</v>
      </c>
      <c r="I24" s="36">
        <v>3</v>
      </c>
      <c r="J24" s="36">
        <v>9</v>
      </c>
      <c r="K24" s="36">
        <v>-9</v>
      </c>
      <c r="L24" s="37"/>
      <c r="M24" s="36">
        <f>IF(F24=0,IF(OR(H24="No",H24=""),0,IF(AND(F24=0,H24="Yes"),I24+J24,0)),IF(AND(F24=C24,H24="Yes"),I24,IF(H24="No",K24,0)))</f>
        <v>3</v>
      </c>
      <c r="N24" s="26" t="s">
        <v>316</v>
      </c>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7</v>
      </c>
      <c r="I25" s="36">
        <v>0</v>
      </c>
      <c r="J25" s="36">
        <v>0</v>
      </c>
      <c r="K25" s="36">
        <v>-111</v>
      </c>
      <c r="L25" s="36">
        <v>0</v>
      </c>
      <c r="M25" s="41">
        <f>IF(F25=0,IF(H25="No",K25,IF(H25="Yes",I25+J25,IF(H25="No",K25,0))),IF(AND(F25=C25,H25="Yes"),I25,IF(H25="No",K25,0)))</f>
        <v>-111</v>
      </c>
      <c r="N25" s="26"/>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10" t="s">
        <v>37</v>
      </c>
      <c r="B27" s="44"/>
      <c r="C27" s="22"/>
      <c r="D27" s="22"/>
      <c r="E27" s="22"/>
      <c r="F27" s="22"/>
      <c r="G27" s="45"/>
      <c r="H27" s="45"/>
      <c r="I27" s="22"/>
      <c r="J27" s="22"/>
      <c r="K27" s="22"/>
      <c r="L27" s="22"/>
      <c r="M27" s="22"/>
      <c r="N27" s="28"/>
      <c r="P27" s="29"/>
      <c r="Q27" s="3"/>
    </row>
    <row r="28" spans="1:17" ht="40.5" customHeight="1" x14ac:dyDescent="0.2">
      <c r="A28" s="30" t="s">
        <v>38</v>
      </c>
      <c r="B28" s="31" t="s">
        <v>7</v>
      </c>
      <c r="C28" s="32">
        <v>54</v>
      </c>
      <c r="D28" s="32">
        <v>0</v>
      </c>
      <c r="E28" s="33"/>
      <c r="F28" s="34">
        <f t="shared" ref="F28:F36" si="2">IF(B28="Yes",C28,D28)</f>
        <v>0</v>
      </c>
      <c r="G28" s="35" t="s">
        <v>39</v>
      </c>
      <c r="H28" s="31" t="s">
        <v>6</v>
      </c>
      <c r="I28" s="36">
        <v>3</v>
      </c>
      <c r="J28" s="36">
        <v>9</v>
      </c>
      <c r="K28" s="36">
        <v>-9</v>
      </c>
      <c r="L28" s="37"/>
      <c r="M28" s="36">
        <f>IF(F28=0,IF(OR(H28="No",H28=""),0,IF(AND(F28=0,H28="Yes"),I28+J28,0)),IF(AND(F28=C28,H28="Yes"),I28,IF(H28="No",K28,0)))</f>
        <v>12</v>
      </c>
      <c r="N28" s="26" t="s">
        <v>301</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6</v>
      </c>
      <c r="I29" s="36">
        <v>3</v>
      </c>
      <c r="J29" s="36">
        <v>9</v>
      </c>
      <c r="K29" s="36">
        <v>-9</v>
      </c>
      <c r="L29" s="37"/>
      <c r="M29" s="36">
        <f>IF(F28=0,IF(OR(H29="No",H29=""),0,IF(AND(F28=0,H29="Yes"),I29+J29,0)),IF(AND(F28=C28,H29="Yes"),I29,IF(H29="No",K29,0)))</f>
        <v>12</v>
      </c>
      <c r="N29" s="26" t="s">
        <v>303</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12</v>
      </c>
      <c r="N30" s="26" t="s">
        <v>302</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12</v>
      </c>
      <c r="N31" s="26" t="s">
        <v>306</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12</v>
      </c>
      <c r="N33" s="26" t="s">
        <v>229</v>
      </c>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
        <v>296</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7</v>
      </c>
      <c r="I36" s="36">
        <v>4</v>
      </c>
      <c r="J36" s="36">
        <v>12</v>
      </c>
      <c r="K36" s="36">
        <v>-24</v>
      </c>
      <c r="L36" s="37"/>
      <c r="M36" s="36">
        <f>IF(F36=0,IF(OR(H36="No",H36=""),0,IF(AND(F36=0,H36="Yes"),I36+J36,0)),IF(AND(F36=C36,H36="Yes"),I36,IF(H36="No",K36,0)))</f>
        <v>-24</v>
      </c>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7</v>
      </c>
      <c r="I37" s="36">
        <v>10</v>
      </c>
      <c r="J37" s="36">
        <v>30</v>
      </c>
      <c r="K37" s="36">
        <v>-180</v>
      </c>
      <c r="L37" s="37"/>
      <c r="M37" s="41">
        <f>IF(F36=0,IF(H37="No",K37,IF(H37="Yes",I37+J37,IF(H37="No",K37,0))),IF(AND(F36=C36,H37="Yes"),I37,IF(H37="No",K37,0)))</f>
        <v>-180</v>
      </c>
      <c r="N37" s="26" t="s">
        <v>309</v>
      </c>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t="s">
        <v>295</v>
      </c>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8</v>
      </c>
      <c r="N39" s="26" t="s">
        <v>309</v>
      </c>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7</v>
      </c>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4"/>
        <v>12</v>
      </c>
      <c r="N47" s="26" t="s">
        <v>312</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7</v>
      </c>
      <c r="I50" s="36">
        <v>3</v>
      </c>
      <c r="J50" s="36">
        <v>9</v>
      </c>
      <c r="K50" s="36">
        <v>-9</v>
      </c>
      <c r="L50" s="36">
        <v>0</v>
      </c>
      <c r="M50" s="36">
        <f>IF(F47=0,IF(OR(H50="No",H50=""),0,IF(AND(F47=0,H50="Yes"),I50+J50,0)),IF(AND(F47=C47,H50="Yes"),I50,IF(H50="No",K50,0)))</f>
        <v>0</v>
      </c>
      <c r="N50" s="26" t="s">
        <v>313</v>
      </c>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t="s">
        <v>7</v>
      </c>
      <c r="I52" s="36">
        <v>5</v>
      </c>
      <c r="J52" s="36">
        <v>15</v>
      </c>
      <c r="K52" s="36">
        <v>-15</v>
      </c>
      <c r="L52" s="37"/>
      <c r="M52" s="36">
        <f>IF(F47=0,IF(OR(H52="No",H52=""),0,IF(AND(F47=0,H52="Yes"),I52+J52,0)),IF(AND(F47=C47,H52="Yes"),I52,IF(H52="No",K52,0)))</f>
        <v>0</v>
      </c>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7</v>
      </c>
      <c r="I53" s="36">
        <v>4</v>
      </c>
      <c r="J53" s="36">
        <v>12</v>
      </c>
      <c r="K53" s="36">
        <v>-12</v>
      </c>
      <c r="L53" s="36">
        <v>0</v>
      </c>
      <c r="M53" s="36">
        <f>IF(F47=0,IF(OR(H53="No",H53=""),0,IF(AND(F47=0,H53="Yes"),I53+J53,0)),IF(AND(F47=C47,H53="Yes"),I53,IF(H53="No",K53,0)))</f>
        <v>0</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7</v>
      </c>
      <c r="I54" s="36">
        <v>4</v>
      </c>
      <c r="J54" s="36">
        <v>12</v>
      </c>
      <c r="K54" s="36">
        <v>-12</v>
      </c>
      <c r="L54" s="36">
        <v>0</v>
      </c>
      <c r="M54" s="36">
        <f>IF(F47=0,IF(OR(H54="No",H54=""),0,IF(AND(F47=0,H54="Yes"),I54+J54,0)),IF(AND(F47=C47,H54="Yes"),I54,IF(H54="No",K54,0)))</f>
        <v>0</v>
      </c>
      <c r="N54" s="26" t="s">
        <v>165</v>
      </c>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6</v>
      </c>
      <c r="I55" s="36">
        <v>4</v>
      </c>
      <c r="J55" s="36">
        <v>12</v>
      </c>
      <c r="K55" s="36">
        <v>-12</v>
      </c>
      <c r="L55" s="36">
        <v>0</v>
      </c>
      <c r="M55" s="36">
        <f>IF(F47=0,IF(OR(H55="No",H55=""),0,IF(AND(F47=0,H55="Yes"),I55+J55,0)),IF(AND(F47=C47,H55="Yes"),I55,IF(H55="No",K55,0)))</f>
        <v>16</v>
      </c>
      <c r="N55" s="26" t="s">
        <v>314</v>
      </c>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t="s">
        <v>315</v>
      </c>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10"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48" t="s">
        <v>6</v>
      </c>
      <c r="I63" s="34">
        <v>1</v>
      </c>
      <c r="J63" s="34">
        <v>3</v>
      </c>
      <c r="K63" s="34">
        <v>-3</v>
      </c>
      <c r="L63" s="33"/>
      <c r="M63" s="34">
        <f t="shared" ref="M63:M73" si="7">IF(F63=0,IF(OR(H63="No",H63=""),0,IF(AND(F63=0,H63="Yes"),I63+J63,0)),IF(AND(F63=C63,H63="Yes"),I63,IF(H63="No",K63,0)))</f>
        <v>1</v>
      </c>
      <c r="N63" s="49"/>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48" t="s">
        <v>6</v>
      </c>
      <c r="I64" s="34">
        <v>4</v>
      </c>
      <c r="J64" s="34">
        <v>12</v>
      </c>
      <c r="K64" s="34">
        <v>-12</v>
      </c>
      <c r="L64" s="33"/>
      <c r="M64" s="34">
        <f t="shared" si="7"/>
        <v>4</v>
      </c>
      <c r="N64" s="49" t="s">
        <v>298</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48" t="s">
        <v>6</v>
      </c>
      <c r="I65" s="34">
        <v>5</v>
      </c>
      <c r="J65" s="34">
        <v>15</v>
      </c>
      <c r="K65" s="34">
        <v>-15</v>
      </c>
      <c r="L65" s="33"/>
      <c r="M65" s="34">
        <f>IF(F64=0,IF(OR(H65="No",H65=""),0,IF(AND(F64=0,H65="Yes"),I65+J65,0)),IF(AND(F64=C64,H65="Yes"),I65,IF(H65="No",K65,0)))</f>
        <v>5</v>
      </c>
      <c r="N65" s="49" t="s">
        <v>298</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48"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48" t="s">
        <v>7</v>
      </c>
      <c r="I67" s="34">
        <v>4</v>
      </c>
      <c r="J67" s="34">
        <v>12</v>
      </c>
      <c r="K67" s="34">
        <v>-12</v>
      </c>
      <c r="L67" s="33"/>
      <c r="M67" s="34">
        <f t="shared" si="7"/>
        <v>0</v>
      </c>
      <c r="N67" s="51"/>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48" t="s">
        <v>6</v>
      </c>
      <c r="I68" s="34">
        <v>4</v>
      </c>
      <c r="J68" s="34">
        <v>12</v>
      </c>
      <c r="K68" s="34">
        <v>-12</v>
      </c>
      <c r="L68" s="33"/>
      <c r="M68" s="34">
        <f t="shared" si="7"/>
        <v>4</v>
      </c>
      <c r="N68" s="49" t="s">
        <v>299</v>
      </c>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48" t="s">
        <v>6</v>
      </c>
      <c r="I69" s="34">
        <v>3</v>
      </c>
      <c r="J69" s="34">
        <v>9</v>
      </c>
      <c r="K69" s="34">
        <v>-9</v>
      </c>
      <c r="L69" s="33"/>
      <c r="M69" s="34">
        <f t="shared" si="7"/>
        <v>3</v>
      </c>
      <c r="N69" s="49" t="s">
        <v>300</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48" t="s">
        <v>6</v>
      </c>
      <c r="I70" s="34">
        <v>8</v>
      </c>
      <c r="J70" s="34">
        <v>24</v>
      </c>
      <c r="K70" s="34">
        <v>-120</v>
      </c>
      <c r="L70" s="33"/>
      <c r="M70" s="34">
        <f t="shared" si="7"/>
        <v>8</v>
      </c>
      <c r="N70" s="49" t="s">
        <v>300</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48"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48"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t="s">
        <v>8</v>
      </c>
      <c r="I76" s="34">
        <v>4</v>
      </c>
      <c r="J76" s="34">
        <v>12</v>
      </c>
      <c r="K76" s="34">
        <v>-12</v>
      </c>
      <c r="L76" s="33"/>
      <c r="M76" s="34">
        <f>IF(F73=0,IF(OR(H76="No",H76=""),0,IF(AND(F73=0,H76="Yes"),I76+J76,0)),IF(AND(F73=C73,H76="Yes"),I76,IF(H76="No",K76,0)))</f>
        <v>0</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55"/>
      <c r="B80" s="55"/>
      <c r="C80" s="55"/>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75</v>
      </c>
      <c r="H81" s="59" t="s">
        <v>107</v>
      </c>
      <c r="I81" s="3">
        <f>SUM(I13:I15,I17:I24)+IF(AND(B15="Yes",H16="N/A"),L16,I16)+IF(AND(B25="Yes",H25="N/A"),L25,I25)</f>
        <v>30</v>
      </c>
      <c r="J81" s="2">
        <f>SUM(J14:J15,J17:J23,C24,C25)+IF(H16="N/A",L16,0)+IF(H25="N/A",L25-J25,0)</f>
        <v>87</v>
      </c>
      <c r="M81" s="2">
        <f>SUM(M13:M25)</f>
        <v>-82</v>
      </c>
    </row>
    <row r="82" spans="1:15" x14ac:dyDescent="0.2">
      <c r="B82" s="54"/>
      <c r="D82" s="59" t="s">
        <v>108</v>
      </c>
      <c r="E82" s="2">
        <f>SUM(C28,C34:C36,C42,C47,C60)+IF(H40="N/A",L40-J40,0)+IF(H43="N/A",L43-J43,0)+IF(H44="N/A",L44-J44,0)+IF(H48="N/A",L48-J48,0)+IF(H50="N/A",L50-J50,0)+IF(H53="N/A",L53-J53,0)+IF(H54="N/A",L54-J54)+IF(H55="N/A",L55-J55,0)+IF(H56="N/A",L56-J56,0)+IF(H57="N/A",L57-J57,0)+IF(H59="N/A",L59-J59,0)</f>
        <v>315</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126</v>
      </c>
      <c r="H82" s="59" t="s">
        <v>109</v>
      </c>
      <c r="I82" s="3">
        <f>SUM(I28:I39,I41:I42,I45,I47,I49,I51:I52,I58,I60)+IF(H40="N/A",0,I40)+IF(H43="N/A",0,I43)+IF(H44="N/A",0,I44)+IF(H48="N/A",0,I48)+IF(H50="N/A",0,I50)+IF(H53="N/A",0,I53)+IF(H54="N/A",0,I54)+IF(H55="N/A",0,I55)+IF(H56="N/A",0,I56)+IF(H57="N/A",0,I57)+IF(H59="N/A",0,I59)</f>
        <v>105</v>
      </c>
      <c r="J82" s="2">
        <f>SUM(J28:J45,J47:J60)-IF(H40="N/A",J40,0)-IF(H43="N/A",J43,0)-IF(H44="N/A",J44,0)-IF(H48="N/A",J48,0)-IF(H50="N/A",J50,0)-IF(H53="N/A",J53,0)-IF(H54="N/A",J54)-IF(H55="N/A",J55,0)-IF(H56="N/A",J56,0)-IF(H57="N/A",J57,0)-IF(H59="N/A",J59,0)</f>
        <v>315</v>
      </c>
      <c r="M82" s="2">
        <f>SUM(M28:M45,M47:M60)</f>
        <v>-48</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39</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396</v>
      </c>
      <c r="D86" s="2"/>
      <c r="E86" s="1">
        <f>IF(F86&gt;0,ROUND(((100*F86/J86)+F12+F46),0),0)</f>
        <v>39</v>
      </c>
      <c r="F86" s="1">
        <f>IF(AND(B28="",B34="",B35="",B36="",B42="",B47="",B60=""),0,SUM(F81,F82))</f>
        <v>201</v>
      </c>
      <c r="G86" s="59" t="s">
        <v>120</v>
      </c>
      <c r="H86" s="1">
        <v>25</v>
      </c>
      <c r="I86" s="2">
        <f>I81+I82</f>
        <v>135</v>
      </c>
      <c r="J86" s="3">
        <f>I81+I82+J81+J82</f>
        <v>537</v>
      </c>
      <c r="L86" s="1">
        <f>IF(M86=0,0,ROUND(((100*M86/J86)+M12+M46),0))</f>
        <v>-24</v>
      </c>
      <c r="M86" s="1">
        <f>IF(AND(H28="",H29="",H30="",H31="",H32="",H33="",H34="",H35="",H36="",H37="",H38="",H39="",H40="",H41="",H42="",H43="",H44="",H45="",H47="",H48="",H49="",H50="",H51="",H52="",H53="",H54="",H55="",H56="",H57="",H58="",H59="",H60=""),0,SUM(M81,M82))</f>
        <v>-130</v>
      </c>
    </row>
    <row r="87" spans="1:15" x14ac:dyDescent="0.2">
      <c r="A87" s="59" t="s">
        <v>121</v>
      </c>
      <c r="B87" s="1">
        <v>75</v>
      </c>
      <c r="C87" s="2">
        <f>SUM(C14:C15,C17:C19,C24,C25,C63:C64,C66:C73)+IF(H16="N/A",L16,0)+IF(H25="N/A",L25-J25,0)+IF(H66="N/A",L66-J66,0)+IF(H71="N/A",L71-J71,0)</f>
        <v>252</v>
      </c>
      <c r="D87" s="2"/>
      <c r="E87" s="1">
        <f>IF(F87&gt;0,ROUND(((100*F87/J87)+F12),0),0)</f>
        <v>56</v>
      </c>
      <c r="F87" s="1">
        <f>IF(AND(B63="",B64="",B66="",B67="",B68="",B69="",B70="",B71="",B72="",B73=""),0,SUM(F81,F83))</f>
        <v>192</v>
      </c>
      <c r="G87" s="59" t="s">
        <v>121</v>
      </c>
      <c r="H87" s="1">
        <v>25</v>
      </c>
      <c r="I87" s="1">
        <f>I81+I83</f>
        <v>89</v>
      </c>
      <c r="J87" s="3">
        <f>I81+I83+J81+J83</f>
        <v>353</v>
      </c>
      <c r="L87" s="1">
        <f>IF(M87=0,0,ROUND(((100*M87/J87)+M12),0))</f>
        <v>-12</v>
      </c>
      <c r="M87" s="1">
        <f>IF(AND(H63="",H64="",H65="",H66="",H67="",H68="",H69="",H70="",H71="",H72="",H73="",H74="",H75="",H76="",H77=""),0,SUM(M81,M83))</f>
        <v>-43</v>
      </c>
    </row>
    <row r="88" spans="1:15" x14ac:dyDescent="0.2">
      <c r="E88" s="67"/>
    </row>
    <row r="91" spans="1:15" x14ac:dyDescent="0.2">
      <c r="F91" s="4"/>
      <c r="H91" s="2" t="s">
        <v>122</v>
      </c>
    </row>
    <row r="92" spans="1:15" x14ac:dyDescent="0.2">
      <c r="G92" s="59" t="s">
        <v>120</v>
      </c>
      <c r="H92" s="1">
        <f>IF(E86+L86&lt;0,0,IF(E86+L86&gt;100,100,E86+L86))</f>
        <v>15</v>
      </c>
    </row>
    <row r="93" spans="1:15" x14ac:dyDescent="0.2">
      <c r="G93" s="59" t="s">
        <v>121</v>
      </c>
      <c r="H93" s="1">
        <f>IF((E87+L87)&lt;0,0,IF(E87+L87&gt;100,100,E87+L87))</f>
        <v>44</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28:H60 H63:H77 H13:H25">
      <formula1>$J$9:$L$9</formula1>
    </dataValidation>
  </dataValidation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5" t="s">
        <v>0</v>
      </c>
      <c r="B1" s="98" t="s">
        <v>400</v>
      </c>
      <c r="C1" s="99"/>
      <c r="D1" s="99"/>
      <c r="E1" s="99"/>
      <c r="F1" s="99"/>
      <c r="G1" s="99"/>
    </row>
    <row r="2" spans="1:17" x14ac:dyDescent="0.2">
      <c r="A2" s="75" t="s">
        <v>1</v>
      </c>
      <c r="B2" s="98" t="s">
        <v>390</v>
      </c>
      <c r="C2" s="99"/>
      <c r="D2" s="99"/>
      <c r="E2" s="99"/>
      <c r="F2" s="99"/>
      <c r="G2" s="99"/>
    </row>
    <row r="3" spans="1:17" x14ac:dyDescent="0.2">
      <c r="A3" s="75" t="s">
        <v>2</v>
      </c>
      <c r="B3" s="98">
        <v>31000205</v>
      </c>
      <c r="C3" s="99"/>
      <c r="D3" s="99"/>
      <c r="E3" s="99"/>
      <c r="F3" s="99"/>
      <c r="G3" s="99"/>
      <c r="N3" s="5"/>
    </row>
    <row r="4" spans="1:17" x14ac:dyDescent="0.2">
      <c r="A4" s="75" t="s">
        <v>3</v>
      </c>
      <c r="B4" s="98" t="s">
        <v>388</v>
      </c>
      <c r="C4" s="99"/>
      <c r="D4" s="99"/>
      <c r="E4" s="99"/>
      <c r="F4" s="99"/>
      <c r="G4" s="99"/>
    </row>
    <row r="5" spans="1:17" x14ac:dyDescent="0.2">
      <c r="A5" s="75" t="s">
        <v>4</v>
      </c>
      <c r="B5" s="98" t="s">
        <v>388</v>
      </c>
      <c r="C5" s="99"/>
      <c r="D5" s="99"/>
      <c r="E5" s="99"/>
      <c r="F5" s="99"/>
      <c r="G5" s="99"/>
    </row>
    <row r="7" spans="1:17" ht="23.25" x14ac:dyDescent="0.2">
      <c r="A7" s="96" t="s">
        <v>5</v>
      </c>
      <c r="B7" s="97"/>
      <c r="C7" s="97"/>
      <c r="D7" s="97"/>
      <c r="E7" s="97"/>
      <c r="F7" s="97"/>
      <c r="G7" s="97"/>
      <c r="H7" s="6">
        <f>IF(AND(H92=0,H93=0),0,IF(AND(H92&gt;0,H93&gt;0),((H92+H93)/2),IF(H93&gt;0,H93,H92)))</f>
        <v>37</v>
      </c>
    </row>
    <row r="8" spans="1:17" ht="12" customHeight="1" x14ac:dyDescent="0.2">
      <c r="A8" s="71"/>
      <c r="B8" s="72"/>
      <c r="C8" s="72"/>
      <c r="D8" s="72"/>
      <c r="E8" s="72"/>
      <c r="F8" s="72"/>
      <c r="G8" s="72"/>
      <c r="H8" s="6"/>
    </row>
    <row r="9" spans="1:17" ht="7.5" customHeight="1" x14ac:dyDescent="0.2">
      <c r="B9" s="9"/>
      <c r="J9" s="2" t="s">
        <v>6</v>
      </c>
      <c r="K9" s="2" t="s">
        <v>7</v>
      </c>
      <c r="L9" s="2" t="s">
        <v>8</v>
      </c>
    </row>
    <row r="10" spans="1:17" ht="63" x14ac:dyDescent="0.2">
      <c r="A10" s="73" t="s">
        <v>9</v>
      </c>
      <c r="B10" s="11" t="s">
        <v>10</v>
      </c>
      <c r="C10" s="12" t="s">
        <v>6</v>
      </c>
      <c r="D10" s="13" t="s">
        <v>7</v>
      </c>
      <c r="E10" s="14" t="s">
        <v>8</v>
      </c>
      <c r="F10" s="13" t="s">
        <v>11</v>
      </c>
      <c r="G10" s="73"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c r="C12" s="21">
        <v>2</v>
      </c>
      <c r="D12" s="21">
        <v>0</v>
      </c>
      <c r="E12" s="22"/>
      <c r="F12" s="23">
        <f>IF(B12="Yes",C12,D12)</f>
        <v>0</v>
      </c>
      <c r="G12" s="19" t="s">
        <v>18</v>
      </c>
      <c r="H12" s="20"/>
      <c r="I12" s="24">
        <v>0</v>
      </c>
      <c r="J12" s="24">
        <v>2</v>
      </c>
      <c r="K12" s="24">
        <v>-2</v>
      </c>
      <c r="L12" s="25"/>
      <c r="M12" s="24">
        <f>IF(F12=0,IF(OR(H12="No",H12=""),0,IF(AND(F12=0,H12="Yes"),I12+J12,0)),IF(AND(F12=C12,H12="Yes"),I12,IF(H12="No",K12,0)))</f>
        <v>0</v>
      </c>
      <c r="N12" s="26"/>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c r="I13" s="24">
        <v>1</v>
      </c>
      <c r="J13" s="24"/>
      <c r="K13" s="24">
        <v>0</v>
      </c>
      <c r="L13" s="25"/>
      <c r="M13" s="24">
        <f>IF(H13="Yes",I13,(IF(H13="No",K13,0)))</f>
        <v>0</v>
      </c>
      <c r="N13" s="26" t="s">
        <v>399</v>
      </c>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IF(B15="Yes",C15,D15)</f>
        <v>0</v>
      </c>
      <c r="G15" s="19" t="s">
        <v>22</v>
      </c>
      <c r="H15" s="31" t="s">
        <v>7</v>
      </c>
      <c r="I15" s="38">
        <v>2</v>
      </c>
      <c r="J15" s="38">
        <v>6</v>
      </c>
      <c r="K15" s="38">
        <v>-6</v>
      </c>
      <c r="L15" s="37"/>
      <c r="M15" s="36">
        <f>IF(F15=0,IF(OR(H15="No",H15=""),0,IF(AND(F15=0,H15="Yes"),I15+J15,0)),IF(AND(F15=C15,H15="Yes"),I15,IF(H15="No",K15,0)))</f>
        <v>0</v>
      </c>
      <c r="N15" s="26" t="s">
        <v>402</v>
      </c>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7</v>
      </c>
      <c r="I16" s="36">
        <v>0</v>
      </c>
      <c r="J16" s="41">
        <v>6</v>
      </c>
      <c r="K16" s="36">
        <v>-6</v>
      </c>
      <c r="L16" s="36"/>
      <c r="M16" s="41">
        <f>IF(F15=0,IF(AND(H15="Yes",H16="No"),-M15,IF(AND(H15="No",H16="Yes"),J16,IF(AND(OR(H15="No",H15=""),H16="No"),K16,0))),IF(AND(F15=C15,H16="Yes"),I16,IF(H16="No",K16-M15,0)))</f>
        <v>-6</v>
      </c>
      <c r="N16" s="26" t="s">
        <v>385</v>
      </c>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7</v>
      </c>
      <c r="C17" s="32">
        <v>3</v>
      </c>
      <c r="D17" s="32">
        <v>0</v>
      </c>
      <c r="E17" s="33"/>
      <c r="F17" s="34">
        <f>IF(B17="Yes",C17,D17)</f>
        <v>0</v>
      </c>
      <c r="G17" s="35" t="s">
        <v>24</v>
      </c>
      <c r="H17" s="31" t="s">
        <v>7</v>
      </c>
      <c r="I17" s="36">
        <v>1</v>
      </c>
      <c r="J17" s="36">
        <v>3</v>
      </c>
      <c r="K17" s="36">
        <v>-3</v>
      </c>
      <c r="L17" s="37"/>
      <c r="M17" s="36">
        <f>IF(F17=0,IF(OR(H17="No",H17=""),0,IF(AND(F17=0,H17="Yes"),I17+J17,0)),IF(AND(F17=C17,H17="Yes"),I17,IF(H17="No",K17,0)))</f>
        <v>0</v>
      </c>
      <c r="N17" s="26"/>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7</v>
      </c>
      <c r="C18" s="32">
        <v>6</v>
      </c>
      <c r="D18" s="32">
        <v>0</v>
      </c>
      <c r="E18" s="33"/>
      <c r="F18" s="34">
        <f>IF(B18="Yes",C18,D18)</f>
        <v>0</v>
      </c>
      <c r="G18" s="35" t="s">
        <v>25</v>
      </c>
      <c r="H18" s="31" t="s">
        <v>7</v>
      </c>
      <c r="I18" s="36">
        <v>2</v>
      </c>
      <c r="J18" s="36">
        <v>6</v>
      </c>
      <c r="K18" s="36">
        <v>-6</v>
      </c>
      <c r="L18" s="37"/>
      <c r="M18" s="36">
        <f>IF(F18=0,IF(OR(H18="No",H18=""),0,IF(AND(F18=0,H18="Yes"),I18+J18,0)),IF(AND(F18=C18,H18="Yes"),I18,IF(H18="No",K18,0)))</f>
        <v>0</v>
      </c>
      <c r="N18" s="26"/>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IF(B19="Yes",C19,D19)</f>
        <v>60</v>
      </c>
      <c r="G19" s="19" t="s">
        <v>27</v>
      </c>
      <c r="H19" s="31" t="s">
        <v>7</v>
      </c>
      <c r="I19" s="36">
        <v>4</v>
      </c>
      <c r="J19" s="36">
        <v>12</v>
      </c>
      <c r="K19" s="36">
        <v>-12</v>
      </c>
      <c r="L19" s="37"/>
      <c r="M19" s="36">
        <f>IF(F19=0,IF(OR(H19="No",H19=""),0,IF(AND(F19=0,H19="Yes"),I19+J19,0)),IF(AND(F19=C19,H19="Yes"),I19,IF(H19="No",K19,0)))</f>
        <v>-12</v>
      </c>
      <c r="N19" s="26"/>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c r="I21" s="36">
        <v>4</v>
      </c>
      <c r="J21" s="36">
        <v>12</v>
      </c>
      <c r="K21" s="36">
        <v>-12</v>
      </c>
      <c r="L21" s="37"/>
      <c r="M21" s="36">
        <f>IF(F19=0,IF(OR(H21="No",H21=""),0,IF(AND(F19=0,H21="Yes"),I21+J21,0)),IF(AND(F19=C19,H21="Yes"),I21,IF(H21="No",K21,0)))</f>
        <v>0</v>
      </c>
      <c r="N21" s="26" t="s">
        <v>384</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t="s">
        <v>396</v>
      </c>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c r="I23" s="36">
        <v>4</v>
      </c>
      <c r="J23" s="36">
        <v>12</v>
      </c>
      <c r="K23" s="36">
        <v>-12</v>
      </c>
      <c r="L23" s="37"/>
      <c r="M23" s="36">
        <f>IF(F19=0,IF(OR(H23="No",H23=""),0,IF(AND(F19=0,H23="Yes"),I23+J23,0)),IF(AND(F19=C19,H23="Yes"),I23,IF(H23="No",K23,0)))</f>
        <v>0</v>
      </c>
      <c r="N23" s="26" t="s">
        <v>383</v>
      </c>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7</v>
      </c>
      <c r="C24" s="34">
        <v>9</v>
      </c>
      <c r="D24" s="34">
        <v>0</v>
      </c>
      <c r="E24" s="34"/>
      <c r="F24" s="34">
        <f>IF(B24="Yes",C24,D24)</f>
        <v>0</v>
      </c>
      <c r="G24" s="19" t="s">
        <v>33</v>
      </c>
      <c r="H24" s="31" t="s">
        <v>7</v>
      </c>
      <c r="I24" s="36">
        <v>3</v>
      </c>
      <c r="J24" s="36">
        <v>9</v>
      </c>
      <c r="K24" s="36">
        <v>-9</v>
      </c>
      <c r="L24" s="37"/>
      <c r="M24" s="36">
        <f>IF(F24=0,IF(OR(H24="No",H24=""),0,IF(AND(F24=0,H24="Yes"),I24+J24,0)),IF(AND(F24=C24,H24="Yes"),I24,IF(H24="No",K24,0)))</f>
        <v>0</v>
      </c>
      <c r="N24" s="43"/>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8</v>
      </c>
      <c r="I25" s="36">
        <v>0</v>
      </c>
      <c r="J25" s="36">
        <v>0</v>
      </c>
      <c r="K25" s="36">
        <v>-111</v>
      </c>
      <c r="L25" s="36">
        <v>0</v>
      </c>
      <c r="M25" s="41">
        <f>IF(F25=0,IF(H25="No",K25,IF(H25="Yes",I25+J25,IF(H25="No",K25,0))),IF(AND(F25=C25,H25="Yes"),I25,IF(H25="No",K25,0)))</f>
        <v>0</v>
      </c>
      <c r="N25" s="26" t="s">
        <v>382</v>
      </c>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73" t="s">
        <v>37</v>
      </c>
      <c r="B27" s="44"/>
      <c r="C27" s="22"/>
      <c r="D27" s="22"/>
      <c r="E27" s="22"/>
      <c r="F27" s="22"/>
      <c r="G27" s="45"/>
      <c r="H27" s="45"/>
      <c r="I27" s="22"/>
      <c r="J27" s="22"/>
      <c r="K27" s="22"/>
      <c r="L27" s="22"/>
      <c r="M27" s="22"/>
      <c r="N27" s="28"/>
      <c r="P27" s="29"/>
      <c r="Q27" s="3"/>
    </row>
    <row r="28" spans="1:17" ht="40.5" customHeight="1" x14ac:dyDescent="0.2">
      <c r="A28" s="30" t="s">
        <v>38</v>
      </c>
      <c r="B28" s="31"/>
      <c r="C28" s="32">
        <v>54</v>
      </c>
      <c r="D28" s="32">
        <v>0</v>
      </c>
      <c r="E28" s="33"/>
      <c r="F28" s="34">
        <f>IF(B28="Yes",C28,D28)</f>
        <v>0</v>
      </c>
      <c r="G28" s="35" t="s">
        <v>39</v>
      </c>
      <c r="H28" s="31"/>
      <c r="I28" s="36">
        <v>3</v>
      </c>
      <c r="J28" s="36">
        <v>9</v>
      </c>
      <c r="K28" s="36">
        <v>-9</v>
      </c>
      <c r="L28" s="37"/>
      <c r="M28" s="36">
        <f>IF(F28=0,IF(OR(H28="No",H28=""),0,IF(AND(F28=0,H28="Yes"),I28+J28,0)),IF(AND(F28=C28,H28="Yes"),I28,IF(H28="No",K28,0)))</f>
        <v>0</v>
      </c>
      <c r="N28" s="26"/>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c r="I29" s="36">
        <v>3</v>
      </c>
      <c r="J29" s="36">
        <v>9</v>
      </c>
      <c r="K29" s="36">
        <v>-9</v>
      </c>
      <c r="L29" s="37"/>
      <c r="M29" s="36">
        <f>IF(F28=0,IF(OR(H29="No",H29=""),0,IF(AND(F28=0,H29="Yes"),I29+J29,0)),IF(AND(F28=C28,H29="Yes"),I29,IF(H29="No",K29,0)))</f>
        <v>0</v>
      </c>
      <c r="N29" s="26"/>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c r="I30" s="36">
        <v>3</v>
      </c>
      <c r="J30" s="36">
        <v>9</v>
      </c>
      <c r="K30" s="36">
        <v>-9</v>
      </c>
      <c r="L30" s="37"/>
      <c r="M30" s="36">
        <f>IF(F28=0,IF(OR(H30="No",H30=""),0,IF(AND(F28=0,H30="Yes"),I30+J30,0)),IF(AND(F28=C28,H30="Yes"),I30,IF(H30="No",K30,0)))</f>
        <v>0</v>
      </c>
      <c r="N30" s="26"/>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c r="I31" s="36">
        <v>3</v>
      </c>
      <c r="J31" s="36">
        <v>9</v>
      </c>
      <c r="K31" s="36">
        <v>-9</v>
      </c>
      <c r="L31" s="37"/>
      <c r="M31" s="36">
        <f>IF(F28=0,IF(OR(H31="No",H31=""),0,IF(AND(F28=0,H31="Yes"),I31+J31,0)),IF(AND(F28=C28,H31="Yes"),I31,IF(H31="No",K31,0)))</f>
        <v>0</v>
      </c>
      <c r="N31" s="26"/>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c r="I33" s="36">
        <v>3</v>
      </c>
      <c r="J33" s="36">
        <v>9</v>
      </c>
      <c r="K33" s="36">
        <v>-9</v>
      </c>
      <c r="L33" s="37"/>
      <c r="M33" s="36">
        <f>IF(F28=0,IF(OR(H33="No",H33=""),0,IF(AND(F28=0,H33="Yes"),I33+J33,0)),IF(AND(F28=C28,H33="Yes"),I33,IF(H33="No",K33,0)))</f>
        <v>0</v>
      </c>
      <c r="N33" s="26"/>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c r="C34" s="32">
        <f>J34</f>
        <v>12</v>
      </c>
      <c r="D34" s="32">
        <v>0</v>
      </c>
      <c r="E34" s="33"/>
      <c r="F34" s="34">
        <f>IF(B34="Yes",C34,D34)</f>
        <v>0</v>
      </c>
      <c r="G34" s="35" t="s">
        <v>46</v>
      </c>
      <c r="H34" s="31"/>
      <c r="I34" s="36">
        <v>4</v>
      </c>
      <c r="J34" s="36">
        <v>12</v>
      </c>
      <c r="K34" s="36">
        <v>-12</v>
      </c>
      <c r="L34" s="37"/>
      <c r="M34" s="36">
        <f>IF(F34=0,IF(OR(H34="No",H34=""),0,IF(AND(F34=0,H34="Yes"),I34+J34,0)),IF(AND(F34=C34,H34="Yes"),I34,IF(H34="No",K34,0)))</f>
        <v>0</v>
      </c>
      <c r="N34" s="26"/>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c r="C35" s="32">
        <f>J35</f>
        <v>12</v>
      </c>
      <c r="D35" s="32">
        <v>0</v>
      </c>
      <c r="E35" s="33"/>
      <c r="F35" s="34">
        <f>IF(B35="Yes",C35,D35)</f>
        <v>0</v>
      </c>
      <c r="G35" s="35" t="s">
        <v>48</v>
      </c>
      <c r="H35" s="31"/>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c r="C36" s="34">
        <f>SUM(J36:J41)</f>
        <v>126</v>
      </c>
      <c r="D36" s="32">
        <v>0</v>
      </c>
      <c r="E36" s="33"/>
      <c r="F36" s="34">
        <f>IF(B36="Yes",C36,D36)</f>
        <v>0</v>
      </c>
      <c r="G36" s="19" t="s">
        <v>50</v>
      </c>
      <c r="H36" s="31"/>
      <c r="I36" s="36">
        <v>4</v>
      </c>
      <c r="J36" s="36">
        <v>12</v>
      </c>
      <c r="K36" s="36">
        <v>-24</v>
      </c>
      <c r="L36" s="37"/>
      <c r="M36" s="36">
        <f>IF(F36=0,IF(OR(H36="No",H36=""),0,IF(AND(F36=0,H36="Yes"),I36+J36,0)),IF(AND(F36=C36,H36="Yes"),I36,IF(H36="No",K36,0)))</f>
        <v>0</v>
      </c>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c r="I37" s="36">
        <v>10</v>
      </c>
      <c r="J37" s="36">
        <v>30</v>
      </c>
      <c r="K37" s="36">
        <v>-180</v>
      </c>
      <c r="L37" s="37"/>
      <c r="M37" s="41">
        <f>IF(F36=0,IF(H37="No",K37,IF(H37="Yes",I37+J37,IF(H37="No",K37,0))),IF(AND(F36=C36,H37="Yes"),I37,IF(H37="No",K37,0)))</f>
        <v>0</v>
      </c>
      <c r="N37" s="26"/>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c r="I38" s="36">
        <v>6</v>
      </c>
      <c r="J38" s="36">
        <v>18</v>
      </c>
      <c r="K38" s="36">
        <v>-18</v>
      </c>
      <c r="L38" s="37"/>
      <c r="M38" s="36">
        <f>IF(F36=0,IF(OR(H38="No",H38=""),0,IF(AND(F36=0,H38="Yes"),I38+J38,0)),IF(AND(F36=C36,H38="Yes"),I38,IF(H38="No",K38,0)))</f>
        <v>0</v>
      </c>
      <c r="N38" s="26"/>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c r="I39" s="36">
        <v>8</v>
      </c>
      <c r="J39" s="36">
        <v>24</v>
      </c>
      <c r="K39" s="36">
        <v>-24</v>
      </c>
      <c r="L39" s="37"/>
      <c r="M39" s="36">
        <f>IF(F36=0,IF(OR(H39="No",H39=""),0,IF(AND(F36=0,H39="Yes"),I39+J39,0)),IF(AND(F36=C36,H39="Yes"),I39,IF(H39="No",K39,0)))</f>
        <v>0</v>
      </c>
      <c r="N39" s="26"/>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c r="I41" s="36">
        <v>6</v>
      </c>
      <c r="J41" s="36">
        <v>18</v>
      </c>
      <c r="K41" s="36">
        <v>-18</v>
      </c>
      <c r="L41" s="37"/>
      <c r="M41" s="36">
        <f>IF(F36=0,IF(OR(H41="No",H41=""),0,IF(AND(F36=0,H41="Yes"),I41+J41,0)),IF(AND(F36=C36,H41="Yes"),I41,IF(H41="No",K41,0)))</f>
        <v>0</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c r="C42" s="32">
        <v>30</v>
      </c>
      <c r="D42" s="32">
        <v>0</v>
      </c>
      <c r="E42" s="33"/>
      <c r="F42" s="34">
        <f>IF(B42="Yes",C42,D42)</f>
        <v>0</v>
      </c>
      <c r="G42" s="35" t="s">
        <v>57</v>
      </c>
      <c r="H42" s="31"/>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c r="C46" s="32">
        <v>2</v>
      </c>
      <c r="D46" s="32">
        <v>0</v>
      </c>
      <c r="E46" s="33"/>
      <c r="F46" s="34">
        <f>IF(B46="Yes",C46,D46)</f>
        <v>0</v>
      </c>
      <c r="G46" s="35" t="s">
        <v>61</v>
      </c>
      <c r="H46" s="31"/>
      <c r="I46" s="36">
        <v>0</v>
      </c>
      <c r="J46" s="36">
        <v>2</v>
      </c>
      <c r="K46" s="36">
        <v>-2</v>
      </c>
      <c r="L46" s="37"/>
      <c r="M46" s="36">
        <f>IF(F46=0,IF(OR(H46="No",H46=""),0,IF(AND(F46=0,H46="Yes"),I46+J46,0)),IF(AND(F46=C46,H46="Yes"),I46,IF(H46="No",K46,0)))</f>
        <v>0</v>
      </c>
      <c r="N46" s="26"/>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c r="C47" s="32">
        <f>SUM(J47:J59)</f>
        <v>132</v>
      </c>
      <c r="D47" s="32">
        <v>0</v>
      </c>
      <c r="E47" s="33"/>
      <c r="F47" s="34">
        <f>IF(B47="Yes",C47,D47)</f>
        <v>0</v>
      </c>
      <c r="G47" s="35" t="s">
        <v>63</v>
      </c>
      <c r="H47" s="31"/>
      <c r="I47" s="36">
        <v>3</v>
      </c>
      <c r="J47" s="36">
        <v>9</v>
      </c>
      <c r="K47" s="36">
        <v>-9</v>
      </c>
      <c r="L47" s="37"/>
      <c r="M47" s="36">
        <f>IF(F47=0,IF(OR(H47="No",H47=""),0,IF(AND(F47=0,H47="Yes"),I47+J47,0)),IF(AND(F47=C47,H47="Yes"),I47,IF(H47="No",K47,0)))</f>
        <v>0</v>
      </c>
      <c r="N47" s="26"/>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c r="I50" s="36">
        <v>3</v>
      </c>
      <c r="J50" s="36">
        <v>9</v>
      </c>
      <c r="K50" s="36">
        <v>-9</v>
      </c>
      <c r="L50" s="36">
        <v>0</v>
      </c>
      <c r="M50" s="36">
        <f>IF(F47=0,IF(OR(H50="No",H50=""),0,IF(AND(F47=0,H50="Yes"),I50+J50,0)),IF(AND(F47=C47,H50="Yes"),I50,IF(H50="No",K50,0)))</f>
        <v>0</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c r="I51" s="36">
        <v>2</v>
      </c>
      <c r="J51" s="36">
        <v>6</v>
      </c>
      <c r="K51" s="36">
        <v>-6</v>
      </c>
      <c r="L51" s="37"/>
      <c r="M51" s="36">
        <f>IF(F47=0,IF(OR(H51="No",H51=""),0,IF(AND(F47=0,H51="Yes"),I51+J51,0)),IF(AND(F47=C47,H51="Yes"),I51,IF(H51="No",K51,0)))</f>
        <v>0</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c r="I52" s="36">
        <v>5</v>
      </c>
      <c r="J52" s="36">
        <v>15</v>
      </c>
      <c r="K52" s="36">
        <v>-15</v>
      </c>
      <c r="L52" s="37"/>
      <c r="M52" s="36">
        <f>IF(F47=0,IF(OR(H52="No",H52=""),0,IF(AND(F47=0,H52="Yes"),I52+J52,0)),IF(AND(F47=C47,H52="Yes"),I52,IF(H52="No",K52,0)))</f>
        <v>0</v>
      </c>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c r="I53" s="36">
        <v>4</v>
      </c>
      <c r="J53" s="36">
        <v>12</v>
      </c>
      <c r="K53" s="36">
        <v>-12</v>
      </c>
      <c r="L53" s="36">
        <v>0</v>
      </c>
      <c r="M53" s="36">
        <f>IF(F47=0,IF(OR(H53="No",H53=""),0,IF(AND(F47=0,H53="Yes"),I53+J53,0)),IF(AND(F47=C47,H53="Yes"),I53,IF(H53="No",K53,0)))</f>
        <v>0</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c r="I54" s="36">
        <v>4</v>
      </c>
      <c r="J54" s="36">
        <v>12</v>
      </c>
      <c r="K54" s="36">
        <v>-12</v>
      </c>
      <c r="L54" s="36">
        <v>0</v>
      </c>
      <c r="M54" s="36">
        <f>IF(F47=0,IF(OR(H54="No",H54=""),0,IF(AND(F47=0,H54="Yes"),I54+J54,0)),IF(AND(F47=C47,H54="Yes"),I54,IF(H54="No",K54,0)))</f>
        <v>0</v>
      </c>
      <c r="N54" s="26"/>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c r="I55" s="36">
        <v>4</v>
      </c>
      <c r="J55" s="36">
        <v>12</v>
      </c>
      <c r="K55" s="36">
        <v>-12</v>
      </c>
      <c r="L55" s="36">
        <v>0</v>
      </c>
      <c r="M55" s="36">
        <f>IF(F47=0,IF(OR(H55="No",H55=""),0,IF(AND(F47=0,H55="Yes"),I55+J55,0)),IF(AND(F47=C47,H55="Yes"),I55,IF(H55="No",K55,0)))</f>
        <v>0</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c r="I56" s="36">
        <v>4</v>
      </c>
      <c r="J56" s="36">
        <v>12</v>
      </c>
      <c r="K56" s="36">
        <v>-12</v>
      </c>
      <c r="L56" s="36">
        <v>0</v>
      </c>
      <c r="M56" s="36">
        <f>IF(F47=0,IF(OR(H56="No",H56=""),0,IF(AND(F47=0,H56="Yes"),I56+J56,0)),IF(AND(F47=C47,H56="Yes"),I56,IF(H56="No",K56,0)))</f>
        <v>0</v>
      </c>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c r="I58" s="36">
        <v>2</v>
      </c>
      <c r="J58" s="36">
        <v>6</v>
      </c>
      <c r="K58" s="36">
        <v>-6</v>
      </c>
      <c r="L58" s="37"/>
      <c r="M58" s="36">
        <f>IF(F47=0,IF(OR(H58="No",H58=""),0,IF(AND(F47=0,H58="Yes"),I58+J58,0)),IF(AND(F47=C47,H58="Yes"),I58,IF(H58="No",K58,0)))</f>
        <v>0</v>
      </c>
      <c r="N58" s="26"/>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c r="I59" s="36">
        <v>2</v>
      </c>
      <c r="J59" s="36">
        <v>6</v>
      </c>
      <c r="K59" s="36">
        <v>-6</v>
      </c>
      <c r="L59" s="36">
        <v>0</v>
      </c>
      <c r="M59" s="36">
        <f>IF(F47=0,IF(OR(H59="No",H59=""),0,IF(AND(F47=0,H59="Yes"),I59+J59,0)),IF(AND(F47=C47,H59="Yes"),I59,IF(H59="No",K59,0)))</f>
        <v>0</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c r="C60" s="32">
        <v>12</v>
      </c>
      <c r="D60" s="32">
        <v>0</v>
      </c>
      <c r="E60" s="33"/>
      <c r="F60" s="34">
        <f>IF(B60="Yes",C60,D60)</f>
        <v>0</v>
      </c>
      <c r="G60" s="35" t="s">
        <v>77</v>
      </c>
      <c r="H60" s="31"/>
      <c r="I60" s="36">
        <v>4</v>
      </c>
      <c r="J60" s="36">
        <v>12</v>
      </c>
      <c r="K60" s="36">
        <v>-12</v>
      </c>
      <c r="L60" s="37"/>
      <c r="M60" s="36">
        <f>IF(F60=0,IF(OR(H60="No",H60=""),0,IF(AND(F60=0,H60="Yes"),I60+J60,0)),IF(AND(F60=C60,H60="Yes"),I60,IF(H60="No",K60,0)))</f>
        <v>0</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73"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IF(B63="Yes",C63,D63)</f>
        <v>3</v>
      </c>
      <c r="G63" s="30" t="s">
        <v>79</v>
      </c>
      <c r="H63" s="48" t="s">
        <v>6</v>
      </c>
      <c r="I63" s="34">
        <v>1</v>
      </c>
      <c r="J63" s="34">
        <v>3</v>
      </c>
      <c r="K63" s="34">
        <v>-3</v>
      </c>
      <c r="L63" s="33"/>
      <c r="M63" s="34">
        <f>IF(F63=0,IF(OR(H63="No",H63=""),0,IF(AND(F63=0,H63="Yes"),I63+J63,0)),IF(AND(F63=C63,H63="Yes"),I63,IF(H63="No",K63,0)))</f>
        <v>1</v>
      </c>
      <c r="N63" s="49"/>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IF(B64="Yes",C64,D64)</f>
        <v>27</v>
      </c>
      <c r="G64" s="30" t="s">
        <v>81</v>
      </c>
      <c r="H64" s="48" t="s">
        <v>6</v>
      </c>
      <c r="I64" s="34">
        <v>4</v>
      </c>
      <c r="J64" s="34">
        <v>12</v>
      </c>
      <c r="K64" s="34">
        <v>-12</v>
      </c>
      <c r="L64" s="33"/>
      <c r="M64" s="34">
        <f>IF(F64=0,IF(OR(H64="No",H64=""),0,IF(AND(F64=0,H64="Yes"),I64+J64,0)),IF(AND(F64=C64,H64="Yes"),I64,IF(H64="No",K64,0)))</f>
        <v>4</v>
      </c>
      <c r="N64" s="49"/>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48" t="s">
        <v>7</v>
      </c>
      <c r="I65" s="34">
        <v>5</v>
      </c>
      <c r="J65" s="34">
        <v>15</v>
      </c>
      <c r="K65" s="34">
        <v>-15</v>
      </c>
      <c r="L65" s="33"/>
      <c r="M65" s="34">
        <f>IF(F64=0,IF(OR(H65="No",H65=""),0,IF(AND(F64=0,H65="Yes"),I65+J65,0)),IF(AND(F64=C64,H65="Yes"),I65,IF(H65="No",K65,0)))</f>
        <v>-15</v>
      </c>
      <c r="N65" s="49" t="s">
        <v>401</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c r="C66" s="32">
        <v>9</v>
      </c>
      <c r="D66" s="32">
        <v>0</v>
      </c>
      <c r="E66" s="33"/>
      <c r="F66" s="34">
        <f>IF(B66="Yes",C66,D66)</f>
        <v>0</v>
      </c>
      <c r="G66" s="30" t="s">
        <v>84</v>
      </c>
      <c r="H66" s="48" t="s">
        <v>8</v>
      </c>
      <c r="I66" s="34">
        <v>3</v>
      </c>
      <c r="J66" s="34">
        <v>9</v>
      </c>
      <c r="K66" s="34">
        <v>-9</v>
      </c>
      <c r="L66" s="34">
        <v>0</v>
      </c>
      <c r="M66" s="34">
        <f t="shared" ref="M66:M73" si="0">IF(F66=0,IF(OR(H66="No",H66=""),0,IF(AND(F66=0,H66="Yes"),I66+J66,0)),IF(AND(F66=C66,H66="Yes"),I66,IF(H66="No",K66,0)))</f>
        <v>0</v>
      </c>
      <c r="N66" s="49" t="s">
        <v>379</v>
      </c>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IF(B67="Yes",C67,D67)</f>
        <v>0</v>
      </c>
      <c r="G67" s="46" t="s">
        <v>86</v>
      </c>
      <c r="H67" s="48"/>
      <c r="I67" s="34">
        <v>4</v>
      </c>
      <c r="J67" s="34">
        <v>12</v>
      </c>
      <c r="K67" s="34">
        <v>-12</v>
      </c>
      <c r="L67" s="33"/>
      <c r="M67" s="34">
        <f t="shared" si="0"/>
        <v>0</v>
      </c>
      <c r="N67" s="19" t="s">
        <v>381</v>
      </c>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IF(B68="Yes",C68,D68)</f>
        <v>12</v>
      </c>
      <c r="G68" s="46" t="s">
        <v>88</v>
      </c>
      <c r="H68" s="48" t="s">
        <v>6</v>
      </c>
      <c r="I68" s="34">
        <v>4</v>
      </c>
      <c r="J68" s="34">
        <v>12</v>
      </c>
      <c r="K68" s="34">
        <v>-12</v>
      </c>
      <c r="L68" s="33"/>
      <c r="M68" s="34">
        <f t="shared" si="0"/>
        <v>4</v>
      </c>
      <c r="N68" s="49"/>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IF(B69="Yes",C69,D69)</f>
        <v>9</v>
      </c>
      <c r="G69" s="30" t="s">
        <v>90</v>
      </c>
      <c r="H69" s="48" t="s">
        <v>6</v>
      </c>
      <c r="I69" s="34">
        <v>3</v>
      </c>
      <c r="J69" s="34">
        <v>9</v>
      </c>
      <c r="K69" s="34">
        <v>-9</v>
      </c>
      <c r="L69" s="33"/>
      <c r="M69" s="34">
        <f t="shared" si="0"/>
        <v>3</v>
      </c>
      <c r="N69" s="49"/>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c r="C70" s="32">
        <v>24</v>
      </c>
      <c r="D70" s="32">
        <v>0</v>
      </c>
      <c r="E70" s="33"/>
      <c r="F70" s="34">
        <f>IF(B70="Yes",C70,D70)</f>
        <v>0</v>
      </c>
      <c r="G70" s="30" t="s">
        <v>92</v>
      </c>
      <c r="H70" s="48" t="s">
        <v>8</v>
      </c>
      <c r="I70" s="34">
        <v>8</v>
      </c>
      <c r="J70" s="34">
        <v>24</v>
      </c>
      <c r="K70" s="34">
        <v>-120</v>
      </c>
      <c r="L70" s="33"/>
      <c r="M70" s="34">
        <f t="shared" si="0"/>
        <v>0</v>
      </c>
      <c r="N70" s="19" t="s">
        <v>380</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0"/>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IF(B72="Yes",C72,D72)</f>
        <v>0</v>
      </c>
      <c r="G72" s="30" t="s">
        <v>96</v>
      </c>
      <c r="H72" s="48" t="s">
        <v>8</v>
      </c>
      <c r="I72" s="34">
        <v>5</v>
      </c>
      <c r="J72" s="34">
        <v>15</v>
      </c>
      <c r="K72" s="34">
        <v>-15</v>
      </c>
      <c r="L72" s="33"/>
      <c r="M72" s="34">
        <f t="shared" si="0"/>
        <v>0</v>
      </c>
      <c r="N72" s="49" t="s">
        <v>379</v>
      </c>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IF(B73="Yes",C73,D73)</f>
        <v>54</v>
      </c>
      <c r="G73" s="30" t="s">
        <v>98</v>
      </c>
      <c r="H73" s="48" t="s">
        <v>6</v>
      </c>
      <c r="I73" s="34">
        <v>3</v>
      </c>
      <c r="J73" s="34">
        <v>9</v>
      </c>
      <c r="K73" s="34">
        <v>-9</v>
      </c>
      <c r="L73" s="33"/>
      <c r="M73" s="34">
        <f t="shared" si="0"/>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c r="I74" s="34">
        <v>4</v>
      </c>
      <c r="J74" s="34">
        <v>12</v>
      </c>
      <c r="K74" s="34">
        <v>-12</v>
      </c>
      <c r="L74" s="33"/>
      <c r="M74" s="34">
        <f>IF(F73=0,IF(OR(H74="No",H74=""),0,IF(AND(F73=0,H74="Yes"),I74+J74,0)),IF(AND(F73=C73,H74="Yes"),I74,IF(H74="No",K74,0)))</f>
        <v>0</v>
      </c>
      <c r="N74" s="49" t="s">
        <v>392</v>
      </c>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c r="I75" s="34">
        <v>3</v>
      </c>
      <c r="J75" s="34">
        <v>9</v>
      </c>
      <c r="K75" s="34">
        <v>-9</v>
      </c>
      <c r="L75" s="33"/>
      <c r="M75" s="34">
        <f>IF(F73=0,IF(OR(H75="No",H75=""),0,IF(AND(F73=0,H75="Yes"),I75+J75,0)),IF(AND(F73=C73,H75="Yes"),I75,IF(H75="No",K75,0)))</f>
        <v>0</v>
      </c>
      <c r="N75" s="49" t="s">
        <v>378</v>
      </c>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t="s">
        <v>6</v>
      </c>
      <c r="I76" s="34">
        <v>4</v>
      </c>
      <c r="J76" s="34">
        <v>12</v>
      </c>
      <c r="K76" s="34">
        <v>-12</v>
      </c>
      <c r="L76" s="33"/>
      <c r="M76" s="34">
        <f>IF(F73=0,IF(OR(H76="No",H76=""),0,IF(AND(F73=0,H76="Yes"),I76+J76,0)),IF(AND(F73=C73,H76="Yes"),I76,IF(H76="No",K76,0)))</f>
        <v>4</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7</v>
      </c>
      <c r="I77" s="34">
        <v>4</v>
      </c>
      <c r="J77" s="34">
        <v>12</v>
      </c>
      <c r="K77" s="34">
        <v>-12</v>
      </c>
      <c r="L77" s="33"/>
      <c r="M77" s="34">
        <f>IF(F73=0,IF(OR(H77="No",H77=""),0,IF(AND(F73=0,H77="Yes"),I77+J77,0)),IF(AND(F73=C73,H77="Yes"),I77,IF(H77="No",K77,0)))</f>
        <v>-12</v>
      </c>
      <c r="N77" s="49" t="s">
        <v>377</v>
      </c>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74"/>
      <c r="B80" s="74"/>
      <c r="C80" s="74"/>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63</v>
      </c>
      <c r="H81" s="59" t="s">
        <v>107</v>
      </c>
      <c r="I81" s="3">
        <f>SUM(I13:I15,I17:I24)+IF(AND(B15="Yes",H16="N/A"),L16,I16)+IF(AND(B25="Yes",H25="N/A"),L25,I25)</f>
        <v>30</v>
      </c>
      <c r="J81" s="2">
        <f>SUM(J14:J15,J17:J23,C24,C25)+IF(H16="N/A",L16,0)+IF(H25="N/A",L25-J25,0)</f>
        <v>87</v>
      </c>
      <c r="M81" s="2">
        <f>SUM(M13:M25)</f>
        <v>-9</v>
      </c>
    </row>
    <row r="82" spans="1:15" x14ac:dyDescent="0.2">
      <c r="B82" s="54"/>
      <c r="D82" s="59" t="s">
        <v>108</v>
      </c>
      <c r="E82" s="2">
        <f>SUM(C28,C34:C36,C42,C47,C60)+IF(H40="N/A",L40-J40,0)+IF(H43="N/A",L43-J43,0)+IF(H44="N/A",L44-J44,0)+IF(H48="N/A",L48-J48,0)+IF(H50="N/A",L50-J50,0)+IF(H53="N/A",L53-J53,0)+IF(H54="N/A",L54-J54)+IF(H55="N/A",L55-J55,0)+IF(H56="N/A",L56-J56,0)+IF(H57="N/A",L57-J57,0)+IF(H59="N/A",L59-J59,0)</f>
        <v>378</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59" t="s">
        <v>109</v>
      </c>
      <c r="I82" s="3">
        <f>SUM(I28:I39,I41:I42,I45,I47,I49,I51:I52,I58,I60)+IF(H40="N/A",0,I40)+IF(H43="N/A",0,I43)+IF(H44="N/A",0,I44)+IF(H48="N/A",0,I48)+IF(H50="N/A",0,I50)+IF(H53="N/A",0,I53)+IF(H54="N/A",0,I54)+IF(H55="N/A",0,I55)+IF(H56="N/A",0,I56)+IF(H57="N/A",0,I57)+IF(H59="N/A",0,I59)</f>
        <v>118</v>
      </c>
      <c r="J82" s="2">
        <f>SUM(J28:J45,J47:J60)-IF(H40="N/A",J40,0)-IF(H43="N/A",J43,0)-IF(H44="N/A",J44,0)-IF(H48="N/A",J48,0)-IF(H50="N/A",J50,0)-IF(H53="N/A",J53,0)-IF(H54="N/A",J54)-IF(H55="N/A",J55,0)-IF(H56="N/A",J56,0)-IF(H57="N/A",J57,0)-IF(H59="N/A",J59,0)</f>
        <v>378</v>
      </c>
      <c r="M82" s="2">
        <f>SUM(M28:M45,M47:M60)</f>
        <v>0</v>
      </c>
    </row>
    <row r="83" spans="1:15" x14ac:dyDescent="0.2">
      <c r="B83" s="54"/>
      <c r="D83" s="60" t="s">
        <v>110</v>
      </c>
      <c r="E83" s="2">
        <f>SUM(C63:C64,C66:C73)+IF(H66="N/A",L66-J66,0)+IF(H71="N/A",L71-J71,0)</f>
        <v>156</v>
      </c>
      <c r="F83" s="2">
        <f>SUM(F63:F64,F66:F73)+IF(H66="N/A",L66-J66,0)+IF(H71="N/A",L71-J71,0)</f>
        <v>84</v>
      </c>
      <c r="G83" s="3"/>
      <c r="H83" s="60" t="s">
        <v>111</v>
      </c>
      <c r="I83" s="3">
        <f>SUM(I63:I65,I67:I70,I72:I77)+IF(AND(B66="Yes",H66="N/A"),L66,I66)+IF(AND(B71="Yes",H71="N/A"),L71,I71)</f>
        <v>59</v>
      </c>
      <c r="J83" s="2">
        <f>SUM(J63:J65,J67:J70,J72:J77)+IF(AND(B66="Yes",H66="N/A"),L66,J66)+IF(AND(B71="Yes",H71="N/A"),L71,J71)</f>
        <v>177</v>
      </c>
      <c r="M83" s="2">
        <f>SUM(M63:M77)</f>
        <v>-8</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465</v>
      </c>
      <c r="D86" s="2"/>
      <c r="E86" s="1">
        <f>IF(F86&gt;0,ROUND(((100*F86/J86)+F12+F46),0),0)</f>
        <v>0</v>
      </c>
      <c r="F86" s="1">
        <f>IF(AND(B28="",B34="",B35="",B36="",B42="",B47="",B60=""),0,SUM(F81,F82))</f>
        <v>0</v>
      </c>
      <c r="G86" s="59" t="s">
        <v>120</v>
      </c>
      <c r="H86" s="1">
        <v>25</v>
      </c>
      <c r="I86" s="2">
        <f>I81+I82</f>
        <v>148</v>
      </c>
      <c r="J86" s="3">
        <f>I81+I82+J81+J82</f>
        <v>613</v>
      </c>
      <c r="L86" s="1">
        <f>IF(M86=0,0,ROUND(((100*M86/J86)+M12+M46),0))</f>
        <v>0</v>
      </c>
      <c r="M86" s="1">
        <f>IF(AND(H28="",H29="",H30="",H31="",H32="",H33="",H34="",H35="",H36="",H37="",H38="",H39="",H40="",H41="",H42="",H43="",H44="",H45="",H47="",H48="",H49="",H50="",H51="",H52="",H53="",H54="",H55="",H56="",H57="",H58="",H59="",H60=""),0,SUM(M81,M82))</f>
        <v>0</v>
      </c>
    </row>
    <row r="87" spans="1:15" x14ac:dyDescent="0.2">
      <c r="A87" s="59" t="s">
        <v>121</v>
      </c>
      <c r="B87" s="1">
        <v>75</v>
      </c>
      <c r="C87" s="2">
        <f>SUM(C14:C15,C17:C19,C24,C25,C63:C64,C66:C73)+IF(H16="N/A",L16,0)+IF(H25="N/A",L25-J25,0)+IF(H66="N/A",L66-J66,0)+IF(H71="N/A",L71-J71,0)</f>
        <v>243</v>
      </c>
      <c r="D87" s="2"/>
      <c r="E87" s="1">
        <f>IF(F87&gt;0,ROUND(((100*F87/J87)+F12),0),0)</f>
        <v>42</v>
      </c>
      <c r="F87" s="1">
        <f>IF(AND(B63="",B64="",B66="",B67="",B68="",B69="",B70="",B71="",B72="",B73=""),0,SUM(F81,F83))</f>
        <v>147</v>
      </c>
      <c r="G87" s="59" t="s">
        <v>121</v>
      </c>
      <c r="H87" s="1">
        <v>25</v>
      </c>
      <c r="I87" s="1">
        <f>I81+I83</f>
        <v>89</v>
      </c>
      <c r="J87" s="3">
        <f>I81+I83+J81+J83</f>
        <v>353</v>
      </c>
      <c r="L87" s="1">
        <f>IF(M87=0,0,ROUND(((100*M87/J87)+M12),0))</f>
        <v>-5</v>
      </c>
      <c r="M87" s="1">
        <f>IF(AND(H63="",H64="",H65="",H66="",H67="",H68="",H69="",H70="",H71="",H72="",H73="",H74="",H75="",H76="",H77=""),0,SUM(M81,M83))</f>
        <v>-17</v>
      </c>
    </row>
    <row r="88" spans="1:15" x14ac:dyDescent="0.2">
      <c r="E88" s="67"/>
    </row>
    <row r="91" spans="1:15" x14ac:dyDescent="0.2">
      <c r="F91" s="4"/>
      <c r="H91" s="2" t="s">
        <v>122</v>
      </c>
    </row>
    <row r="92" spans="1:15" x14ac:dyDescent="0.2">
      <c r="G92" s="59" t="s">
        <v>120</v>
      </c>
      <c r="H92" s="1">
        <f>IF(E86+L86&lt;0,0,IF(E86+L86&gt;100,100,E86+L86))</f>
        <v>0</v>
      </c>
    </row>
    <row r="93" spans="1:15" x14ac:dyDescent="0.2">
      <c r="G93" s="59" t="s">
        <v>121</v>
      </c>
      <c r="H93" s="1">
        <f>IF((E87+L87)&lt;0,0,IF(E87+L87&gt;100,100,E87+L87))</f>
        <v>37</v>
      </c>
    </row>
    <row r="94" spans="1:15" x14ac:dyDescent="0.2">
      <c r="O94" s="1"/>
    </row>
    <row r="95" spans="1:15" x14ac:dyDescent="0.2">
      <c r="C95" s="68"/>
      <c r="F95" s="68"/>
      <c r="I95" s="1"/>
      <c r="J95" s="1"/>
    </row>
    <row r="96" spans="1:15" x14ac:dyDescent="0.2">
      <c r="C96" s="68"/>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H13:H25 H28:H60 H63:H77">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ageMargins left="0.7" right="0.7" top="0.75" bottom="0.75" header="0.3" footer="0.3"/>
  <legacyDrawing r:id="rId1"/>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450</v>
      </c>
      <c r="C1" s="101"/>
      <c r="D1" s="101"/>
      <c r="E1" s="101"/>
      <c r="F1" s="101"/>
      <c r="G1" s="101"/>
    </row>
    <row r="2" spans="1:17" x14ac:dyDescent="0.2">
      <c r="A2" s="76" t="s">
        <v>1</v>
      </c>
      <c r="B2" s="100" t="s">
        <v>437</v>
      </c>
      <c r="C2" s="101"/>
      <c r="D2" s="101"/>
      <c r="E2" s="101"/>
      <c r="F2" s="101"/>
      <c r="G2" s="101"/>
    </row>
    <row r="3" spans="1:17" x14ac:dyDescent="0.2">
      <c r="A3" s="76" t="s">
        <v>2</v>
      </c>
      <c r="B3" s="100" t="s">
        <v>434</v>
      </c>
      <c r="C3" s="101"/>
      <c r="D3" s="101"/>
      <c r="E3" s="101"/>
      <c r="F3" s="101"/>
      <c r="G3" s="101"/>
      <c r="N3" s="5"/>
    </row>
    <row r="4" spans="1:17" x14ac:dyDescent="0.2">
      <c r="A4" s="76" t="s">
        <v>3</v>
      </c>
      <c r="B4" s="100" t="s">
        <v>433</v>
      </c>
      <c r="C4" s="101"/>
      <c r="D4" s="101"/>
      <c r="E4" s="101"/>
      <c r="F4" s="101"/>
      <c r="G4" s="101"/>
    </row>
    <row r="5" spans="1:17" x14ac:dyDescent="0.2">
      <c r="A5" s="76" t="s">
        <v>4</v>
      </c>
      <c r="B5" s="100" t="s">
        <v>433</v>
      </c>
      <c r="C5" s="101"/>
      <c r="D5" s="101"/>
      <c r="E5" s="101"/>
      <c r="F5" s="101"/>
      <c r="G5" s="101"/>
    </row>
    <row r="7" spans="1:17" ht="23.25" x14ac:dyDescent="0.2">
      <c r="A7" s="96" t="s">
        <v>5</v>
      </c>
      <c r="B7" s="97"/>
      <c r="C7" s="97"/>
      <c r="D7" s="97"/>
      <c r="E7" s="97"/>
      <c r="F7" s="97"/>
      <c r="G7" s="97"/>
      <c r="H7" s="6">
        <f>IF(AND(H92=0,H93=0),0,IF(AND(H92&gt;0,H93&gt;0),((H92+H93)/2),IF(H93&gt;0,H93,H92)))</f>
        <v>55.5</v>
      </c>
    </row>
    <row r="8" spans="1:17" ht="12" customHeight="1" x14ac:dyDescent="0.2">
      <c r="A8" s="7"/>
      <c r="B8" s="8"/>
      <c r="C8" s="8"/>
      <c r="D8" s="8"/>
      <c r="E8" s="8"/>
      <c r="F8" s="8"/>
      <c r="G8" s="8"/>
      <c r="H8" s="6"/>
    </row>
    <row r="9" spans="1:17" ht="7.5" customHeight="1" x14ac:dyDescent="0.2">
      <c r="B9" s="9"/>
      <c r="J9" s="2" t="s">
        <v>6</v>
      </c>
      <c r="K9" s="2" t="s">
        <v>7</v>
      </c>
      <c r="L9" s="2" t="s">
        <v>8</v>
      </c>
    </row>
    <row r="10" spans="1:17" ht="63" x14ac:dyDescent="0.2">
      <c r="A10" s="10" t="s">
        <v>9</v>
      </c>
      <c r="B10" s="11" t="s">
        <v>10</v>
      </c>
      <c r="C10" s="12" t="s">
        <v>6</v>
      </c>
      <c r="D10" s="13" t="s">
        <v>7</v>
      </c>
      <c r="E10" s="14" t="s">
        <v>8</v>
      </c>
      <c r="F10" s="13" t="s">
        <v>11</v>
      </c>
      <c r="G10" s="10"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317</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320</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318</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7</v>
      </c>
      <c r="C18" s="32">
        <v>6</v>
      </c>
      <c r="D18" s="32">
        <v>0</v>
      </c>
      <c r="E18" s="33"/>
      <c r="F18" s="34">
        <f t="shared" si="0"/>
        <v>0</v>
      </c>
      <c r="G18" s="35" t="s">
        <v>25</v>
      </c>
      <c r="H18" s="31" t="s">
        <v>6</v>
      </c>
      <c r="I18" s="36">
        <v>2</v>
      </c>
      <c r="J18" s="36">
        <v>6</v>
      </c>
      <c r="K18" s="36">
        <v>-6</v>
      </c>
      <c r="L18" s="37"/>
      <c r="M18" s="36">
        <f>IF(F18=0,IF(OR(H18="No",H18=""),0,IF(AND(F18=0,H18="Yes"),I18+J18,0)),IF(AND(F18=C18,H18="Yes"),I18,IF(H18="No",K18,0)))</f>
        <v>8</v>
      </c>
      <c r="N18" s="26" t="s">
        <v>321</v>
      </c>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t="s">
        <v>322</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6</v>
      </c>
      <c r="C24" s="34">
        <v>9</v>
      </c>
      <c r="D24" s="34">
        <v>0</v>
      </c>
      <c r="E24" s="34"/>
      <c r="F24" s="34">
        <f t="shared" ref="F24" si="1">IF(B24="Yes",C24,D24)</f>
        <v>9</v>
      </c>
      <c r="G24" s="19" t="s">
        <v>33</v>
      </c>
      <c r="H24" s="31" t="s">
        <v>6</v>
      </c>
      <c r="I24" s="36">
        <v>3</v>
      </c>
      <c r="J24" s="36">
        <v>9</v>
      </c>
      <c r="K24" s="36">
        <v>-9</v>
      </c>
      <c r="L24" s="37"/>
      <c r="M24" s="36">
        <f>IF(F24=0,IF(OR(H24="No",H24=""),0,IF(AND(F24=0,H24="Yes"),I24+J24,0)),IF(AND(F24=C24,H24="Yes"),I24,IF(H24="No",K24,0)))</f>
        <v>3</v>
      </c>
      <c r="N24" s="26" t="s">
        <v>297</v>
      </c>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6</v>
      </c>
      <c r="I25" s="36">
        <v>0</v>
      </c>
      <c r="J25" s="36">
        <v>0</v>
      </c>
      <c r="K25" s="36">
        <v>-111</v>
      </c>
      <c r="L25" s="36">
        <v>0</v>
      </c>
      <c r="M25" s="41">
        <f>IF(F25=0,IF(H25="No",K25,IF(H25="Yes",I25+J25,IF(H25="No",K25,0))),IF(AND(F25=C25,H25="Yes"),I25,IF(H25="No",K25,0)))</f>
        <v>0</v>
      </c>
      <c r="N25" s="26"/>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10" t="s">
        <v>37</v>
      </c>
      <c r="B27" s="44"/>
      <c r="C27" s="22"/>
      <c r="D27" s="22"/>
      <c r="E27" s="22"/>
      <c r="F27" s="22"/>
      <c r="G27" s="45"/>
      <c r="H27" s="45"/>
      <c r="I27" s="22"/>
      <c r="J27" s="22"/>
      <c r="K27" s="22"/>
      <c r="L27" s="22"/>
      <c r="M27" s="22"/>
      <c r="N27" s="28"/>
      <c r="P27" s="29"/>
      <c r="Q27" s="3"/>
    </row>
    <row r="28" spans="1:17" ht="40.5" customHeight="1" x14ac:dyDescent="0.2">
      <c r="A28" s="30" t="s">
        <v>38</v>
      </c>
      <c r="B28" s="31" t="s">
        <v>7</v>
      </c>
      <c r="C28" s="32">
        <v>54</v>
      </c>
      <c r="D28" s="32">
        <v>0</v>
      </c>
      <c r="E28" s="33"/>
      <c r="F28" s="34">
        <f t="shared" ref="F28:F36" si="2">IF(B28="Yes",C28,D28)</f>
        <v>0</v>
      </c>
      <c r="G28" s="35" t="s">
        <v>39</v>
      </c>
      <c r="H28" s="31" t="s">
        <v>6</v>
      </c>
      <c r="I28" s="36">
        <v>3</v>
      </c>
      <c r="J28" s="36">
        <v>9</v>
      </c>
      <c r="K28" s="36">
        <v>-9</v>
      </c>
      <c r="L28" s="37"/>
      <c r="M28" s="36">
        <f>IF(F28=0,IF(OR(H28="No",H28=""),0,IF(AND(F28=0,H28="Yes"),I28+J28,0)),IF(AND(F28=C28,H28="Yes"),I28,IF(H28="No",K28,0)))</f>
        <v>12</v>
      </c>
      <c r="N28" s="26" t="s">
        <v>303</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6</v>
      </c>
      <c r="I29" s="36">
        <v>3</v>
      </c>
      <c r="J29" s="36">
        <v>9</v>
      </c>
      <c r="K29" s="36">
        <v>-9</v>
      </c>
      <c r="L29" s="37"/>
      <c r="M29" s="36">
        <f>IF(F28=0,IF(OR(H29="No",H29=""),0,IF(AND(F28=0,H29="Yes"),I29+J29,0)),IF(AND(F28=C28,H29="Yes"),I29,IF(H29="No",K29,0)))</f>
        <v>12</v>
      </c>
      <c r="N29" s="26" t="s">
        <v>164</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12</v>
      </c>
      <c r="N30" s="26" t="s">
        <v>326</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12</v>
      </c>
      <c r="N31" s="26" t="s">
        <v>327</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12</v>
      </c>
      <c r="N33" s="26" t="s">
        <v>328</v>
      </c>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
        <v>329</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7</v>
      </c>
      <c r="I36" s="36">
        <v>4</v>
      </c>
      <c r="J36" s="36">
        <v>12</v>
      </c>
      <c r="K36" s="36">
        <v>-24</v>
      </c>
      <c r="L36" s="37"/>
      <c r="M36" s="36">
        <f>IF(F36=0,IF(OR(H36="No",H36=""),0,IF(AND(F36=0,H36="Yes"),I36+J36,0)),IF(AND(F36=C36,H36="Yes"),I36,IF(H36="No",K36,0)))</f>
        <v>-24</v>
      </c>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7</v>
      </c>
      <c r="I37" s="36">
        <v>10</v>
      </c>
      <c r="J37" s="36">
        <v>30</v>
      </c>
      <c r="K37" s="36">
        <v>-180</v>
      </c>
      <c r="L37" s="37"/>
      <c r="M37" s="41">
        <f>IF(F36=0,IF(H37="No",K37,IF(H37="Yes",I37+J37,IF(H37="No",K37,0))),IF(AND(F36=C36,H37="Yes"),I37,IF(H37="No",K37,0)))</f>
        <v>-180</v>
      </c>
      <c r="N37" s="26" t="s">
        <v>330</v>
      </c>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t="s">
        <v>310</v>
      </c>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8</v>
      </c>
      <c r="N39" s="26" t="s">
        <v>331</v>
      </c>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t="s">
        <v>331</v>
      </c>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7</v>
      </c>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4"/>
        <v>12</v>
      </c>
      <c r="N47" s="26" t="s">
        <v>333</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8</v>
      </c>
      <c r="I50" s="36">
        <v>3</v>
      </c>
      <c r="J50" s="36">
        <v>9</v>
      </c>
      <c r="K50" s="36">
        <v>-9</v>
      </c>
      <c r="L50" s="36">
        <v>0</v>
      </c>
      <c r="M50" s="36">
        <f>IF(F47=0,IF(OR(H50="No",H50=""),0,IF(AND(F47=0,H50="Yes"),I50+J50,0)),IF(AND(F47=C47,H50="Yes"),I50,IF(H50="No",K50,0)))</f>
        <v>0</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t="s">
        <v>7</v>
      </c>
      <c r="I52" s="36">
        <v>5</v>
      </c>
      <c r="J52" s="36">
        <v>15</v>
      </c>
      <c r="K52" s="36">
        <v>-15</v>
      </c>
      <c r="L52" s="37"/>
      <c r="M52" s="36">
        <f>IF(F47=0,IF(OR(H52="No",H52=""),0,IF(AND(F47=0,H52="Yes"),I52+J52,0)),IF(AND(F47=C47,H52="Yes"),I52,IF(H52="No",K52,0)))</f>
        <v>0</v>
      </c>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7</v>
      </c>
      <c r="I53" s="36">
        <v>4</v>
      </c>
      <c r="J53" s="36">
        <v>12</v>
      </c>
      <c r="K53" s="36">
        <v>-12</v>
      </c>
      <c r="L53" s="36">
        <v>0</v>
      </c>
      <c r="M53" s="36">
        <f>IF(F47=0,IF(OR(H53="No",H53=""),0,IF(AND(F47=0,H53="Yes"),I53+J53,0)),IF(AND(F47=C47,H53="Yes"),I53,IF(H53="No",K53,0)))</f>
        <v>0</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7</v>
      </c>
      <c r="I54" s="36">
        <v>4</v>
      </c>
      <c r="J54" s="36">
        <v>12</v>
      </c>
      <c r="K54" s="36">
        <v>-12</v>
      </c>
      <c r="L54" s="36">
        <v>0</v>
      </c>
      <c r="M54" s="36">
        <f>IF(F47=0,IF(OR(H54="No",H54=""),0,IF(AND(F47=0,H54="Yes"),I54+J54,0)),IF(AND(F47=C47,H54="Yes"),I54,IF(H54="No",K54,0)))</f>
        <v>0</v>
      </c>
      <c r="N54" s="26" t="s">
        <v>165</v>
      </c>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6</v>
      </c>
      <c r="I55" s="36">
        <v>4</v>
      </c>
      <c r="J55" s="36">
        <v>12</v>
      </c>
      <c r="K55" s="36">
        <v>-12</v>
      </c>
      <c r="L55" s="36">
        <v>0</v>
      </c>
      <c r="M55" s="36">
        <f>IF(F47=0,IF(OR(H55="No",H55=""),0,IF(AND(F47=0,H55="Yes"),I55+J55,0)),IF(AND(F47=C47,H55="Yes"),I55,IF(H55="No",K55,0)))</f>
        <v>16</v>
      </c>
      <c r="N55" s="26" t="s">
        <v>335</v>
      </c>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t="s">
        <v>334</v>
      </c>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10"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48" t="s">
        <v>6</v>
      </c>
      <c r="I63" s="34">
        <v>1</v>
      </c>
      <c r="J63" s="34">
        <v>3</v>
      </c>
      <c r="K63" s="34">
        <v>-3</v>
      </c>
      <c r="L63" s="33"/>
      <c r="M63" s="34">
        <f t="shared" ref="M63:M73" si="7">IF(F63=0,IF(OR(H63="No",H63=""),0,IF(AND(F63=0,H63="Yes"),I63+J63,0)),IF(AND(F63=C63,H63="Yes"),I63,IF(H63="No",K63,0)))</f>
        <v>1</v>
      </c>
      <c r="N63" s="49" t="s">
        <v>319</v>
      </c>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48" t="s">
        <v>6</v>
      </c>
      <c r="I64" s="34">
        <v>4</v>
      </c>
      <c r="J64" s="34">
        <v>12</v>
      </c>
      <c r="K64" s="34">
        <v>-12</v>
      </c>
      <c r="L64" s="33"/>
      <c r="M64" s="34">
        <f t="shared" si="7"/>
        <v>4</v>
      </c>
      <c r="N64" s="49" t="s">
        <v>332</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48" t="s">
        <v>6</v>
      </c>
      <c r="I65" s="34">
        <v>5</v>
      </c>
      <c r="J65" s="34">
        <v>15</v>
      </c>
      <c r="K65" s="34">
        <v>-15</v>
      </c>
      <c r="L65" s="33"/>
      <c r="M65" s="34">
        <f>IF(F64=0,IF(OR(H65="No",H65=""),0,IF(AND(F64=0,H65="Yes"),I65+J65,0)),IF(AND(F64=C64,H65="Yes"),I65,IF(H65="No",K65,0)))</f>
        <v>5</v>
      </c>
      <c r="N65" s="49" t="s">
        <v>332</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48"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48" t="s">
        <v>7</v>
      </c>
      <c r="I67" s="34">
        <v>4</v>
      </c>
      <c r="J67" s="34">
        <v>12</v>
      </c>
      <c r="K67" s="34">
        <v>-12</v>
      </c>
      <c r="L67" s="33"/>
      <c r="M67" s="34">
        <f t="shared" si="7"/>
        <v>0</v>
      </c>
      <c r="N67" s="51"/>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48" t="s">
        <v>6</v>
      </c>
      <c r="I68" s="34">
        <v>4</v>
      </c>
      <c r="J68" s="34">
        <v>12</v>
      </c>
      <c r="K68" s="34">
        <v>-12</v>
      </c>
      <c r="L68" s="33"/>
      <c r="M68" s="34">
        <f t="shared" si="7"/>
        <v>4</v>
      </c>
      <c r="N68" s="49" t="s">
        <v>323</v>
      </c>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48" t="s">
        <v>6</v>
      </c>
      <c r="I69" s="34">
        <v>3</v>
      </c>
      <c r="J69" s="34">
        <v>9</v>
      </c>
      <c r="K69" s="34">
        <v>-9</v>
      </c>
      <c r="L69" s="33"/>
      <c r="M69" s="34">
        <f t="shared" si="7"/>
        <v>3</v>
      </c>
      <c r="N69" s="49" t="s">
        <v>324</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48" t="s">
        <v>6</v>
      </c>
      <c r="I70" s="34">
        <v>8</v>
      </c>
      <c r="J70" s="34">
        <v>24</v>
      </c>
      <c r="K70" s="34">
        <v>-120</v>
      </c>
      <c r="L70" s="33"/>
      <c r="M70" s="34">
        <f t="shared" si="7"/>
        <v>8</v>
      </c>
      <c r="N70" s="49" t="s">
        <v>324</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48"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48"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t="s">
        <v>8</v>
      </c>
      <c r="I76" s="34">
        <v>4</v>
      </c>
      <c r="J76" s="34">
        <v>12</v>
      </c>
      <c r="K76" s="34">
        <v>-12</v>
      </c>
      <c r="L76" s="33"/>
      <c r="M76" s="34">
        <f>IF(F73=0,IF(OR(H76="No",H76=""),0,IF(AND(F73=0,H76="Yes"),I76+J76,0)),IF(AND(F73=C73,H76="Yes"),I76,IF(H76="No",K76,0)))</f>
        <v>0</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55"/>
      <c r="B80" s="55"/>
      <c r="C80" s="55"/>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75</v>
      </c>
      <c r="H81" s="59" t="s">
        <v>107</v>
      </c>
      <c r="I81" s="3">
        <f>SUM(I13:I15,I17:I24)+IF(AND(B15="Yes",H16="N/A"),L16,I16)+IF(AND(B25="Yes",H25="N/A"),L25,I25)</f>
        <v>30</v>
      </c>
      <c r="J81" s="2">
        <f>SUM(J14:J15,J17:J23,C24,C25)+IF(H16="N/A",L16,0)+IF(H25="N/A",L25-J25,0)</f>
        <v>87</v>
      </c>
      <c r="M81" s="2">
        <f>SUM(M13:M25)</f>
        <v>29</v>
      </c>
    </row>
    <row r="82" spans="1:15" x14ac:dyDescent="0.2">
      <c r="B82" s="54"/>
      <c r="D82" s="59" t="s">
        <v>108</v>
      </c>
      <c r="E82" s="2">
        <f>SUM(C28,C34:C36,C42,C47,C60)+IF(H40="N/A",L40-J40,0)+IF(H43="N/A",L43-J43,0)+IF(H44="N/A",L44-J44,0)+IF(H48="N/A",L48-J48,0)+IF(H50="N/A",L50-J50,0)+IF(H53="N/A",L53-J53,0)+IF(H54="N/A",L54-J54)+IF(H55="N/A",L55-J55,0)+IF(H56="N/A",L56-J56,0)+IF(H57="N/A",L57-J57,0)+IF(H59="N/A",L59-J59,0)</f>
        <v>306</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126</v>
      </c>
      <c r="H82" s="59" t="s">
        <v>109</v>
      </c>
      <c r="I82" s="3">
        <f>SUM(I28:I39,I41:I42,I45,I47,I49,I51:I52,I58,I60)+IF(H40="N/A",0,I40)+IF(H43="N/A",0,I43)+IF(H44="N/A",0,I44)+IF(H48="N/A",0,I48)+IF(H50="N/A",0,I50)+IF(H53="N/A",0,I53)+IF(H54="N/A",0,I54)+IF(H55="N/A",0,I55)+IF(H56="N/A",0,I56)+IF(H57="N/A",0,I57)+IF(H59="N/A",0,I59)</f>
        <v>102</v>
      </c>
      <c r="J82" s="2">
        <f>SUM(J28:J45,J47:J60)-IF(H40="N/A",J40,0)-IF(H43="N/A",J43,0)-IF(H44="N/A",J44,0)-IF(H48="N/A",J48,0)-IF(H50="N/A",J50,0)-IF(H53="N/A",J53,0)-IF(H54="N/A",J54)-IF(H55="N/A",J55,0)-IF(H56="N/A",J56,0)-IF(H57="N/A",J57,0)-IF(H59="N/A",J59,0)</f>
        <v>306</v>
      </c>
      <c r="M82" s="2">
        <f>SUM(M28:M45,M47:M60)</f>
        <v>-48</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39</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387</v>
      </c>
      <c r="D86" s="2"/>
      <c r="E86" s="1">
        <f>IF(F86&gt;0,ROUND(((100*F86/J86)+F12+F46),0),0)</f>
        <v>40</v>
      </c>
      <c r="F86" s="1">
        <f>IF(AND(B28="",B34="",B35="",B36="",B42="",B47="",B60=""),0,SUM(F81,F82))</f>
        <v>201</v>
      </c>
      <c r="G86" s="59" t="s">
        <v>120</v>
      </c>
      <c r="H86" s="1">
        <v>25</v>
      </c>
      <c r="I86" s="2">
        <f>I81+I82</f>
        <v>132</v>
      </c>
      <c r="J86" s="3">
        <f>I81+I82+J81+J82</f>
        <v>525</v>
      </c>
      <c r="L86" s="1">
        <f>IF(M86=0,0,ROUND(((100*M86/J86)+M12+M46),0))</f>
        <v>-4</v>
      </c>
      <c r="M86" s="1">
        <f>IF(AND(H28="",H29="",H30="",H31="",H32="",H33="",H34="",H35="",H36="",H37="",H38="",H39="",H40="",H41="",H42="",H43="",H44="",H45="",H47="",H48="",H49="",H50="",H51="",H52="",H53="",H54="",H55="",H56="",H57="",H58="",H59="",H60=""),0,SUM(M81,M82))</f>
        <v>-19</v>
      </c>
    </row>
    <row r="87" spans="1:15" x14ac:dyDescent="0.2">
      <c r="A87" s="59" t="s">
        <v>121</v>
      </c>
      <c r="B87" s="1">
        <v>75</v>
      </c>
      <c r="C87" s="2">
        <f>SUM(C14:C15,C17:C19,C24,C25,C63:C64,C66:C73)+IF(H16="N/A",L16,0)+IF(H25="N/A",L25-J25,0)+IF(H66="N/A",L66-J66,0)+IF(H71="N/A",L71-J71,0)</f>
        <v>252</v>
      </c>
      <c r="D87" s="2"/>
      <c r="E87" s="1">
        <f>IF(F87&gt;0,ROUND(((100*F87/J87)+F12),0),0)</f>
        <v>56</v>
      </c>
      <c r="F87" s="1">
        <f>IF(AND(B63="",B64="",B66="",B67="",B68="",B69="",B70="",B71="",B72="",B73=""),0,SUM(F81,F83))</f>
        <v>192</v>
      </c>
      <c r="G87" s="59" t="s">
        <v>121</v>
      </c>
      <c r="H87" s="1">
        <v>25</v>
      </c>
      <c r="I87" s="1">
        <f>I81+I83</f>
        <v>89</v>
      </c>
      <c r="J87" s="3">
        <f>I81+I83+J81+J83</f>
        <v>353</v>
      </c>
      <c r="L87" s="1">
        <f>IF(M87=0,0,ROUND(((100*M87/J87)+M12),0))</f>
        <v>19</v>
      </c>
      <c r="M87" s="1">
        <f>IF(AND(H63="",H64="",H65="",H66="",H67="",H68="",H69="",H70="",H71="",H72="",H73="",H74="",H75="",H76="",H77=""),0,SUM(M81,M83))</f>
        <v>68</v>
      </c>
    </row>
    <row r="88" spans="1:15" x14ac:dyDescent="0.2">
      <c r="E88" s="67"/>
    </row>
    <row r="91" spans="1:15" x14ac:dyDescent="0.2">
      <c r="F91" s="4"/>
      <c r="H91" s="2" t="s">
        <v>122</v>
      </c>
    </row>
    <row r="92" spans="1:15" x14ac:dyDescent="0.2">
      <c r="G92" s="59" t="s">
        <v>120</v>
      </c>
      <c r="H92" s="1">
        <f>IF(E86+L86&lt;0,0,IF(E86+L86&gt;100,100,E86+L86))</f>
        <v>36</v>
      </c>
    </row>
    <row r="93" spans="1:15" x14ac:dyDescent="0.2">
      <c r="G93" s="59" t="s">
        <v>121</v>
      </c>
      <c r="H93" s="1">
        <f>IF((E87+L87)&lt;0,0,IF(E87+L87&gt;100,100,E87+L87))</f>
        <v>75</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H28:H60 H63:H77 H13:H25">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ageMargins left="0.7" right="0.7" top="0.75" bottom="0.75" header="0.3" footer="0.3"/>
  <legacyDrawing r:id="rId1"/>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450</v>
      </c>
      <c r="C1" s="101"/>
      <c r="D1" s="101"/>
      <c r="E1" s="101"/>
      <c r="F1" s="101"/>
      <c r="G1" s="101"/>
    </row>
    <row r="2" spans="1:17" x14ac:dyDescent="0.2">
      <c r="A2" s="76" t="s">
        <v>1</v>
      </c>
      <c r="B2" s="100" t="s">
        <v>437</v>
      </c>
      <c r="C2" s="101"/>
      <c r="D2" s="101"/>
      <c r="E2" s="101"/>
      <c r="F2" s="101"/>
      <c r="G2" s="101"/>
    </row>
    <row r="3" spans="1:17" x14ac:dyDescent="0.2">
      <c r="A3" s="76" t="s">
        <v>2</v>
      </c>
      <c r="B3" s="100" t="s">
        <v>434</v>
      </c>
      <c r="C3" s="101"/>
      <c r="D3" s="101"/>
      <c r="E3" s="101"/>
      <c r="F3" s="101"/>
      <c r="G3" s="101"/>
      <c r="N3" s="5"/>
    </row>
    <row r="4" spans="1:17" x14ac:dyDescent="0.2">
      <c r="A4" s="76" t="s">
        <v>3</v>
      </c>
      <c r="B4" s="100" t="s">
        <v>433</v>
      </c>
      <c r="C4" s="101"/>
      <c r="D4" s="101"/>
      <c r="E4" s="101"/>
      <c r="F4" s="101"/>
      <c r="G4" s="101"/>
    </row>
    <row r="5" spans="1:17" x14ac:dyDescent="0.2">
      <c r="A5" s="76" t="s">
        <v>4</v>
      </c>
      <c r="B5" s="100" t="s">
        <v>433</v>
      </c>
      <c r="C5" s="101"/>
      <c r="D5" s="101"/>
      <c r="E5" s="101"/>
      <c r="F5" s="101"/>
      <c r="G5" s="101"/>
    </row>
    <row r="7" spans="1:17" ht="23.25" x14ac:dyDescent="0.2">
      <c r="A7" s="96" t="s">
        <v>5</v>
      </c>
      <c r="B7" s="97"/>
      <c r="C7" s="97"/>
      <c r="D7" s="97"/>
      <c r="E7" s="97"/>
      <c r="F7" s="97"/>
      <c r="G7" s="97"/>
      <c r="H7" s="6">
        <f>IF(AND(H92=0,H93=0),0,IF(AND(H92&gt;0,H93&gt;0),((H92+H93)/2),IF(H93&gt;0,H93,H92)))</f>
        <v>56</v>
      </c>
    </row>
    <row r="8" spans="1:17" ht="12" customHeight="1" x14ac:dyDescent="0.2">
      <c r="A8" s="7"/>
      <c r="B8" s="8"/>
      <c r="C8" s="8"/>
      <c r="D8" s="8"/>
      <c r="E8" s="8"/>
      <c r="F8" s="8"/>
      <c r="G8" s="8"/>
      <c r="H8" s="6"/>
    </row>
    <row r="9" spans="1:17" ht="7.5" customHeight="1" x14ac:dyDescent="0.2">
      <c r="B9" s="9"/>
      <c r="J9" s="2" t="s">
        <v>6</v>
      </c>
      <c r="K9" s="2" t="s">
        <v>7</v>
      </c>
      <c r="L9" s="2" t="s">
        <v>8</v>
      </c>
    </row>
    <row r="10" spans="1:17" ht="63" x14ac:dyDescent="0.2">
      <c r="A10" s="10" t="s">
        <v>9</v>
      </c>
      <c r="B10" s="11" t="s">
        <v>10</v>
      </c>
      <c r="C10" s="12" t="s">
        <v>6</v>
      </c>
      <c r="D10" s="13" t="s">
        <v>7</v>
      </c>
      <c r="E10" s="14" t="s">
        <v>8</v>
      </c>
      <c r="F10" s="13" t="s">
        <v>11</v>
      </c>
      <c r="G10" s="10"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317</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320</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318</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6</v>
      </c>
      <c r="C18" s="32">
        <v>6</v>
      </c>
      <c r="D18" s="32">
        <v>0</v>
      </c>
      <c r="E18" s="33"/>
      <c r="F18" s="34">
        <f t="shared" si="0"/>
        <v>6</v>
      </c>
      <c r="G18" s="35" t="s">
        <v>25</v>
      </c>
      <c r="H18" s="31" t="s">
        <v>6</v>
      </c>
      <c r="I18" s="36">
        <v>2</v>
      </c>
      <c r="J18" s="36">
        <v>6</v>
      </c>
      <c r="K18" s="36">
        <v>-6</v>
      </c>
      <c r="L18" s="37"/>
      <c r="M18" s="36">
        <f>IF(F18=0,IF(OR(H18="No",H18=""),0,IF(AND(F18=0,H18="Yes"),I18+J18,0)),IF(AND(F18=C18,H18="Yes"),I18,IF(H18="No",K18,0)))</f>
        <v>2</v>
      </c>
      <c r="N18" s="26" t="s">
        <v>321</v>
      </c>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t="s">
        <v>322</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6</v>
      </c>
      <c r="C24" s="34">
        <v>9</v>
      </c>
      <c r="D24" s="34">
        <v>0</v>
      </c>
      <c r="E24" s="34"/>
      <c r="F24" s="34">
        <f t="shared" ref="F24" si="1">IF(B24="Yes",C24,D24)</f>
        <v>9</v>
      </c>
      <c r="G24" s="19" t="s">
        <v>33</v>
      </c>
      <c r="H24" s="31" t="s">
        <v>6</v>
      </c>
      <c r="I24" s="36">
        <v>3</v>
      </c>
      <c r="J24" s="36">
        <v>9</v>
      </c>
      <c r="K24" s="36">
        <v>-9</v>
      </c>
      <c r="L24" s="37"/>
      <c r="M24" s="36">
        <f>IF(F24=0,IF(OR(H24="No",H24=""),0,IF(AND(F24=0,H24="Yes"),I24+J24,0)),IF(AND(F24=C24,H24="Yes"),I24,IF(H24="No",K24,0)))</f>
        <v>3</v>
      </c>
      <c r="N24" s="26" t="s">
        <v>297</v>
      </c>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6</v>
      </c>
      <c r="I25" s="36">
        <v>0</v>
      </c>
      <c r="J25" s="36">
        <v>0</v>
      </c>
      <c r="K25" s="36">
        <v>-111</v>
      </c>
      <c r="L25" s="36">
        <v>0</v>
      </c>
      <c r="M25" s="41">
        <f>IF(F25=0,IF(H25="No",K25,IF(H25="Yes",I25+J25,IF(H25="No",K25,0))),IF(AND(F25=C25,H25="Yes"),I25,IF(H25="No",K25,0)))</f>
        <v>0</v>
      </c>
      <c r="N25" s="26"/>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10" t="s">
        <v>37</v>
      </c>
      <c r="B27" s="44"/>
      <c r="C27" s="22"/>
      <c r="D27" s="22"/>
      <c r="E27" s="22"/>
      <c r="F27" s="22"/>
      <c r="G27" s="45"/>
      <c r="H27" s="45"/>
      <c r="I27" s="22"/>
      <c r="J27" s="22"/>
      <c r="K27" s="22"/>
      <c r="L27" s="22"/>
      <c r="M27" s="22"/>
      <c r="N27" s="28"/>
      <c r="P27" s="29"/>
      <c r="Q27" s="3"/>
    </row>
    <row r="28" spans="1:17" ht="40.5" customHeight="1" x14ac:dyDescent="0.2">
      <c r="A28" s="30" t="s">
        <v>38</v>
      </c>
      <c r="B28" s="31"/>
      <c r="C28" s="32">
        <v>54</v>
      </c>
      <c r="D28" s="32">
        <v>0</v>
      </c>
      <c r="E28" s="33"/>
      <c r="F28" s="34">
        <f t="shared" ref="F28:F36" si="2">IF(B28="Yes",C28,D28)</f>
        <v>0</v>
      </c>
      <c r="G28" s="35" t="s">
        <v>39</v>
      </c>
      <c r="H28" s="31" t="s">
        <v>6</v>
      </c>
      <c r="I28" s="36">
        <v>3</v>
      </c>
      <c r="J28" s="36">
        <v>9</v>
      </c>
      <c r="K28" s="36">
        <v>-9</v>
      </c>
      <c r="L28" s="37"/>
      <c r="M28" s="36">
        <f>IF(F28=0,IF(OR(H28="No",H28=""),0,IF(AND(F28=0,H28="Yes"),I28+J28,0)),IF(AND(F28=C28,H28="Yes"),I28,IF(H28="No",K28,0)))</f>
        <v>12</v>
      </c>
      <c r="N28" s="26" t="s">
        <v>266</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6</v>
      </c>
      <c r="I29" s="36">
        <v>3</v>
      </c>
      <c r="J29" s="36">
        <v>9</v>
      </c>
      <c r="K29" s="36">
        <v>-9</v>
      </c>
      <c r="L29" s="37"/>
      <c r="M29" s="36">
        <f>IF(F28=0,IF(OR(H29="No",H29=""),0,IF(AND(F28=0,H29="Yes"),I29+J29,0)),IF(AND(F28=C28,H29="Yes"),I29,IF(H29="No",K29,0)))</f>
        <v>12</v>
      </c>
      <c r="N29" s="26" t="s">
        <v>229</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12</v>
      </c>
      <c r="N30" s="26" t="s">
        <v>336</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12</v>
      </c>
      <c r="N31" s="26" t="s">
        <v>337</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12</v>
      </c>
      <c r="N33" s="26" t="s">
        <v>327</v>
      </c>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
        <v>329</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7</v>
      </c>
      <c r="I36" s="36">
        <v>4</v>
      </c>
      <c r="J36" s="36">
        <v>12</v>
      </c>
      <c r="K36" s="36">
        <v>-24</v>
      </c>
      <c r="L36" s="37"/>
      <c r="M36" s="36">
        <f>IF(F36=0,IF(OR(H36="No",H36=""),0,IF(AND(F36=0,H36="Yes"),I36+J36,0)),IF(AND(F36=C36,H36="Yes"),I36,IF(H36="No",K36,0)))</f>
        <v>-24</v>
      </c>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7</v>
      </c>
      <c r="I37" s="36">
        <v>10</v>
      </c>
      <c r="J37" s="36">
        <v>30</v>
      </c>
      <c r="K37" s="36">
        <v>-180</v>
      </c>
      <c r="L37" s="37"/>
      <c r="M37" s="41">
        <f>IF(F36=0,IF(H37="No",K37,IF(H37="Yes",I37+J37,IF(H37="No",K37,0))),IF(AND(F36=C36,H37="Yes"),I37,IF(H37="No",K37,0)))</f>
        <v>-180</v>
      </c>
      <c r="N37" s="26" t="s">
        <v>330</v>
      </c>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t="s">
        <v>310</v>
      </c>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8</v>
      </c>
      <c r="N39" s="26" t="s">
        <v>331</v>
      </c>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t="s">
        <v>331</v>
      </c>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7</v>
      </c>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4"/>
        <v>12</v>
      </c>
      <c r="N47" s="26" t="s">
        <v>338</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8</v>
      </c>
      <c r="I50" s="36">
        <v>3</v>
      </c>
      <c r="J50" s="36">
        <v>9</v>
      </c>
      <c r="K50" s="36">
        <v>-9</v>
      </c>
      <c r="L50" s="36">
        <v>0</v>
      </c>
      <c r="M50" s="36">
        <f>IF(F47=0,IF(OR(H50="No",H50=""),0,IF(AND(F47=0,H50="Yes"),I50+J50,0)),IF(AND(F47=C47,H50="Yes"),I50,IF(H50="No",K50,0)))</f>
        <v>0</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t="s">
        <v>7</v>
      </c>
      <c r="I52" s="36">
        <v>5</v>
      </c>
      <c r="J52" s="36">
        <v>15</v>
      </c>
      <c r="K52" s="36">
        <v>-15</v>
      </c>
      <c r="L52" s="37"/>
      <c r="M52" s="36">
        <f>IF(F47=0,IF(OR(H52="No",H52=""),0,IF(AND(F47=0,H52="Yes"),I52+J52,0)),IF(AND(F47=C47,H52="Yes"),I52,IF(H52="No",K52,0)))</f>
        <v>0</v>
      </c>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7</v>
      </c>
      <c r="I53" s="36">
        <v>4</v>
      </c>
      <c r="J53" s="36">
        <v>12</v>
      </c>
      <c r="K53" s="36">
        <v>-12</v>
      </c>
      <c r="L53" s="36">
        <v>0</v>
      </c>
      <c r="M53" s="36">
        <f>IF(F47=0,IF(OR(H53="No",H53=""),0,IF(AND(F47=0,H53="Yes"),I53+J53,0)),IF(AND(F47=C47,H53="Yes"),I53,IF(H53="No",K53,0)))</f>
        <v>0</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7</v>
      </c>
      <c r="I54" s="36">
        <v>4</v>
      </c>
      <c r="J54" s="36">
        <v>12</v>
      </c>
      <c r="K54" s="36">
        <v>-12</v>
      </c>
      <c r="L54" s="36">
        <v>0</v>
      </c>
      <c r="M54" s="36">
        <f>IF(F47=0,IF(OR(H54="No",H54=""),0,IF(AND(F47=0,H54="Yes"),I54+J54,0)),IF(AND(F47=C47,H54="Yes"),I54,IF(H54="No",K54,0)))</f>
        <v>0</v>
      </c>
      <c r="N54" s="26" t="s">
        <v>165</v>
      </c>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6</v>
      </c>
      <c r="I55" s="36">
        <v>4</v>
      </c>
      <c r="J55" s="36">
        <v>12</v>
      </c>
      <c r="K55" s="36">
        <v>-12</v>
      </c>
      <c r="L55" s="36">
        <v>0</v>
      </c>
      <c r="M55" s="36">
        <f>IF(F47=0,IF(OR(H55="No",H55=""),0,IF(AND(F47=0,H55="Yes"),I55+J55,0)),IF(AND(F47=C47,H55="Yes"),I55,IF(H55="No",K55,0)))</f>
        <v>16</v>
      </c>
      <c r="N55" s="26" t="s">
        <v>340</v>
      </c>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t="s">
        <v>339</v>
      </c>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10"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48" t="s">
        <v>6</v>
      </c>
      <c r="I63" s="34">
        <v>1</v>
      </c>
      <c r="J63" s="34">
        <v>3</v>
      </c>
      <c r="K63" s="34">
        <v>-3</v>
      </c>
      <c r="L63" s="33"/>
      <c r="M63" s="34">
        <f t="shared" ref="M63:M73" si="7">IF(F63=0,IF(OR(H63="No",H63=""),0,IF(AND(F63=0,H63="Yes"),I63+J63,0)),IF(AND(F63=C63,H63="Yes"),I63,IF(H63="No",K63,0)))</f>
        <v>1</v>
      </c>
      <c r="N63" s="49" t="s">
        <v>319</v>
      </c>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48" t="s">
        <v>6</v>
      </c>
      <c r="I64" s="34">
        <v>4</v>
      </c>
      <c r="J64" s="34">
        <v>12</v>
      </c>
      <c r="K64" s="34">
        <v>-12</v>
      </c>
      <c r="L64" s="33"/>
      <c r="M64" s="34">
        <f t="shared" si="7"/>
        <v>4</v>
      </c>
      <c r="N64" s="49" t="s">
        <v>332</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48" t="s">
        <v>6</v>
      </c>
      <c r="I65" s="34">
        <v>5</v>
      </c>
      <c r="J65" s="34">
        <v>15</v>
      </c>
      <c r="K65" s="34">
        <v>-15</v>
      </c>
      <c r="L65" s="33"/>
      <c r="M65" s="34">
        <f>IF(F64=0,IF(OR(H65="No",H65=""),0,IF(AND(F64=0,H65="Yes"),I65+J65,0)),IF(AND(F64=C64,H65="Yes"),I65,IF(H65="No",K65,0)))</f>
        <v>5</v>
      </c>
      <c r="N65" s="49" t="s">
        <v>332</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48"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48" t="s">
        <v>7</v>
      </c>
      <c r="I67" s="34">
        <v>4</v>
      </c>
      <c r="J67" s="34">
        <v>12</v>
      </c>
      <c r="K67" s="34">
        <v>-12</v>
      </c>
      <c r="L67" s="33"/>
      <c r="M67" s="34">
        <f t="shared" si="7"/>
        <v>0</v>
      </c>
      <c r="N67" s="51"/>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48" t="s">
        <v>6</v>
      </c>
      <c r="I68" s="34">
        <v>4</v>
      </c>
      <c r="J68" s="34">
        <v>12</v>
      </c>
      <c r="K68" s="34">
        <v>-12</v>
      </c>
      <c r="L68" s="33"/>
      <c r="M68" s="34">
        <f t="shared" si="7"/>
        <v>4</v>
      </c>
      <c r="N68" s="49" t="s">
        <v>323</v>
      </c>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48" t="s">
        <v>6</v>
      </c>
      <c r="I69" s="34">
        <v>3</v>
      </c>
      <c r="J69" s="34">
        <v>9</v>
      </c>
      <c r="K69" s="34">
        <v>-9</v>
      </c>
      <c r="L69" s="33"/>
      <c r="M69" s="34">
        <f t="shared" si="7"/>
        <v>3</v>
      </c>
      <c r="N69" s="49" t="s">
        <v>324</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48" t="s">
        <v>6</v>
      </c>
      <c r="I70" s="34">
        <v>8</v>
      </c>
      <c r="J70" s="34">
        <v>24</v>
      </c>
      <c r="K70" s="34">
        <v>-120</v>
      </c>
      <c r="L70" s="33"/>
      <c r="M70" s="34">
        <f t="shared" si="7"/>
        <v>8</v>
      </c>
      <c r="N70" s="49" t="s">
        <v>324</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48"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48"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t="s">
        <v>8</v>
      </c>
      <c r="I76" s="34">
        <v>4</v>
      </c>
      <c r="J76" s="34">
        <v>12</v>
      </c>
      <c r="K76" s="34">
        <v>-12</v>
      </c>
      <c r="L76" s="33"/>
      <c r="M76" s="34">
        <f>IF(F73=0,IF(OR(H76="No",H76=""),0,IF(AND(F73=0,H76="Yes"),I76+J76,0)),IF(AND(F73=C73,H76="Yes"),I76,IF(H76="No",K76,0)))</f>
        <v>0</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55"/>
      <c r="B80" s="55"/>
      <c r="C80" s="55"/>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81</v>
      </c>
      <c r="H81" s="59" t="s">
        <v>107</v>
      </c>
      <c r="I81" s="3">
        <f>SUM(I13:I15,I17:I24)+IF(AND(B15="Yes",H16="N/A"),L16,I16)+IF(AND(B25="Yes",H25="N/A"),L25,I25)</f>
        <v>30</v>
      </c>
      <c r="J81" s="2">
        <f>SUM(J14:J15,J17:J23,C24,C25)+IF(H16="N/A",L16,0)+IF(H25="N/A",L25-J25,0)</f>
        <v>87</v>
      </c>
      <c r="M81" s="2">
        <f>SUM(M13:M25)</f>
        <v>23</v>
      </c>
    </row>
    <row r="82" spans="1:15" x14ac:dyDescent="0.2">
      <c r="B82" s="54"/>
      <c r="D82" s="59" t="s">
        <v>108</v>
      </c>
      <c r="E82" s="2">
        <f>SUM(C28,C34:C36,C42,C47,C60)+IF(H40="N/A",L40-J40,0)+IF(H43="N/A",L43-J43,0)+IF(H44="N/A",L44-J44,0)+IF(H48="N/A",L48-J48,0)+IF(H50="N/A",L50-J50,0)+IF(H53="N/A",L53-J53,0)+IF(H54="N/A",L54-J54)+IF(H55="N/A",L55-J55,0)+IF(H56="N/A",L56-J56,0)+IF(H57="N/A",L57-J57,0)+IF(H59="N/A",L59-J59,0)</f>
        <v>306</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126</v>
      </c>
      <c r="H82" s="59" t="s">
        <v>109</v>
      </c>
      <c r="I82" s="3">
        <f>SUM(I28:I39,I41:I42,I45,I47,I49,I51:I52,I58,I60)+IF(H40="N/A",0,I40)+IF(H43="N/A",0,I43)+IF(H44="N/A",0,I44)+IF(H48="N/A",0,I48)+IF(H50="N/A",0,I50)+IF(H53="N/A",0,I53)+IF(H54="N/A",0,I54)+IF(H55="N/A",0,I55)+IF(H56="N/A",0,I56)+IF(H57="N/A",0,I57)+IF(H59="N/A",0,I59)</f>
        <v>102</v>
      </c>
      <c r="J82" s="2">
        <f>SUM(J28:J45,J47:J60)-IF(H40="N/A",J40,0)-IF(H43="N/A",J43,0)-IF(H44="N/A",J44,0)-IF(H48="N/A",J48,0)-IF(H50="N/A",J50,0)-IF(H53="N/A",J53,0)-IF(H54="N/A",J54)-IF(H55="N/A",J55,0)-IF(H56="N/A",J56,0)-IF(H57="N/A",J57,0)-IF(H59="N/A",J59,0)</f>
        <v>306</v>
      </c>
      <c r="M82" s="2">
        <f>SUM(M28:M45,M47:M60)</f>
        <v>-48</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39</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387</v>
      </c>
      <c r="D86" s="2"/>
      <c r="E86" s="1">
        <f>IF(F86&gt;0,ROUND(((100*F86/J86)+F12+F46),0),0)</f>
        <v>41</v>
      </c>
      <c r="F86" s="1">
        <f>IF(AND(B28="",B34="",B35="",B36="",B42="",B47="",B60=""),0,SUM(F81,F82))</f>
        <v>207</v>
      </c>
      <c r="G86" s="59" t="s">
        <v>120</v>
      </c>
      <c r="H86" s="1">
        <v>25</v>
      </c>
      <c r="I86" s="2">
        <f>I81+I82</f>
        <v>132</v>
      </c>
      <c r="J86" s="3">
        <f>I81+I82+J81+J82</f>
        <v>525</v>
      </c>
      <c r="L86" s="1">
        <f>IF(M86=0,0,ROUND(((100*M86/J86)+M12+M46),0))</f>
        <v>-5</v>
      </c>
      <c r="M86" s="1">
        <f>IF(AND(H28="",H29="",H30="",H31="",H32="",H33="",H34="",H35="",H36="",H37="",H38="",H39="",H40="",H41="",H42="",H43="",H44="",H45="",H47="",H48="",H49="",H50="",H51="",H52="",H53="",H54="",H55="",H56="",H57="",H58="",H59="",H60=""),0,SUM(M81,M82))</f>
        <v>-25</v>
      </c>
    </row>
    <row r="87" spans="1:15" x14ac:dyDescent="0.2">
      <c r="A87" s="59" t="s">
        <v>121</v>
      </c>
      <c r="B87" s="1">
        <v>75</v>
      </c>
      <c r="C87" s="2">
        <f>SUM(C14:C15,C17:C19,C24,C25,C63:C64,C66:C73)+IF(H16="N/A",L16,0)+IF(H25="N/A",L25-J25,0)+IF(H66="N/A",L66-J66,0)+IF(H71="N/A",L71-J71,0)</f>
        <v>252</v>
      </c>
      <c r="D87" s="2"/>
      <c r="E87" s="1">
        <f>IF(F87&gt;0,ROUND(((100*F87/J87)+F12),0),0)</f>
        <v>58</v>
      </c>
      <c r="F87" s="1">
        <f>IF(AND(B63="",B64="",B66="",B67="",B68="",B69="",B70="",B71="",B72="",B73=""),0,SUM(F81,F83))</f>
        <v>198</v>
      </c>
      <c r="G87" s="59" t="s">
        <v>121</v>
      </c>
      <c r="H87" s="1">
        <v>25</v>
      </c>
      <c r="I87" s="1">
        <f>I81+I83</f>
        <v>89</v>
      </c>
      <c r="J87" s="3">
        <f>I81+I83+J81+J83</f>
        <v>353</v>
      </c>
      <c r="L87" s="1">
        <f>IF(M87=0,0,ROUND(((100*M87/J87)+M12),0))</f>
        <v>18</v>
      </c>
      <c r="M87" s="1">
        <f>IF(AND(H63="",H64="",H65="",H66="",H67="",H68="",H69="",H70="",H71="",H72="",H73="",H74="",H75="",H76="",H77=""),0,SUM(M81,M83))</f>
        <v>62</v>
      </c>
    </row>
    <row r="88" spans="1:15" x14ac:dyDescent="0.2">
      <c r="E88" s="67"/>
    </row>
    <row r="91" spans="1:15" x14ac:dyDescent="0.2">
      <c r="F91" s="4"/>
      <c r="H91" s="2" t="s">
        <v>122</v>
      </c>
    </row>
    <row r="92" spans="1:15" x14ac:dyDescent="0.2">
      <c r="G92" s="59" t="s">
        <v>120</v>
      </c>
      <c r="H92" s="1">
        <f>IF(E86+L86&lt;0,0,IF(E86+L86&gt;100,100,E86+L86))</f>
        <v>36</v>
      </c>
    </row>
    <row r="93" spans="1:15" x14ac:dyDescent="0.2">
      <c r="G93" s="59" t="s">
        <v>121</v>
      </c>
      <c r="H93" s="1">
        <f>IF((E87+L87)&lt;0,0,IF(E87+L87&gt;100,100,E87+L87))</f>
        <v>76</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28:H60 H63:H77">
      <formula1>$J$9:$L$9</formula1>
    </dataValidation>
  </dataValidations>
  <pageMargins left="0.7" right="0.7" top="0.75" bottom="0.75" header="0.3" footer="0.3"/>
  <legacyDrawing r:id="rId1"/>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8.7109375" style="1" customWidth="1"/>
    <col min="9" max="12" width="8.7109375" style="2" hidden="1" customWidth="1"/>
    <col min="13" max="13" width="8.7109375" style="1" hidden="1" customWidth="1"/>
    <col min="14" max="14" width="37" style="3" bestFit="1" customWidth="1"/>
    <col min="15" max="15" width="3.140625" style="4" customWidth="1"/>
    <col min="16" max="16" width="69.7109375" style="4" hidden="1" customWidth="1"/>
    <col min="17" max="16384" width="9.140625" style="4"/>
  </cols>
  <sheetData>
    <row r="1" spans="1:17" x14ac:dyDescent="0.2">
      <c r="A1" s="76" t="s">
        <v>0</v>
      </c>
      <c r="B1" s="100" t="s">
        <v>451</v>
      </c>
      <c r="C1" s="101"/>
      <c r="D1" s="101"/>
      <c r="E1" s="101"/>
      <c r="F1" s="101"/>
      <c r="G1" s="101"/>
    </row>
    <row r="2" spans="1:17" x14ac:dyDescent="0.2">
      <c r="A2" s="76" t="s">
        <v>1</v>
      </c>
      <c r="B2" s="100" t="s">
        <v>452</v>
      </c>
      <c r="C2" s="101"/>
      <c r="D2" s="101"/>
      <c r="E2" s="101"/>
      <c r="F2" s="101"/>
      <c r="G2" s="101"/>
    </row>
    <row r="3" spans="1:17" x14ac:dyDescent="0.2">
      <c r="A3" s="76" t="s">
        <v>2</v>
      </c>
      <c r="B3" s="100" t="s">
        <v>434</v>
      </c>
      <c r="C3" s="101"/>
      <c r="D3" s="101"/>
      <c r="E3" s="101"/>
      <c r="F3" s="101"/>
      <c r="G3" s="101"/>
      <c r="N3" s="5"/>
    </row>
    <row r="4" spans="1:17" x14ac:dyDescent="0.2">
      <c r="A4" s="76" t="s">
        <v>3</v>
      </c>
      <c r="B4" s="100" t="s">
        <v>433</v>
      </c>
      <c r="C4" s="101"/>
      <c r="D4" s="101"/>
      <c r="E4" s="101"/>
      <c r="F4" s="101"/>
      <c r="G4" s="101"/>
    </row>
    <row r="5" spans="1:17" x14ac:dyDescent="0.2">
      <c r="A5" s="76" t="s">
        <v>4</v>
      </c>
      <c r="B5" s="100" t="s">
        <v>433</v>
      </c>
      <c r="C5" s="101"/>
      <c r="D5" s="101"/>
      <c r="E5" s="101"/>
      <c r="F5" s="101"/>
      <c r="G5" s="101"/>
    </row>
    <row r="7" spans="1:17" ht="23.25" x14ac:dyDescent="0.2">
      <c r="A7" s="96" t="s">
        <v>5</v>
      </c>
      <c r="B7" s="97"/>
      <c r="C7" s="97"/>
      <c r="D7" s="97"/>
      <c r="E7" s="97"/>
      <c r="F7" s="97"/>
      <c r="G7" s="97"/>
      <c r="H7" s="6">
        <f>IF(AND(H92=0,H93=0),0,IF(AND(H92&gt;0,H93&gt;0),((H92+H93)/2),IF(H93&gt;0,H93,H92)))</f>
        <v>20</v>
      </c>
    </row>
    <row r="8" spans="1:17" ht="12" customHeight="1" x14ac:dyDescent="0.2">
      <c r="A8" s="7"/>
      <c r="B8" s="8"/>
      <c r="C8" s="8"/>
      <c r="D8" s="8"/>
      <c r="E8" s="8"/>
      <c r="F8" s="8"/>
      <c r="G8" s="8"/>
      <c r="H8" s="6"/>
    </row>
    <row r="9" spans="1:17" ht="7.5" customHeight="1" x14ac:dyDescent="0.2">
      <c r="B9" s="9"/>
      <c r="J9" s="2" t="s">
        <v>6</v>
      </c>
      <c r="K9" s="2" t="s">
        <v>7</v>
      </c>
      <c r="L9" s="2" t="s">
        <v>8</v>
      </c>
    </row>
    <row r="10" spans="1:17" ht="63" x14ac:dyDescent="0.2">
      <c r="A10" s="10" t="s">
        <v>9</v>
      </c>
      <c r="B10" s="11" t="s">
        <v>10</v>
      </c>
      <c r="C10" s="12" t="s">
        <v>6</v>
      </c>
      <c r="D10" s="13" t="s">
        <v>7</v>
      </c>
      <c r="E10" s="14" t="s">
        <v>8</v>
      </c>
      <c r="F10" s="13" t="s">
        <v>11</v>
      </c>
      <c r="G10" s="10"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7</v>
      </c>
      <c r="C12" s="21">
        <v>2</v>
      </c>
      <c r="D12" s="21">
        <v>0</v>
      </c>
      <c r="E12" s="22"/>
      <c r="F12" s="23">
        <f>IF(B12="Yes",C12,D12)</f>
        <v>0</v>
      </c>
      <c r="G12" s="19" t="s">
        <v>18</v>
      </c>
      <c r="H12" s="20" t="s">
        <v>7</v>
      </c>
      <c r="I12" s="24">
        <v>0</v>
      </c>
      <c r="J12" s="24">
        <v>2</v>
      </c>
      <c r="K12" s="24">
        <v>-2</v>
      </c>
      <c r="L12" s="25"/>
      <c r="M12" s="24">
        <f>IF(F12=0,IF(OR(H12="No",H12=""),0,IF(AND(F12=0,H12="Yes"),I12+J12,0)),IF(AND(F12=C12,H12="Yes"),I12,IF(H12="No",K12,0)))</f>
        <v>0</v>
      </c>
      <c r="N12" s="26"/>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25.5" x14ac:dyDescent="0.2">
      <c r="A14" s="30" t="s">
        <v>20</v>
      </c>
      <c r="B14" s="31" t="s">
        <v>7</v>
      </c>
      <c r="C14" s="32">
        <v>3</v>
      </c>
      <c r="D14" s="32">
        <v>0</v>
      </c>
      <c r="E14" s="33"/>
      <c r="F14" s="34">
        <f>IF(B14="Yes",C14,D14)</f>
        <v>0</v>
      </c>
      <c r="G14" s="35" t="s">
        <v>20</v>
      </c>
      <c r="H14" s="31" t="s">
        <v>7</v>
      </c>
      <c r="I14" s="36">
        <v>1</v>
      </c>
      <c r="J14" s="36">
        <v>3</v>
      </c>
      <c r="K14" s="36">
        <v>-3</v>
      </c>
      <c r="L14" s="37"/>
      <c r="M14" s="36">
        <f>IF(F14=0,IF(OR(H14="No",H14=""),0,IF(AND(F14=0,H14="Yes"),I14+J14,0)),IF(AND(F14=C14,H14="Yes"),I14,IF(H14="No",K14,0)))</f>
        <v>0</v>
      </c>
      <c r="N14" s="26" t="s">
        <v>376</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6</v>
      </c>
      <c r="C15" s="32">
        <v>6</v>
      </c>
      <c r="D15" s="32">
        <v>0</v>
      </c>
      <c r="E15" s="33"/>
      <c r="F15" s="34">
        <f t="shared" ref="F15:F19" si="0">IF(B15="Yes",C15,D15)</f>
        <v>6</v>
      </c>
      <c r="G15" s="19" t="s">
        <v>22</v>
      </c>
      <c r="H15" s="31" t="s">
        <v>6</v>
      </c>
      <c r="I15" s="38">
        <v>2</v>
      </c>
      <c r="J15" s="38">
        <v>6</v>
      </c>
      <c r="K15" s="38">
        <v>-6</v>
      </c>
      <c r="L15" s="37"/>
      <c r="M15" s="36">
        <f>IF(F15=0,IF(OR(H15="No",H15=""),0,IF(AND(F15=0,H15="Yes"),I15+J15,0)),IF(AND(F15=C15,H15="Yes"),I15,IF(H15="No",K15,0)))</f>
        <v>2</v>
      </c>
      <c r="N15" s="26" t="s">
        <v>351</v>
      </c>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6</v>
      </c>
      <c r="I16" s="36">
        <v>0</v>
      </c>
      <c r="J16" s="41">
        <v>6</v>
      </c>
      <c r="K16" s="36">
        <v>-6</v>
      </c>
      <c r="L16" s="36"/>
      <c r="M16" s="41">
        <f>IF(F15=0,IF(AND(H15="Yes",H16="No"),-M15,IF(AND(H15="No",H16="Yes"),J16,IF(AND(OR(H15="No",H15=""),H16="No"),K16,0))),IF(AND(F15=C15,H16="Yes"),I16,IF(H16="No",K16-M15,0)))</f>
        <v>0</v>
      </c>
      <c r="N16" s="26" t="s">
        <v>351</v>
      </c>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352</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6</v>
      </c>
      <c r="C18" s="32">
        <v>6</v>
      </c>
      <c r="D18" s="32">
        <v>0</v>
      </c>
      <c r="E18" s="33"/>
      <c r="F18" s="34">
        <f t="shared" si="0"/>
        <v>6</v>
      </c>
      <c r="G18" s="35" t="s">
        <v>25</v>
      </c>
      <c r="H18" s="31" t="s">
        <v>6</v>
      </c>
      <c r="I18" s="36">
        <v>2</v>
      </c>
      <c r="J18" s="36">
        <v>6</v>
      </c>
      <c r="K18" s="36">
        <v>-6</v>
      </c>
      <c r="L18" s="37"/>
      <c r="M18" s="36">
        <f>IF(F18=0,IF(OR(H18="No",H18=""),0,IF(AND(F18=0,H18="Yes"),I18+J18,0)),IF(AND(F18=C18,H18="Yes"),I18,IF(H18="No",K18,0)))</f>
        <v>2</v>
      </c>
      <c r="N18" s="26" t="s">
        <v>353</v>
      </c>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t="s">
        <v>354</v>
      </c>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t="s">
        <v>350</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6</v>
      </c>
      <c r="C24" s="34">
        <v>9</v>
      </c>
      <c r="D24" s="34">
        <v>0</v>
      </c>
      <c r="E24" s="34"/>
      <c r="F24" s="34">
        <f t="shared" ref="F24" si="1">IF(B24="Yes",C24,D24)</f>
        <v>9</v>
      </c>
      <c r="G24" s="19" t="s">
        <v>33</v>
      </c>
      <c r="H24" s="31" t="s">
        <v>6</v>
      </c>
      <c r="I24" s="36">
        <v>3</v>
      </c>
      <c r="J24" s="36">
        <v>9</v>
      </c>
      <c r="K24" s="36">
        <v>-9</v>
      </c>
      <c r="L24" s="37"/>
      <c r="M24" s="36">
        <f>IF(F24=0,IF(OR(H24="No",H24=""),0,IF(AND(F24=0,H24="Yes"),I24+J24,0)),IF(AND(F24=C24,H24="Yes"),I24,IF(H24="No",K24,0)))</f>
        <v>3</v>
      </c>
      <c r="N24" s="43"/>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6</v>
      </c>
      <c r="C25" s="32">
        <v>0</v>
      </c>
      <c r="D25" s="32">
        <v>0</v>
      </c>
      <c r="E25" s="33"/>
      <c r="F25" s="34">
        <f>IF(B25="Yes",C25,D25)</f>
        <v>0</v>
      </c>
      <c r="G25" s="35" t="s">
        <v>35</v>
      </c>
      <c r="H25" s="31" t="s">
        <v>7</v>
      </c>
      <c r="I25" s="36">
        <v>0</v>
      </c>
      <c r="J25" s="36">
        <v>0</v>
      </c>
      <c r="K25" s="36">
        <v>-111</v>
      </c>
      <c r="L25" s="36">
        <v>0</v>
      </c>
      <c r="M25" s="41">
        <f>IF(F25=0,IF(H25="No",K25,IF(H25="Yes",I25+J25,IF(H25="No",K25,0))),IF(AND(F25=C25,H25="Yes"),I25,IF(H25="No",K25,0)))</f>
        <v>-111</v>
      </c>
      <c r="N25" s="26" t="s">
        <v>375</v>
      </c>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10" t="s">
        <v>37</v>
      </c>
      <c r="B27" s="44"/>
      <c r="C27" s="22"/>
      <c r="D27" s="22"/>
      <c r="E27" s="22"/>
      <c r="F27" s="22"/>
      <c r="G27" s="45"/>
      <c r="H27" s="45"/>
      <c r="I27" s="22"/>
      <c r="J27" s="22"/>
      <c r="K27" s="22"/>
      <c r="L27" s="22"/>
      <c r="M27" s="22"/>
      <c r="N27" s="28"/>
      <c r="P27" s="29"/>
      <c r="Q27" s="3"/>
    </row>
    <row r="28" spans="1:17" ht="40.5" customHeight="1" x14ac:dyDescent="0.2">
      <c r="A28" s="30" t="s">
        <v>38</v>
      </c>
      <c r="B28" s="31" t="s">
        <v>7</v>
      </c>
      <c r="C28" s="32">
        <v>54</v>
      </c>
      <c r="D28" s="32">
        <v>0</v>
      </c>
      <c r="E28" s="33"/>
      <c r="F28" s="34">
        <f t="shared" ref="F28:F36" si="2">IF(B28="Yes",C28,D28)</f>
        <v>0</v>
      </c>
      <c r="G28" s="35" t="s">
        <v>39</v>
      </c>
      <c r="H28" s="31" t="s">
        <v>6</v>
      </c>
      <c r="I28" s="36">
        <v>3</v>
      </c>
      <c r="J28" s="36">
        <v>9</v>
      </c>
      <c r="K28" s="36">
        <v>-9</v>
      </c>
      <c r="L28" s="37"/>
      <c r="M28" s="36">
        <f>IF(F28=0,IF(OR(H28="No",H28=""),0,IF(AND(F28=0,H28="Yes"),I28+J28,0)),IF(AND(F28=C28,H28="Yes"),I28,IF(H28="No",K28,0)))</f>
        <v>12</v>
      </c>
      <c r="N28" s="26" t="s">
        <v>359</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7</v>
      </c>
      <c r="I29" s="36">
        <v>3</v>
      </c>
      <c r="J29" s="36">
        <v>9</v>
      </c>
      <c r="K29" s="36">
        <v>-9</v>
      </c>
      <c r="L29" s="37"/>
      <c r="M29" s="36">
        <f>IF(F28=0,IF(OR(H29="No",H29=""),0,IF(AND(F28=0,H29="Yes"),I29+J29,0)),IF(AND(F28=C28,H29="Yes"),I29,IF(H29="No",K29,0)))</f>
        <v>0</v>
      </c>
      <c r="N29" s="26" t="s">
        <v>123</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12</v>
      </c>
      <c r="N30" s="26" t="s">
        <v>360</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12</v>
      </c>
      <c r="N31" s="26" t="s">
        <v>358</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12</v>
      </c>
      <c r="N33" s="26" t="s">
        <v>354</v>
      </c>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7</v>
      </c>
      <c r="C34" s="32">
        <f>J34</f>
        <v>12</v>
      </c>
      <c r="D34" s="32">
        <v>0</v>
      </c>
      <c r="E34" s="33"/>
      <c r="F34" s="34">
        <f t="shared" si="2"/>
        <v>0</v>
      </c>
      <c r="G34" s="35" t="s">
        <v>46</v>
      </c>
      <c r="H34" s="31" t="s">
        <v>7</v>
      </c>
      <c r="I34" s="36">
        <v>4</v>
      </c>
      <c r="J34" s="36">
        <v>12</v>
      </c>
      <c r="K34" s="36">
        <v>-12</v>
      </c>
      <c r="L34" s="37"/>
      <c r="M34" s="36">
        <f>IF(F34=0,IF(OR(H34="No",H34=""),0,IF(AND(F34=0,H34="Yes"),I34+J34,0)),IF(AND(F34=C34,H34="Yes"),I34,IF(H34="No",K34,0)))</f>
        <v>0</v>
      </c>
      <c r="N34" s="26" t="s">
        <v>362</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t="s">
        <v>356</v>
      </c>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7</v>
      </c>
      <c r="I36" s="36">
        <v>4</v>
      </c>
      <c r="J36" s="36">
        <v>12</v>
      </c>
      <c r="K36" s="36">
        <v>-24</v>
      </c>
      <c r="L36" s="37"/>
      <c r="M36" s="36">
        <f>IF(F36=0,IF(OR(H36="No",H36=""),0,IF(AND(F36=0,H36="Yes"),I36+J36,0)),IF(AND(F36=C36,H36="Yes"),I36,IF(H36="No",K36,0)))</f>
        <v>-24</v>
      </c>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7</v>
      </c>
      <c r="I37" s="36">
        <v>10</v>
      </c>
      <c r="J37" s="36">
        <v>30</v>
      </c>
      <c r="K37" s="36">
        <v>-180</v>
      </c>
      <c r="L37" s="37"/>
      <c r="M37" s="41">
        <f>IF(F36=0,IF(H37="No",K37,IF(H37="Yes",I37+J37,IF(H37="No",K37,0))),IF(AND(F36=C36,H37="Yes"),I37,IF(H37="No",K37,0)))</f>
        <v>-180</v>
      </c>
      <c r="N37" s="26" t="s">
        <v>365</v>
      </c>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7</v>
      </c>
      <c r="I38" s="36">
        <v>6</v>
      </c>
      <c r="J38" s="36">
        <v>18</v>
      </c>
      <c r="K38" s="36">
        <v>-18</v>
      </c>
      <c r="L38" s="37"/>
      <c r="M38" s="36">
        <f>IF(F36=0,IF(OR(H38="No",H38=""),0,IF(AND(F36=0,H38="Yes"),I38+J38,0)),IF(AND(F36=C36,H38="Yes"),I38,IF(H38="No",K38,0)))</f>
        <v>-18</v>
      </c>
      <c r="N38" s="26" t="s">
        <v>364</v>
      </c>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7</v>
      </c>
      <c r="I39" s="36">
        <v>8</v>
      </c>
      <c r="J39" s="36">
        <v>24</v>
      </c>
      <c r="K39" s="36">
        <v>-24</v>
      </c>
      <c r="L39" s="37"/>
      <c r="M39" s="36">
        <f>IF(F36=0,IF(OR(H39="No",H39=""),0,IF(AND(F36=0,H39="Yes"),I39+J39,0)),IF(AND(F36=C36,H39="Yes"),I39,IF(H39="No",K39,0)))</f>
        <v>-24</v>
      </c>
      <c r="N39" s="26" t="s">
        <v>123</v>
      </c>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7</v>
      </c>
      <c r="I41" s="36">
        <v>6</v>
      </c>
      <c r="J41" s="36">
        <v>18</v>
      </c>
      <c r="K41" s="36">
        <v>-18</v>
      </c>
      <c r="L41" s="37"/>
      <c r="M41" s="36">
        <f>IF(F36=0,IF(OR(H41="No",H41=""),0,IF(AND(F36=0,H41="Yes"),I41+J41,0)),IF(AND(F36=C36,H41="Yes"),I41,IF(H41="No",K41,0)))</f>
        <v>-18</v>
      </c>
      <c r="N41" s="26" t="s">
        <v>123</v>
      </c>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7</v>
      </c>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6</v>
      </c>
      <c r="C46" s="32">
        <v>2</v>
      </c>
      <c r="D46" s="32">
        <v>0</v>
      </c>
      <c r="E46" s="33"/>
      <c r="F46" s="34">
        <f>IF(B46="Yes",C46,D46)</f>
        <v>2</v>
      </c>
      <c r="G46" s="35" t="s">
        <v>61</v>
      </c>
      <c r="H46" s="31" t="s">
        <v>6</v>
      </c>
      <c r="I46" s="36">
        <v>0</v>
      </c>
      <c r="J46" s="36">
        <v>2</v>
      </c>
      <c r="K46" s="36">
        <v>-2</v>
      </c>
      <c r="L46" s="37"/>
      <c r="M46" s="36">
        <f t="shared" ref="M46:M47" si="4">IF(F46=0,IF(OR(H46="No",H46=""),0,IF(AND(F46=0,H46="Yes"),I46+J46,0)),IF(AND(F46=C46,H46="Yes"),I46,IF(H46="No",K46,0)))</f>
        <v>0</v>
      </c>
      <c r="N46" s="26" t="s">
        <v>355</v>
      </c>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7</v>
      </c>
      <c r="I47" s="36">
        <v>3</v>
      </c>
      <c r="J47" s="36">
        <v>9</v>
      </c>
      <c r="K47" s="36">
        <v>-9</v>
      </c>
      <c r="L47" s="37"/>
      <c r="M47" s="36">
        <f t="shared" si="4"/>
        <v>0</v>
      </c>
      <c r="N47" s="26" t="s">
        <v>369</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6</v>
      </c>
      <c r="I50" s="36">
        <v>3</v>
      </c>
      <c r="J50" s="36">
        <v>9</v>
      </c>
      <c r="K50" s="36">
        <v>-9</v>
      </c>
      <c r="L50" s="36">
        <v>0</v>
      </c>
      <c r="M50" s="36">
        <f>IF(F47=0,IF(OR(H50="No",H50=""),0,IF(AND(F47=0,H50="Yes"),I50+J50,0)),IF(AND(F47=C47,H50="Yes"),I50,IF(H50="No",K50,0)))</f>
        <v>12</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t="s">
        <v>7</v>
      </c>
      <c r="I52" s="36">
        <v>5</v>
      </c>
      <c r="J52" s="36">
        <v>15</v>
      </c>
      <c r="K52" s="36">
        <v>-15</v>
      </c>
      <c r="L52" s="37"/>
      <c r="M52" s="36">
        <f>IF(F47=0,IF(OR(H52="No",H52=""),0,IF(AND(F47=0,H52="Yes"),I52+J52,0)),IF(AND(F47=C47,H52="Yes"),I52,IF(H52="No",K52,0)))</f>
        <v>0</v>
      </c>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6</v>
      </c>
      <c r="I53" s="36">
        <v>4</v>
      </c>
      <c r="J53" s="36">
        <v>12</v>
      </c>
      <c r="K53" s="36">
        <v>-12</v>
      </c>
      <c r="L53" s="36">
        <v>0</v>
      </c>
      <c r="M53" s="36">
        <f>IF(F47=0,IF(OR(H53="No",H53=""),0,IF(AND(F47=0,H53="Yes"),I53+J53,0)),IF(AND(F47=C47,H53="Yes"),I53,IF(H53="No",K53,0)))</f>
        <v>16</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7</v>
      </c>
      <c r="I54" s="36">
        <v>4</v>
      </c>
      <c r="J54" s="36">
        <v>12</v>
      </c>
      <c r="K54" s="36">
        <v>-12</v>
      </c>
      <c r="L54" s="36">
        <v>0</v>
      </c>
      <c r="M54" s="36">
        <f>IF(F47=0,IF(OR(H54="No",H54=""),0,IF(AND(F47=0,H54="Yes"),I54+J54,0)),IF(AND(F47=C47,H54="Yes"),I54,IF(H54="No",K54,0)))</f>
        <v>0</v>
      </c>
      <c r="N54" s="26" t="s">
        <v>370</v>
      </c>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7</v>
      </c>
      <c r="I55" s="36">
        <v>4</v>
      </c>
      <c r="J55" s="36">
        <v>12</v>
      </c>
      <c r="K55" s="36">
        <v>-12</v>
      </c>
      <c r="L55" s="36">
        <v>0</v>
      </c>
      <c r="M55" s="36">
        <f>IF(F47=0,IF(OR(H55="No",H55=""),0,IF(AND(F47=0,H55="Yes"),I55+J55,0)),IF(AND(F47=C47,H55="Yes"),I55,IF(H55="No",K55,0)))</f>
        <v>0</v>
      </c>
      <c r="N55" s="26" t="s">
        <v>371</v>
      </c>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7</v>
      </c>
      <c r="I56" s="36">
        <v>4</v>
      </c>
      <c r="J56" s="36">
        <v>12</v>
      </c>
      <c r="K56" s="36">
        <v>-12</v>
      </c>
      <c r="L56" s="36">
        <v>0</v>
      </c>
      <c r="M56" s="36">
        <f>IF(F47=0,IF(OR(H56="No",H56=""),0,IF(AND(F47=0,H56="Yes"),I56+J56,0)),IF(AND(F47=C47,H56="Yes"),I56,IF(H56="No",K56,0)))</f>
        <v>0</v>
      </c>
      <c r="N56" s="26" t="s">
        <v>372</v>
      </c>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7</v>
      </c>
      <c r="I58" s="36">
        <v>2</v>
      </c>
      <c r="J58" s="36">
        <v>6</v>
      </c>
      <c r="K58" s="36">
        <v>-6</v>
      </c>
      <c r="L58" s="37"/>
      <c r="M58" s="36">
        <f>IF(F47=0,IF(OR(H58="No",H58=""),0,IF(AND(F47=0,H58="Yes"),I58+J58,0)),IF(AND(F47=C47,H58="Yes"),I58,IF(H58="No",K58,0)))</f>
        <v>0</v>
      </c>
      <c r="N58" s="26"/>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7</v>
      </c>
      <c r="I59" s="36">
        <v>2</v>
      </c>
      <c r="J59" s="36">
        <v>6</v>
      </c>
      <c r="K59" s="36">
        <v>-6</v>
      </c>
      <c r="L59" s="36">
        <v>0</v>
      </c>
      <c r="M59" s="36">
        <f>IF(F47=0,IF(OR(H59="No",H59=""),0,IF(AND(F47=0,H59="Yes"),I59+J59,0)),IF(AND(F47=C47,H59="Yes"),I59,IF(H59="No",K59,0)))</f>
        <v>0</v>
      </c>
      <c r="N59" s="26" t="s">
        <v>123</v>
      </c>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t="s">
        <v>368</v>
      </c>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10"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48" t="s">
        <v>6</v>
      </c>
      <c r="I63" s="34">
        <v>1</v>
      </c>
      <c r="J63" s="34">
        <v>3</v>
      </c>
      <c r="K63" s="34">
        <v>-3</v>
      </c>
      <c r="L63" s="33"/>
      <c r="M63" s="34">
        <f t="shared" ref="M63:M73" si="7">IF(F63=0,IF(OR(H63="No",H63=""),0,IF(AND(F63=0,H63="Yes"),I63+J63,0)),IF(AND(F63=C63,H63="Yes"),I63,IF(H63="No",K63,0)))</f>
        <v>1</v>
      </c>
      <c r="N63" s="49" t="s">
        <v>296</v>
      </c>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48" t="s">
        <v>6</v>
      </c>
      <c r="I64" s="34">
        <v>4</v>
      </c>
      <c r="J64" s="34">
        <v>12</v>
      </c>
      <c r="K64" s="34">
        <v>-12</v>
      </c>
      <c r="L64" s="33"/>
      <c r="M64" s="34">
        <f t="shared" si="7"/>
        <v>4</v>
      </c>
      <c r="N64" s="49" t="s">
        <v>361</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48" t="s">
        <v>6</v>
      </c>
      <c r="I65" s="34">
        <v>5</v>
      </c>
      <c r="J65" s="34">
        <v>15</v>
      </c>
      <c r="K65" s="34">
        <v>-15</v>
      </c>
      <c r="L65" s="33"/>
      <c r="M65" s="34">
        <f>IF(F64=0,IF(OR(H65="No",H65=""),0,IF(AND(F64=0,H65="Yes"),I65+J65,0)),IF(AND(F64=C64,H65="Yes"),I65,IF(H65="No",K65,0)))</f>
        <v>5</v>
      </c>
      <c r="N65" s="49"/>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48"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6</v>
      </c>
      <c r="C67" s="32">
        <v>12</v>
      </c>
      <c r="D67" s="32">
        <v>0</v>
      </c>
      <c r="E67" s="33"/>
      <c r="F67" s="34">
        <f t="shared" si="8"/>
        <v>12</v>
      </c>
      <c r="G67" s="46" t="s">
        <v>86</v>
      </c>
      <c r="H67" s="48" t="s">
        <v>6</v>
      </c>
      <c r="I67" s="34">
        <v>4</v>
      </c>
      <c r="J67" s="34">
        <v>12</v>
      </c>
      <c r="K67" s="34">
        <v>-12</v>
      </c>
      <c r="L67" s="33"/>
      <c r="M67" s="34">
        <f t="shared" si="7"/>
        <v>4</v>
      </c>
      <c r="N67" s="49" t="s">
        <v>357</v>
      </c>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48" t="s">
        <v>6</v>
      </c>
      <c r="I68" s="34">
        <v>4</v>
      </c>
      <c r="J68" s="34">
        <v>12</v>
      </c>
      <c r="K68" s="34">
        <v>-12</v>
      </c>
      <c r="L68" s="33"/>
      <c r="M68" s="34">
        <f t="shared" si="7"/>
        <v>4</v>
      </c>
      <c r="N68" s="49" t="s">
        <v>366</v>
      </c>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48" t="s">
        <v>7</v>
      </c>
      <c r="I69" s="34">
        <v>3</v>
      </c>
      <c r="J69" s="34">
        <v>9</v>
      </c>
      <c r="K69" s="34">
        <v>-9</v>
      </c>
      <c r="L69" s="33"/>
      <c r="M69" s="34">
        <f t="shared" si="7"/>
        <v>-9</v>
      </c>
      <c r="N69" s="49" t="s">
        <v>363</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7</v>
      </c>
      <c r="C70" s="32">
        <v>24</v>
      </c>
      <c r="D70" s="32">
        <v>0</v>
      </c>
      <c r="E70" s="33"/>
      <c r="F70" s="34">
        <f t="shared" si="8"/>
        <v>0</v>
      </c>
      <c r="G70" s="30" t="s">
        <v>92</v>
      </c>
      <c r="H70" s="48" t="s">
        <v>7</v>
      </c>
      <c r="I70" s="34">
        <v>8</v>
      </c>
      <c r="J70" s="34">
        <v>24</v>
      </c>
      <c r="K70" s="34">
        <v>-120</v>
      </c>
      <c r="L70" s="33"/>
      <c r="M70" s="34">
        <f t="shared" si="7"/>
        <v>0</v>
      </c>
      <c r="N70" s="49" t="s">
        <v>367</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48"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48"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t="s">
        <v>7</v>
      </c>
      <c r="I74" s="34">
        <v>4</v>
      </c>
      <c r="J74" s="34">
        <v>12</v>
      </c>
      <c r="K74" s="34">
        <v>-12</v>
      </c>
      <c r="L74" s="33"/>
      <c r="M74" s="34">
        <f>IF(F73=0,IF(OR(H74="No",H74=""),0,IF(AND(F73=0,H74="Yes"),I74+J74,0)),IF(AND(F73=C73,H74="Yes"),I74,IF(H74="No",K74,0)))</f>
        <v>-12</v>
      </c>
      <c r="N74" s="49" t="s">
        <v>374</v>
      </c>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t="s">
        <v>7</v>
      </c>
      <c r="I75" s="34">
        <v>3</v>
      </c>
      <c r="J75" s="34">
        <v>9</v>
      </c>
      <c r="K75" s="34">
        <v>-9</v>
      </c>
      <c r="L75" s="33"/>
      <c r="M75" s="34">
        <f>IF(F73=0,IF(OR(H75="No",H75=""),0,IF(AND(F73=0,H75="Yes"),I75+J75,0)),IF(AND(F73=C73,H75="Yes"),I75,IF(H75="No",K75,0)))</f>
        <v>-9</v>
      </c>
      <c r="N75" s="49" t="s">
        <v>373</v>
      </c>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t="s">
        <v>7</v>
      </c>
      <c r="I76" s="34">
        <v>4</v>
      </c>
      <c r="J76" s="34">
        <v>12</v>
      </c>
      <c r="K76" s="34">
        <v>-12</v>
      </c>
      <c r="L76" s="33"/>
      <c r="M76" s="34">
        <f>IF(F73=0,IF(OR(H76="No",H76=""),0,IF(AND(F73=0,H76="Yes"),I76+J76,0)),IF(AND(F73=C73,H76="Yes"),I76,IF(H76="No",K76,0)))</f>
        <v>-12</v>
      </c>
      <c r="N76" s="49" t="s">
        <v>373</v>
      </c>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126</v>
      </c>
      <c r="I77" s="34">
        <v>4</v>
      </c>
      <c r="J77" s="34">
        <v>12</v>
      </c>
      <c r="K77" s="34">
        <v>-12</v>
      </c>
      <c r="L77" s="33"/>
      <c r="M77" s="34">
        <f>IF(F73=0,IF(OR(H77="No",H77=""),0,IF(AND(F73=0,H77="Yes"),I77+J77,0)),IF(AND(F73=C73,H77="Yes"),I77,IF(H77="No",K77,0)))</f>
        <v>-12</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55"/>
      <c r="B80" s="55"/>
      <c r="C80" s="55"/>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84</v>
      </c>
      <c r="H81" s="59" t="s">
        <v>107</v>
      </c>
      <c r="I81" s="3">
        <f>SUM(I13:I15,I17:I24)+IF(AND(B15="Yes",H16="N/A"),L16,I16)+IF(AND(B25="Yes",H25="N/A"),L25,I25)</f>
        <v>30</v>
      </c>
      <c r="J81" s="2">
        <f>SUM(J14:J15,J17:J23,C24,C25)+IF(H16="N/A",L16,0)+IF(H25="N/A",L25-J25,0)</f>
        <v>87</v>
      </c>
      <c r="M81" s="2">
        <f>SUM(M13:M25)</f>
        <v>-87</v>
      </c>
    </row>
    <row r="82" spans="1:15" x14ac:dyDescent="0.2">
      <c r="B82" s="54"/>
      <c r="D82" s="59" t="s">
        <v>108</v>
      </c>
      <c r="E82" s="2">
        <f>SUM(C28,C34:C36,C42,C47,C60)+IF(H40="N/A",L40-J40,0)+IF(H43="N/A",L43-J43,0)+IF(H44="N/A",L44-J44,0)+IF(H48="N/A",L48-J48,0)+IF(H50="N/A",L50-J50,0)+IF(H53="N/A",L53-J53,0)+IF(H54="N/A",L54-J54)+IF(H55="N/A",L55-J55,0)+IF(H56="N/A",L56-J56,0)+IF(H57="N/A",L57-J57,0)+IF(H59="N/A",L59-J59,0)</f>
        <v>315</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114</v>
      </c>
      <c r="H82" s="59" t="s">
        <v>109</v>
      </c>
      <c r="I82" s="3">
        <f>SUM(I28:I39,I41:I42,I45,I47,I49,I51:I52,I58,I60)+IF(H40="N/A",0,I40)+IF(H43="N/A",0,I43)+IF(H44="N/A",0,I44)+IF(H48="N/A",0,I48)+IF(H50="N/A",0,I50)+IF(H53="N/A",0,I53)+IF(H54="N/A",0,I54)+IF(H55="N/A",0,I55)+IF(H56="N/A",0,I56)+IF(H57="N/A",0,I57)+IF(H59="N/A",0,I59)</f>
        <v>105</v>
      </c>
      <c r="J82" s="2">
        <f>SUM(J28:J45,J47:J60)-IF(H40="N/A",J40,0)-IF(H43="N/A",J43,0)-IF(H44="N/A",J44,0)-IF(H48="N/A",J48,0)-IF(H50="N/A",J50,0)-IF(H53="N/A",J53,0)-IF(H54="N/A",J54)-IF(H55="N/A",J55,0)-IF(H56="N/A",J56,0)-IF(H57="N/A",J57,0)-IF(H59="N/A",J59,0)</f>
        <v>315</v>
      </c>
      <c r="M82" s="2">
        <f>SUM(M28:M45,M47:M60)</f>
        <v>-176</v>
      </c>
    </row>
    <row r="83" spans="1:15" x14ac:dyDescent="0.2">
      <c r="B83" s="54"/>
      <c r="D83" s="60" t="s">
        <v>110</v>
      </c>
      <c r="E83" s="2">
        <f>SUM(C63:C64,C66:C73)+IF(H66="N/A",L66-J66,0)+IF(H71="N/A",L71-J71,0)</f>
        <v>165</v>
      </c>
      <c r="F83" s="2">
        <f>SUM(F63:F64,F66:F73)+IF(H66="N/A",L66-J66,0)+IF(H71="N/A",L71-J71,0)</f>
        <v>105</v>
      </c>
      <c r="G83" s="3"/>
      <c r="H83" s="60" t="s">
        <v>111</v>
      </c>
      <c r="I83" s="3">
        <f>SUM(I63:I65,I67:I70,I72:I77)+IF(AND(B66="Yes",H66="N/A"),L66,I66)+IF(AND(B71="Yes",H71="N/A"),L71,I71)</f>
        <v>59</v>
      </c>
      <c r="J83" s="2">
        <f>SUM(J63:J65,J67:J70,J72:J77)+IF(AND(B66="Yes",H66="N/A"),L66,J66)+IF(AND(B71="Yes",H71="N/A"),L71,J71)</f>
        <v>177</v>
      </c>
      <c r="M83" s="2">
        <f>SUM(M63:M77)</f>
        <v>-33</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402</v>
      </c>
      <c r="D86" s="2"/>
      <c r="E86" s="1">
        <f>IF(F86&gt;0,ROUND(((100*F86/J86)+F12+F46),0),0)</f>
        <v>39</v>
      </c>
      <c r="F86" s="1">
        <f>IF(AND(B28="",B34="",B35="",B36="",B42="",B47="",B60=""),0,SUM(F81,F82))</f>
        <v>198</v>
      </c>
      <c r="G86" s="59" t="s">
        <v>120</v>
      </c>
      <c r="H86" s="1">
        <v>25</v>
      </c>
      <c r="I86" s="2">
        <f>I81+I82</f>
        <v>135</v>
      </c>
      <c r="J86" s="3">
        <f>I81+I82+J81+J82</f>
        <v>537</v>
      </c>
      <c r="L86" s="1">
        <f>IF(M86=0,0,ROUND(((100*M86/J86)+M12+M46),0))</f>
        <v>-49</v>
      </c>
      <c r="M86" s="1">
        <f>IF(AND(H28="",H29="",H30="",H31="",H32="",H33="",H34="",H35="",H36="",H37="",H38="",H39="",H40="",H41="",H42="",H43="",H44="",H45="",H47="",H48="",H49="",H50="",H51="",H52="",H53="",H54="",H55="",H56="",H57="",H58="",H59="",H60=""),0,SUM(M81,M82))</f>
        <v>-263</v>
      </c>
    </row>
    <row r="87" spans="1:15" x14ac:dyDescent="0.2">
      <c r="A87" s="59" t="s">
        <v>121</v>
      </c>
      <c r="B87" s="1">
        <v>75</v>
      </c>
      <c r="C87" s="2">
        <f>SUM(C14:C15,C17:C19,C24,C25,C63:C64,C66:C73)+IF(H16="N/A",L16,0)+IF(H25="N/A",L25-J25,0)+IF(H66="N/A",L66-J66,0)+IF(H71="N/A",L71-J71,0)</f>
        <v>252</v>
      </c>
      <c r="D87" s="2"/>
      <c r="E87" s="1">
        <f>IF(F87&gt;0,ROUND(((100*F87/J87)+F12),0),0)</f>
        <v>54</v>
      </c>
      <c r="F87" s="1">
        <f>IF(AND(B63="",B64="",B66="",B67="",B68="",B69="",B70="",B71="",B72="",B73=""),0,SUM(F81,F83))</f>
        <v>189</v>
      </c>
      <c r="G87" s="59" t="s">
        <v>121</v>
      </c>
      <c r="H87" s="1">
        <v>25</v>
      </c>
      <c r="I87" s="1">
        <f>I81+I83</f>
        <v>89</v>
      </c>
      <c r="J87" s="3">
        <f>I81+I83+J81+J83</f>
        <v>353</v>
      </c>
      <c r="L87" s="1">
        <f>IF(M87=0,0,ROUND(((100*M87/J87)+M12),0))</f>
        <v>-34</v>
      </c>
      <c r="M87" s="1">
        <f>IF(AND(H63="",H64="",H65="",H66="",H67="",H68="",H69="",H70="",H71="",H72="",H73="",H74="",H75="",H76="",H77=""),0,SUM(M81,M83))</f>
        <v>-120</v>
      </c>
    </row>
    <row r="88" spans="1:15" x14ac:dyDescent="0.2">
      <c r="E88" s="67"/>
    </row>
    <row r="91" spans="1:15" x14ac:dyDescent="0.2">
      <c r="F91" s="4"/>
      <c r="H91" s="2" t="s">
        <v>122</v>
      </c>
    </row>
    <row r="92" spans="1:15" x14ac:dyDescent="0.2">
      <c r="G92" s="59" t="s">
        <v>120</v>
      </c>
      <c r="H92" s="1">
        <f>IF(E86+L86&lt;0,0,IF(E86+L86&gt;100,100,E86+L86))</f>
        <v>0</v>
      </c>
    </row>
    <row r="93" spans="1:15" x14ac:dyDescent="0.2">
      <c r="G93" s="59" t="s">
        <v>121</v>
      </c>
      <c r="H93" s="1">
        <f>IF((E87+L87)&lt;0,0,IF(E87+L87&gt;100,100,E87+L87))</f>
        <v>20</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ageMargins left="0.7" right="0.7" top="0.75" bottom="0.75" header="0.3" footer="0.3"/>
  <legacyDrawing r:id="rId1"/>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election activeCell="N7" sqref="N7"/>
    </sheetView>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525</v>
      </c>
      <c r="C1" s="101"/>
      <c r="D1" s="101"/>
      <c r="E1" s="101"/>
      <c r="F1" s="101"/>
      <c r="G1" s="101"/>
    </row>
    <row r="2" spans="1:17" x14ac:dyDescent="0.2">
      <c r="A2" s="76" t="s">
        <v>1</v>
      </c>
      <c r="B2" s="100" t="s">
        <v>437</v>
      </c>
      <c r="C2" s="101"/>
      <c r="D2" s="101"/>
      <c r="E2" s="101"/>
      <c r="F2" s="101"/>
      <c r="G2" s="101"/>
    </row>
    <row r="3" spans="1:17" x14ac:dyDescent="0.2">
      <c r="A3" s="76" t="s">
        <v>2</v>
      </c>
      <c r="B3" s="100" t="s">
        <v>434</v>
      </c>
      <c r="C3" s="101"/>
      <c r="D3" s="101"/>
      <c r="E3" s="101"/>
      <c r="F3" s="101"/>
      <c r="G3" s="101"/>
      <c r="N3" s="5"/>
    </row>
    <row r="4" spans="1:17" x14ac:dyDescent="0.2">
      <c r="A4" s="76" t="s">
        <v>3</v>
      </c>
      <c r="B4" s="100" t="s">
        <v>388</v>
      </c>
      <c r="C4" s="101"/>
      <c r="D4" s="101"/>
      <c r="E4" s="101"/>
      <c r="F4" s="101"/>
      <c r="G4" s="101"/>
    </row>
    <row r="5" spans="1:17" x14ac:dyDescent="0.2">
      <c r="A5" s="76" t="s">
        <v>4</v>
      </c>
      <c r="B5" s="100" t="s">
        <v>388</v>
      </c>
      <c r="C5" s="101"/>
      <c r="D5" s="101"/>
      <c r="E5" s="101"/>
      <c r="F5" s="101"/>
      <c r="G5" s="101"/>
    </row>
    <row r="7" spans="1:17" ht="23.25" x14ac:dyDescent="0.2">
      <c r="A7" s="96" t="s">
        <v>5</v>
      </c>
      <c r="B7" s="97"/>
      <c r="C7" s="97"/>
      <c r="D7" s="97"/>
      <c r="E7" s="97"/>
      <c r="F7" s="97"/>
      <c r="G7" s="97"/>
      <c r="H7" s="6">
        <f>IF(AND(H92=0,H93=0),0,IF(AND(H92&gt;0,H93&gt;0),((H92+H93)/2),IF(H93&gt;0,H93,H92)))</f>
        <v>76</v>
      </c>
    </row>
    <row r="8" spans="1:17" ht="12" customHeight="1" x14ac:dyDescent="0.2">
      <c r="A8" s="89"/>
      <c r="B8" s="90"/>
      <c r="C8" s="90"/>
      <c r="D8" s="90"/>
      <c r="E8" s="90"/>
      <c r="F8" s="90"/>
      <c r="G8" s="90"/>
      <c r="H8" s="6"/>
    </row>
    <row r="9" spans="1:17" ht="7.5" customHeight="1" x14ac:dyDescent="0.2">
      <c r="B9" s="9"/>
      <c r="J9" s="2" t="s">
        <v>6</v>
      </c>
      <c r="K9" s="2" t="s">
        <v>7</v>
      </c>
      <c r="L9" s="2" t="s">
        <v>8</v>
      </c>
    </row>
    <row r="10" spans="1:17" ht="63" x14ac:dyDescent="0.2">
      <c r="A10" s="87" t="s">
        <v>9</v>
      </c>
      <c r="B10" s="11" t="s">
        <v>10</v>
      </c>
      <c r="C10" s="12" t="s">
        <v>6</v>
      </c>
      <c r="D10" s="13" t="s">
        <v>7</v>
      </c>
      <c r="E10" s="14" t="s">
        <v>8</v>
      </c>
      <c r="F10" s="13" t="s">
        <v>11</v>
      </c>
      <c r="G10" s="87"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527</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526</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456</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7</v>
      </c>
      <c r="C18" s="32">
        <v>6</v>
      </c>
      <c r="D18" s="32">
        <v>0</v>
      </c>
      <c r="E18" s="33"/>
      <c r="F18" s="34">
        <f t="shared" si="0"/>
        <v>0</v>
      </c>
      <c r="G18" s="35" t="s">
        <v>25</v>
      </c>
      <c r="H18" s="31" t="s">
        <v>7</v>
      </c>
      <c r="I18" s="36">
        <v>2</v>
      </c>
      <c r="J18" s="36">
        <v>6</v>
      </c>
      <c r="K18" s="36">
        <v>-6</v>
      </c>
      <c r="L18" s="37"/>
      <c r="M18" s="36">
        <f>IF(F18=0,IF(OR(H18="No",H18=""),0,IF(AND(F18=0,H18="Yes"),I18+J18,0)),IF(AND(F18=C18,H18="Yes"),I18,IF(H18="No",K18,0)))</f>
        <v>0</v>
      </c>
      <c r="N18" s="26"/>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t="s">
        <v>163</v>
      </c>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t="s">
        <v>457</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t="s">
        <v>160</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t="s">
        <v>161</v>
      </c>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7</v>
      </c>
      <c r="C24" s="34">
        <v>9</v>
      </c>
      <c r="D24" s="34">
        <v>0</v>
      </c>
      <c r="E24" s="34"/>
      <c r="F24" s="34">
        <f t="shared" ref="F24" si="1">IF(B24="Yes",C24,D24)</f>
        <v>0</v>
      </c>
      <c r="G24" s="19" t="s">
        <v>33</v>
      </c>
      <c r="H24" s="31" t="s">
        <v>7</v>
      </c>
      <c r="I24" s="36">
        <v>3</v>
      </c>
      <c r="J24" s="36">
        <v>9</v>
      </c>
      <c r="K24" s="36">
        <v>-9</v>
      </c>
      <c r="L24" s="37"/>
      <c r="M24" s="36">
        <f>IF(F24=0,IF(OR(H24="No",H24=""),0,IF(AND(F24=0,H24="Yes"),I24+J24,0)),IF(AND(F24=C24,H24="Yes"),I24,IF(H24="No",K24,0)))</f>
        <v>0</v>
      </c>
      <c r="N24" s="26"/>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8</v>
      </c>
      <c r="I25" s="36">
        <v>0</v>
      </c>
      <c r="J25" s="36">
        <v>0</v>
      </c>
      <c r="K25" s="36">
        <v>-111</v>
      </c>
      <c r="L25" s="36">
        <v>0</v>
      </c>
      <c r="M25" s="41">
        <f>IF(F25=0,IF(H25="No",K25,IF(H25="Yes",I25+J25,IF(H25="No",K25,0))),IF(AND(F25=C25,H25="Yes"),I25,IF(H25="No",K25,0)))</f>
        <v>0</v>
      </c>
      <c r="N25" s="26" t="s">
        <v>458</v>
      </c>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87" t="s">
        <v>37</v>
      </c>
      <c r="B27" s="44"/>
      <c r="C27" s="22"/>
      <c r="D27" s="22"/>
      <c r="E27" s="22"/>
      <c r="F27" s="22"/>
      <c r="G27" s="45"/>
      <c r="H27" s="45"/>
      <c r="I27" s="22"/>
      <c r="J27" s="22"/>
      <c r="K27" s="22"/>
      <c r="L27" s="22"/>
      <c r="M27" s="22"/>
      <c r="N27" s="28"/>
      <c r="P27" s="29"/>
      <c r="Q27" s="3"/>
    </row>
    <row r="28" spans="1:17" ht="40.5" customHeight="1" x14ac:dyDescent="0.2">
      <c r="A28" s="30" t="s">
        <v>38</v>
      </c>
      <c r="B28" s="31" t="s">
        <v>6</v>
      </c>
      <c r="C28" s="32">
        <v>54</v>
      </c>
      <c r="D28" s="32">
        <v>0</v>
      </c>
      <c r="E28" s="33"/>
      <c r="F28" s="34">
        <f t="shared" ref="F28:F36" si="2">IF(B28="Yes",C28,D28)</f>
        <v>54</v>
      </c>
      <c r="G28" s="35" t="s">
        <v>39</v>
      </c>
      <c r="H28" s="31" t="s">
        <v>6</v>
      </c>
      <c r="I28" s="36">
        <v>3</v>
      </c>
      <c r="J28" s="36">
        <v>9</v>
      </c>
      <c r="K28" s="36">
        <v>-9</v>
      </c>
      <c r="L28" s="37"/>
      <c r="M28" s="36">
        <f>IF(F28=0,IF(OR(H28="No",H28=""),0,IF(AND(F28=0,H28="Yes"),I28+J28,0)),IF(AND(F28=C28,H28="Yes"),I28,IF(H28="No",K28,0)))</f>
        <v>3</v>
      </c>
      <c r="N28" s="26" t="s">
        <v>528</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6</v>
      </c>
      <c r="I29" s="36">
        <v>3</v>
      </c>
      <c r="J29" s="36">
        <v>9</v>
      </c>
      <c r="K29" s="36">
        <v>-9</v>
      </c>
      <c r="L29" s="37"/>
      <c r="M29" s="36">
        <f>IF(F28=0,IF(OR(H29="No",H29=""),0,IF(AND(F28=0,H29="Yes"),I29+J29,0)),IF(AND(F28=C28,H29="Yes"),I29,IF(H29="No",K29,0)))</f>
        <v>3</v>
      </c>
      <c r="N29" s="26" t="s">
        <v>265</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3</v>
      </c>
      <c r="N30" s="26" t="s">
        <v>529</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3</v>
      </c>
      <c r="N31" s="26" t="s">
        <v>197</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3</v>
      </c>
      <c r="N33" s="26"/>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
        <v>530</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6</v>
      </c>
      <c r="I36" s="36">
        <v>4</v>
      </c>
      <c r="J36" s="36">
        <v>12</v>
      </c>
      <c r="K36" s="36">
        <v>-24</v>
      </c>
      <c r="L36" s="37"/>
      <c r="M36" s="36">
        <f>IF(F36=0,IF(OR(H36="No",H36=""),0,IF(AND(F36=0,H36="Yes"),I36+J36,0)),IF(AND(F36=C36,H36="Yes"),I36,IF(H36="No",K36,0)))</f>
        <v>4</v>
      </c>
      <c r="N36" s="26" t="s">
        <v>161</v>
      </c>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6</v>
      </c>
      <c r="I37" s="36">
        <v>10</v>
      </c>
      <c r="J37" s="36">
        <v>30</v>
      </c>
      <c r="K37" s="36">
        <v>-180</v>
      </c>
      <c r="L37" s="37"/>
      <c r="M37" s="41">
        <f>IF(F36=0,IF(H37="No",K37,IF(H37="Yes",I37+J37,IF(H37="No",K37,0))),IF(AND(F36=C36,H37="Yes"),I37,IF(H37="No",K37,0)))</f>
        <v>10</v>
      </c>
      <c r="N37" s="26"/>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8</v>
      </c>
      <c r="N39" s="26"/>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7</v>
      </c>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t="s">
        <v>532</v>
      </c>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4"/>
        <v>12</v>
      </c>
      <c r="N47" s="26" t="s">
        <v>474</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6</v>
      </c>
      <c r="I50" s="36">
        <v>3</v>
      </c>
      <c r="J50" s="36">
        <v>9</v>
      </c>
      <c r="K50" s="36">
        <v>-9</v>
      </c>
      <c r="L50" s="36">
        <v>0</v>
      </c>
      <c r="M50" s="36">
        <f>IF(F47=0,IF(OR(H50="No",H50=""),0,IF(AND(F47=0,H50="Yes"),I50+J50,0)),IF(AND(F47=C47,H50="Yes"),I50,IF(H50="No",K50,0)))</f>
        <v>12</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38.25" x14ac:dyDescent="0.2">
      <c r="A52" s="42"/>
      <c r="B52" s="33"/>
      <c r="C52" s="33"/>
      <c r="D52" s="33"/>
      <c r="E52" s="33"/>
      <c r="F52" s="33"/>
      <c r="G52" s="35" t="s">
        <v>68</v>
      </c>
      <c r="H52" s="31" t="s">
        <v>7</v>
      </c>
      <c r="I52" s="36">
        <v>5</v>
      </c>
      <c r="J52" s="36">
        <v>15</v>
      </c>
      <c r="K52" s="36">
        <v>-15</v>
      </c>
      <c r="L52" s="37"/>
      <c r="M52" s="36">
        <f>IF(F47=0,IF(OR(H52="No",H52=""),0,IF(AND(F47=0,H52="Yes"),I52+J52,0)),IF(AND(F47=C47,H52="Yes"),I52,IF(H52="No",K52,0)))</f>
        <v>0</v>
      </c>
      <c r="N52" s="26" t="s">
        <v>490</v>
      </c>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6</v>
      </c>
      <c r="I53" s="36">
        <v>4</v>
      </c>
      <c r="J53" s="36">
        <v>12</v>
      </c>
      <c r="K53" s="36">
        <v>-12</v>
      </c>
      <c r="L53" s="36">
        <v>0</v>
      </c>
      <c r="M53" s="36">
        <f>IF(F47=0,IF(OR(H53="No",H53=""),0,IF(AND(F47=0,H53="Yes"),I53+J53,0)),IF(AND(F47=C47,H53="Yes"),I53,IF(H53="No",K53,0)))</f>
        <v>16</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6</v>
      </c>
      <c r="I54" s="36">
        <v>4</v>
      </c>
      <c r="J54" s="36">
        <v>12</v>
      </c>
      <c r="K54" s="36">
        <v>-12</v>
      </c>
      <c r="L54" s="36">
        <v>0</v>
      </c>
      <c r="M54" s="36">
        <f>IF(F47=0,IF(OR(H54="No",H54=""),0,IF(AND(F47=0,H54="Yes"),I54+J54,0)),IF(AND(F47=C47,H54="Yes"),I54,IF(H54="No",K54,0)))</f>
        <v>16</v>
      </c>
      <c r="N54" s="26"/>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8</v>
      </c>
      <c r="I55" s="36">
        <v>4</v>
      </c>
      <c r="J55" s="36">
        <v>12</v>
      </c>
      <c r="K55" s="36">
        <v>-12</v>
      </c>
      <c r="L55" s="36">
        <v>0</v>
      </c>
      <c r="M55" s="36">
        <f>IF(F47=0,IF(OR(H55="No",H55=""),0,IF(AND(F47=0,H55="Yes"),I55+J55,0)),IF(AND(F47=C47,H55="Yes"),I55,IF(H55="No",K55,0)))</f>
        <v>0</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t="s">
        <v>463</v>
      </c>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87"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31" t="s">
        <v>6</v>
      </c>
      <c r="I63" s="34">
        <v>1</v>
      </c>
      <c r="J63" s="34">
        <v>3</v>
      </c>
      <c r="K63" s="34">
        <v>-3</v>
      </c>
      <c r="L63" s="33"/>
      <c r="M63" s="34">
        <f t="shared" ref="M63:M73" si="7">IF(F63=0,IF(OR(H63="No",H63=""),0,IF(AND(F63=0,H63="Yes"),I63+J63,0)),IF(AND(F63=C63,H63="Yes"),I63,IF(H63="No",K63,0)))</f>
        <v>1</v>
      </c>
      <c r="N63" s="49" t="s">
        <v>346</v>
      </c>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31" t="s">
        <v>6</v>
      </c>
      <c r="I64" s="34">
        <v>4</v>
      </c>
      <c r="J64" s="34">
        <v>12</v>
      </c>
      <c r="K64" s="34">
        <v>-12</v>
      </c>
      <c r="L64" s="33"/>
      <c r="M64" s="34">
        <f t="shared" si="7"/>
        <v>4</v>
      </c>
      <c r="N64" s="49" t="s">
        <v>162</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31" t="s">
        <v>6</v>
      </c>
      <c r="I65" s="34">
        <v>5</v>
      </c>
      <c r="J65" s="34">
        <v>15</v>
      </c>
      <c r="K65" s="34">
        <v>-15</v>
      </c>
      <c r="L65" s="33"/>
      <c r="M65" s="34">
        <f>IF(F64=0,IF(OR(H65="No",H65=""),0,IF(AND(F64=0,H65="Yes"),I65+J65,0)),IF(AND(F64=C64,H65="Yes"),I65,IF(H65="No",K65,0)))</f>
        <v>5</v>
      </c>
      <c r="N65" s="49" t="s">
        <v>162</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31"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31" t="s">
        <v>7</v>
      </c>
      <c r="I67" s="34">
        <v>4</v>
      </c>
      <c r="J67" s="34">
        <v>12</v>
      </c>
      <c r="K67" s="34">
        <v>-12</v>
      </c>
      <c r="L67" s="33"/>
      <c r="M67" s="34">
        <f t="shared" si="7"/>
        <v>0</v>
      </c>
      <c r="N67" s="51" t="s">
        <v>112</v>
      </c>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31" t="s">
        <v>6</v>
      </c>
      <c r="I68" s="34">
        <v>4</v>
      </c>
      <c r="J68" s="34">
        <v>12</v>
      </c>
      <c r="K68" s="34">
        <v>-12</v>
      </c>
      <c r="L68" s="33"/>
      <c r="M68" s="34">
        <f t="shared" si="7"/>
        <v>4</v>
      </c>
      <c r="N68" s="49"/>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31" t="s">
        <v>6</v>
      </c>
      <c r="I69" s="34">
        <v>3</v>
      </c>
      <c r="J69" s="34">
        <v>9</v>
      </c>
      <c r="K69" s="34">
        <v>-9</v>
      </c>
      <c r="L69" s="33"/>
      <c r="M69" s="34">
        <f t="shared" si="7"/>
        <v>3</v>
      </c>
      <c r="N69" s="49" t="s">
        <v>531</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31" t="s">
        <v>6</v>
      </c>
      <c r="I70" s="34">
        <v>8</v>
      </c>
      <c r="J70" s="34">
        <v>24</v>
      </c>
      <c r="K70" s="34">
        <v>-120</v>
      </c>
      <c r="L70" s="33"/>
      <c r="M70" s="34">
        <f t="shared" si="7"/>
        <v>8</v>
      </c>
      <c r="N70" s="49" t="s">
        <v>531</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31"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31"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31"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31"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31"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31" t="s">
        <v>8</v>
      </c>
      <c r="I76" s="34">
        <v>4</v>
      </c>
      <c r="J76" s="34">
        <v>12</v>
      </c>
      <c r="K76" s="34">
        <v>-12</v>
      </c>
      <c r="L76" s="33"/>
      <c r="M76" s="34">
        <f>IF(F73=0,IF(OR(H76="No",H76=""),0,IF(AND(F73=0,H76="Yes"),I76+J76,0)),IF(AND(F73=C73,H76="Yes"),I76,IF(H76="No",K76,0)))</f>
        <v>0</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31"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88"/>
      <c r="B80" s="88"/>
      <c r="C80" s="88"/>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66</v>
      </c>
      <c r="H81" s="59" t="s">
        <v>107</v>
      </c>
      <c r="I81" s="3">
        <f>SUM(I13:I15,I17:I24)+IF(AND(B15="Yes",H16="N/A"),L16,I16)+IF(AND(B25="Yes",H25="N/A"),L25,I25)</f>
        <v>30</v>
      </c>
      <c r="J81" s="2">
        <f>SUM(J14:J15,J17:J23,C24,C25)+IF(H16="N/A",L16,0)+IF(H25="N/A",L25-J25,0)</f>
        <v>87</v>
      </c>
      <c r="M81" s="2">
        <f>SUM(M13:M25)</f>
        <v>18</v>
      </c>
    </row>
    <row r="82" spans="1:15" x14ac:dyDescent="0.2">
      <c r="A82" s="1" t="s">
        <v>167</v>
      </c>
      <c r="B82" s="54"/>
      <c r="D82" s="59" t="s">
        <v>108</v>
      </c>
      <c r="E82" s="2">
        <f>SUM(C28,C34:C36,C42,C47,C60)+IF(H40="N/A",L40-J40,0)+IF(H43="N/A",L43-J43,0)+IF(H44="N/A",L44-J44,0)+IF(H48="N/A",L48-J48,0)+IF(H50="N/A",L50-J50,0)+IF(H53="N/A",L53-J53,0)+IF(H54="N/A",L54-J54)+IF(H55="N/A",L55-J55,0)+IF(H56="N/A",L56-J56,0)+IF(H57="N/A",L57-J57,0)+IF(H59="N/A",L59-J59,0)</f>
        <v>303</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180</v>
      </c>
      <c r="H82" s="59" t="s">
        <v>109</v>
      </c>
      <c r="I82" s="3">
        <f>SUM(I28:I39,I41:I42,I45,I47,I49,I51:I52,I58,I60)+IF(H40="N/A",0,I40)+IF(H43="N/A",0,I43)+IF(H44="N/A",0,I44)+IF(H48="N/A",0,I48)+IF(H50="N/A",0,I50)+IF(H53="N/A",0,I53)+IF(H54="N/A",0,I54)+IF(H55="N/A",0,I55)+IF(H56="N/A",0,I56)+IF(H57="N/A",0,I57)+IF(H59="N/A",0,I59)</f>
        <v>101</v>
      </c>
      <c r="J82" s="2">
        <f>SUM(J28:J45,J47:J60)-IF(H40="N/A",J40,0)-IF(H43="N/A",J43,0)-IF(H44="N/A",J44,0)-IF(H48="N/A",J48,0)-IF(H50="N/A",J50,0)-IF(H53="N/A",J53,0)-IF(H54="N/A",J54)-IF(H55="N/A",J55,0)-IF(H56="N/A",J56,0)-IF(H57="N/A",J57,0)-IF(H59="N/A",J59,0)</f>
        <v>303</v>
      </c>
      <c r="M82" s="2">
        <f>SUM(M28:M45,M47:M60)</f>
        <v>153</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39</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384</v>
      </c>
      <c r="D86" s="2"/>
      <c r="E86" s="1">
        <f>IF(F86&gt;0,ROUND(((100*F86/J86)+F12+F46),0),0)</f>
        <v>49</v>
      </c>
      <c r="F86" s="1">
        <f>IF(AND(B28="",B34="",B35="",B36="",B42="",B47="",B60=""),0,SUM(F81,F82))</f>
        <v>246</v>
      </c>
      <c r="G86" s="59" t="s">
        <v>120</v>
      </c>
      <c r="H86" s="1">
        <v>25</v>
      </c>
      <c r="I86" s="2">
        <f>I81+I82</f>
        <v>131</v>
      </c>
      <c r="J86" s="3">
        <f>I81+I82+J81+J82</f>
        <v>521</v>
      </c>
      <c r="L86" s="1">
        <f>IF(M86=0,0,ROUND(((100*M86/J86)+M12+M46),0))</f>
        <v>33</v>
      </c>
      <c r="M86" s="1">
        <f>IF(AND(H28="",H29="",H30="",H31="",H32="",H33="",H34="",H35="",H36="",H37="",H38="",H39="",H40="",H41="",H42="",H43="",H44="",H45="",H47="",H48="",H49="",H50="",H51="",H52="",H53="",H54="",H55="",H56="",H57="",H58="",H59="",H60=""),0,SUM(M81,M82))</f>
        <v>171</v>
      </c>
    </row>
    <row r="87" spans="1:15" x14ac:dyDescent="0.2">
      <c r="A87" s="59" t="s">
        <v>121</v>
      </c>
      <c r="B87" s="1">
        <v>75</v>
      </c>
      <c r="C87" s="2">
        <f>SUM(C14:C15,C17:C19,C24,C25,C63:C64,C66:C73)+IF(H16="N/A",L16,0)+IF(H25="N/A",L25-J25,0)+IF(H66="N/A",L66-J66,0)+IF(H71="N/A",L71-J71,0)</f>
        <v>252</v>
      </c>
      <c r="D87" s="2"/>
      <c r="E87" s="1">
        <f>IF(F87&gt;0,ROUND(((100*F87/J87)+F12),0),0)</f>
        <v>54</v>
      </c>
      <c r="F87" s="1">
        <f>IF(AND(B63="",B64="",B66="",B67="",B68="",B69="",B70="",B71="",B72="",B73=""),0,SUM(F81,F83))</f>
        <v>183</v>
      </c>
      <c r="G87" s="59" t="s">
        <v>121</v>
      </c>
      <c r="H87" s="1">
        <v>25</v>
      </c>
      <c r="I87" s="1">
        <f>I81+I83</f>
        <v>89</v>
      </c>
      <c r="J87" s="3">
        <f>I81+I83+J81+J83</f>
        <v>353</v>
      </c>
      <c r="L87" s="1">
        <f>IF(M87=0,0,ROUND(((100*M87/J87)+M12),0))</f>
        <v>16</v>
      </c>
      <c r="M87" s="1">
        <f>IF(AND(H63="",H64="",H65="",H66="",H67="",H68="",H69="",H70="",H71="",H72="",H73="",H74="",H75="",H76="",H77=""),0,SUM(M81,M83))</f>
        <v>57</v>
      </c>
    </row>
    <row r="88" spans="1:15" x14ac:dyDescent="0.2">
      <c r="E88" s="67"/>
    </row>
    <row r="91" spans="1:15" x14ac:dyDescent="0.2">
      <c r="F91" s="4"/>
      <c r="H91" s="2" t="s">
        <v>122</v>
      </c>
    </row>
    <row r="92" spans="1:15" x14ac:dyDescent="0.2">
      <c r="G92" s="59" t="s">
        <v>120</v>
      </c>
      <c r="H92" s="1">
        <f>IF(E86+L86&lt;0,0,IF(E86+L86&gt;100,100,E86+L86))</f>
        <v>82</v>
      </c>
    </row>
    <row r="93" spans="1:15" x14ac:dyDescent="0.2">
      <c r="G93" s="59" t="s">
        <v>121</v>
      </c>
      <c r="H93" s="1">
        <f>IF((E87+L87)&lt;0,0,IF(E87+L87&gt;100,100,E87+L87))</f>
        <v>70</v>
      </c>
    </row>
    <row r="94" spans="1:15" x14ac:dyDescent="0.2">
      <c r="O94" s="1"/>
    </row>
    <row r="95" spans="1:15" x14ac:dyDescent="0.2">
      <c r="C95" s="68"/>
      <c r="F95" s="68"/>
      <c r="I95" s="1"/>
      <c r="J95" s="1"/>
    </row>
    <row r="96" spans="1:15" x14ac:dyDescent="0.2">
      <c r="C96" s="68"/>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ageMargins left="0.7" right="0.7" top="0.75" bottom="0.75" header="0.3" footer="0.3"/>
  <legacyDrawing r:id="rId1"/>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election activeCell="N7" sqref="N7"/>
    </sheetView>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525</v>
      </c>
      <c r="C1" s="101"/>
      <c r="D1" s="101"/>
      <c r="E1" s="101"/>
      <c r="F1" s="101"/>
      <c r="G1" s="101"/>
    </row>
    <row r="2" spans="1:17" x14ac:dyDescent="0.2">
      <c r="A2" s="76" t="s">
        <v>1</v>
      </c>
      <c r="B2" s="100" t="s">
        <v>437</v>
      </c>
      <c r="C2" s="101"/>
      <c r="D2" s="101"/>
      <c r="E2" s="101"/>
      <c r="F2" s="101"/>
      <c r="G2" s="101"/>
    </row>
    <row r="3" spans="1:17" x14ac:dyDescent="0.2">
      <c r="A3" s="76" t="s">
        <v>2</v>
      </c>
      <c r="B3" s="100" t="s">
        <v>434</v>
      </c>
      <c r="C3" s="101"/>
      <c r="D3" s="101"/>
      <c r="E3" s="101"/>
      <c r="F3" s="101"/>
      <c r="G3" s="101"/>
      <c r="N3" s="5"/>
    </row>
    <row r="4" spans="1:17" x14ac:dyDescent="0.2">
      <c r="A4" s="76" t="s">
        <v>3</v>
      </c>
      <c r="B4" s="100" t="s">
        <v>388</v>
      </c>
      <c r="C4" s="101"/>
      <c r="D4" s="101"/>
      <c r="E4" s="101"/>
      <c r="F4" s="101"/>
      <c r="G4" s="101"/>
    </row>
    <row r="5" spans="1:17" x14ac:dyDescent="0.2">
      <c r="A5" s="76" t="s">
        <v>4</v>
      </c>
      <c r="B5" s="100" t="s">
        <v>388</v>
      </c>
      <c r="C5" s="101"/>
      <c r="D5" s="101"/>
      <c r="E5" s="101"/>
      <c r="F5" s="101"/>
      <c r="G5" s="101"/>
    </row>
    <row r="7" spans="1:17" ht="23.25" x14ac:dyDescent="0.2">
      <c r="A7" s="96" t="s">
        <v>5</v>
      </c>
      <c r="B7" s="97"/>
      <c r="C7" s="97"/>
      <c r="D7" s="97"/>
      <c r="E7" s="97"/>
      <c r="F7" s="97"/>
      <c r="G7" s="97"/>
      <c r="H7" s="6">
        <f>IF(AND(H92=0,H93=0),0,IF(AND(H92&gt;0,H93&gt;0),((H92+H93)/2),IF(H93&gt;0,H93,H92)))</f>
        <v>76.5</v>
      </c>
    </row>
    <row r="8" spans="1:17" ht="12" customHeight="1" x14ac:dyDescent="0.2">
      <c r="A8" s="89"/>
      <c r="B8" s="90"/>
      <c r="C8" s="90"/>
      <c r="D8" s="90"/>
      <c r="E8" s="90"/>
      <c r="F8" s="90"/>
      <c r="G8" s="90"/>
      <c r="H8" s="6"/>
    </row>
    <row r="9" spans="1:17" ht="7.5" customHeight="1" x14ac:dyDescent="0.2">
      <c r="B9" s="9"/>
      <c r="J9" s="2" t="s">
        <v>6</v>
      </c>
      <c r="K9" s="2" t="s">
        <v>7</v>
      </c>
      <c r="L9" s="2" t="s">
        <v>8</v>
      </c>
    </row>
    <row r="10" spans="1:17" ht="63" x14ac:dyDescent="0.2">
      <c r="A10" s="87" t="s">
        <v>9</v>
      </c>
      <c r="B10" s="11" t="s">
        <v>10</v>
      </c>
      <c r="C10" s="12" t="s">
        <v>6</v>
      </c>
      <c r="D10" s="13" t="s">
        <v>7</v>
      </c>
      <c r="E10" s="14" t="s">
        <v>8</v>
      </c>
      <c r="F10" s="13" t="s">
        <v>11</v>
      </c>
      <c r="G10" s="87"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527</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526</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456</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7</v>
      </c>
      <c r="C18" s="32">
        <v>6</v>
      </c>
      <c r="D18" s="32">
        <v>0</v>
      </c>
      <c r="E18" s="33"/>
      <c r="F18" s="34">
        <f t="shared" si="0"/>
        <v>0</v>
      </c>
      <c r="G18" s="35" t="s">
        <v>25</v>
      </c>
      <c r="H18" s="31" t="s">
        <v>7</v>
      </c>
      <c r="I18" s="36">
        <v>2</v>
      </c>
      <c r="J18" s="36">
        <v>6</v>
      </c>
      <c r="K18" s="36">
        <v>-6</v>
      </c>
      <c r="L18" s="37"/>
      <c r="M18" s="36">
        <f>IF(F18=0,IF(OR(H18="No",H18=""),0,IF(AND(F18=0,H18="Yes"),I18+J18,0)),IF(AND(F18=C18,H18="Yes"),I18,IF(H18="No",K18,0)))</f>
        <v>0</v>
      </c>
      <c r="N18" s="26"/>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t="s">
        <v>163</v>
      </c>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t="s">
        <v>457</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t="s">
        <v>160</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t="s">
        <v>161</v>
      </c>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7</v>
      </c>
      <c r="C24" s="34">
        <v>9</v>
      </c>
      <c r="D24" s="34">
        <v>0</v>
      </c>
      <c r="E24" s="34"/>
      <c r="F24" s="34">
        <f t="shared" ref="F24" si="1">IF(B24="Yes",C24,D24)</f>
        <v>0</v>
      </c>
      <c r="G24" s="19" t="s">
        <v>33</v>
      </c>
      <c r="H24" s="31" t="s">
        <v>7</v>
      </c>
      <c r="I24" s="36">
        <v>3</v>
      </c>
      <c r="J24" s="36">
        <v>9</v>
      </c>
      <c r="K24" s="36">
        <v>-9</v>
      </c>
      <c r="L24" s="37"/>
      <c r="M24" s="36">
        <f>IF(F24=0,IF(OR(H24="No",H24=""),0,IF(AND(F24=0,H24="Yes"),I24+J24,0)),IF(AND(F24=C24,H24="Yes"),I24,IF(H24="No",K24,0)))</f>
        <v>0</v>
      </c>
      <c r="N24" s="26"/>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8</v>
      </c>
      <c r="I25" s="36">
        <v>0</v>
      </c>
      <c r="J25" s="36">
        <v>0</v>
      </c>
      <c r="K25" s="36">
        <v>-111</v>
      </c>
      <c r="L25" s="36">
        <v>0</v>
      </c>
      <c r="M25" s="41">
        <f>IF(F25=0,IF(H25="No",K25,IF(H25="Yes",I25+J25,IF(H25="No",K25,0))),IF(AND(F25=C25,H25="Yes"),I25,IF(H25="No",K25,0)))</f>
        <v>0</v>
      </c>
      <c r="N25" s="26" t="s">
        <v>458</v>
      </c>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87" t="s">
        <v>37</v>
      </c>
      <c r="B27" s="44"/>
      <c r="C27" s="22"/>
      <c r="D27" s="22"/>
      <c r="E27" s="22"/>
      <c r="F27" s="22"/>
      <c r="G27" s="45"/>
      <c r="H27" s="45"/>
      <c r="I27" s="22"/>
      <c r="J27" s="22"/>
      <c r="K27" s="22"/>
      <c r="L27" s="22"/>
      <c r="M27" s="22"/>
      <c r="N27" s="28"/>
      <c r="P27" s="29"/>
      <c r="Q27" s="3"/>
    </row>
    <row r="28" spans="1:17" ht="40.5" customHeight="1" x14ac:dyDescent="0.2">
      <c r="A28" s="30" t="s">
        <v>38</v>
      </c>
      <c r="B28" s="31" t="s">
        <v>6</v>
      </c>
      <c r="C28" s="32">
        <v>54</v>
      </c>
      <c r="D28" s="32">
        <v>0</v>
      </c>
      <c r="E28" s="33"/>
      <c r="F28" s="34">
        <f t="shared" ref="F28:F36" si="2">IF(B28="Yes",C28,D28)</f>
        <v>54</v>
      </c>
      <c r="G28" s="35" t="s">
        <v>39</v>
      </c>
      <c r="H28" s="31" t="s">
        <v>6</v>
      </c>
      <c r="I28" s="36">
        <v>3</v>
      </c>
      <c r="J28" s="36">
        <v>9</v>
      </c>
      <c r="K28" s="36">
        <v>-9</v>
      </c>
      <c r="L28" s="37"/>
      <c r="M28" s="36">
        <f>IF(F28=0,IF(OR(H28="No",H28=""),0,IF(AND(F28=0,H28="Yes"),I28+J28,0)),IF(AND(F28=C28,H28="Yes"),I28,IF(H28="No",K28,0)))</f>
        <v>3</v>
      </c>
      <c r="N28" s="26" t="s">
        <v>533</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6</v>
      </c>
      <c r="I29" s="36">
        <v>3</v>
      </c>
      <c r="J29" s="36">
        <v>9</v>
      </c>
      <c r="K29" s="36">
        <v>-9</v>
      </c>
      <c r="L29" s="37"/>
      <c r="M29" s="36">
        <f>IF(F28=0,IF(OR(H29="No",H29=""),0,IF(AND(F28=0,H29="Yes"),I29+J29,0)),IF(AND(F28=C28,H29="Yes"),I29,IF(H29="No",K29,0)))</f>
        <v>3</v>
      </c>
      <c r="N29" s="26" t="s">
        <v>306</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3</v>
      </c>
      <c r="N30" s="26" t="s">
        <v>534</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3</v>
      </c>
      <c r="N31" s="26" t="s">
        <v>197</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3</v>
      </c>
      <c r="N33" s="26"/>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
        <v>530</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6</v>
      </c>
      <c r="I36" s="36">
        <v>4</v>
      </c>
      <c r="J36" s="36">
        <v>12</v>
      </c>
      <c r="K36" s="36">
        <v>-24</v>
      </c>
      <c r="L36" s="37"/>
      <c r="M36" s="36">
        <f>IF(F36=0,IF(OR(H36="No",H36=""),0,IF(AND(F36=0,H36="Yes"),I36+J36,0)),IF(AND(F36=C36,H36="Yes"),I36,IF(H36="No",K36,0)))</f>
        <v>4</v>
      </c>
      <c r="N36" s="26" t="s">
        <v>161</v>
      </c>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6</v>
      </c>
      <c r="I37" s="36">
        <v>10</v>
      </c>
      <c r="J37" s="36">
        <v>30</v>
      </c>
      <c r="K37" s="36">
        <v>-180</v>
      </c>
      <c r="L37" s="37"/>
      <c r="M37" s="41">
        <f>IF(F36=0,IF(H37="No",K37,IF(H37="Yes",I37+J37,IF(H37="No",K37,0))),IF(AND(F36=C36,H37="Yes"),I37,IF(H37="No",K37,0)))</f>
        <v>10</v>
      </c>
      <c r="N37" s="26"/>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8</v>
      </c>
      <c r="N39" s="26"/>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7</v>
      </c>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t="s">
        <v>312</v>
      </c>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4"/>
        <v>12</v>
      </c>
      <c r="N47" s="26" t="s">
        <v>474</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6</v>
      </c>
      <c r="I50" s="36">
        <v>3</v>
      </c>
      <c r="J50" s="36">
        <v>9</v>
      </c>
      <c r="K50" s="36">
        <v>-9</v>
      </c>
      <c r="L50" s="36">
        <v>0</v>
      </c>
      <c r="M50" s="36">
        <f>IF(F47=0,IF(OR(H50="No",H50=""),0,IF(AND(F47=0,H50="Yes"),I50+J50,0)),IF(AND(F47=C47,H50="Yes"),I50,IF(H50="No",K50,0)))</f>
        <v>12</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38.25" x14ac:dyDescent="0.2">
      <c r="A52" s="42"/>
      <c r="B52" s="33"/>
      <c r="C52" s="33"/>
      <c r="D52" s="33"/>
      <c r="E52" s="33"/>
      <c r="F52" s="33"/>
      <c r="G52" s="35" t="s">
        <v>68</v>
      </c>
      <c r="H52" s="31" t="s">
        <v>7</v>
      </c>
      <c r="I52" s="36">
        <v>5</v>
      </c>
      <c r="J52" s="36">
        <v>15</v>
      </c>
      <c r="K52" s="36">
        <v>-15</v>
      </c>
      <c r="L52" s="37"/>
      <c r="M52" s="36">
        <f>IF(F47=0,IF(OR(H52="No",H52=""),0,IF(AND(F47=0,H52="Yes"),I52+J52,0)),IF(AND(F47=C47,H52="Yes"),I52,IF(H52="No",K52,0)))</f>
        <v>0</v>
      </c>
      <c r="N52" s="26" t="s">
        <v>490</v>
      </c>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6</v>
      </c>
      <c r="I53" s="36">
        <v>4</v>
      </c>
      <c r="J53" s="36">
        <v>12</v>
      </c>
      <c r="K53" s="36">
        <v>-12</v>
      </c>
      <c r="L53" s="36">
        <v>0</v>
      </c>
      <c r="M53" s="36">
        <f>IF(F47=0,IF(OR(H53="No",H53=""),0,IF(AND(F47=0,H53="Yes"),I53+J53,0)),IF(AND(F47=C47,H53="Yes"),I53,IF(H53="No",K53,0)))</f>
        <v>16</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6</v>
      </c>
      <c r="I54" s="36">
        <v>4</v>
      </c>
      <c r="J54" s="36">
        <v>12</v>
      </c>
      <c r="K54" s="36">
        <v>-12</v>
      </c>
      <c r="L54" s="36">
        <v>0</v>
      </c>
      <c r="M54" s="36">
        <f>IF(F47=0,IF(OR(H54="No",H54=""),0,IF(AND(F47=0,H54="Yes"),I54+J54,0)),IF(AND(F47=C47,H54="Yes"),I54,IF(H54="No",K54,0)))</f>
        <v>16</v>
      </c>
      <c r="N54" s="26"/>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8</v>
      </c>
      <c r="I55" s="36">
        <v>4</v>
      </c>
      <c r="J55" s="36">
        <v>12</v>
      </c>
      <c r="K55" s="36">
        <v>-12</v>
      </c>
      <c r="L55" s="36">
        <v>0</v>
      </c>
      <c r="M55" s="36">
        <f>IF(F47=0,IF(OR(H55="No",H55=""),0,IF(AND(F47=0,H55="Yes"),I55+J55,0)),IF(AND(F47=C47,H55="Yes"),I55,IF(H55="No",K55,0)))</f>
        <v>0</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6</v>
      </c>
      <c r="I57" s="36">
        <v>0</v>
      </c>
      <c r="J57" s="36">
        <v>15</v>
      </c>
      <c r="K57" s="36">
        <v>-15</v>
      </c>
      <c r="L57" s="36">
        <v>0</v>
      </c>
      <c r="M57" s="36">
        <f>IF(F47=0,IF(OR(H57="No",H57=""),0,IF(AND(F47=0,H57="Yes"),I57+J57,0)),IF(AND(F47=C47,H57="Yes"),I57,IF(H57="No",K57,0)))</f>
        <v>15</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t="s">
        <v>463</v>
      </c>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87"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31" t="s">
        <v>6</v>
      </c>
      <c r="I63" s="34">
        <v>1</v>
      </c>
      <c r="J63" s="34">
        <v>3</v>
      </c>
      <c r="K63" s="34">
        <v>-3</v>
      </c>
      <c r="L63" s="33"/>
      <c r="M63" s="34">
        <f t="shared" ref="M63:M73" si="7">IF(F63=0,IF(OR(H63="No",H63=""),0,IF(AND(F63=0,H63="Yes"),I63+J63,0)),IF(AND(F63=C63,H63="Yes"),I63,IF(H63="No",K63,0)))</f>
        <v>1</v>
      </c>
      <c r="N63" s="49" t="s">
        <v>346</v>
      </c>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31" t="s">
        <v>6</v>
      </c>
      <c r="I64" s="34">
        <v>4</v>
      </c>
      <c r="J64" s="34">
        <v>12</v>
      </c>
      <c r="K64" s="34">
        <v>-12</v>
      </c>
      <c r="L64" s="33"/>
      <c r="M64" s="34">
        <f t="shared" si="7"/>
        <v>4</v>
      </c>
      <c r="N64" s="49" t="s">
        <v>162</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31" t="s">
        <v>6</v>
      </c>
      <c r="I65" s="34">
        <v>5</v>
      </c>
      <c r="J65" s="34">
        <v>15</v>
      </c>
      <c r="K65" s="34">
        <v>-15</v>
      </c>
      <c r="L65" s="33"/>
      <c r="M65" s="34">
        <f>IF(F64=0,IF(OR(H65="No",H65=""),0,IF(AND(F64=0,H65="Yes"),I65+J65,0)),IF(AND(F64=C64,H65="Yes"),I65,IF(H65="No",K65,0)))</f>
        <v>5</v>
      </c>
      <c r="N65" s="49" t="s">
        <v>162</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31"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31" t="s">
        <v>7</v>
      </c>
      <c r="I67" s="34">
        <v>4</v>
      </c>
      <c r="J67" s="34">
        <v>12</v>
      </c>
      <c r="K67" s="34">
        <v>-12</v>
      </c>
      <c r="L67" s="33"/>
      <c r="M67" s="34">
        <f t="shared" si="7"/>
        <v>0</v>
      </c>
      <c r="N67" s="51" t="s">
        <v>112</v>
      </c>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31" t="s">
        <v>6</v>
      </c>
      <c r="I68" s="34">
        <v>4</v>
      </c>
      <c r="J68" s="34">
        <v>12</v>
      </c>
      <c r="K68" s="34">
        <v>-12</v>
      </c>
      <c r="L68" s="33"/>
      <c r="M68" s="34">
        <f t="shared" si="7"/>
        <v>4</v>
      </c>
      <c r="N68" s="49"/>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31" t="s">
        <v>6</v>
      </c>
      <c r="I69" s="34">
        <v>3</v>
      </c>
      <c r="J69" s="34">
        <v>9</v>
      </c>
      <c r="K69" s="34">
        <v>-9</v>
      </c>
      <c r="L69" s="33"/>
      <c r="M69" s="34">
        <f t="shared" si="7"/>
        <v>3</v>
      </c>
      <c r="N69" s="49" t="s">
        <v>535</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31" t="s">
        <v>6</v>
      </c>
      <c r="I70" s="34">
        <v>8</v>
      </c>
      <c r="J70" s="34">
        <v>24</v>
      </c>
      <c r="K70" s="34">
        <v>-120</v>
      </c>
      <c r="L70" s="33"/>
      <c r="M70" s="34">
        <f t="shared" si="7"/>
        <v>8</v>
      </c>
      <c r="N70" s="49" t="s">
        <v>535</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31"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31"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31"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31"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31"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31" t="s">
        <v>8</v>
      </c>
      <c r="I76" s="34">
        <v>4</v>
      </c>
      <c r="J76" s="34">
        <v>12</v>
      </c>
      <c r="K76" s="34">
        <v>-12</v>
      </c>
      <c r="L76" s="33"/>
      <c r="M76" s="34">
        <f>IF(F73=0,IF(OR(H76="No",H76=""),0,IF(AND(F73=0,H76="Yes"),I76+J76,0)),IF(AND(F73=C73,H76="Yes"),I76,IF(H76="No",K76,0)))</f>
        <v>0</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31"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88"/>
      <c r="B80" s="88"/>
      <c r="C80" s="88"/>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66</v>
      </c>
      <c r="H81" s="59" t="s">
        <v>107</v>
      </c>
      <c r="I81" s="3">
        <f>SUM(I13:I15,I17:I24)+IF(AND(B15="Yes",H16="N/A"),L16,I16)+IF(AND(B25="Yes",H25="N/A"),L25,I25)</f>
        <v>30</v>
      </c>
      <c r="J81" s="2">
        <f>SUM(J14:J15,J17:J23,C24,C25)+IF(H16="N/A",L16,0)+IF(H25="N/A",L25-J25,0)</f>
        <v>87</v>
      </c>
      <c r="M81" s="2">
        <f>SUM(M13:M25)</f>
        <v>18</v>
      </c>
    </row>
    <row r="82" spans="1:15" x14ac:dyDescent="0.2">
      <c r="A82" s="1" t="s">
        <v>167</v>
      </c>
      <c r="B82" s="54"/>
      <c r="D82" s="59" t="s">
        <v>108</v>
      </c>
      <c r="E82" s="2">
        <f>SUM(C28,C34:C36,C42,C47,C60)+IF(H40="N/A",L40-J40,0)+IF(H43="N/A",L43-J43,0)+IF(H44="N/A",L44-J44,0)+IF(H48="N/A",L48-J48,0)+IF(H50="N/A",L50-J50,0)+IF(H53="N/A",L53-J53,0)+IF(H54="N/A",L54-J54)+IF(H55="N/A",L55-J55,0)+IF(H56="N/A",L56-J56,0)+IF(H57="N/A",L57-J57,0)+IF(H59="N/A",L59-J59,0)</f>
        <v>318</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180</v>
      </c>
      <c r="H82" s="59" t="s">
        <v>109</v>
      </c>
      <c r="I82" s="3">
        <f>SUM(I28:I39,I41:I42,I45,I47,I49,I51:I52,I58,I60)+IF(H40="N/A",0,I40)+IF(H43="N/A",0,I43)+IF(H44="N/A",0,I44)+IF(H48="N/A",0,I48)+IF(H50="N/A",0,I50)+IF(H53="N/A",0,I53)+IF(H54="N/A",0,I54)+IF(H55="N/A",0,I55)+IF(H56="N/A",0,I56)+IF(H57="N/A",0,I57)+IF(H59="N/A",0,I59)</f>
        <v>101</v>
      </c>
      <c r="J82" s="2">
        <f>SUM(J28:J45,J47:J60)-IF(H40="N/A",J40,0)-IF(H43="N/A",J43,0)-IF(H44="N/A",J44,0)-IF(H48="N/A",J48,0)-IF(H50="N/A",J50,0)-IF(H53="N/A",J53,0)-IF(H54="N/A",J54)-IF(H55="N/A",J55,0)-IF(H56="N/A",J56,0)-IF(H57="N/A",J57,0)-IF(H59="N/A",J59,0)</f>
        <v>318</v>
      </c>
      <c r="M82" s="2">
        <f>SUM(M28:M45,M47:M60)</f>
        <v>168</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39</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399</v>
      </c>
      <c r="D86" s="2"/>
      <c r="E86" s="1">
        <f>IF(F86&gt;0,ROUND(((100*F86/J86)+F12+F46),0),0)</f>
        <v>48</v>
      </c>
      <c r="F86" s="1">
        <f>IF(AND(B28="",B34="",B35="",B36="",B42="",B47="",B60=""),0,SUM(F81,F82))</f>
        <v>246</v>
      </c>
      <c r="G86" s="59" t="s">
        <v>120</v>
      </c>
      <c r="H86" s="1">
        <v>25</v>
      </c>
      <c r="I86" s="2">
        <f>I81+I82</f>
        <v>131</v>
      </c>
      <c r="J86" s="3">
        <f>I81+I82+J81+J82</f>
        <v>536</v>
      </c>
      <c r="L86" s="1">
        <f>IF(M86=0,0,ROUND(((100*M86/J86)+M12+M46),0))</f>
        <v>35</v>
      </c>
      <c r="M86" s="1">
        <f>IF(AND(H28="",H29="",H30="",H31="",H32="",H33="",H34="",H35="",H36="",H37="",H38="",H39="",H40="",H41="",H42="",H43="",H44="",H45="",H47="",H48="",H49="",H50="",H51="",H52="",H53="",H54="",H55="",H56="",H57="",H58="",H59="",H60=""),0,SUM(M81,M82))</f>
        <v>186</v>
      </c>
    </row>
    <row r="87" spans="1:15" x14ac:dyDescent="0.2">
      <c r="A87" s="59" t="s">
        <v>121</v>
      </c>
      <c r="B87" s="1">
        <v>75</v>
      </c>
      <c r="C87" s="2">
        <f>SUM(C14:C15,C17:C19,C24,C25,C63:C64,C66:C73)+IF(H16="N/A",L16,0)+IF(H25="N/A",L25-J25,0)+IF(H66="N/A",L66-J66,0)+IF(H71="N/A",L71-J71,0)</f>
        <v>252</v>
      </c>
      <c r="D87" s="2"/>
      <c r="E87" s="1">
        <f>IF(F87&gt;0,ROUND(((100*F87/J87)+F12),0),0)</f>
        <v>54</v>
      </c>
      <c r="F87" s="1">
        <f>IF(AND(B63="",B64="",B66="",B67="",B68="",B69="",B70="",B71="",B72="",B73=""),0,SUM(F81,F83))</f>
        <v>183</v>
      </c>
      <c r="G87" s="59" t="s">
        <v>121</v>
      </c>
      <c r="H87" s="1">
        <v>25</v>
      </c>
      <c r="I87" s="1">
        <f>I81+I83</f>
        <v>89</v>
      </c>
      <c r="J87" s="3">
        <f>I81+I83+J81+J83</f>
        <v>353</v>
      </c>
      <c r="L87" s="1">
        <f>IF(M87=0,0,ROUND(((100*M87/J87)+M12),0))</f>
        <v>16</v>
      </c>
      <c r="M87" s="1">
        <f>IF(AND(H63="",H64="",H65="",H66="",H67="",H68="",H69="",H70="",H71="",H72="",H73="",H74="",H75="",H76="",H77=""),0,SUM(M81,M83))</f>
        <v>57</v>
      </c>
    </row>
    <row r="88" spans="1:15" x14ac:dyDescent="0.2">
      <c r="E88" s="67"/>
    </row>
    <row r="91" spans="1:15" x14ac:dyDescent="0.2">
      <c r="F91" s="4"/>
      <c r="H91" s="2" t="s">
        <v>122</v>
      </c>
    </row>
    <row r="92" spans="1:15" x14ac:dyDescent="0.2">
      <c r="G92" s="59" t="s">
        <v>120</v>
      </c>
      <c r="H92" s="1">
        <f>IF(E86+L86&lt;0,0,IF(E86+L86&gt;100,100,E86+L86))</f>
        <v>83</v>
      </c>
    </row>
    <row r="93" spans="1:15" x14ac:dyDescent="0.2">
      <c r="G93" s="59" t="s">
        <v>121</v>
      </c>
      <c r="H93" s="1">
        <f>IF((E87+L87)&lt;0,0,IF(E87+L87&gt;100,100,E87+L87))</f>
        <v>70</v>
      </c>
    </row>
    <row r="94" spans="1:15" x14ac:dyDescent="0.2">
      <c r="O94" s="1"/>
    </row>
    <row r="95" spans="1:15" x14ac:dyDescent="0.2">
      <c r="C95" s="68"/>
      <c r="F95" s="68"/>
      <c r="I95" s="1"/>
      <c r="J95" s="1"/>
    </row>
    <row r="96" spans="1:15" x14ac:dyDescent="0.2">
      <c r="C96" s="68"/>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ageMargins left="0.7" right="0.7" top="0.75" bottom="0.75" header="0.3" footer="0.3"/>
  <legacyDrawing r:id="rId1"/>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tabSelected="1" workbookViewId="0">
      <selection activeCell="N7" sqref="N7"/>
    </sheetView>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525</v>
      </c>
      <c r="C1" s="101"/>
      <c r="D1" s="101"/>
      <c r="E1" s="101"/>
      <c r="F1" s="101"/>
      <c r="G1" s="101"/>
    </row>
    <row r="2" spans="1:17" x14ac:dyDescent="0.2">
      <c r="A2" s="76" t="s">
        <v>1</v>
      </c>
      <c r="B2" s="100" t="s">
        <v>437</v>
      </c>
      <c r="C2" s="101"/>
      <c r="D2" s="101"/>
      <c r="E2" s="101"/>
      <c r="F2" s="101"/>
      <c r="G2" s="101"/>
    </row>
    <row r="3" spans="1:17" x14ac:dyDescent="0.2">
      <c r="A3" s="76" t="s">
        <v>2</v>
      </c>
      <c r="B3" s="100" t="s">
        <v>434</v>
      </c>
      <c r="C3" s="101"/>
      <c r="D3" s="101"/>
      <c r="E3" s="101"/>
      <c r="F3" s="101"/>
      <c r="G3" s="101"/>
      <c r="N3" s="5"/>
    </row>
    <row r="4" spans="1:17" x14ac:dyDescent="0.2">
      <c r="A4" s="76" t="s">
        <v>3</v>
      </c>
      <c r="B4" s="100" t="s">
        <v>388</v>
      </c>
      <c r="C4" s="101"/>
      <c r="D4" s="101"/>
      <c r="E4" s="101"/>
      <c r="F4" s="101"/>
      <c r="G4" s="101"/>
    </row>
    <row r="5" spans="1:17" x14ac:dyDescent="0.2">
      <c r="A5" s="76" t="s">
        <v>4</v>
      </c>
      <c r="B5" s="100" t="s">
        <v>388</v>
      </c>
      <c r="C5" s="101"/>
      <c r="D5" s="101"/>
      <c r="E5" s="101"/>
      <c r="F5" s="101"/>
      <c r="G5" s="101"/>
    </row>
    <row r="7" spans="1:17" ht="23.25" x14ac:dyDescent="0.2">
      <c r="A7" s="96" t="s">
        <v>5</v>
      </c>
      <c r="B7" s="97"/>
      <c r="C7" s="97"/>
      <c r="D7" s="97"/>
      <c r="E7" s="97"/>
      <c r="F7" s="97"/>
      <c r="G7" s="97"/>
      <c r="H7" s="6">
        <f>IF(AND(H92=0,H93=0),0,IF(AND(H92&gt;0,H93&gt;0),((H92+H93)/2),IF(H93&gt;0,H93,H92)))</f>
        <v>57.5</v>
      </c>
    </row>
    <row r="8" spans="1:17" ht="12" customHeight="1" x14ac:dyDescent="0.2">
      <c r="A8" s="89"/>
      <c r="B8" s="90"/>
      <c r="C8" s="90"/>
      <c r="D8" s="90"/>
      <c r="E8" s="90"/>
      <c r="F8" s="90"/>
      <c r="G8" s="90"/>
      <c r="H8" s="6"/>
    </row>
    <row r="9" spans="1:17" ht="7.5" customHeight="1" x14ac:dyDescent="0.2">
      <c r="B9" s="9"/>
      <c r="J9" s="2" t="s">
        <v>6</v>
      </c>
      <c r="K9" s="2" t="s">
        <v>7</v>
      </c>
      <c r="L9" s="2" t="s">
        <v>8</v>
      </c>
    </row>
    <row r="10" spans="1:17" ht="63" x14ac:dyDescent="0.2">
      <c r="A10" s="87" t="s">
        <v>9</v>
      </c>
      <c r="B10" s="11" t="s">
        <v>10</v>
      </c>
      <c r="C10" s="12" t="s">
        <v>6</v>
      </c>
      <c r="D10" s="13" t="s">
        <v>7</v>
      </c>
      <c r="E10" s="14" t="s">
        <v>8</v>
      </c>
      <c r="F10" s="13" t="s">
        <v>11</v>
      </c>
      <c r="G10" s="87"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527</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526</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456</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7</v>
      </c>
      <c r="C18" s="32">
        <v>6</v>
      </c>
      <c r="D18" s="32">
        <v>0</v>
      </c>
      <c r="E18" s="33"/>
      <c r="F18" s="34">
        <f t="shared" si="0"/>
        <v>0</v>
      </c>
      <c r="G18" s="35" t="s">
        <v>25</v>
      </c>
      <c r="H18" s="31" t="s">
        <v>7</v>
      </c>
      <c r="I18" s="36">
        <v>2</v>
      </c>
      <c r="J18" s="36">
        <v>6</v>
      </c>
      <c r="K18" s="36">
        <v>-6</v>
      </c>
      <c r="L18" s="37"/>
      <c r="M18" s="36">
        <f>IF(F18=0,IF(OR(H18="No",H18=""),0,IF(AND(F18=0,H18="Yes"),I18+J18,0)),IF(AND(F18=C18,H18="Yes"),I18,IF(H18="No",K18,0)))</f>
        <v>0</v>
      </c>
      <c r="N18" s="26"/>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t="s">
        <v>163</v>
      </c>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t="s">
        <v>457</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t="s">
        <v>160</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t="s">
        <v>161</v>
      </c>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7</v>
      </c>
      <c r="C24" s="34">
        <v>9</v>
      </c>
      <c r="D24" s="34">
        <v>0</v>
      </c>
      <c r="E24" s="34"/>
      <c r="F24" s="34">
        <f t="shared" ref="F24" si="1">IF(B24="Yes",C24,D24)</f>
        <v>0</v>
      </c>
      <c r="G24" s="19" t="s">
        <v>33</v>
      </c>
      <c r="H24" s="31" t="s">
        <v>7</v>
      </c>
      <c r="I24" s="36">
        <v>3</v>
      </c>
      <c r="J24" s="36">
        <v>9</v>
      </c>
      <c r="K24" s="36">
        <v>-9</v>
      </c>
      <c r="L24" s="37"/>
      <c r="M24" s="36">
        <f>IF(F24=0,IF(OR(H24="No",H24=""),0,IF(AND(F24=0,H24="Yes"),I24+J24,0)),IF(AND(F24=C24,H24="Yes"),I24,IF(H24="No",K24,0)))</f>
        <v>0</v>
      </c>
      <c r="N24" s="26"/>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8</v>
      </c>
      <c r="I25" s="36">
        <v>0</v>
      </c>
      <c r="J25" s="36">
        <v>0</v>
      </c>
      <c r="K25" s="36">
        <v>-111</v>
      </c>
      <c r="L25" s="36">
        <v>0</v>
      </c>
      <c r="M25" s="41">
        <f>IF(F25=0,IF(H25="No",K25,IF(H25="Yes",I25+J25,IF(H25="No",K25,0))),IF(AND(F25=C25,H25="Yes"),I25,IF(H25="No",K25,0)))</f>
        <v>0</v>
      </c>
      <c r="N25" s="26" t="s">
        <v>458</v>
      </c>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87" t="s">
        <v>37</v>
      </c>
      <c r="B27" s="44"/>
      <c r="C27" s="22"/>
      <c r="D27" s="22"/>
      <c r="E27" s="22"/>
      <c r="F27" s="22"/>
      <c r="G27" s="45"/>
      <c r="H27" s="45"/>
      <c r="I27" s="22"/>
      <c r="J27" s="22"/>
      <c r="K27" s="22"/>
      <c r="L27" s="22"/>
      <c r="M27" s="22"/>
      <c r="N27" s="28"/>
      <c r="P27" s="29"/>
      <c r="Q27" s="3"/>
    </row>
    <row r="28" spans="1:17" ht="40.5" customHeight="1" x14ac:dyDescent="0.2">
      <c r="A28" s="30" t="s">
        <v>38</v>
      </c>
      <c r="B28" s="31" t="s">
        <v>6</v>
      </c>
      <c r="C28" s="32">
        <v>54</v>
      </c>
      <c r="D28" s="32">
        <v>0</v>
      </c>
      <c r="E28" s="33"/>
      <c r="F28" s="34">
        <f t="shared" ref="F28:F36" si="2">IF(B28="Yes",C28,D28)</f>
        <v>54</v>
      </c>
      <c r="G28" s="35" t="s">
        <v>39</v>
      </c>
      <c r="H28" s="31" t="s">
        <v>6</v>
      </c>
      <c r="I28" s="36">
        <v>3</v>
      </c>
      <c r="J28" s="36">
        <v>9</v>
      </c>
      <c r="K28" s="36">
        <v>-9</v>
      </c>
      <c r="L28" s="37"/>
      <c r="M28" s="36">
        <f>IF(F28=0,IF(OR(H28="No",H28=""),0,IF(AND(F28=0,H28="Yes"),I28+J28,0)),IF(AND(F28=C28,H28="Yes"),I28,IF(H28="No",K28,0)))</f>
        <v>3</v>
      </c>
      <c r="N28" s="26" t="s">
        <v>528</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6</v>
      </c>
      <c r="I29" s="36">
        <v>3</v>
      </c>
      <c r="J29" s="36">
        <v>9</v>
      </c>
      <c r="K29" s="36">
        <v>-9</v>
      </c>
      <c r="L29" s="37"/>
      <c r="M29" s="36">
        <f>IF(F28=0,IF(OR(H29="No",H29=""),0,IF(AND(F28=0,H29="Yes"),I29+J29,0)),IF(AND(F28=C28,H29="Yes"),I29,IF(H29="No",K29,0)))</f>
        <v>3</v>
      </c>
      <c r="N29" s="26" t="s">
        <v>265</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3</v>
      </c>
      <c r="N30" s="26" t="s">
        <v>529</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3</v>
      </c>
      <c r="N31" s="26" t="s">
        <v>197</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3</v>
      </c>
      <c r="N33" s="26"/>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
        <v>530</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6</v>
      </c>
      <c r="I36" s="36">
        <v>4</v>
      </c>
      <c r="J36" s="36">
        <v>12</v>
      </c>
      <c r="K36" s="36">
        <v>-24</v>
      </c>
      <c r="L36" s="37"/>
      <c r="M36" s="36">
        <f>IF(F36=0,IF(OR(H36="No",H36=""),0,IF(AND(F36=0,H36="Yes"),I36+J36,0)),IF(AND(F36=C36,H36="Yes"),I36,IF(H36="No",K36,0)))</f>
        <v>4</v>
      </c>
      <c r="N36" s="26" t="s">
        <v>161</v>
      </c>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38.25" x14ac:dyDescent="0.2">
      <c r="A37" s="42"/>
      <c r="B37" s="33"/>
      <c r="C37" s="33"/>
      <c r="D37" s="33"/>
      <c r="E37" s="33"/>
      <c r="F37" s="33"/>
      <c r="G37" s="35" t="s">
        <v>51</v>
      </c>
      <c r="H37" s="31" t="s">
        <v>7</v>
      </c>
      <c r="I37" s="36">
        <v>10</v>
      </c>
      <c r="J37" s="36">
        <v>30</v>
      </c>
      <c r="K37" s="36">
        <v>-180</v>
      </c>
      <c r="L37" s="37"/>
      <c r="M37" s="41">
        <f>IF(F36=0,IF(H37="No",K37,IF(H37="Yes",I37+J37,IF(H37="No",K37,0))),IF(AND(F36=C36,H37="Yes"),I37,IF(H37="No",K37,0)))</f>
        <v>-180</v>
      </c>
      <c r="N37" s="26" t="s">
        <v>536</v>
      </c>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8</v>
      </c>
      <c r="N39" s="26"/>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7</v>
      </c>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t="s">
        <v>532</v>
      </c>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4"/>
        <v>12</v>
      </c>
      <c r="N47" s="26" t="s">
        <v>474</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6</v>
      </c>
      <c r="I50" s="36">
        <v>3</v>
      </c>
      <c r="J50" s="36">
        <v>9</v>
      </c>
      <c r="K50" s="36">
        <v>-9</v>
      </c>
      <c r="L50" s="36">
        <v>0</v>
      </c>
      <c r="M50" s="36">
        <f>IF(F47=0,IF(OR(H50="No",H50=""),0,IF(AND(F47=0,H50="Yes"),I50+J50,0)),IF(AND(F47=C47,H50="Yes"),I50,IF(H50="No",K50,0)))</f>
        <v>12</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38.25" x14ac:dyDescent="0.2">
      <c r="A52" s="42"/>
      <c r="B52" s="33"/>
      <c r="C52" s="33"/>
      <c r="D52" s="33"/>
      <c r="E52" s="33"/>
      <c r="F52" s="33"/>
      <c r="G52" s="35" t="s">
        <v>68</v>
      </c>
      <c r="H52" s="31" t="s">
        <v>7</v>
      </c>
      <c r="I52" s="36">
        <v>5</v>
      </c>
      <c r="J52" s="36">
        <v>15</v>
      </c>
      <c r="K52" s="36">
        <v>-15</v>
      </c>
      <c r="L52" s="37"/>
      <c r="M52" s="36">
        <f>IF(F47=0,IF(OR(H52="No",H52=""),0,IF(AND(F47=0,H52="Yes"),I52+J52,0)),IF(AND(F47=C47,H52="Yes"),I52,IF(H52="No",K52,0)))</f>
        <v>0</v>
      </c>
      <c r="N52" s="26" t="s">
        <v>490</v>
      </c>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6</v>
      </c>
      <c r="I53" s="36">
        <v>4</v>
      </c>
      <c r="J53" s="36">
        <v>12</v>
      </c>
      <c r="K53" s="36">
        <v>-12</v>
      </c>
      <c r="L53" s="36">
        <v>0</v>
      </c>
      <c r="M53" s="36">
        <f>IF(F47=0,IF(OR(H53="No",H53=""),0,IF(AND(F47=0,H53="Yes"),I53+J53,0)),IF(AND(F47=C47,H53="Yes"),I53,IF(H53="No",K53,0)))</f>
        <v>16</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6</v>
      </c>
      <c r="I54" s="36">
        <v>4</v>
      </c>
      <c r="J54" s="36">
        <v>12</v>
      </c>
      <c r="K54" s="36">
        <v>-12</v>
      </c>
      <c r="L54" s="36">
        <v>0</v>
      </c>
      <c r="M54" s="36">
        <f>IF(F47=0,IF(OR(H54="No",H54=""),0,IF(AND(F47=0,H54="Yes"),I54+J54,0)),IF(AND(F47=C47,H54="Yes"),I54,IF(H54="No",K54,0)))</f>
        <v>16</v>
      </c>
      <c r="N54" s="26"/>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8</v>
      </c>
      <c r="I55" s="36">
        <v>4</v>
      </c>
      <c r="J55" s="36">
        <v>12</v>
      </c>
      <c r="K55" s="36">
        <v>-12</v>
      </c>
      <c r="L55" s="36">
        <v>0</v>
      </c>
      <c r="M55" s="36">
        <f>IF(F47=0,IF(OR(H55="No",H55=""),0,IF(AND(F47=0,H55="Yes"),I55+J55,0)),IF(AND(F47=C47,H55="Yes"),I55,IF(H55="No",K55,0)))</f>
        <v>0</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t="s">
        <v>463</v>
      </c>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87"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31" t="s">
        <v>6</v>
      </c>
      <c r="I63" s="34">
        <v>1</v>
      </c>
      <c r="J63" s="34">
        <v>3</v>
      </c>
      <c r="K63" s="34">
        <v>-3</v>
      </c>
      <c r="L63" s="33"/>
      <c r="M63" s="34">
        <f t="shared" ref="M63:M73" si="7">IF(F63=0,IF(OR(H63="No",H63=""),0,IF(AND(F63=0,H63="Yes"),I63+J63,0)),IF(AND(F63=C63,H63="Yes"),I63,IF(H63="No",K63,0)))</f>
        <v>1</v>
      </c>
      <c r="N63" s="49" t="s">
        <v>346</v>
      </c>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31" t="s">
        <v>6</v>
      </c>
      <c r="I64" s="34">
        <v>4</v>
      </c>
      <c r="J64" s="34">
        <v>12</v>
      </c>
      <c r="K64" s="34">
        <v>-12</v>
      </c>
      <c r="L64" s="33"/>
      <c r="M64" s="34">
        <f t="shared" si="7"/>
        <v>4</v>
      </c>
      <c r="N64" s="49" t="s">
        <v>162</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31" t="s">
        <v>6</v>
      </c>
      <c r="I65" s="34">
        <v>5</v>
      </c>
      <c r="J65" s="34">
        <v>15</v>
      </c>
      <c r="K65" s="34">
        <v>-15</v>
      </c>
      <c r="L65" s="33"/>
      <c r="M65" s="34">
        <f>IF(F64=0,IF(OR(H65="No",H65=""),0,IF(AND(F64=0,H65="Yes"),I65+J65,0)),IF(AND(F64=C64,H65="Yes"),I65,IF(H65="No",K65,0)))</f>
        <v>5</v>
      </c>
      <c r="N65" s="49" t="s">
        <v>162</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31"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31" t="s">
        <v>7</v>
      </c>
      <c r="I67" s="34">
        <v>4</v>
      </c>
      <c r="J67" s="34">
        <v>12</v>
      </c>
      <c r="K67" s="34">
        <v>-12</v>
      </c>
      <c r="L67" s="33"/>
      <c r="M67" s="34">
        <f t="shared" si="7"/>
        <v>0</v>
      </c>
      <c r="N67" s="51" t="s">
        <v>112</v>
      </c>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31" t="s">
        <v>6</v>
      </c>
      <c r="I68" s="34">
        <v>4</v>
      </c>
      <c r="J68" s="34">
        <v>12</v>
      </c>
      <c r="K68" s="34">
        <v>-12</v>
      </c>
      <c r="L68" s="33"/>
      <c r="M68" s="34">
        <f t="shared" si="7"/>
        <v>4</v>
      </c>
      <c r="N68" s="49"/>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31" t="s">
        <v>6</v>
      </c>
      <c r="I69" s="34">
        <v>3</v>
      </c>
      <c r="J69" s="34">
        <v>9</v>
      </c>
      <c r="K69" s="34">
        <v>-9</v>
      </c>
      <c r="L69" s="33"/>
      <c r="M69" s="34">
        <f t="shared" si="7"/>
        <v>3</v>
      </c>
      <c r="N69" s="49" t="s">
        <v>537</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31" t="s">
        <v>6</v>
      </c>
      <c r="I70" s="34">
        <v>8</v>
      </c>
      <c r="J70" s="34">
        <v>24</v>
      </c>
      <c r="K70" s="34">
        <v>-120</v>
      </c>
      <c r="L70" s="33"/>
      <c r="M70" s="34">
        <f t="shared" si="7"/>
        <v>8</v>
      </c>
      <c r="N70" s="49" t="s">
        <v>537</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31"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31"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31"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31"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31"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31" t="s">
        <v>8</v>
      </c>
      <c r="I76" s="34">
        <v>4</v>
      </c>
      <c r="J76" s="34">
        <v>12</v>
      </c>
      <c r="K76" s="34">
        <v>-12</v>
      </c>
      <c r="L76" s="33"/>
      <c r="M76" s="34">
        <f>IF(F73=0,IF(OR(H76="No",H76=""),0,IF(AND(F73=0,H76="Yes"),I76+J76,0)),IF(AND(F73=C73,H76="Yes"),I76,IF(H76="No",K76,0)))</f>
        <v>0</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31"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88"/>
      <c r="B80" s="88"/>
      <c r="C80" s="88"/>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66</v>
      </c>
      <c r="H81" s="59" t="s">
        <v>107</v>
      </c>
      <c r="I81" s="3">
        <f>SUM(I13:I15,I17:I24)+IF(AND(B15="Yes",H16="N/A"),L16,I16)+IF(AND(B25="Yes",H25="N/A"),L25,I25)</f>
        <v>30</v>
      </c>
      <c r="J81" s="2">
        <f>SUM(J14:J15,J17:J23,C24,C25)+IF(H16="N/A",L16,0)+IF(H25="N/A",L25-J25,0)</f>
        <v>87</v>
      </c>
      <c r="M81" s="2">
        <f>SUM(M13:M25)</f>
        <v>18</v>
      </c>
    </row>
    <row r="82" spans="1:15" x14ac:dyDescent="0.2">
      <c r="A82" s="1" t="s">
        <v>167</v>
      </c>
      <c r="B82" s="54"/>
      <c r="D82" s="59" t="s">
        <v>108</v>
      </c>
      <c r="E82" s="2">
        <f>SUM(C28,C34:C36,C42,C47,C60)+IF(H40="N/A",L40-J40,0)+IF(H43="N/A",L43-J43,0)+IF(H44="N/A",L44-J44,0)+IF(H48="N/A",L48-J48,0)+IF(H50="N/A",L50-J50,0)+IF(H53="N/A",L53-J53,0)+IF(H54="N/A",L54-J54)+IF(H55="N/A",L55-J55,0)+IF(H56="N/A",L56-J56,0)+IF(H57="N/A",L57-J57,0)+IF(H59="N/A",L59-J59,0)</f>
        <v>303</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180</v>
      </c>
      <c r="H82" s="59" t="s">
        <v>109</v>
      </c>
      <c r="I82" s="3">
        <f>SUM(I28:I39,I41:I42,I45,I47,I49,I51:I52,I58,I60)+IF(H40="N/A",0,I40)+IF(H43="N/A",0,I43)+IF(H44="N/A",0,I44)+IF(H48="N/A",0,I48)+IF(H50="N/A",0,I50)+IF(H53="N/A",0,I53)+IF(H54="N/A",0,I54)+IF(H55="N/A",0,I55)+IF(H56="N/A",0,I56)+IF(H57="N/A",0,I57)+IF(H59="N/A",0,I59)</f>
        <v>101</v>
      </c>
      <c r="J82" s="2">
        <f>SUM(J28:J45,J47:J60)-IF(H40="N/A",J40,0)-IF(H43="N/A",J43,0)-IF(H44="N/A",J44,0)-IF(H48="N/A",J48,0)-IF(H50="N/A",J50,0)-IF(H53="N/A",J53,0)-IF(H54="N/A",J54)-IF(H55="N/A",J55,0)-IF(H56="N/A",J56,0)-IF(H57="N/A",J57,0)-IF(H59="N/A",J59,0)</f>
        <v>303</v>
      </c>
      <c r="M82" s="2">
        <f>SUM(M28:M45,M47:M60)</f>
        <v>-37</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39</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384</v>
      </c>
      <c r="D86" s="2"/>
      <c r="E86" s="1">
        <f>IF(F86&gt;0,ROUND(((100*F86/J86)+F12+F46),0),0)</f>
        <v>49</v>
      </c>
      <c r="F86" s="1">
        <f>IF(AND(B28="",B34="",B35="",B36="",B42="",B47="",B60=""),0,SUM(F81,F82))</f>
        <v>246</v>
      </c>
      <c r="G86" s="59" t="s">
        <v>120</v>
      </c>
      <c r="H86" s="1">
        <v>25</v>
      </c>
      <c r="I86" s="2">
        <f>I81+I82</f>
        <v>131</v>
      </c>
      <c r="J86" s="3">
        <f>I81+I82+J81+J82</f>
        <v>521</v>
      </c>
      <c r="L86" s="1">
        <f>IF(M86=0,0,ROUND(((100*M86/J86)+M12+M46),0))</f>
        <v>-4</v>
      </c>
      <c r="M86" s="1">
        <f>IF(AND(H28="",H29="",H30="",H31="",H32="",H33="",H34="",H35="",H36="",H37="",H38="",H39="",H40="",H41="",H42="",H43="",H44="",H45="",H47="",H48="",H49="",H50="",H51="",H52="",H53="",H54="",H55="",H56="",H57="",H58="",H59="",H60=""),0,SUM(M81,M82))</f>
        <v>-19</v>
      </c>
    </row>
    <row r="87" spans="1:15" x14ac:dyDescent="0.2">
      <c r="A87" s="59" t="s">
        <v>121</v>
      </c>
      <c r="B87" s="1">
        <v>75</v>
      </c>
      <c r="C87" s="2">
        <f>SUM(C14:C15,C17:C19,C24,C25,C63:C64,C66:C73)+IF(H16="N/A",L16,0)+IF(H25="N/A",L25-J25,0)+IF(H66="N/A",L66-J66,0)+IF(H71="N/A",L71-J71,0)</f>
        <v>252</v>
      </c>
      <c r="D87" s="2"/>
      <c r="E87" s="1">
        <f>IF(F87&gt;0,ROUND(((100*F87/J87)+F12),0),0)</f>
        <v>54</v>
      </c>
      <c r="F87" s="1">
        <f>IF(AND(B63="",B64="",B66="",B67="",B68="",B69="",B70="",B71="",B72="",B73=""),0,SUM(F81,F83))</f>
        <v>183</v>
      </c>
      <c r="G87" s="59" t="s">
        <v>121</v>
      </c>
      <c r="H87" s="1">
        <v>25</v>
      </c>
      <c r="I87" s="1">
        <f>I81+I83</f>
        <v>89</v>
      </c>
      <c r="J87" s="3">
        <f>I81+I83+J81+J83</f>
        <v>353</v>
      </c>
      <c r="L87" s="1">
        <f>IF(M87=0,0,ROUND(((100*M87/J87)+M12),0))</f>
        <v>16</v>
      </c>
      <c r="M87" s="1">
        <f>IF(AND(H63="",H64="",H65="",H66="",H67="",H68="",H69="",H70="",H71="",H72="",H73="",H74="",H75="",H76="",H77=""),0,SUM(M81,M83))</f>
        <v>57</v>
      </c>
    </row>
    <row r="88" spans="1:15" x14ac:dyDescent="0.2">
      <c r="E88" s="67"/>
    </row>
    <row r="91" spans="1:15" x14ac:dyDescent="0.2">
      <c r="F91" s="4"/>
      <c r="H91" s="2" t="s">
        <v>122</v>
      </c>
    </row>
    <row r="92" spans="1:15" x14ac:dyDescent="0.2">
      <c r="G92" s="59" t="s">
        <v>120</v>
      </c>
      <c r="H92" s="1">
        <f>IF(E86+L86&lt;0,0,IF(E86+L86&gt;100,100,E86+L86))</f>
        <v>45</v>
      </c>
    </row>
    <row r="93" spans="1:15" x14ac:dyDescent="0.2">
      <c r="G93" s="59" t="s">
        <v>121</v>
      </c>
      <c r="H93" s="1">
        <f>IF((E87+L87)&lt;0,0,IF(E87+L87&gt;100,100,E87+L87))</f>
        <v>70</v>
      </c>
    </row>
    <row r="94" spans="1:15" x14ac:dyDescent="0.2">
      <c r="O94" s="1"/>
    </row>
    <row r="95" spans="1:15" x14ac:dyDescent="0.2">
      <c r="C95" s="68"/>
      <c r="F95" s="68"/>
      <c r="I95" s="1"/>
      <c r="J95" s="1"/>
    </row>
    <row r="96" spans="1:15" x14ac:dyDescent="0.2">
      <c r="C96" s="68"/>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ageMargins left="0.7" right="0.7" top="0.75" bottom="0.75" header="0.3" footer="0.3"/>
  <legacyDrawing r:id="rId1"/>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453</v>
      </c>
      <c r="C1" s="101"/>
      <c r="D1" s="101"/>
      <c r="E1" s="101"/>
      <c r="F1" s="101"/>
      <c r="G1" s="101"/>
    </row>
    <row r="2" spans="1:17" x14ac:dyDescent="0.2">
      <c r="A2" s="76" t="s">
        <v>1</v>
      </c>
      <c r="B2" s="100" t="s">
        <v>437</v>
      </c>
      <c r="C2" s="101"/>
      <c r="D2" s="101"/>
      <c r="E2" s="101"/>
      <c r="F2" s="101"/>
      <c r="G2" s="101"/>
    </row>
    <row r="3" spans="1:17" x14ac:dyDescent="0.2">
      <c r="A3" s="76" t="s">
        <v>2</v>
      </c>
      <c r="B3" s="100" t="s">
        <v>434</v>
      </c>
      <c r="C3" s="101"/>
      <c r="D3" s="101"/>
      <c r="E3" s="101"/>
      <c r="F3" s="101"/>
      <c r="G3" s="101"/>
      <c r="N3" s="5"/>
    </row>
    <row r="4" spans="1:17" x14ac:dyDescent="0.2">
      <c r="A4" s="76" t="s">
        <v>3</v>
      </c>
      <c r="B4" s="100" t="s">
        <v>433</v>
      </c>
      <c r="C4" s="101"/>
      <c r="D4" s="101"/>
      <c r="E4" s="101"/>
      <c r="F4" s="101"/>
      <c r="G4" s="101"/>
    </row>
    <row r="5" spans="1:17" x14ac:dyDescent="0.2">
      <c r="A5" s="76" t="s">
        <v>4</v>
      </c>
      <c r="B5" s="100" t="s">
        <v>433</v>
      </c>
      <c r="C5" s="101"/>
      <c r="D5" s="101"/>
      <c r="E5" s="101"/>
      <c r="F5" s="101"/>
      <c r="G5" s="101"/>
    </row>
    <row r="7" spans="1:17" ht="23.25" x14ac:dyDescent="0.2">
      <c r="A7" s="96" t="s">
        <v>5</v>
      </c>
      <c r="B7" s="97"/>
      <c r="C7" s="97"/>
      <c r="D7" s="97"/>
      <c r="E7" s="97"/>
      <c r="F7" s="97"/>
      <c r="G7" s="97"/>
      <c r="H7" s="6">
        <f>IF(AND(H92=0,H93=0),0,IF(AND(H92&gt;0,H93&gt;0),((H92+H93)/2),IF(H93&gt;0,H93,H92)))</f>
        <v>57.5</v>
      </c>
    </row>
    <row r="8" spans="1:17" ht="12" customHeight="1" x14ac:dyDescent="0.2">
      <c r="A8" s="7"/>
      <c r="B8" s="8"/>
      <c r="C8" s="8"/>
      <c r="D8" s="8"/>
      <c r="E8" s="8"/>
      <c r="F8" s="8"/>
      <c r="G8" s="8"/>
      <c r="H8" s="6"/>
    </row>
    <row r="9" spans="1:17" ht="7.5" customHeight="1" x14ac:dyDescent="0.2">
      <c r="B9" s="9"/>
      <c r="J9" s="2" t="s">
        <v>6</v>
      </c>
      <c r="K9" s="2" t="s">
        <v>7</v>
      </c>
      <c r="L9" s="2" t="s">
        <v>8</v>
      </c>
    </row>
    <row r="10" spans="1:17" ht="63" x14ac:dyDescent="0.2">
      <c r="A10" s="10" t="s">
        <v>9</v>
      </c>
      <c r="B10" s="11" t="s">
        <v>10</v>
      </c>
      <c r="C10" s="12" t="s">
        <v>6</v>
      </c>
      <c r="D10" s="13" t="s">
        <v>7</v>
      </c>
      <c r="E10" s="14" t="s">
        <v>8</v>
      </c>
      <c r="F10" s="13" t="s">
        <v>11</v>
      </c>
      <c r="G10" s="10"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317</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341</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342</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6</v>
      </c>
      <c r="C18" s="32">
        <v>6</v>
      </c>
      <c r="D18" s="32">
        <v>0</v>
      </c>
      <c r="E18" s="33"/>
      <c r="F18" s="34">
        <f t="shared" si="0"/>
        <v>6</v>
      </c>
      <c r="G18" s="35" t="s">
        <v>25</v>
      </c>
      <c r="H18" s="31" t="s">
        <v>6</v>
      </c>
      <c r="I18" s="36">
        <v>2</v>
      </c>
      <c r="J18" s="36">
        <v>6</v>
      </c>
      <c r="K18" s="36">
        <v>-6</v>
      </c>
      <c r="L18" s="37"/>
      <c r="M18" s="36">
        <f>IF(F18=0,IF(OR(H18="No",H18=""),0,IF(AND(F18=0,H18="Yes"),I18+J18,0)),IF(AND(F18=C18,H18="Yes"),I18,IF(H18="No",K18,0)))</f>
        <v>2</v>
      </c>
      <c r="N18" s="26" t="s">
        <v>343</v>
      </c>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t="s">
        <v>322</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6</v>
      </c>
      <c r="C24" s="34">
        <v>9</v>
      </c>
      <c r="D24" s="34">
        <v>0</v>
      </c>
      <c r="E24" s="34"/>
      <c r="F24" s="34">
        <f t="shared" ref="F24" si="1">IF(B24="Yes",C24,D24)</f>
        <v>9</v>
      </c>
      <c r="G24" s="19" t="s">
        <v>33</v>
      </c>
      <c r="H24" s="31" t="s">
        <v>6</v>
      </c>
      <c r="I24" s="36">
        <v>3</v>
      </c>
      <c r="J24" s="36">
        <v>9</v>
      </c>
      <c r="K24" s="36">
        <v>-9</v>
      </c>
      <c r="L24" s="37"/>
      <c r="M24" s="36">
        <f>IF(F24=0,IF(OR(H24="No",H24=""),0,IF(AND(F24=0,H24="Yes"),I24+J24,0)),IF(AND(F24=C24,H24="Yes"),I24,IF(H24="No",K24,0)))</f>
        <v>3</v>
      </c>
      <c r="N24" s="43" t="s">
        <v>297</v>
      </c>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6</v>
      </c>
      <c r="I25" s="36">
        <v>0</v>
      </c>
      <c r="J25" s="36">
        <v>0</v>
      </c>
      <c r="K25" s="36">
        <v>-111</v>
      </c>
      <c r="L25" s="36">
        <v>0</v>
      </c>
      <c r="M25" s="41">
        <f>IF(F25=0,IF(H25="No",K25,IF(H25="Yes",I25+J25,IF(H25="No",K25,0))),IF(AND(F25=C25,H25="Yes"),I25,IF(H25="No",K25,0)))</f>
        <v>0</v>
      </c>
      <c r="N25" s="26"/>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10" t="s">
        <v>37</v>
      </c>
      <c r="B27" s="44"/>
      <c r="C27" s="22"/>
      <c r="D27" s="22"/>
      <c r="E27" s="22"/>
      <c r="F27" s="22"/>
      <c r="G27" s="45"/>
      <c r="H27" s="45"/>
      <c r="I27" s="22"/>
      <c r="J27" s="22"/>
      <c r="K27" s="22"/>
      <c r="L27" s="22"/>
      <c r="M27" s="22"/>
      <c r="N27" s="28"/>
      <c r="P27" s="29"/>
      <c r="Q27" s="3"/>
    </row>
    <row r="28" spans="1:17" ht="40.5" customHeight="1" x14ac:dyDescent="0.2">
      <c r="A28" s="30" t="s">
        <v>38</v>
      </c>
      <c r="B28" s="31" t="s">
        <v>6</v>
      </c>
      <c r="C28" s="32">
        <v>54</v>
      </c>
      <c r="D28" s="32">
        <v>0</v>
      </c>
      <c r="E28" s="33"/>
      <c r="F28" s="34">
        <f t="shared" ref="F28:F36" si="2">IF(B28="Yes",C28,D28)</f>
        <v>54</v>
      </c>
      <c r="G28" s="35" t="s">
        <v>39</v>
      </c>
      <c r="H28" s="31" t="s">
        <v>6</v>
      </c>
      <c r="I28" s="36">
        <v>3</v>
      </c>
      <c r="J28" s="36">
        <v>9</v>
      </c>
      <c r="K28" s="36">
        <v>-9</v>
      </c>
      <c r="L28" s="37"/>
      <c r="M28" s="36">
        <f>IF(F28=0,IF(OR(H28="No",H28=""),0,IF(AND(F28=0,H28="Yes"),I28+J28,0)),IF(AND(F28=C28,H28="Yes"),I28,IF(H28="No",K28,0)))</f>
        <v>3</v>
      </c>
      <c r="N28" s="26" t="s">
        <v>325</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6</v>
      </c>
      <c r="I29" s="36">
        <v>3</v>
      </c>
      <c r="J29" s="36">
        <v>9</v>
      </c>
      <c r="K29" s="36">
        <v>-9</v>
      </c>
      <c r="L29" s="37"/>
      <c r="M29" s="36">
        <f>IF(F28=0,IF(OR(H29="No",H29=""),0,IF(AND(F28=0,H29="Yes"),I29+J29,0)),IF(AND(F28=C28,H29="Yes"),I29,IF(H29="No",K29,0)))</f>
        <v>3</v>
      </c>
      <c r="N29" s="26" t="s">
        <v>347</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3</v>
      </c>
      <c r="N30" s="26" t="s">
        <v>348</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3</v>
      </c>
      <c r="N31" s="26" t="s">
        <v>327</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3</v>
      </c>
      <c r="N33" s="26" t="s">
        <v>328</v>
      </c>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
        <v>296</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7</v>
      </c>
      <c r="I36" s="36">
        <v>4</v>
      </c>
      <c r="J36" s="36">
        <v>12</v>
      </c>
      <c r="K36" s="36">
        <v>-24</v>
      </c>
      <c r="L36" s="37"/>
      <c r="M36" s="36">
        <f>IF(F36=0,IF(OR(H36="No",H36=""),0,IF(AND(F36=0,H36="Yes"),I36+J36,0)),IF(AND(F36=C36,H36="Yes"),I36,IF(H36="No",K36,0)))</f>
        <v>-24</v>
      </c>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7</v>
      </c>
      <c r="I37" s="36">
        <v>10</v>
      </c>
      <c r="J37" s="36">
        <v>30</v>
      </c>
      <c r="K37" s="36">
        <v>-180</v>
      </c>
      <c r="L37" s="37"/>
      <c r="M37" s="41">
        <f>IF(F36=0,IF(H37="No",K37,IF(H37="Yes",I37+J37,IF(H37="No",K37,0))),IF(AND(F36=C36,H37="Yes"),I37,IF(H37="No",K37,0)))</f>
        <v>-180</v>
      </c>
      <c r="N37" s="26" t="s">
        <v>294</v>
      </c>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t="s">
        <v>310</v>
      </c>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8</v>
      </c>
      <c r="N39" s="26" t="s">
        <v>349</v>
      </c>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t="s">
        <v>349</v>
      </c>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7</v>
      </c>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4"/>
        <v>12</v>
      </c>
      <c r="N47" s="26" t="s">
        <v>187</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8</v>
      </c>
      <c r="I50" s="36">
        <v>3</v>
      </c>
      <c r="J50" s="36">
        <v>9</v>
      </c>
      <c r="K50" s="36">
        <v>-9</v>
      </c>
      <c r="L50" s="36">
        <v>0</v>
      </c>
      <c r="M50" s="36">
        <f>IF(F47=0,IF(OR(H50="No",H50=""),0,IF(AND(F47=0,H50="Yes"),I50+J50,0)),IF(AND(F47=C47,H50="Yes"),I50,IF(H50="No",K50,0)))</f>
        <v>0</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t="s">
        <v>7</v>
      </c>
      <c r="I52" s="36">
        <v>5</v>
      </c>
      <c r="J52" s="36">
        <v>15</v>
      </c>
      <c r="K52" s="36">
        <v>-15</v>
      </c>
      <c r="L52" s="37"/>
      <c r="M52" s="36">
        <f>IF(F47=0,IF(OR(H52="No",H52=""),0,IF(AND(F47=0,H52="Yes"),I52+J52,0)),IF(AND(F47=C47,H52="Yes"),I52,IF(H52="No",K52,0)))</f>
        <v>0</v>
      </c>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7</v>
      </c>
      <c r="I53" s="36">
        <v>4</v>
      </c>
      <c r="J53" s="36">
        <v>12</v>
      </c>
      <c r="K53" s="36">
        <v>-12</v>
      </c>
      <c r="L53" s="36">
        <v>0</v>
      </c>
      <c r="M53" s="36">
        <f>IF(F47=0,IF(OR(H53="No",H53=""),0,IF(AND(F47=0,H53="Yes"),I53+J53,0)),IF(AND(F47=C47,H53="Yes"),I53,IF(H53="No",K53,0)))</f>
        <v>0</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7</v>
      </c>
      <c r="I54" s="36">
        <v>4</v>
      </c>
      <c r="J54" s="36">
        <v>12</v>
      </c>
      <c r="K54" s="36">
        <v>-12</v>
      </c>
      <c r="L54" s="36">
        <v>0</v>
      </c>
      <c r="M54" s="36">
        <f>IF(F47=0,IF(OR(H54="No",H54=""),0,IF(AND(F47=0,H54="Yes"),I54+J54,0)),IF(AND(F47=C47,H54="Yes"),I54,IF(H54="No",K54,0)))</f>
        <v>0</v>
      </c>
      <c r="N54" s="26" t="s">
        <v>112</v>
      </c>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6</v>
      </c>
      <c r="I55" s="36">
        <v>4</v>
      </c>
      <c r="J55" s="36">
        <v>12</v>
      </c>
      <c r="K55" s="36">
        <v>-12</v>
      </c>
      <c r="L55" s="36">
        <v>0</v>
      </c>
      <c r="M55" s="36">
        <f>IF(F47=0,IF(OR(H55="No",H55=""),0,IF(AND(F47=0,H55="Yes"),I55+J55,0)),IF(AND(F47=C47,H55="Yes"),I55,IF(H55="No",K55,0)))</f>
        <v>16</v>
      </c>
      <c r="N55" s="26" t="s">
        <v>112</v>
      </c>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t="s">
        <v>112</v>
      </c>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10"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48" t="s">
        <v>6</v>
      </c>
      <c r="I63" s="34">
        <v>1</v>
      </c>
      <c r="J63" s="34">
        <v>3</v>
      </c>
      <c r="K63" s="34">
        <v>-3</v>
      </c>
      <c r="L63" s="33"/>
      <c r="M63" s="34">
        <f t="shared" ref="M63:M73" si="7">IF(F63=0,IF(OR(H63="No",H63=""),0,IF(AND(F63=0,H63="Yes"),I63+J63,0)),IF(AND(F63=C63,H63="Yes"),I63,IF(H63="No",K63,0)))</f>
        <v>1</v>
      </c>
      <c r="N63" s="49" t="s">
        <v>346</v>
      </c>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48" t="s">
        <v>6</v>
      </c>
      <c r="I64" s="34">
        <v>4</v>
      </c>
      <c r="J64" s="34">
        <v>12</v>
      </c>
      <c r="K64" s="34">
        <v>-12</v>
      </c>
      <c r="L64" s="33"/>
      <c r="M64" s="34">
        <f t="shared" si="7"/>
        <v>4</v>
      </c>
      <c r="N64" s="49" t="s">
        <v>298</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48" t="s">
        <v>6</v>
      </c>
      <c r="I65" s="34">
        <v>5</v>
      </c>
      <c r="J65" s="34">
        <v>15</v>
      </c>
      <c r="K65" s="34">
        <v>-15</v>
      </c>
      <c r="L65" s="33"/>
      <c r="M65" s="34">
        <f>IF(F64=0,IF(OR(H65="No",H65=""),0,IF(AND(F64=0,H65="Yes"),I65+J65,0)),IF(AND(F64=C64,H65="Yes"),I65,IF(H65="No",K65,0)))</f>
        <v>5</v>
      </c>
      <c r="N65" s="49" t="s">
        <v>298</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48"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48" t="s">
        <v>7</v>
      </c>
      <c r="I67" s="34">
        <v>4</v>
      </c>
      <c r="J67" s="34">
        <v>12</v>
      </c>
      <c r="K67" s="34">
        <v>-12</v>
      </c>
      <c r="L67" s="33"/>
      <c r="M67" s="34">
        <f t="shared" si="7"/>
        <v>0</v>
      </c>
      <c r="N67" s="51"/>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48" t="s">
        <v>6</v>
      </c>
      <c r="I68" s="34">
        <v>4</v>
      </c>
      <c r="J68" s="34">
        <v>12</v>
      </c>
      <c r="K68" s="34">
        <v>-12</v>
      </c>
      <c r="L68" s="33"/>
      <c r="M68" s="34">
        <f t="shared" si="7"/>
        <v>4</v>
      </c>
      <c r="N68" s="49" t="s">
        <v>344</v>
      </c>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48" t="s">
        <v>6</v>
      </c>
      <c r="I69" s="34">
        <v>3</v>
      </c>
      <c r="J69" s="34">
        <v>9</v>
      </c>
      <c r="K69" s="34">
        <v>-9</v>
      </c>
      <c r="L69" s="33"/>
      <c r="M69" s="34">
        <f t="shared" si="7"/>
        <v>3</v>
      </c>
      <c r="N69" s="49" t="s">
        <v>345</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48" t="s">
        <v>6</v>
      </c>
      <c r="I70" s="34">
        <v>8</v>
      </c>
      <c r="J70" s="34">
        <v>24</v>
      </c>
      <c r="K70" s="34">
        <v>-120</v>
      </c>
      <c r="L70" s="33"/>
      <c r="M70" s="34">
        <f t="shared" si="7"/>
        <v>8</v>
      </c>
      <c r="N70" s="49" t="s">
        <v>345</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48"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48"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c r="I76" s="34">
        <v>4</v>
      </c>
      <c r="J76" s="34">
        <v>12</v>
      </c>
      <c r="K76" s="34">
        <v>-12</v>
      </c>
      <c r="L76" s="33"/>
      <c r="M76" s="34">
        <f>IF(F73=0,IF(OR(H76="No",H76=""),0,IF(AND(F73=0,H76="Yes"),I76+J76,0)),IF(AND(F73=C73,H76="Yes"),I76,IF(H76="No",K76,0)))</f>
        <v>0</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55"/>
      <c r="B80" s="55"/>
      <c r="C80" s="55"/>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81</v>
      </c>
      <c r="H81" s="59" t="s">
        <v>107</v>
      </c>
      <c r="I81" s="3">
        <f>SUM(I13:I15,I17:I24)+IF(AND(B15="Yes",H16="N/A"),L16,I16)+IF(AND(B25="Yes",H25="N/A"),L25,I25)</f>
        <v>30</v>
      </c>
      <c r="J81" s="2">
        <f>SUM(J14:J15,J17:J23,C24,C25)+IF(H16="N/A",L16,0)+IF(H25="N/A",L25-J25,0)</f>
        <v>87</v>
      </c>
      <c r="M81" s="2">
        <f>SUM(M13:M25)</f>
        <v>23</v>
      </c>
    </row>
    <row r="82" spans="1:15" x14ac:dyDescent="0.2">
      <c r="B82" s="54"/>
      <c r="D82" s="59" t="s">
        <v>108</v>
      </c>
      <c r="E82" s="2">
        <f>SUM(C28,C34:C36,C42,C47,C60)+IF(H40="N/A",L40-J40,0)+IF(H43="N/A",L43-J43,0)+IF(H44="N/A",L44-J44,0)+IF(H48="N/A",L48-J48,0)+IF(H50="N/A",L50-J50,0)+IF(H53="N/A",L53-J53,0)+IF(H54="N/A",L54-J54)+IF(H55="N/A",L55-J55,0)+IF(H56="N/A",L56-J56,0)+IF(H57="N/A",L57-J57,0)+IF(H59="N/A",L59-J59,0)</f>
        <v>306</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180</v>
      </c>
      <c r="H82" s="59" t="s">
        <v>109</v>
      </c>
      <c r="I82" s="3">
        <f>SUM(I28:I39,I41:I42,I45,I47,I49,I51:I52,I58,I60)+IF(H40="N/A",0,I40)+IF(H43="N/A",0,I43)+IF(H44="N/A",0,I44)+IF(H48="N/A",0,I48)+IF(H50="N/A",0,I50)+IF(H53="N/A",0,I53)+IF(H54="N/A",0,I54)+IF(H55="N/A",0,I55)+IF(H56="N/A",0,I56)+IF(H57="N/A",0,I57)+IF(H59="N/A",0,I59)</f>
        <v>102</v>
      </c>
      <c r="J82" s="2">
        <f>SUM(J28:J45,J47:J60)-IF(H40="N/A",J40,0)-IF(H43="N/A",J43,0)-IF(H44="N/A",J44,0)-IF(H48="N/A",J48,0)-IF(H50="N/A",J50,0)-IF(H53="N/A",J53,0)-IF(H54="N/A",J54)-IF(H55="N/A",J55,0)-IF(H56="N/A",J56,0)-IF(H57="N/A",J57,0)-IF(H59="N/A",J59,0)</f>
        <v>306</v>
      </c>
      <c r="M82" s="2">
        <f>SUM(M28:M45,M47:M60)</f>
        <v>-93</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39</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387</v>
      </c>
      <c r="D86" s="2"/>
      <c r="E86" s="1">
        <f>IF(F86&gt;0,ROUND(((100*F86/J86)+F12+F46),0),0)</f>
        <v>52</v>
      </c>
      <c r="F86" s="1">
        <f>IF(AND(B28="",B34="",B35="",B36="",B42="",B47="",B60=""),0,SUM(F81,F82))</f>
        <v>261</v>
      </c>
      <c r="G86" s="59" t="s">
        <v>120</v>
      </c>
      <c r="H86" s="1">
        <v>25</v>
      </c>
      <c r="I86" s="2">
        <f>I81+I82</f>
        <v>132</v>
      </c>
      <c r="J86" s="3">
        <f>I81+I82+J81+J82</f>
        <v>525</v>
      </c>
      <c r="L86" s="1">
        <f>IF(M86=0,0,ROUND(((100*M86/J86)+M12+M46),0))</f>
        <v>-13</v>
      </c>
      <c r="M86" s="1">
        <f>IF(AND(H28="",H29="",H30="",H31="",H32="",H33="",H34="",H35="",H36="",H37="",H38="",H39="",H40="",H41="",H42="",H43="",H44="",H45="",H47="",H48="",H49="",H50="",H51="",H52="",H53="",H54="",H55="",H56="",H57="",H58="",H59="",H60=""),0,SUM(M81,M82))</f>
        <v>-70</v>
      </c>
    </row>
    <row r="87" spans="1:15" x14ac:dyDescent="0.2">
      <c r="A87" s="59" t="s">
        <v>121</v>
      </c>
      <c r="B87" s="1">
        <v>75</v>
      </c>
      <c r="C87" s="2">
        <f>SUM(C14:C15,C17:C19,C24,C25,C63:C64,C66:C73)+IF(H16="N/A",L16,0)+IF(H25="N/A",L25-J25,0)+IF(H66="N/A",L66-J66,0)+IF(H71="N/A",L71-J71,0)</f>
        <v>252</v>
      </c>
      <c r="D87" s="2"/>
      <c r="E87" s="1">
        <f>IF(F87&gt;0,ROUND(((100*F87/J87)+F12),0),0)</f>
        <v>58</v>
      </c>
      <c r="F87" s="1">
        <f>IF(AND(B63="",B64="",B66="",B67="",B68="",B69="",B70="",B71="",B72="",B73=""),0,SUM(F81,F83))</f>
        <v>198</v>
      </c>
      <c r="G87" s="59" t="s">
        <v>121</v>
      </c>
      <c r="H87" s="1">
        <v>25</v>
      </c>
      <c r="I87" s="1">
        <f>I81+I83</f>
        <v>89</v>
      </c>
      <c r="J87" s="3">
        <f>I81+I83+J81+J83</f>
        <v>353</v>
      </c>
      <c r="L87" s="1">
        <f>IF(M87=0,0,ROUND(((100*M87/J87)+M12),0))</f>
        <v>18</v>
      </c>
      <c r="M87" s="1">
        <f>IF(AND(H63="",H64="",H65="",H66="",H67="",H68="",H69="",H70="",H71="",H72="",H73="",H74="",H75="",H76="",H77=""),0,SUM(M81,M83))</f>
        <v>62</v>
      </c>
    </row>
    <row r="88" spans="1:15" x14ac:dyDescent="0.2">
      <c r="E88" s="67"/>
    </row>
    <row r="91" spans="1:15" x14ac:dyDescent="0.2">
      <c r="F91" s="4"/>
      <c r="H91" s="2" t="s">
        <v>122</v>
      </c>
    </row>
    <row r="92" spans="1:15" x14ac:dyDescent="0.2">
      <c r="G92" s="59" t="s">
        <v>120</v>
      </c>
      <c r="H92" s="1">
        <f>IF(E86+L86&lt;0,0,IF(E86+L86&gt;100,100,E86+L86))</f>
        <v>39</v>
      </c>
    </row>
    <row r="93" spans="1:15" x14ac:dyDescent="0.2">
      <c r="G93" s="59" t="s">
        <v>121</v>
      </c>
      <c r="H93" s="1">
        <f>IF((E87+L87)&lt;0,0,IF(E87+L87&gt;100,100,E87+L87))</f>
        <v>76</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28:H60 H63:H77">
      <formula1>$J$9:$L$9</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415</v>
      </c>
      <c r="C1" s="101"/>
      <c r="D1" s="101"/>
      <c r="E1" s="101"/>
      <c r="F1" s="101"/>
      <c r="G1" s="101"/>
    </row>
    <row r="2" spans="1:17" x14ac:dyDescent="0.2">
      <c r="A2" s="76" t="s">
        <v>1</v>
      </c>
      <c r="B2" s="100" t="s">
        <v>390</v>
      </c>
      <c r="C2" s="101"/>
      <c r="D2" s="101"/>
      <c r="E2" s="101"/>
      <c r="F2" s="101"/>
      <c r="G2" s="101"/>
    </row>
    <row r="3" spans="1:17" x14ac:dyDescent="0.2">
      <c r="A3" s="76" t="s">
        <v>2</v>
      </c>
      <c r="B3" s="100" t="s">
        <v>414</v>
      </c>
      <c r="C3" s="101"/>
      <c r="D3" s="101"/>
      <c r="E3" s="101"/>
      <c r="F3" s="101"/>
      <c r="G3" s="101"/>
      <c r="N3" s="5"/>
    </row>
    <row r="4" spans="1:17" x14ac:dyDescent="0.2">
      <c r="A4" s="76" t="s">
        <v>3</v>
      </c>
      <c r="B4" s="100" t="s">
        <v>388</v>
      </c>
      <c r="C4" s="101"/>
      <c r="D4" s="101"/>
      <c r="E4" s="101"/>
      <c r="F4" s="101"/>
      <c r="G4" s="101"/>
    </row>
    <row r="5" spans="1:17" x14ac:dyDescent="0.2">
      <c r="A5" s="76" t="s">
        <v>4</v>
      </c>
      <c r="B5" s="100" t="s">
        <v>388</v>
      </c>
      <c r="C5" s="101"/>
      <c r="D5" s="101"/>
      <c r="E5" s="101"/>
      <c r="F5" s="101"/>
      <c r="G5" s="101"/>
    </row>
    <row r="7" spans="1:17" ht="23.25" x14ac:dyDescent="0.2">
      <c r="A7" s="96" t="s">
        <v>5</v>
      </c>
      <c r="B7" s="97"/>
      <c r="C7" s="97"/>
      <c r="D7" s="97"/>
      <c r="E7" s="97"/>
      <c r="F7" s="97"/>
      <c r="G7" s="97"/>
      <c r="H7" s="6">
        <f>IF(AND(H92=0,H93=0),0,IF(AND(H92&gt;0,H93&gt;0),((H92+H93)/2),IF(H93&gt;0,H93,H92)))</f>
        <v>32</v>
      </c>
    </row>
    <row r="8" spans="1:17" ht="12" customHeight="1" x14ac:dyDescent="0.2">
      <c r="A8" s="71"/>
      <c r="B8" s="72"/>
      <c r="C8" s="72"/>
      <c r="D8" s="72"/>
      <c r="E8" s="72"/>
      <c r="F8" s="72"/>
      <c r="G8" s="72"/>
      <c r="H8" s="6"/>
    </row>
    <row r="9" spans="1:17" ht="7.5" customHeight="1" x14ac:dyDescent="0.2">
      <c r="B9" s="9"/>
      <c r="J9" s="2" t="s">
        <v>6</v>
      </c>
      <c r="K9" s="2" t="s">
        <v>7</v>
      </c>
      <c r="L9" s="2" t="s">
        <v>8</v>
      </c>
    </row>
    <row r="10" spans="1:17" ht="63" x14ac:dyDescent="0.2">
      <c r="A10" s="73" t="s">
        <v>9</v>
      </c>
      <c r="B10" s="11" t="s">
        <v>10</v>
      </c>
      <c r="C10" s="12" t="s">
        <v>6</v>
      </c>
      <c r="D10" s="13" t="s">
        <v>7</v>
      </c>
      <c r="E10" s="14" t="s">
        <v>8</v>
      </c>
      <c r="F10" s="13" t="s">
        <v>11</v>
      </c>
      <c r="G10" s="73"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c r="C12" s="21">
        <v>2</v>
      </c>
      <c r="D12" s="21">
        <v>0</v>
      </c>
      <c r="E12" s="22"/>
      <c r="F12" s="23">
        <f>IF(B12="Yes",C12,D12)</f>
        <v>0</v>
      </c>
      <c r="G12" s="19" t="s">
        <v>18</v>
      </c>
      <c r="H12" s="20"/>
      <c r="I12" s="24">
        <v>0</v>
      </c>
      <c r="J12" s="24">
        <v>2</v>
      </c>
      <c r="K12" s="24">
        <v>-2</v>
      </c>
      <c r="L12" s="25"/>
      <c r="M12" s="24">
        <f>IF(F12=0,IF(OR(H12="No",H12=""),0,IF(AND(F12=0,H12="Yes"),I12+J12,0)),IF(AND(F12=C12,H12="Yes"),I12,IF(H12="No",K12,0)))</f>
        <v>0</v>
      </c>
      <c r="N12" s="26"/>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t="s">
        <v>413</v>
      </c>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7</v>
      </c>
      <c r="C14" s="32">
        <v>3</v>
      </c>
      <c r="D14" s="32">
        <v>0</v>
      </c>
      <c r="E14" s="33"/>
      <c r="F14" s="34">
        <f>IF(B14="Yes",C14,D14)</f>
        <v>0</v>
      </c>
      <c r="G14" s="35" t="s">
        <v>20</v>
      </c>
      <c r="H14" s="31" t="s">
        <v>7</v>
      </c>
      <c r="I14" s="36">
        <v>1</v>
      </c>
      <c r="J14" s="36">
        <v>3</v>
      </c>
      <c r="K14" s="36">
        <v>-3</v>
      </c>
      <c r="L14" s="37"/>
      <c r="M14" s="36">
        <f>IF(F14=0,IF(OR(H14="No",H14=""),0,IF(AND(F14=0,H14="Yes"),I14+J14,0)),IF(AND(F14=C14,H14="Yes"),I14,IF(H14="No",K14,0)))</f>
        <v>0</v>
      </c>
      <c r="N14" s="26"/>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6</v>
      </c>
      <c r="C15" s="32">
        <v>6</v>
      </c>
      <c r="D15" s="32">
        <v>0</v>
      </c>
      <c r="E15" s="33"/>
      <c r="F15" s="34">
        <f>IF(B15="Yes",C15,D15)</f>
        <v>6</v>
      </c>
      <c r="G15" s="19" t="s">
        <v>22</v>
      </c>
      <c r="H15" s="31" t="s">
        <v>7</v>
      </c>
      <c r="I15" s="38">
        <v>2</v>
      </c>
      <c r="J15" s="38">
        <v>6</v>
      </c>
      <c r="K15" s="38">
        <v>-6</v>
      </c>
      <c r="L15" s="37"/>
      <c r="M15" s="36">
        <f>IF(F15=0,IF(OR(H15="No",H15=""),0,IF(AND(F15=0,H15="Yes"),I15+J15,0)),IF(AND(F15=C15,H15="Yes"),I15,IF(H15="No",K15,0)))</f>
        <v>-6</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38.25" x14ac:dyDescent="0.2">
      <c r="A16" s="39"/>
      <c r="B16" s="40"/>
      <c r="C16" s="33"/>
      <c r="D16" s="33"/>
      <c r="E16" s="33"/>
      <c r="F16" s="33"/>
      <c r="G16" s="19" t="s">
        <v>23</v>
      </c>
      <c r="H16" s="31" t="s">
        <v>6</v>
      </c>
      <c r="I16" s="36">
        <v>0</v>
      </c>
      <c r="J16" s="41">
        <v>6</v>
      </c>
      <c r="K16" s="36">
        <v>-6</v>
      </c>
      <c r="L16" s="36"/>
      <c r="M16" s="41">
        <f>IF(F15=0,IF(AND(H15="Yes",H16="No"),-M15,IF(AND(H15="No",H16="Yes"),J16,IF(AND(OR(H15="No",H15=""),H16="No"),K16,0))),IF(AND(F15=C15,H16="Yes"),I16,IF(H16="No",K16-M15,0)))</f>
        <v>0</v>
      </c>
      <c r="N16" s="26" t="s">
        <v>412</v>
      </c>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7</v>
      </c>
      <c r="C17" s="32">
        <v>3</v>
      </c>
      <c r="D17" s="32">
        <v>0</v>
      </c>
      <c r="E17" s="33"/>
      <c r="F17" s="34">
        <f>IF(B17="Yes",C17,D17)</f>
        <v>0</v>
      </c>
      <c r="G17" s="35" t="s">
        <v>24</v>
      </c>
      <c r="H17" s="31" t="s">
        <v>6</v>
      </c>
      <c r="I17" s="36">
        <v>1</v>
      </c>
      <c r="J17" s="36">
        <v>3</v>
      </c>
      <c r="K17" s="36">
        <v>-3</v>
      </c>
      <c r="L17" s="37"/>
      <c r="M17" s="36">
        <f>IF(F17=0,IF(OR(H17="No",H17=""),0,IF(AND(F17=0,H17="Yes"),I17+J17,0)),IF(AND(F17=C17,H17="Yes"),I17,IF(H17="No",K17,0)))</f>
        <v>4</v>
      </c>
      <c r="N17" s="26" t="s">
        <v>411</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7</v>
      </c>
      <c r="C18" s="32">
        <v>6</v>
      </c>
      <c r="D18" s="32">
        <v>0</v>
      </c>
      <c r="E18" s="33"/>
      <c r="F18" s="34">
        <f>IF(B18="Yes",C18,D18)</f>
        <v>0</v>
      </c>
      <c r="G18" s="35" t="s">
        <v>25</v>
      </c>
      <c r="H18" s="31" t="s">
        <v>7</v>
      </c>
      <c r="I18" s="36">
        <v>2</v>
      </c>
      <c r="J18" s="36">
        <v>6</v>
      </c>
      <c r="K18" s="36">
        <v>-6</v>
      </c>
      <c r="L18" s="37"/>
      <c r="M18" s="36">
        <f>IF(F18=0,IF(OR(H18="No",H18=""),0,IF(AND(F18=0,H18="Yes"),I18+J18,0)),IF(AND(F18=C18,H18="Yes"),I18,IF(H18="No",K18,0)))</f>
        <v>0</v>
      </c>
      <c r="N18" s="26" t="s">
        <v>410</v>
      </c>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IF(B19="Yes",C19,D19)</f>
        <v>60</v>
      </c>
      <c r="G19" s="19" t="s">
        <v>27</v>
      </c>
      <c r="H19" s="31" t="s">
        <v>7</v>
      </c>
      <c r="I19" s="36">
        <v>4</v>
      </c>
      <c r="J19" s="36">
        <v>12</v>
      </c>
      <c r="K19" s="36">
        <v>-12</v>
      </c>
      <c r="L19" s="37"/>
      <c r="M19" s="36">
        <f>IF(F19=0,IF(OR(H19="No",H19=""),0,IF(AND(F19=0,H19="Yes"),I19+J19,0)),IF(AND(F19=C19,H19="Yes"),I19,IF(H19="No",K19,0)))</f>
        <v>-12</v>
      </c>
      <c r="N19" s="26"/>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t="s">
        <v>409</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7</v>
      </c>
      <c r="I21" s="36">
        <v>4</v>
      </c>
      <c r="J21" s="36">
        <v>12</v>
      </c>
      <c r="K21" s="36">
        <v>-12</v>
      </c>
      <c r="L21" s="37"/>
      <c r="M21" s="36">
        <f>IF(F19=0,IF(OR(H21="No",H21=""),0,IF(AND(F19=0,H21="Yes"),I21+J21,0)),IF(AND(F19=C19,H21="Yes"),I21,IF(H21="No",K21,0)))</f>
        <v>-12</v>
      </c>
      <c r="N21" s="26" t="s">
        <v>408</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c r="I23" s="36">
        <v>4</v>
      </c>
      <c r="J23" s="36">
        <v>12</v>
      </c>
      <c r="K23" s="36">
        <v>-12</v>
      </c>
      <c r="L23" s="37"/>
      <c r="M23" s="36">
        <f>IF(F19=0,IF(OR(H23="No",H23=""),0,IF(AND(F19=0,H23="Yes"),I23+J23,0)),IF(AND(F19=C19,H23="Yes"),I23,IF(H23="No",K23,0)))</f>
        <v>0</v>
      </c>
      <c r="N23" s="26" t="s">
        <v>407</v>
      </c>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7</v>
      </c>
      <c r="C24" s="34">
        <v>9</v>
      </c>
      <c r="D24" s="34">
        <v>0</v>
      </c>
      <c r="E24" s="34"/>
      <c r="F24" s="34">
        <f>IF(B24="Yes",C24,D24)</f>
        <v>0</v>
      </c>
      <c r="G24" s="19" t="s">
        <v>33</v>
      </c>
      <c r="H24" s="31" t="s">
        <v>7</v>
      </c>
      <c r="I24" s="36">
        <v>3</v>
      </c>
      <c r="J24" s="36">
        <v>9</v>
      </c>
      <c r="K24" s="36">
        <v>-9</v>
      </c>
      <c r="L24" s="37"/>
      <c r="M24" s="36">
        <f>IF(F24=0,IF(OR(H24="No",H24=""),0,IF(AND(F24=0,H24="Yes"),I24+J24,0)),IF(AND(F24=C24,H24="Yes"),I24,IF(H24="No",K24,0)))</f>
        <v>0</v>
      </c>
      <c r="N24" s="43"/>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8</v>
      </c>
      <c r="I25" s="36">
        <v>0</v>
      </c>
      <c r="J25" s="36">
        <v>0</v>
      </c>
      <c r="K25" s="36">
        <v>-111</v>
      </c>
      <c r="L25" s="36">
        <v>0</v>
      </c>
      <c r="M25" s="41">
        <f>IF(F25=0,IF(H25="No",K25,IF(H25="Yes",I25+J25,IF(H25="No",K25,0))),IF(AND(F25=C25,H25="Yes"),I25,IF(H25="No",K25,0)))</f>
        <v>0</v>
      </c>
      <c r="N25" s="26" t="s">
        <v>406</v>
      </c>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73" t="s">
        <v>37</v>
      </c>
      <c r="B27" s="44"/>
      <c r="C27" s="22"/>
      <c r="D27" s="22"/>
      <c r="E27" s="22"/>
      <c r="F27" s="22"/>
      <c r="G27" s="45"/>
      <c r="H27" s="45"/>
      <c r="I27" s="22"/>
      <c r="J27" s="22"/>
      <c r="K27" s="22"/>
      <c r="L27" s="22"/>
      <c r="M27" s="22"/>
      <c r="N27" s="28"/>
      <c r="P27" s="29"/>
      <c r="Q27" s="3"/>
    </row>
    <row r="28" spans="1:17" ht="40.5" customHeight="1" x14ac:dyDescent="0.2">
      <c r="A28" s="30" t="s">
        <v>38</v>
      </c>
      <c r="B28" s="31"/>
      <c r="C28" s="32">
        <v>54</v>
      </c>
      <c r="D28" s="32">
        <v>0</v>
      </c>
      <c r="E28" s="33"/>
      <c r="F28" s="34">
        <f>IF(B28="Yes",C28,D28)</f>
        <v>0</v>
      </c>
      <c r="G28" s="35" t="s">
        <v>39</v>
      </c>
      <c r="H28" s="31"/>
      <c r="I28" s="36">
        <v>3</v>
      </c>
      <c r="J28" s="36">
        <v>9</v>
      </c>
      <c r="K28" s="36">
        <v>-9</v>
      </c>
      <c r="L28" s="37"/>
      <c r="M28" s="36">
        <f>IF(F28=0,IF(OR(H28="No",H28=""),0,IF(AND(F28=0,H28="Yes"),I28+J28,0)),IF(AND(F28=C28,H28="Yes"),I28,IF(H28="No",K28,0)))</f>
        <v>0</v>
      </c>
      <c r="N28" s="26"/>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c r="I29" s="36">
        <v>3</v>
      </c>
      <c r="J29" s="36">
        <v>9</v>
      </c>
      <c r="K29" s="36">
        <v>-9</v>
      </c>
      <c r="L29" s="37"/>
      <c r="M29" s="36">
        <f>IF(F28=0,IF(OR(H29="No",H29=""),0,IF(AND(F28=0,H29="Yes"),I29+J29,0)),IF(AND(F28=C28,H29="Yes"),I29,IF(H29="No",K29,0)))</f>
        <v>0</v>
      </c>
      <c r="N29" s="26"/>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c r="I30" s="36">
        <v>3</v>
      </c>
      <c r="J30" s="36">
        <v>9</v>
      </c>
      <c r="K30" s="36">
        <v>-9</v>
      </c>
      <c r="L30" s="37"/>
      <c r="M30" s="36">
        <f>IF(F28=0,IF(OR(H30="No",H30=""),0,IF(AND(F28=0,H30="Yes"),I30+J30,0)),IF(AND(F28=C28,H30="Yes"),I30,IF(H30="No",K30,0)))</f>
        <v>0</v>
      </c>
      <c r="N30" s="26"/>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c r="I31" s="36">
        <v>3</v>
      </c>
      <c r="J31" s="36">
        <v>9</v>
      </c>
      <c r="K31" s="36">
        <v>-9</v>
      </c>
      <c r="L31" s="37"/>
      <c r="M31" s="36">
        <f>IF(F28=0,IF(OR(H31="No",H31=""),0,IF(AND(F28=0,H31="Yes"),I31+J31,0)),IF(AND(F28=C28,H31="Yes"),I31,IF(H31="No",K31,0)))</f>
        <v>0</v>
      </c>
      <c r="N31" s="26"/>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c r="I33" s="36">
        <v>3</v>
      </c>
      <c r="J33" s="36">
        <v>9</v>
      </c>
      <c r="K33" s="36">
        <v>-9</v>
      </c>
      <c r="L33" s="37"/>
      <c r="M33" s="36">
        <f>IF(F28=0,IF(OR(H33="No",H33=""),0,IF(AND(F28=0,H33="Yes"),I33+J33,0)),IF(AND(F28=C28,H33="Yes"),I33,IF(H33="No",K33,0)))</f>
        <v>0</v>
      </c>
      <c r="N33" s="26"/>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c r="C34" s="32">
        <f>J34</f>
        <v>12</v>
      </c>
      <c r="D34" s="32">
        <v>0</v>
      </c>
      <c r="E34" s="33"/>
      <c r="F34" s="34">
        <f>IF(B34="Yes",C34,D34)</f>
        <v>0</v>
      </c>
      <c r="G34" s="35" t="s">
        <v>46</v>
      </c>
      <c r="H34" s="31"/>
      <c r="I34" s="36">
        <v>4</v>
      </c>
      <c r="J34" s="36">
        <v>12</v>
      </c>
      <c r="K34" s="36">
        <v>-12</v>
      </c>
      <c r="L34" s="37"/>
      <c r="M34" s="36">
        <f>IF(F34=0,IF(OR(H34="No",H34=""),0,IF(AND(F34=0,H34="Yes"),I34+J34,0)),IF(AND(F34=C34,H34="Yes"),I34,IF(H34="No",K34,0)))</f>
        <v>0</v>
      </c>
      <c r="N34" s="26"/>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c r="C35" s="32">
        <f>J35</f>
        <v>12</v>
      </c>
      <c r="D35" s="32">
        <v>0</v>
      </c>
      <c r="E35" s="33"/>
      <c r="F35" s="34">
        <f>IF(B35="Yes",C35,D35)</f>
        <v>0</v>
      </c>
      <c r="G35" s="35" t="s">
        <v>48</v>
      </c>
      <c r="H35" s="31"/>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c r="C36" s="34">
        <f>SUM(J36:J41)</f>
        <v>126</v>
      </c>
      <c r="D36" s="32">
        <v>0</v>
      </c>
      <c r="E36" s="33"/>
      <c r="F36" s="34">
        <f>IF(B36="Yes",C36,D36)</f>
        <v>0</v>
      </c>
      <c r="G36" s="19" t="s">
        <v>50</v>
      </c>
      <c r="H36" s="31"/>
      <c r="I36" s="36">
        <v>4</v>
      </c>
      <c r="J36" s="36">
        <v>12</v>
      </c>
      <c r="K36" s="36">
        <v>-24</v>
      </c>
      <c r="L36" s="37"/>
      <c r="M36" s="36">
        <f>IF(F36=0,IF(OR(H36="No",H36=""),0,IF(AND(F36=0,H36="Yes"),I36+J36,0)),IF(AND(F36=C36,H36="Yes"),I36,IF(H36="No",K36,0)))</f>
        <v>0</v>
      </c>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c r="I37" s="36">
        <v>10</v>
      </c>
      <c r="J37" s="36">
        <v>30</v>
      </c>
      <c r="K37" s="36">
        <v>-180</v>
      </c>
      <c r="L37" s="37"/>
      <c r="M37" s="41">
        <f>IF(F36=0,IF(H37="No",K37,IF(H37="Yes",I37+J37,IF(H37="No",K37,0))),IF(AND(F36=C36,H37="Yes"),I37,IF(H37="No",K37,0)))</f>
        <v>0</v>
      </c>
      <c r="N37" s="26"/>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c r="I38" s="36">
        <v>6</v>
      </c>
      <c r="J38" s="36">
        <v>18</v>
      </c>
      <c r="K38" s="36">
        <v>-18</v>
      </c>
      <c r="L38" s="37"/>
      <c r="M38" s="36">
        <f>IF(F36=0,IF(OR(H38="No",H38=""),0,IF(AND(F36=0,H38="Yes"),I38+J38,0)),IF(AND(F36=C36,H38="Yes"),I38,IF(H38="No",K38,0)))</f>
        <v>0</v>
      </c>
      <c r="N38" s="26"/>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c r="I39" s="36">
        <v>8</v>
      </c>
      <c r="J39" s="36">
        <v>24</v>
      </c>
      <c r="K39" s="36">
        <v>-24</v>
      </c>
      <c r="L39" s="37"/>
      <c r="M39" s="36">
        <f>IF(F36=0,IF(OR(H39="No",H39=""),0,IF(AND(F36=0,H39="Yes"),I39+J39,0)),IF(AND(F36=C36,H39="Yes"),I39,IF(H39="No",K39,0)))</f>
        <v>0</v>
      </c>
      <c r="N39" s="26"/>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c r="I41" s="36">
        <v>6</v>
      </c>
      <c r="J41" s="36">
        <v>18</v>
      </c>
      <c r="K41" s="36">
        <v>-18</v>
      </c>
      <c r="L41" s="37"/>
      <c r="M41" s="36">
        <f>IF(F36=0,IF(OR(H41="No",H41=""),0,IF(AND(F36=0,H41="Yes"),I41+J41,0)),IF(AND(F36=C36,H41="Yes"),I41,IF(H41="No",K41,0)))</f>
        <v>0</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c r="C42" s="32">
        <v>30</v>
      </c>
      <c r="D42" s="32">
        <v>0</v>
      </c>
      <c r="E42" s="33"/>
      <c r="F42" s="34">
        <f>IF(B42="Yes",C42,D42)</f>
        <v>0</v>
      </c>
      <c r="G42" s="35" t="s">
        <v>57</v>
      </c>
      <c r="H42" s="31"/>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c r="C46" s="32">
        <v>2</v>
      </c>
      <c r="D46" s="32">
        <v>0</v>
      </c>
      <c r="E46" s="33"/>
      <c r="F46" s="34">
        <f>IF(B46="Yes",C46,D46)</f>
        <v>0</v>
      </c>
      <c r="G46" s="35" t="s">
        <v>61</v>
      </c>
      <c r="H46" s="31"/>
      <c r="I46" s="36">
        <v>0</v>
      </c>
      <c r="J46" s="36">
        <v>2</v>
      </c>
      <c r="K46" s="36">
        <v>-2</v>
      </c>
      <c r="L46" s="37"/>
      <c r="M46" s="36">
        <f>IF(F46=0,IF(OR(H46="No",H46=""),0,IF(AND(F46=0,H46="Yes"),I46+J46,0)),IF(AND(F46=C46,H46="Yes"),I46,IF(H46="No",K46,0)))</f>
        <v>0</v>
      </c>
      <c r="N46" s="26"/>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c r="C47" s="32">
        <f>SUM(J47:J59)</f>
        <v>132</v>
      </c>
      <c r="D47" s="32">
        <v>0</v>
      </c>
      <c r="E47" s="33"/>
      <c r="F47" s="34">
        <f>IF(B47="Yes",C47,D47)</f>
        <v>0</v>
      </c>
      <c r="G47" s="35" t="s">
        <v>63</v>
      </c>
      <c r="H47" s="31"/>
      <c r="I47" s="36">
        <v>3</v>
      </c>
      <c r="J47" s="36">
        <v>9</v>
      </c>
      <c r="K47" s="36">
        <v>-9</v>
      </c>
      <c r="L47" s="37"/>
      <c r="M47" s="36">
        <f>IF(F47=0,IF(OR(H47="No",H47=""),0,IF(AND(F47=0,H47="Yes"),I47+J47,0)),IF(AND(F47=C47,H47="Yes"),I47,IF(H47="No",K47,0)))</f>
        <v>0</v>
      </c>
      <c r="N47" s="26"/>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c r="I50" s="36">
        <v>3</v>
      </c>
      <c r="J50" s="36">
        <v>9</v>
      </c>
      <c r="K50" s="36">
        <v>-9</v>
      </c>
      <c r="L50" s="36">
        <v>0</v>
      </c>
      <c r="M50" s="36">
        <f>IF(F47=0,IF(OR(H50="No",H50=""),0,IF(AND(F47=0,H50="Yes"),I50+J50,0)),IF(AND(F47=C47,H50="Yes"),I50,IF(H50="No",K50,0)))</f>
        <v>0</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c r="I51" s="36">
        <v>2</v>
      </c>
      <c r="J51" s="36">
        <v>6</v>
      </c>
      <c r="K51" s="36">
        <v>-6</v>
      </c>
      <c r="L51" s="37"/>
      <c r="M51" s="36">
        <f>IF(F47=0,IF(OR(H51="No",H51=""),0,IF(AND(F47=0,H51="Yes"),I51+J51,0)),IF(AND(F47=C47,H51="Yes"),I51,IF(H51="No",K51,0)))</f>
        <v>0</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c r="I52" s="36">
        <v>5</v>
      </c>
      <c r="J52" s="36">
        <v>15</v>
      </c>
      <c r="K52" s="36">
        <v>-15</v>
      </c>
      <c r="L52" s="37"/>
      <c r="M52" s="36">
        <f>IF(F47=0,IF(OR(H52="No",H52=""),0,IF(AND(F47=0,H52="Yes"),I52+J52,0)),IF(AND(F47=C47,H52="Yes"),I52,IF(H52="No",K52,0)))</f>
        <v>0</v>
      </c>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c r="I53" s="36">
        <v>4</v>
      </c>
      <c r="J53" s="36">
        <v>12</v>
      </c>
      <c r="K53" s="36">
        <v>-12</v>
      </c>
      <c r="L53" s="36">
        <v>0</v>
      </c>
      <c r="M53" s="36">
        <f>IF(F47=0,IF(OR(H53="No",H53=""),0,IF(AND(F47=0,H53="Yes"),I53+J53,0)),IF(AND(F47=C47,H53="Yes"),I53,IF(H53="No",K53,0)))</f>
        <v>0</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c r="I54" s="36">
        <v>4</v>
      </c>
      <c r="J54" s="36">
        <v>12</v>
      </c>
      <c r="K54" s="36">
        <v>-12</v>
      </c>
      <c r="L54" s="36">
        <v>0</v>
      </c>
      <c r="M54" s="36">
        <f>IF(F47=0,IF(OR(H54="No",H54=""),0,IF(AND(F47=0,H54="Yes"),I54+J54,0)),IF(AND(F47=C47,H54="Yes"),I54,IF(H54="No",K54,0)))</f>
        <v>0</v>
      </c>
      <c r="N54" s="26"/>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c r="I55" s="36">
        <v>4</v>
      </c>
      <c r="J55" s="36">
        <v>12</v>
      </c>
      <c r="K55" s="36">
        <v>-12</v>
      </c>
      <c r="L55" s="36">
        <v>0</v>
      </c>
      <c r="M55" s="36">
        <f>IF(F47=0,IF(OR(H55="No",H55=""),0,IF(AND(F47=0,H55="Yes"),I55+J55,0)),IF(AND(F47=C47,H55="Yes"),I55,IF(H55="No",K55,0)))</f>
        <v>0</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c r="I56" s="36">
        <v>4</v>
      </c>
      <c r="J56" s="36">
        <v>12</v>
      </c>
      <c r="K56" s="36">
        <v>-12</v>
      </c>
      <c r="L56" s="36">
        <v>0</v>
      </c>
      <c r="M56" s="36">
        <f>IF(F47=0,IF(OR(H56="No",H56=""),0,IF(AND(F47=0,H56="Yes"),I56+J56,0)),IF(AND(F47=C47,H56="Yes"),I56,IF(H56="No",K56,0)))</f>
        <v>0</v>
      </c>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c r="I58" s="36">
        <v>2</v>
      </c>
      <c r="J58" s="36">
        <v>6</v>
      </c>
      <c r="K58" s="36">
        <v>-6</v>
      </c>
      <c r="L58" s="37"/>
      <c r="M58" s="36">
        <f>IF(F47=0,IF(OR(H58="No",H58=""),0,IF(AND(F47=0,H58="Yes"),I58+J58,0)),IF(AND(F47=C47,H58="Yes"),I58,IF(H58="No",K58,0)))</f>
        <v>0</v>
      </c>
      <c r="N58" s="26"/>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c r="I59" s="36">
        <v>2</v>
      </c>
      <c r="J59" s="36">
        <v>6</v>
      </c>
      <c r="K59" s="36">
        <v>-6</v>
      </c>
      <c r="L59" s="36">
        <v>0</v>
      </c>
      <c r="M59" s="36">
        <f>IF(F47=0,IF(OR(H59="No",H59=""),0,IF(AND(F47=0,H59="Yes"),I59+J59,0)),IF(AND(F47=C47,H59="Yes"),I59,IF(H59="No",K59,0)))</f>
        <v>0</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c r="C60" s="32">
        <v>12</v>
      </c>
      <c r="D60" s="32">
        <v>0</v>
      </c>
      <c r="E60" s="33"/>
      <c r="F60" s="34">
        <f>IF(B60="Yes",C60,D60)</f>
        <v>0</v>
      </c>
      <c r="G60" s="35" t="s">
        <v>77</v>
      </c>
      <c r="H60" s="31"/>
      <c r="I60" s="36">
        <v>4</v>
      </c>
      <c r="J60" s="36">
        <v>12</v>
      </c>
      <c r="K60" s="36">
        <v>-12</v>
      </c>
      <c r="L60" s="37"/>
      <c r="M60" s="36">
        <f>IF(F60=0,IF(OR(H60="No",H60=""),0,IF(AND(F60=0,H60="Yes"),I60+J60,0)),IF(AND(F60=C60,H60="Yes"),I60,IF(H60="No",K60,0)))</f>
        <v>0</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73"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IF(B63="Yes",C63,D63)</f>
        <v>3</v>
      </c>
      <c r="G63" s="30" t="s">
        <v>79</v>
      </c>
      <c r="H63" s="48" t="s">
        <v>6</v>
      </c>
      <c r="I63" s="34">
        <v>1</v>
      </c>
      <c r="J63" s="34">
        <v>3</v>
      </c>
      <c r="K63" s="34">
        <v>-3</v>
      </c>
      <c r="L63" s="33"/>
      <c r="M63" s="34">
        <f>IF(F63=0,IF(OR(H63="No",H63=""),0,IF(AND(F63=0,H63="Yes"),I63+J63,0)),IF(AND(F63=C63,H63="Yes"),I63,IF(H63="No",K63,0)))</f>
        <v>1</v>
      </c>
      <c r="N63" s="49"/>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IF(B64="Yes",C64,D64)</f>
        <v>27</v>
      </c>
      <c r="G64" s="30" t="s">
        <v>81</v>
      </c>
      <c r="H64" s="48" t="s">
        <v>6</v>
      </c>
      <c r="I64" s="34">
        <v>4</v>
      </c>
      <c r="J64" s="34">
        <v>12</v>
      </c>
      <c r="K64" s="34">
        <v>-12</v>
      </c>
      <c r="L64" s="33"/>
      <c r="M64" s="34">
        <f>IF(F64=0,IF(OR(H64="No",H64=""),0,IF(AND(F64=0,H64="Yes"),I64+J64,0)),IF(AND(F64=C64,H64="Yes"),I64,IF(H64="No",K64,0)))</f>
        <v>4</v>
      </c>
      <c r="N64" s="49"/>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57" x14ac:dyDescent="0.2">
      <c r="A65" s="42"/>
      <c r="B65" s="33"/>
      <c r="C65" s="33"/>
      <c r="D65" s="33"/>
      <c r="E65" s="33"/>
      <c r="F65" s="33"/>
      <c r="G65" s="30" t="s">
        <v>82</v>
      </c>
      <c r="H65" s="48" t="s">
        <v>7</v>
      </c>
      <c r="I65" s="34">
        <v>5</v>
      </c>
      <c r="J65" s="34">
        <v>15</v>
      </c>
      <c r="K65" s="34">
        <v>-15</v>
      </c>
      <c r="L65" s="33"/>
      <c r="M65" s="34">
        <f>IF(F64=0,IF(OR(H65="No",H65=""),0,IF(AND(F64=0,H65="Yes"),I65+J65,0)),IF(AND(F64=C64,H65="Yes"),I65,IF(H65="No",K65,0)))</f>
        <v>-15</v>
      </c>
      <c r="N65" s="49" t="s">
        <v>405</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c r="C66" s="32">
        <v>9</v>
      </c>
      <c r="D66" s="32">
        <v>0</v>
      </c>
      <c r="E66" s="33"/>
      <c r="F66" s="34">
        <f>IF(B66="Yes",C66,D66)</f>
        <v>0</v>
      </c>
      <c r="G66" s="30" t="s">
        <v>84</v>
      </c>
      <c r="H66" s="48" t="s">
        <v>8</v>
      </c>
      <c r="I66" s="34">
        <v>3</v>
      </c>
      <c r="J66" s="34">
        <v>9</v>
      </c>
      <c r="K66" s="34">
        <v>-9</v>
      </c>
      <c r="L66" s="34">
        <v>0</v>
      </c>
      <c r="M66" s="34">
        <f t="shared" ref="M66:M73" si="0">IF(F66=0,IF(OR(H66="No",H66=""),0,IF(AND(F66=0,H66="Yes"),I66+J66,0)),IF(AND(F66=C66,H66="Yes"),I66,IF(H66="No",K66,0)))</f>
        <v>0</v>
      </c>
      <c r="N66" s="49" t="s">
        <v>379</v>
      </c>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IF(B67="Yes",C67,D67)</f>
        <v>0</v>
      </c>
      <c r="G67" s="46" t="s">
        <v>86</v>
      </c>
      <c r="H67" s="48"/>
      <c r="I67" s="34">
        <v>4</v>
      </c>
      <c r="J67" s="34">
        <v>12</v>
      </c>
      <c r="K67" s="34">
        <v>-12</v>
      </c>
      <c r="L67" s="33"/>
      <c r="M67" s="34">
        <f t="shared" si="0"/>
        <v>0</v>
      </c>
      <c r="N67" s="19" t="s">
        <v>381</v>
      </c>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IF(B68="Yes",C68,D68)</f>
        <v>12</v>
      </c>
      <c r="G68" s="46" t="s">
        <v>88</v>
      </c>
      <c r="H68" s="48" t="s">
        <v>6</v>
      </c>
      <c r="I68" s="34">
        <v>4</v>
      </c>
      <c r="J68" s="34">
        <v>12</v>
      </c>
      <c r="K68" s="34">
        <v>-12</v>
      </c>
      <c r="L68" s="33"/>
      <c r="M68" s="34">
        <f t="shared" si="0"/>
        <v>4</v>
      </c>
      <c r="N68" s="49"/>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IF(B69="Yes",C69,D69)</f>
        <v>9</v>
      </c>
      <c r="G69" s="30" t="s">
        <v>90</v>
      </c>
      <c r="H69" s="48" t="s">
        <v>6</v>
      </c>
      <c r="I69" s="34">
        <v>3</v>
      </c>
      <c r="J69" s="34">
        <v>9</v>
      </c>
      <c r="K69" s="34">
        <v>-9</v>
      </c>
      <c r="L69" s="33"/>
      <c r="M69" s="34">
        <f t="shared" si="0"/>
        <v>3</v>
      </c>
      <c r="N69" s="49"/>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c r="C70" s="32">
        <v>24</v>
      </c>
      <c r="D70" s="32">
        <v>0</v>
      </c>
      <c r="E70" s="33"/>
      <c r="F70" s="34">
        <f>IF(B70="Yes",C70,D70)</f>
        <v>0</v>
      </c>
      <c r="G70" s="30" t="s">
        <v>92</v>
      </c>
      <c r="H70" s="48" t="s">
        <v>8</v>
      </c>
      <c r="I70" s="34">
        <v>8</v>
      </c>
      <c r="J70" s="34">
        <v>24</v>
      </c>
      <c r="K70" s="34">
        <v>-120</v>
      </c>
      <c r="L70" s="33"/>
      <c r="M70" s="34">
        <f t="shared" si="0"/>
        <v>0</v>
      </c>
      <c r="N70" s="19" t="s">
        <v>380</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0"/>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IF(B72="Yes",C72,D72)</f>
        <v>0</v>
      </c>
      <c r="G72" s="30" t="s">
        <v>96</v>
      </c>
      <c r="H72" s="48" t="s">
        <v>8</v>
      </c>
      <c r="I72" s="34">
        <v>5</v>
      </c>
      <c r="J72" s="34">
        <v>15</v>
      </c>
      <c r="K72" s="34">
        <v>-15</v>
      </c>
      <c r="L72" s="33"/>
      <c r="M72" s="34">
        <f t="shared" si="0"/>
        <v>0</v>
      </c>
      <c r="N72" s="49" t="s">
        <v>379</v>
      </c>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IF(B73="Yes",C73,D73)</f>
        <v>54</v>
      </c>
      <c r="G73" s="30" t="s">
        <v>98</v>
      </c>
      <c r="H73" s="48" t="s">
        <v>6</v>
      </c>
      <c r="I73" s="34">
        <v>3</v>
      </c>
      <c r="J73" s="34">
        <v>9</v>
      </c>
      <c r="K73" s="34">
        <v>-9</v>
      </c>
      <c r="L73" s="33"/>
      <c r="M73" s="34">
        <f t="shared" si="0"/>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t="s">
        <v>7</v>
      </c>
      <c r="I74" s="34">
        <v>4</v>
      </c>
      <c r="J74" s="34">
        <v>12</v>
      </c>
      <c r="K74" s="34">
        <v>-12</v>
      </c>
      <c r="L74" s="33"/>
      <c r="M74" s="34">
        <f>IF(F73=0,IF(OR(H74="No",H74=""),0,IF(AND(F73=0,H74="Yes"),I74+J74,0)),IF(AND(F73=C73,H74="Yes"),I74,IF(H74="No",K74,0)))</f>
        <v>-12</v>
      </c>
      <c r="N74" s="49" t="s">
        <v>404</v>
      </c>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t="s">
        <v>6</v>
      </c>
      <c r="I75" s="34">
        <v>3</v>
      </c>
      <c r="J75" s="34">
        <v>9</v>
      </c>
      <c r="K75" s="34">
        <v>-9</v>
      </c>
      <c r="L75" s="33"/>
      <c r="M75" s="34">
        <f>IF(F73=0,IF(OR(H75="No",H75=""),0,IF(AND(F73=0,H75="Yes"),I75+J75,0)),IF(AND(F73=C73,H75="Yes"),I75,IF(H75="No",K75,0)))</f>
        <v>3</v>
      </c>
      <c r="N75" s="49" t="s">
        <v>403</v>
      </c>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t="s">
        <v>6</v>
      </c>
      <c r="I76" s="34">
        <v>4</v>
      </c>
      <c r="J76" s="34">
        <v>12</v>
      </c>
      <c r="K76" s="34">
        <v>-12</v>
      </c>
      <c r="L76" s="33"/>
      <c r="M76" s="34">
        <f>IF(F73=0,IF(OR(H76="No",H76=""),0,IF(AND(F73=0,H76="Yes"),I76+J76,0)),IF(AND(F73=C73,H76="Yes"),I76,IF(H76="No",K76,0)))</f>
        <v>4</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7</v>
      </c>
      <c r="I77" s="34">
        <v>4</v>
      </c>
      <c r="J77" s="34">
        <v>12</v>
      </c>
      <c r="K77" s="34">
        <v>-12</v>
      </c>
      <c r="L77" s="33"/>
      <c r="M77" s="34">
        <f>IF(F73=0,IF(OR(H77="No",H77=""),0,IF(AND(F73=0,H77="Yes"),I77+J77,0)),IF(AND(F73=C73,H77="Yes"),I77,IF(H77="No",K77,0)))</f>
        <v>-12</v>
      </c>
      <c r="N77" s="49" t="s">
        <v>377</v>
      </c>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74"/>
      <c r="B80" s="74"/>
      <c r="C80" s="74"/>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66</v>
      </c>
      <c r="H81" s="59" t="s">
        <v>107</v>
      </c>
      <c r="I81" s="3">
        <f>SUM(I13:I15,I17:I24)+IF(AND(B15="Yes",H16="N/A"),L16,I16)+IF(AND(B25="Yes",H25="N/A"),L25,I25)</f>
        <v>30</v>
      </c>
      <c r="J81" s="2">
        <f>SUM(J14:J15,J17:J23,C24,C25)+IF(H16="N/A",L16,0)+IF(H25="N/A",L25-J25,0)</f>
        <v>87</v>
      </c>
      <c r="M81" s="2">
        <f>SUM(M13:M25)</f>
        <v>-18</v>
      </c>
    </row>
    <row r="82" spans="1:15" x14ac:dyDescent="0.2">
      <c r="B82" s="54"/>
      <c r="D82" s="59" t="s">
        <v>108</v>
      </c>
      <c r="E82" s="2">
        <f>SUM(C28,C34:C36,C42,C47,C60)+IF(H40="N/A",L40-J40,0)+IF(H43="N/A",L43-J43,0)+IF(H44="N/A",L44-J44,0)+IF(H48="N/A",L48-J48,0)+IF(H50="N/A",L50-J50,0)+IF(H53="N/A",L53-J53,0)+IF(H54="N/A",L54-J54)+IF(H55="N/A",L55-J55,0)+IF(H56="N/A",L56-J56,0)+IF(H57="N/A",L57-J57,0)+IF(H59="N/A",L59-J59,0)</f>
        <v>378</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59" t="s">
        <v>109</v>
      </c>
      <c r="I82" s="3">
        <f>SUM(I28:I39,I41:I42,I45,I47,I49,I51:I52,I58,I60)+IF(H40="N/A",0,I40)+IF(H43="N/A",0,I43)+IF(H44="N/A",0,I44)+IF(H48="N/A",0,I48)+IF(H50="N/A",0,I50)+IF(H53="N/A",0,I53)+IF(H54="N/A",0,I54)+IF(H55="N/A",0,I55)+IF(H56="N/A",0,I56)+IF(H57="N/A",0,I57)+IF(H59="N/A",0,I59)</f>
        <v>118</v>
      </c>
      <c r="J82" s="2">
        <f>SUM(J28:J45,J47:J60)-IF(H40="N/A",J40,0)-IF(H43="N/A",J43,0)-IF(H44="N/A",J44,0)-IF(H48="N/A",J48,0)-IF(H50="N/A",J50,0)-IF(H53="N/A",J53,0)-IF(H54="N/A",J54)-IF(H55="N/A",J55,0)-IF(H56="N/A",J56,0)-IF(H57="N/A",J57,0)-IF(H59="N/A",J59,0)</f>
        <v>378</v>
      </c>
      <c r="M82" s="2">
        <f>SUM(M28:M45,M47:M60)</f>
        <v>0</v>
      </c>
    </row>
    <row r="83" spans="1:15" x14ac:dyDescent="0.2">
      <c r="B83" s="54"/>
      <c r="D83" s="60" t="s">
        <v>110</v>
      </c>
      <c r="E83" s="2">
        <f>SUM(C63:C64,C66:C73)+IF(H66="N/A",L66-J66,0)+IF(H71="N/A",L71-J71,0)</f>
        <v>156</v>
      </c>
      <c r="F83" s="2">
        <f>SUM(F63:F64,F66:F73)+IF(H66="N/A",L66-J66,0)+IF(H71="N/A",L71-J71,0)</f>
        <v>84</v>
      </c>
      <c r="G83" s="3"/>
      <c r="H83" s="60" t="s">
        <v>111</v>
      </c>
      <c r="I83" s="3">
        <f>SUM(I63:I65,I67:I70,I72:I77)+IF(AND(B66="Yes",H66="N/A"),L66,I66)+IF(AND(B71="Yes",H71="N/A"),L71,I71)</f>
        <v>59</v>
      </c>
      <c r="J83" s="2">
        <f>SUM(J63:J65,J67:J70,J72:J77)+IF(AND(B66="Yes",H66="N/A"),L66,J66)+IF(AND(B71="Yes",H71="N/A"),L71,J71)</f>
        <v>177</v>
      </c>
      <c r="M83" s="2">
        <f>SUM(M63:M77)</f>
        <v>-17</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465</v>
      </c>
      <c r="D86" s="2"/>
      <c r="E86" s="1">
        <f>IF(F86&gt;0,ROUND(((100*F86/J86)+F12+F46),0),0)</f>
        <v>0</v>
      </c>
      <c r="F86" s="1">
        <f>IF(AND(B28="",B34="",B35="",B36="",B42="",B47="",B60=""),0,SUM(F81,F82))</f>
        <v>0</v>
      </c>
      <c r="G86" s="59" t="s">
        <v>120</v>
      </c>
      <c r="H86" s="1">
        <v>25</v>
      </c>
      <c r="I86" s="2">
        <f>I81+I82</f>
        <v>148</v>
      </c>
      <c r="J86" s="3">
        <f>I81+I82+J81+J82</f>
        <v>613</v>
      </c>
      <c r="L86" s="1">
        <f>IF(M86=0,0,ROUND(((100*M86/J86)+M12+M46),0))</f>
        <v>0</v>
      </c>
      <c r="M86" s="1">
        <f>IF(AND(H28="",H29="",H30="",H31="",H32="",H33="",H34="",H35="",H36="",H37="",H38="",H39="",H40="",H41="",H42="",H43="",H44="",H45="",H47="",H48="",H49="",H50="",H51="",H52="",H53="",H54="",H55="",H56="",H57="",H58="",H59="",H60=""),0,SUM(M81,M82))</f>
        <v>0</v>
      </c>
    </row>
    <row r="87" spans="1:15" x14ac:dyDescent="0.2">
      <c r="A87" s="59" t="s">
        <v>121</v>
      </c>
      <c r="B87" s="1">
        <v>75</v>
      </c>
      <c r="C87" s="2">
        <f>SUM(C14:C15,C17:C19,C24,C25,C63:C64,C66:C73)+IF(H16="N/A",L16,0)+IF(H25="N/A",L25-J25,0)+IF(H66="N/A",L66-J66,0)+IF(H71="N/A",L71-J71,0)</f>
        <v>243</v>
      </c>
      <c r="D87" s="2"/>
      <c r="E87" s="1">
        <f>IF(F87&gt;0,ROUND(((100*F87/J87)+F12),0),0)</f>
        <v>42</v>
      </c>
      <c r="F87" s="1">
        <f>IF(AND(B63="",B64="",B66="",B67="",B68="",B69="",B70="",B71="",B72="",B73=""),0,SUM(F81,F83))</f>
        <v>150</v>
      </c>
      <c r="G87" s="59" t="s">
        <v>121</v>
      </c>
      <c r="H87" s="1">
        <v>25</v>
      </c>
      <c r="I87" s="1">
        <f>I81+I83</f>
        <v>89</v>
      </c>
      <c r="J87" s="3">
        <f>I81+I83+J81+J83</f>
        <v>353</v>
      </c>
      <c r="L87" s="1">
        <f>IF(M87=0,0,ROUND(((100*M87/J87)+M12),0))</f>
        <v>-10</v>
      </c>
      <c r="M87" s="1">
        <f>IF(AND(H63="",H64="",H65="",H66="",H67="",H68="",H69="",H70="",H71="",H72="",H73="",H74="",H75="",H76="",H77=""),0,SUM(M81,M83))</f>
        <v>-35</v>
      </c>
    </row>
    <row r="88" spans="1:15" x14ac:dyDescent="0.2">
      <c r="E88" s="67"/>
    </row>
    <row r="91" spans="1:15" x14ac:dyDescent="0.2">
      <c r="F91" s="4"/>
      <c r="H91" s="2" t="s">
        <v>122</v>
      </c>
    </row>
    <row r="92" spans="1:15" x14ac:dyDescent="0.2">
      <c r="G92" s="59" t="s">
        <v>120</v>
      </c>
      <c r="H92" s="1">
        <f>IF(E86+L86&lt;0,0,IF(E86+L86&gt;100,100,E86+L86))</f>
        <v>0</v>
      </c>
    </row>
    <row r="93" spans="1:15" x14ac:dyDescent="0.2">
      <c r="G93" s="59" t="s">
        <v>121</v>
      </c>
      <c r="H93" s="1">
        <f>IF((E87+L87)&lt;0,0,IF(E87+L87&gt;100,100,E87+L87))</f>
        <v>32</v>
      </c>
    </row>
    <row r="94" spans="1:15" x14ac:dyDescent="0.2">
      <c r="O94" s="1"/>
    </row>
    <row r="95" spans="1:15" x14ac:dyDescent="0.2">
      <c r="C95" s="68"/>
      <c r="F95" s="68"/>
      <c r="I95" s="1"/>
      <c r="J95" s="1"/>
    </row>
    <row r="96" spans="1:15" x14ac:dyDescent="0.2">
      <c r="C96" s="68"/>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28:H60 H63:H77">
      <formula1>$J$9:$L$9</formula1>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419</v>
      </c>
      <c r="C1" s="101"/>
      <c r="D1" s="101"/>
      <c r="E1" s="101"/>
      <c r="F1" s="101"/>
      <c r="G1" s="101"/>
    </row>
    <row r="2" spans="1:17" x14ac:dyDescent="0.2">
      <c r="A2" s="76" t="s">
        <v>1</v>
      </c>
      <c r="B2" s="100" t="s">
        <v>390</v>
      </c>
      <c r="C2" s="101"/>
      <c r="D2" s="101"/>
      <c r="E2" s="101"/>
      <c r="F2" s="101"/>
      <c r="G2" s="101"/>
    </row>
    <row r="3" spans="1:17" x14ac:dyDescent="0.2">
      <c r="A3" s="76" t="s">
        <v>2</v>
      </c>
      <c r="B3" s="100" t="s">
        <v>389</v>
      </c>
      <c r="C3" s="101"/>
      <c r="D3" s="101"/>
      <c r="E3" s="101"/>
      <c r="F3" s="101"/>
      <c r="G3" s="101"/>
      <c r="N3" s="5"/>
    </row>
    <row r="4" spans="1:17" x14ac:dyDescent="0.2">
      <c r="A4" s="76" t="s">
        <v>3</v>
      </c>
      <c r="B4" s="100" t="s">
        <v>388</v>
      </c>
      <c r="C4" s="101"/>
      <c r="D4" s="101"/>
      <c r="E4" s="101"/>
      <c r="F4" s="101"/>
      <c r="G4" s="101"/>
    </row>
    <row r="5" spans="1:17" x14ac:dyDescent="0.2">
      <c r="A5" s="76" t="s">
        <v>4</v>
      </c>
      <c r="B5" s="100" t="s">
        <v>388</v>
      </c>
      <c r="C5" s="101"/>
      <c r="D5" s="101"/>
      <c r="E5" s="101"/>
      <c r="F5" s="101"/>
      <c r="G5" s="101"/>
    </row>
    <row r="7" spans="1:17" ht="23.25" x14ac:dyDescent="0.2">
      <c r="A7" s="96" t="s">
        <v>5</v>
      </c>
      <c r="B7" s="97"/>
      <c r="C7" s="97"/>
      <c r="D7" s="97"/>
      <c r="E7" s="97"/>
      <c r="F7" s="97"/>
      <c r="G7" s="97"/>
      <c r="H7" s="6">
        <f>IF(AND(H92=0,H93=0),0,IF(AND(H92&gt;0,H93&gt;0),((H92+H93)/2),IF(H93&gt;0,H93,H92)))</f>
        <v>43</v>
      </c>
    </row>
    <row r="8" spans="1:17" ht="12" customHeight="1" x14ac:dyDescent="0.2">
      <c r="A8" s="71"/>
      <c r="B8" s="72"/>
      <c r="C8" s="72"/>
      <c r="D8" s="72"/>
      <c r="E8" s="72"/>
      <c r="F8" s="72"/>
      <c r="G8" s="72"/>
      <c r="H8" s="6"/>
    </row>
    <row r="9" spans="1:17" ht="7.5" customHeight="1" x14ac:dyDescent="0.2">
      <c r="B9" s="9"/>
      <c r="J9" s="2" t="s">
        <v>6</v>
      </c>
      <c r="K9" s="2" t="s">
        <v>7</v>
      </c>
      <c r="L9" s="2" t="s">
        <v>8</v>
      </c>
    </row>
    <row r="10" spans="1:17" ht="63" x14ac:dyDescent="0.2">
      <c r="A10" s="73" t="s">
        <v>9</v>
      </c>
      <c r="B10" s="11" t="s">
        <v>10</v>
      </c>
      <c r="C10" s="12" t="s">
        <v>6</v>
      </c>
      <c r="D10" s="13" t="s">
        <v>7</v>
      </c>
      <c r="E10" s="14" t="s">
        <v>8</v>
      </c>
      <c r="F10" s="13" t="s">
        <v>11</v>
      </c>
      <c r="G10" s="73"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c r="C12" s="21">
        <v>2</v>
      </c>
      <c r="D12" s="21">
        <v>0</v>
      </c>
      <c r="E12" s="22"/>
      <c r="F12" s="23">
        <f>IF(B12="Yes",C12,D12)</f>
        <v>0</v>
      </c>
      <c r="G12" s="19" t="s">
        <v>18</v>
      </c>
      <c r="H12" s="20"/>
      <c r="I12" s="24">
        <v>0</v>
      </c>
      <c r="J12" s="24">
        <v>2</v>
      </c>
      <c r="K12" s="24">
        <v>-2</v>
      </c>
      <c r="L12" s="25"/>
      <c r="M12" s="24">
        <f>IF(F12=0,IF(OR(H12="No",H12=""),0,IF(AND(F12=0,H12="Yes"),I12+J12,0)),IF(AND(F12=C12,H12="Yes"),I12,IF(H12="No",K12,0)))</f>
        <v>0</v>
      </c>
      <c r="N12" s="26"/>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c r="I13" s="24">
        <v>1</v>
      </c>
      <c r="J13" s="24"/>
      <c r="K13" s="24">
        <v>0</v>
      </c>
      <c r="L13" s="25"/>
      <c r="M13" s="24">
        <f>IF(H13="Yes",I13,(IF(H13="No",K13,0)))</f>
        <v>0</v>
      </c>
      <c r="N13" s="26" t="s">
        <v>399</v>
      </c>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7</v>
      </c>
      <c r="C14" s="32">
        <v>3</v>
      </c>
      <c r="D14" s="32">
        <v>0</v>
      </c>
      <c r="E14" s="33"/>
      <c r="F14" s="34">
        <f>IF(B14="Yes",C14,D14)</f>
        <v>0</v>
      </c>
      <c r="G14" s="35" t="s">
        <v>20</v>
      </c>
      <c r="H14" s="31" t="s">
        <v>7</v>
      </c>
      <c r="I14" s="36">
        <v>1</v>
      </c>
      <c r="J14" s="36">
        <v>3</v>
      </c>
      <c r="K14" s="36">
        <v>-3</v>
      </c>
      <c r="L14" s="37"/>
      <c r="M14" s="36">
        <f>IF(F14=0,IF(OR(H14="No",H14=""),0,IF(AND(F14=0,H14="Yes"),I14+J14,0)),IF(AND(F14=C14,H14="Yes"),I14,IF(H14="No",K14,0)))</f>
        <v>0</v>
      </c>
      <c r="N14" s="26"/>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IF(B15="Yes",C15,D15)</f>
        <v>0</v>
      </c>
      <c r="G15" s="19" t="s">
        <v>22</v>
      </c>
      <c r="H15" s="31" t="s">
        <v>8</v>
      </c>
      <c r="I15" s="38">
        <v>2</v>
      </c>
      <c r="J15" s="38">
        <v>6</v>
      </c>
      <c r="K15" s="38">
        <v>-6</v>
      </c>
      <c r="L15" s="37"/>
      <c r="M15" s="36">
        <f>IF(F15=0,IF(OR(H15="No",H15=""),0,IF(AND(F15=0,H15="Yes"),I15+J15,0)),IF(AND(F15=C15,H15="Yes"),I15,IF(H15="No",K15,0)))</f>
        <v>0</v>
      </c>
      <c r="N15" s="26" t="s">
        <v>418</v>
      </c>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t="s">
        <v>418</v>
      </c>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IF(B17="Yes",C17,D17)</f>
        <v>3</v>
      </c>
      <c r="G17" s="35" t="s">
        <v>24</v>
      </c>
      <c r="H17" s="26" t="s">
        <v>6</v>
      </c>
      <c r="I17" s="36">
        <v>1</v>
      </c>
      <c r="J17" s="36">
        <v>3</v>
      </c>
      <c r="K17" s="36">
        <v>-3</v>
      </c>
      <c r="L17" s="37"/>
      <c r="M17" s="36">
        <f>IF(F17=0,IF(OR(H17="No",H17=""),0,IF(AND(F17=0,H17="Yes"),I17+J17,0)),IF(AND(F17=C17,H17="Yes"),I17,IF(H17="No",K17,0)))</f>
        <v>1</v>
      </c>
      <c r="N17" s="26"/>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7</v>
      </c>
      <c r="C18" s="32">
        <v>6</v>
      </c>
      <c r="D18" s="32">
        <v>0</v>
      </c>
      <c r="E18" s="33"/>
      <c r="F18" s="34">
        <f>IF(B18="Yes",C18,D18)</f>
        <v>0</v>
      </c>
      <c r="G18" s="35" t="s">
        <v>25</v>
      </c>
      <c r="H18" s="31" t="s">
        <v>7</v>
      </c>
      <c r="I18" s="36">
        <v>2</v>
      </c>
      <c r="J18" s="36">
        <v>6</v>
      </c>
      <c r="K18" s="36">
        <v>-6</v>
      </c>
      <c r="L18" s="37"/>
      <c r="M18" s="36">
        <f>IF(F18=0,IF(OR(H18="No",H18=""),0,IF(AND(F18=0,H18="Yes"),I18+J18,0)),IF(AND(F18=C18,H18="Yes"),I18,IF(H18="No",K18,0)))</f>
        <v>0</v>
      </c>
      <c r="N18" s="26"/>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IF(B19="Yes",C19,D19)</f>
        <v>60</v>
      </c>
      <c r="G19" s="19" t="s">
        <v>27</v>
      </c>
      <c r="H19" s="31" t="s">
        <v>7</v>
      </c>
      <c r="I19" s="36">
        <v>4</v>
      </c>
      <c r="J19" s="36">
        <v>12</v>
      </c>
      <c r="K19" s="36">
        <v>-12</v>
      </c>
      <c r="L19" s="37"/>
      <c r="M19" s="36">
        <f>IF(F19=0,IF(OR(H19="No",H19=""),0,IF(AND(F19=0,H19="Yes"),I19+J19,0)),IF(AND(F19=C19,H19="Yes"),I19,IF(H19="No",K19,0)))</f>
        <v>-12</v>
      </c>
      <c r="N19" s="26"/>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c r="I21" s="36">
        <v>4</v>
      </c>
      <c r="J21" s="36">
        <v>12</v>
      </c>
      <c r="K21" s="36">
        <v>-12</v>
      </c>
      <c r="L21" s="37"/>
      <c r="M21" s="36">
        <f>IF(F19=0,IF(OR(H21="No",H21=""),0,IF(AND(F19=0,H21="Yes"),I21+J21,0)),IF(AND(F19=C19,H21="Yes"),I21,IF(H21="No",K21,0)))</f>
        <v>0</v>
      </c>
      <c r="N21" s="26" t="s">
        <v>384</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c r="I23" s="36">
        <v>4</v>
      </c>
      <c r="J23" s="36">
        <v>12</v>
      </c>
      <c r="K23" s="36">
        <v>-12</v>
      </c>
      <c r="L23" s="37"/>
      <c r="M23" s="36">
        <f>IF(F19=0,IF(OR(H23="No",H23=""),0,IF(AND(F19=0,H23="Yes"),I23+J23,0)),IF(AND(F19=C19,H23="Yes"),I23,IF(H23="No",K23,0)))</f>
        <v>0</v>
      </c>
      <c r="N23" s="26" t="s">
        <v>383</v>
      </c>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7</v>
      </c>
      <c r="C24" s="34">
        <v>9</v>
      </c>
      <c r="D24" s="34">
        <v>0</v>
      </c>
      <c r="E24" s="34"/>
      <c r="F24" s="34">
        <f>IF(B24="Yes",C24,D24)</f>
        <v>0</v>
      </c>
      <c r="G24" s="19" t="s">
        <v>33</v>
      </c>
      <c r="H24" s="31" t="s">
        <v>7</v>
      </c>
      <c r="I24" s="36">
        <v>3</v>
      </c>
      <c r="J24" s="36">
        <v>9</v>
      </c>
      <c r="K24" s="36">
        <v>-9</v>
      </c>
      <c r="L24" s="37"/>
      <c r="M24" s="36">
        <f>IF(F24=0,IF(OR(H24="No",H24=""),0,IF(AND(F24=0,H24="Yes"),I24+J24,0)),IF(AND(F24=C24,H24="Yes"),I24,IF(H24="No",K24,0)))</f>
        <v>0</v>
      </c>
      <c r="N24" s="43"/>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6</v>
      </c>
      <c r="C25" s="32">
        <v>0</v>
      </c>
      <c r="D25" s="32">
        <v>0</v>
      </c>
      <c r="E25" s="33"/>
      <c r="F25" s="34">
        <f>IF(B25="Yes",C25,D25)</f>
        <v>0</v>
      </c>
      <c r="G25" s="35" t="s">
        <v>35</v>
      </c>
      <c r="H25" s="31" t="s">
        <v>8</v>
      </c>
      <c r="I25" s="36">
        <v>0</v>
      </c>
      <c r="J25" s="36">
        <v>0</v>
      </c>
      <c r="K25" s="36">
        <v>-111</v>
      </c>
      <c r="L25" s="36">
        <v>0</v>
      </c>
      <c r="M25" s="41">
        <f>IF(F25=0,IF(H25="No",K25,IF(H25="Yes",I25+J25,IF(H25="No",K25,0))),IF(AND(F25=C25,H25="Yes"),I25,IF(H25="No",K25,0)))</f>
        <v>0</v>
      </c>
      <c r="N25" s="26" t="s">
        <v>417</v>
      </c>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73" t="s">
        <v>37</v>
      </c>
      <c r="B27" s="44"/>
      <c r="C27" s="22"/>
      <c r="D27" s="22"/>
      <c r="E27" s="22"/>
      <c r="F27" s="22"/>
      <c r="G27" s="45"/>
      <c r="H27" s="45"/>
      <c r="I27" s="22"/>
      <c r="J27" s="22"/>
      <c r="K27" s="22"/>
      <c r="L27" s="22"/>
      <c r="M27" s="22"/>
      <c r="N27" s="28"/>
      <c r="P27" s="29"/>
      <c r="Q27" s="3"/>
    </row>
    <row r="28" spans="1:17" ht="40.5" customHeight="1" x14ac:dyDescent="0.2">
      <c r="A28" s="30" t="s">
        <v>38</v>
      </c>
      <c r="B28" s="31"/>
      <c r="C28" s="32">
        <v>54</v>
      </c>
      <c r="D28" s="32">
        <v>0</v>
      </c>
      <c r="E28" s="33"/>
      <c r="F28" s="34">
        <f>IF(B28="Yes",C28,D28)</f>
        <v>0</v>
      </c>
      <c r="G28" s="35" t="s">
        <v>39</v>
      </c>
      <c r="H28" s="31"/>
      <c r="I28" s="36">
        <v>3</v>
      </c>
      <c r="J28" s="36">
        <v>9</v>
      </c>
      <c r="K28" s="36">
        <v>-9</v>
      </c>
      <c r="L28" s="37"/>
      <c r="M28" s="36">
        <f>IF(F28=0,IF(OR(H28="No",H28=""),0,IF(AND(F28=0,H28="Yes"),I28+J28,0)),IF(AND(F28=C28,H28="Yes"),I28,IF(H28="No",K28,0)))</f>
        <v>0</v>
      </c>
      <c r="N28" s="26"/>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c r="I29" s="36">
        <v>3</v>
      </c>
      <c r="J29" s="36">
        <v>9</v>
      </c>
      <c r="K29" s="36">
        <v>-9</v>
      </c>
      <c r="L29" s="37"/>
      <c r="M29" s="36">
        <f>IF(F28=0,IF(OR(H29="No",H29=""),0,IF(AND(F28=0,H29="Yes"),I29+J29,0)),IF(AND(F28=C28,H29="Yes"),I29,IF(H29="No",K29,0)))</f>
        <v>0</v>
      </c>
      <c r="N29" s="26"/>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c r="I30" s="36">
        <v>3</v>
      </c>
      <c r="J30" s="36">
        <v>9</v>
      </c>
      <c r="K30" s="36">
        <v>-9</v>
      </c>
      <c r="L30" s="37"/>
      <c r="M30" s="36">
        <f>IF(F28=0,IF(OR(H30="No",H30=""),0,IF(AND(F28=0,H30="Yes"),I30+J30,0)),IF(AND(F28=C28,H30="Yes"),I30,IF(H30="No",K30,0)))</f>
        <v>0</v>
      </c>
      <c r="N30" s="26"/>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c r="I31" s="36">
        <v>3</v>
      </c>
      <c r="J31" s="36">
        <v>9</v>
      </c>
      <c r="K31" s="36">
        <v>-9</v>
      </c>
      <c r="L31" s="37"/>
      <c r="M31" s="36">
        <f>IF(F28=0,IF(OR(H31="No",H31=""),0,IF(AND(F28=0,H31="Yes"),I31+J31,0)),IF(AND(F28=C28,H31="Yes"),I31,IF(H31="No",K31,0)))</f>
        <v>0</v>
      </c>
      <c r="N31" s="26"/>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c r="I33" s="36">
        <v>3</v>
      </c>
      <c r="J33" s="36">
        <v>9</v>
      </c>
      <c r="K33" s="36">
        <v>-9</v>
      </c>
      <c r="L33" s="37"/>
      <c r="M33" s="36">
        <f>IF(F28=0,IF(OR(H33="No",H33=""),0,IF(AND(F28=0,H33="Yes"),I33+J33,0)),IF(AND(F28=C28,H33="Yes"),I33,IF(H33="No",K33,0)))</f>
        <v>0</v>
      </c>
      <c r="N33" s="26"/>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c r="C34" s="32">
        <f>J34</f>
        <v>12</v>
      </c>
      <c r="D34" s="32">
        <v>0</v>
      </c>
      <c r="E34" s="33"/>
      <c r="F34" s="34">
        <f>IF(B34="Yes",C34,D34)</f>
        <v>0</v>
      </c>
      <c r="G34" s="35" t="s">
        <v>46</v>
      </c>
      <c r="H34" s="31"/>
      <c r="I34" s="36">
        <v>4</v>
      </c>
      <c r="J34" s="36">
        <v>12</v>
      </c>
      <c r="K34" s="36">
        <v>-12</v>
      </c>
      <c r="L34" s="37"/>
      <c r="M34" s="36">
        <f>IF(F34=0,IF(OR(H34="No",H34=""),0,IF(AND(F34=0,H34="Yes"),I34+J34,0)),IF(AND(F34=C34,H34="Yes"),I34,IF(H34="No",K34,0)))</f>
        <v>0</v>
      </c>
      <c r="N34" s="26"/>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c r="C35" s="32">
        <f>J35</f>
        <v>12</v>
      </c>
      <c r="D35" s="32">
        <v>0</v>
      </c>
      <c r="E35" s="33"/>
      <c r="F35" s="34">
        <f>IF(B35="Yes",C35,D35)</f>
        <v>0</v>
      </c>
      <c r="G35" s="35" t="s">
        <v>48</v>
      </c>
      <c r="H35" s="31"/>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c r="C36" s="34">
        <f>SUM(J36:J41)</f>
        <v>126</v>
      </c>
      <c r="D36" s="32">
        <v>0</v>
      </c>
      <c r="E36" s="33"/>
      <c r="F36" s="34">
        <f>IF(B36="Yes",C36,D36)</f>
        <v>0</v>
      </c>
      <c r="G36" s="19" t="s">
        <v>50</v>
      </c>
      <c r="H36" s="31"/>
      <c r="I36" s="36">
        <v>4</v>
      </c>
      <c r="J36" s="36">
        <v>12</v>
      </c>
      <c r="K36" s="36">
        <v>-24</v>
      </c>
      <c r="L36" s="37"/>
      <c r="M36" s="36">
        <f>IF(F36=0,IF(OR(H36="No",H36=""),0,IF(AND(F36=0,H36="Yes"),I36+J36,0)),IF(AND(F36=C36,H36="Yes"),I36,IF(H36="No",K36,0)))</f>
        <v>0</v>
      </c>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c r="I37" s="36">
        <v>10</v>
      </c>
      <c r="J37" s="36">
        <v>30</v>
      </c>
      <c r="K37" s="36">
        <v>-180</v>
      </c>
      <c r="L37" s="37"/>
      <c r="M37" s="41">
        <f>IF(F36=0,IF(H37="No",K37,IF(H37="Yes",I37+J37,IF(H37="No",K37,0))),IF(AND(F36=C36,H37="Yes"),I37,IF(H37="No",K37,0)))</f>
        <v>0</v>
      </c>
      <c r="N37" s="26"/>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c r="I38" s="36">
        <v>6</v>
      </c>
      <c r="J38" s="36">
        <v>18</v>
      </c>
      <c r="K38" s="36">
        <v>-18</v>
      </c>
      <c r="L38" s="37"/>
      <c r="M38" s="36">
        <f>IF(F36=0,IF(OR(H38="No",H38=""),0,IF(AND(F36=0,H38="Yes"),I38+J38,0)),IF(AND(F36=C36,H38="Yes"),I38,IF(H38="No",K38,0)))</f>
        <v>0</v>
      </c>
      <c r="N38" s="26"/>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c r="I39" s="36">
        <v>8</v>
      </c>
      <c r="J39" s="36">
        <v>24</v>
      </c>
      <c r="K39" s="36">
        <v>-24</v>
      </c>
      <c r="L39" s="37"/>
      <c r="M39" s="36">
        <f>IF(F36=0,IF(OR(H39="No",H39=""),0,IF(AND(F36=0,H39="Yes"),I39+J39,0)),IF(AND(F36=C36,H39="Yes"),I39,IF(H39="No",K39,0)))</f>
        <v>0</v>
      </c>
      <c r="N39" s="26"/>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c r="I41" s="36">
        <v>6</v>
      </c>
      <c r="J41" s="36">
        <v>18</v>
      </c>
      <c r="K41" s="36">
        <v>-18</v>
      </c>
      <c r="L41" s="37"/>
      <c r="M41" s="36">
        <f>IF(F36=0,IF(OR(H41="No",H41=""),0,IF(AND(F36=0,H41="Yes"),I41+J41,0)),IF(AND(F36=C36,H41="Yes"),I41,IF(H41="No",K41,0)))</f>
        <v>0</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c r="C42" s="32">
        <v>30</v>
      </c>
      <c r="D42" s="32">
        <v>0</v>
      </c>
      <c r="E42" s="33"/>
      <c r="F42" s="34">
        <f>IF(B42="Yes",C42,D42)</f>
        <v>0</v>
      </c>
      <c r="G42" s="35" t="s">
        <v>57</v>
      </c>
      <c r="H42" s="31"/>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c r="C46" s="32">
        <v>2</v>
      </c>
      <c r="D46" s="32">
        <v>0</v>
      </c>
      <c r="E46" s="33"/>
      <c r="F46" s="34">
        <f>IF(B46="Yes",C46,D46)</f>
        <v>0</v>
      </c>
      <c r="G46" s="35" t="s">
        <v>61</v>
      </c>
      <c r="H46" s="31"/>
      <c r="I46" s="36">
        <v>0</v>
      </c>
      <c r="J46" s="36">
        <v>2</v>
      </c>
      <c r="K46" s="36">
        <v>-2</v>
      </c>
      <c r="L46" s="37"/>
      <c r="M46" s="36">
        <f>IF(F46=0,IF(OR(H46="No",H46=""),0,IF(AND(F46=0,H46="Yes"),I46+J46,0)),IF(AND(F46=C46,H46="Yes"),I46,IF(H46="No",K46,0)))</f>
        <v>0</v>
      </c>
      <c r="N46" s="26"/>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c r="C47" s="32">
        <f>SUM(J47:J59)</f>
        <v>132</v>
      </c>
      <c r="D47" s="32">
        <v>0</v>
      </c>
      <c r="E47" s="33"/>
      <c r="F47" s="34">
        <f>IF(B47="Yes",C47,D47)</f>
        <v>0</v>
      </c>
      <c r="G47" s="35" t="s">
        <v>63</v>
      </c>
      <c r="H47" s="31"/>
      <c r="I47" s="36">
        <v>3</v>
      </c>
      <c r="J47" s="36">
        <v>9</v>
      </c>
      <c r="K47" s="36">
        <v>-9</v>
      </c>
      <c r="L47" s="37"/>
      <c r="M47" s="36">
        <f>IF(F47=0,IF(OR(H47="No",H47=""),0,IF(AND(F47=0,H47="Yes"),I47+J47,0)),IF(AND(F47=C47,H47="Yes"),I47,IF(H47="No",K47,0)))</f>
        <v>0</v>
      </c>
      <c r="N47" s="26"/>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c r="I50" s="36">
        <v>3</v>
      </c>
      <c r="J50" s="36">
        <v>9</v>
      </c>
      <c r="K50" s="36">
        <v>-9</v>
      </c>
      <c r="L50" s="36">
        <v>0</v>
      </c>
      <c r="M50" s="36">
        <f>IF(F47=0,IF(OR(H50="No",H50=""),0,IF(AND(F47=0,H50="Yes"),I50+J50,0)),IF(AND(F47=C47,H50="Yes"),I50,IF(H50="No",K50,0)))</f>
        <v>0</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c r="I51" s="36">
        <v>2</v>
      </c>
      <c r="J51" s="36">
        <v>6</v>
      </c>
      <c r="K51" s="36">
        <v>-6</v>
      </c>
      <c r="L51" s="37"/>
      <c r="M51" s="36">
        <f>IF(F47=0,IF(OR(H51="No",H51=""),0,IF(AND(F47=0,H51="Yes"),I51+J51,0)),IF(AND(F47=C47,H51="Yes"),I51,IF(H51="No",K51,0)))</f>
        <v>0</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c r="I52" s="36">
        <v>5</v>
      </c>
      <c r="J52" s="36">
        <v>15</v>
      </c>
      <c r="K52" s="36">
        <v>-15</v>
      </c>
      <c r="L52" s="37"/>
      <c r="M52" s="36">
        <f>IF(F47=0,IF(OR(H52="No",H52=""),0,IF(AND(F47=0,H52="Yes"),I52+J52,0)),IF(AND(F47=C47,H52="Yes"),I52,IF(H52="No",K52,0)))</f>
        <v>0</v>
      </c>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c r="I53" s="36">
        <v>4</v>
      </c>
      <c r="J53" s="36">
        <v>12</v>
      </c>
      <c r="K53" s="36">
        <v>-12</v>
      </c>
      <c r="L53" s="36">
        <v>0</v>
      </c>
      <c r="M53" s="36">
        <f>IF(F47=0,IF(OR(H53="No",H53=""),0,IF(AND(F47=0,H53="Yes"),I53+J53,0)),IF(AND(F47=C47,H53="Yes"),I53,IF(H53="No",K53,0)))</f>
        <v>0</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c r="I54" s="36">
        <v>4</v>
      </c>
      <c r="J54" s="36">
        <v>12</v>
      </c>
      <c r="K54" s="36">
        <v>-12</v>
      </c>
      <c r="L54" s="36">
        <v>0</v>
      </c>
      <c r="M54" s="36">
        <f>IF(F47=0,IF(OR(H54="No",H54=""),0,IF(AND(F47=0,H54="Yes"),I54+J54,0)),IF(AND(F47=C47,H54="Yes"),I54,IF(H54="No",K54,0)))</f>
        <v>0</v>
      </c>
      <c r="N54" s="26"/>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c r="I55" s="36">
        <v>4</v>
      </c>
      <c r="J55" s="36">
        <v>12</v>
      </c>
      <c r="K55" s="36">
        <v>-12</v>
      </c>
      <c r="L55" s="36">
        <v>0</v>
      </c>
      <c r="M55" s="36">
        <f>IF(F47=0,IF(OR(H55="No",H55=""),0,IF(AND(F47=0,H55="Yes"),I55+J55,0)),IF(AND(F47=C47,H55="Yes"),I55,IF(H55="No",K55,0)))</f>
        <v>0</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c r="I56" s="36">
        <v>4</v>
      </c>
      <c r="J56" s="36">
        <v>12</v>
      </c>
      <c r="K56" s="36">
        <v>-12</v>
      </c>
      <c r="L56" s="36">
        <v>0</v>
      </c>
      <c r="M56" s="36">
        <f>IF(F47=0,IF(OR(H56="No",H56=""),0,IF(AND(F47=0,H56="Yes"),I56+J56,0)),IF(AND(F47=C47,H56="Yes"),I56,IF(H56="No",K56,0)))</f>
        <v>0</v>
      </c>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c r="I58" s="36">
        <v>2</v>
      </c>
      <c r="J58" s="36">
        <v>6</v>
      </c>
      <c r="K58" s="36">
        <v>-6</v>
      </c>
      <c r="L58" s="37"/>
      <c r="M58" s="36">
        <f>IF(F47=0,IF(OR(H58="No",H58=""),0,IF(AND(F47=0,H58="Yes"),I58+J58,0)),IF(AND(F47=C47,H58="Yes"),I58,IF(H58="No",K58,0)))</f>
        <v>0</v>
      </c>
      <c r="N58" s="26"/>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c r="I59" s="36">
        <v>2</v>
      </c>
      <c r="J59" s="36">
        <v>6</v>
      </c>
      <c r="K59" s="36">
        <v>-6</v>
      </c>
      <c r="L59" s="36">
        <v>0</v>
      </c>
      <c r="M59" s="36">
        <f>IF(F47=0,IF(OR(H59="No",H59=""),0,IF(AND(F47=0,H59="Yes"),I59+J59,0)),IF(AND(F47=C47,H59="Yes"),I59,IF(H59="No",K59,0)))</f>
        <v>0</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c r="C60" s="32">
        <v>12</v>
      </c>
      <c r="D60" s="32">
        <v>0</v>
      </c>
      <c r="E60" s="33"/>
      <c r="F60" s="34">
        <f>IF(B60="Yes",C60,D60)</f>
        <v>0</v>
      </c>
      <c r="G60" s="35" t="s">
        <v>77</v>
      </c>
      <c r="H60" s="31"/>
      <c r="I60" s="36">
        <v>4</v>
      </c>
      <c r="J60" s="36">
        <v>12</v>
      </c>
      <c r="K60" s="36">
        <v>-12</v>
      </c>
      <c r="L60" s="37"/>
      <c r="M60" s="36">
        <f>IF(F60=0,IF(OR(H60="No",H60=""),0,IF(AND(F60=0,H60="Yes"),I60+J60,0)),IF(AND(F60=C60,H60="Yes"),I60,IF(H60="No",K60,0)))</f>
        <v>0</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73"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IF(B63="Yes",C63,D63)</f>
        <v>3</v>
      </c>
      <c r="G63" s="30" t="s">
        <v>79</v>
      </c>
      <c r="H63" s="48" t="s">
        <v>6</v>
      </c>
      <c r="I63" s="34">
        <v>1</v>
      </c>
      <c r="J63" s="34">
        <v>3</v>
      </c>
      <c r="K63" s="34">
        <v>-3</v>
      </c>
      <c r="L63" s="33"/>
      <c r="M63" s="34">
        <f>IF(F63=0,IF(OR(H63="No",H63=""),0,IF(AND(F63=0,H63="Yes"),I63+J63,0)),IF(AND(F63=C63,H63="Yes"),I63,IF(H63="No",K63,0)))</f>
        <v>1</v>
      </c>
      <c r="N63" s="49"/>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IF(B64="Yes",C64,D64)</f>
        <v>27</v>
      </c>
      <c r="G64" s="30" t="s">
        <v>81</v>
      </c>
      <c r="H64" s="48"/>
      <c r="I64" s="34">
        <v>4</v>
      </c>
      <c r="J64" s="34">
        <v>12</v>
      </c>
      <c r="K64" s="34">
        <v>-12</v>
      </c>
      <c r="L64" s="33"/>
      <c r="M64" s="34">
        <f>IF(F64=0,IF(OR(H64="No",H64=""),0,IF(AND(F64=0,H64="Yes"),I64+J64,0)),IF(AND(F64=C64,H64="Yes"),I64,IF(H64="No",K64,0)))</f>
        <v>0</v>
      </c>
      <c r="N64" s="49" t="s">
        <v>416</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48" t="s">
        <v>6</v>
      </c>
      <c r="I65" s="34">
        <v>5</v>
      </c>
      <c r="J65" s="34">
        <v>15</v>
      </c>
      <c r="K65" s="34">
        <v>-15</v>
      </c>
      <c r="L65" s="33"/>
      <c r="M65" s="34">
        <f>IF(F64=0,IF(OR(H65="No",H65=""),0,IF(AND(F64=0,H65="Yes"),I65+J65,0)),IF(AND(F64=C64,H65="Yes"),I65,IF(H65="No",K65,0)))</f>
        <v>5</v>
      </c>
      <c r="N65" s="49"/>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c r="C66" s="32">
        <v>9</v>
      </c>
      <c r="D66" s="32">
        <v>0</v>
      </c>
      <c r="E66" s="33"/>
      <c r="F66" s="34">
        <f>IF(B66="Yes",C66,D66)</f>
        <v>0</v>
      </c>
      <c r="G66" s="30" t="s">
        <v>84</v>
      </c>
      <c r="H66" s="48" t="s">
        <v>8</v>
      </c>
      <c r="I66" s="34">
        <v>3</v>
      </c>
      <c r="J66" s="34">
        <v>9</v>
      </c>
      <c r="K66" s="34">
        <v>-9</v>
      </c>
      <c r="L66" s="34">
        <v>0</v>
      </c>
      <c r="M66" s="34">
        <f t="shared" ref="M66:M73" si="0">IF(F66=0,IF(OR(H66="No",H66=""),0,IF(AND(F66=0,H66="Yes"),I66+J66,0)),IF(AND(F66=C66,H66="Yes"),I66,IF(H66="No",K66,0)))</f>
        <v>0</v>
      </c>
      <c r="N66" s="49" t="s">
        <v>379</v>
      </c>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IF(B67="Yes",C67,D67)</f>
        <v>0</v>
      </c>
      <c r="G67" s="46" t="s">
        <v>86</v>
      </c>
      <c r="H67" s="48"/>
      <c r="I67" s="34">
        <v>4</v>
      </c>
      <c r="J67" s="34">
        <v>12</v>
      </c>
      <c r="K67" s="34">
        <v>-12</v>
      </c>
      <c r="L67" s="33"/>
      <c r="M67" s="34">
        <f t="shared" si="0"/>
        <v>0</v>
      </c>
      <c r="N67" s="19" t="s">
        <v>381</v>
      </c>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IF(B68="Yes",C68,D68)</f>
        <v>12</v>
      </c>
      <c r="G68" s="46" t="s">
        <v>88</v>
      </c>
      <c r="H68" s="48" t="s">
        <v>6</v>
      </c>
      <c r="I68" s="34">
        <v>4</v>
      </c>
      <c r="J68" s="34">
        <v>12</v>
      </c>
      <c r="K68" s="34">
        <v>-12</v>
      </c>
      <c r="L68" s="33"/>
      <c r="M68" s="34">
        <f t="shared" si="0"/>
        <v>4</v>
      </c>
      <c r="N68" s="49"/>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IF(B69="Yes",C69,D69)</f>
        <v>9</v>
      </c>
      <c r="G69" s="30" t="s">
        <v>90</v>
      </c>
      <c r="H69" s="48" t="s">
        <v>6</v>
      </c>
      <c r="I69" s="34">
        <v>3</v>
      </c>
      <c r="J69" s="34">
        <v>9</v>
      </c>
      <c r="K69" s="34">
        <v>-9</v>
      </c>
      <c r="L69" s="33"/>
      <c r="M69" s="34">
        <f t="shared" si="0"/>
        <v>3</v>
      </c>
      <c r="N69" s="49"/>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c r="C70" s="32">
        <v>24</v>
      </c>
      <c r="D70" s="32">
        <v>0</v>
      </c>
      <c r="E70" s="33"/>
      <c r="F70" s="34">
        <f>IF(B70="Yes",C70,D70)</f>
        <v>0</v>
      </c>
      <c r="G70" s="30" t="s">
        <v>92</v>
      </c>
      <c r="H70" s="48" t="s">
        <v>8</v>
      </c>
      <c r="I70" s="34">
        <v>8</v>
      </c>
      <c r="J70" s="34">
        <v>24</v>
      </c>
      <c r="K70" s="34">
        <v>-120</v>
      </c>
      <c r="L70" s="33"/>
      <c r="M70" s="34">
        <f t="shared" si="0"/>
        <v>0</v>
      </c>
      <c r="N70" s="19" t="s">
        <v>380</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0"/>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IF(B72="Yes",C72,D72)</f>
        <v>0</v>
      </c>
      <c r="G72" s="30" t="s">
        <v>96</v>
      </c>
      <c r="H72" s="48" t="s">
        <v>8</v>
      </c>
      <c r="I72" s="34">
        <v>5</v>
      </c>
      <c r="J72" s="34">
        <v>15</v>
      </c>
      <c r="K72" s="34">
        <v>-15</v>
      </c>
      <c r="L72" s="33"/>
      <c r="M72" s="34">
        <f t="shared" si="0"/>
        <v>0</v>
      </c>
      <c r="N72" s="49" t="s">
        <v>379</v>
      </c>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IF(B73="Yes",C73,D73)</f>
        <v>54</v>
      </c>
      <c r="G73" s="30" t="s">
        <v>98</v>
      </c>
      <c r="H73" s="48" t="s">
        <v>6</v>
      </c>
      <c r="I73" s="34">
        <v>3</v>
      </c>
      <c r="J73" s="34">
        <v>9</v>
      </c>
      <c r="K73" s="34">
        <v>-9</v>
      </c>
      <c r="L73" s="33"/>
      <c r="M73" s="34">
        <f t="shared" si="0"/>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c r="I74" s="34">
        <v>4</v>
      </c>
      <c r="J74" s="34">
        <v>12</v>
      </c>
      <c r="K74" s="34">
        <v>-12</v>
      </c>
      <c r="L74" s="33"/>
      <c r="M74" s="34">
        <f>IF(F73=0,IF(OR(H74="No",H74=""),0,IF(AND(F73=0,H74="Yes"),I74+J74,0)),IF(AND(F73=C73,H74="Yes"),I74,IF(H74="No",K74,0)))</f>
        <v>0</v>
      </c>
      <c r="N74" s="49" t="s">
        <v>392</v>
      </c>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c r="I75" s="34">
        <v>3</v>
      </c>
      <c r="J75" s="34">
        <v>9</v>
      </c>
      <c r="K75" s="34">
        <v>-9</v>
      </c>
      <c r="L75" s="33"/>
      <c r="M75" s="34">
        <f>IF(F73=0,IF(OR(H75="No",H75=""),0,IF(AND(F73=0,H75="Yes"),I75+J75,0)),IF(AND(F73=C73,H75="Yes"),I75,IF(H75="No",K75,0)))</f>
        <v>0</v>
      </c>
      <c r="N75" s="49" t="s">
        <v>378</v>
      </c>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t="s">
        <v>6</v>
      </c>
      <c r="I76" s="34">
        <v>4</v>
      </c>
      <c r="J76" s="34">
        <v>12</v>
      </c>
      <c r="K76" s="34">
        <v>-12</v>
      </c>
      <c r="L76" s="33"/>
      <c r="M76" s="34">
        <f>IF(F73=0,IF(OR(H76="No",H76=""),0,IF(AND(F73=0,H76="Yes"),I76+J76,0)),IF(AND(F73=C73,H76="Yes"),I76,IF(H76="No",K76,0)))</f>
        <v>4</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7</v>
      </c>
      <c r="I77" s="34">
        <v>4</v>
      </c>
      <c r="J77" s="34">
        <v>12</v>
      </c>
      <c r="K77" s="34">
        <v>-12</v>
      </c>
      <c r="L77" s="33"/>
      <c r="M77" s="34">
        <f>IF(F73=0,IF(OR(H77="No",H77=""),0,IF(AND(F73=0,H77="Yes"),I77+J77,0)),IF(AND(F73=C73,H77="Yes"),I77,IF(H77="No",K77,0)))</f>
        <v>-12</v>
      </c>
      <c r="N77" s="49" t="s">
        <v>377</v>
      </c>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74"/>
      <c r="B80" s="74"/>
      <c r="C80" s="74"/>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63</v>
      </c>
      <c r="H81" s="59" t="s">
        <v>107</v>
      </c>
      <c r="I81" s="3">
        <f>SUM(I13:I15,I17:I24)+IF(AND(B15="Yes",H16="N/A"),L16,I16)+IF(AND(B25="Yes",H25="N/A"),L25,I25)</f>
        <v>30</v>
      </c>
      <c r="J81" s="2">
        <f>SUM(J14:J15,J17:J23,C24,C25)+IF(H16="N/A",L16,0)+IF(H25="N/A",L25-J25,0)</f>
        <v>87</v>
      </c>
      <c r="M81" s="2">
        <f>SUM(M13:M25)</f>
        <v>-3</v>
      </c>
    </row>
    <row r="82" spans="1:15" x14ac:dyDescent="0.2">
      <c r="B82" s="54"/>
      <c r="D82" s="59" t="s">
        <v>108</v>
      </c>
      <c r="E82" s="2">
        <f>SUM(C28,C34:C36,C42,C47,C60)+IF(H40="N/A",L40-J40,0)+IF(H43="N/A",L43-J43,0)+IF(H44="N/A",L44-J44,0)+IF(H48="N/A",L48-J48,0)+IF(H50="N/A",L50-J50,0)+IF(H53="N/A",L53-J53,0)+IF(H54="N/A",L54-J54)+IF(H55="N/A",L55-J55,0)+IF(H56="N/A",L56-J56,0)+IF(H57="N/A",L57-J57,0)+IF(H59="N/A",L59-J59,0)</f>
        <v>378</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59" t="s">
        <v>109</v>
      </c>
      <c r="I82" s="3">
        <f>SUM(I28:I39,I41:I42,I45,I47,I49,I51:I52,I58,I60)+IF(H40="N/A",0,I40)+IF(H43="N/A",0,I43)+IF(H44="N/A",0,I44)+IF(H48="N/A",0,I48)+IF(H50="N/A",0,I50)+IF(H53="N/A",0,I53)+IF(H54="N/A",0,I54)+IF(H55="N/A",0,I55)+IF(H56="N/A",0,I56)+IF(H57="N/A",0,I57)+IF(H59="N/A",0,I59)</f>
        <v>118</v>
      </c>
      <c r="J82" s="2">
        <f>SUM(J28:J45,J47:J60)-IF(H40="N/A",J40,0)-IF(H43="N/A",J43,0)-IF(H44="N/A",J44,0)-IF(H48="N/A",J48,0)-IF(H50="N/A",J50,0)-IF(H53="N/A",J53,0)-IF(H54="N/A",J54)-IF(H55="N/A",J55,0)-IF(H56="N/A",J56,0)-IF(H57="N/A",J57,0)-IF(H59="N/A",J59,0)</f>
        <v>378</v>
      </c>
      <c r="M82" s="2">
        <f>SUM(M28:M45,M47:M60)</f>
        <v>0</v>
      </c>
    </row>
    <row r="83" spans="1:15" x14ac:dyDescent="0.2">
      <c r="B83" s="54"/>
      <c r="D83" s="60" t="s">
        <v>110</v>
      </c>
      <c r="E83" s="2">
        <f>SUM(C63:C64,C66:C73)+IF(H66="N/A",L66-J66,0)+IF(H71="N/A",L71-J71,0)</f>
        <v>156</v>
      </c>
      <c r="F83" s="2">
        <f>SUM(F63:F64,F66:F73)+IF(H66="N/A",L66-J66,0)+IF(H71="N/A",L71-J71,0)</f>
        <v>84</v>
      </c>
      <c r="G83" s="3"/>
      <c r="H83" s="60" t="s">
        <v>111</v>
      </c>
      <c r="I83" s="3">
        <f>SUM(I63:I65,I67:I70,I72:I77)+IF(AND(B66="Yes",H66="N/A"),L66,I66)+IF(AND(B71="Yes",H71="N/A"),L71,I71)</f>
        <v>59</v>
      </c>
      <c r="J83" s="2">
        <f>SUM(J63:J65,J67:J70,J72:J77)+IF(AND(B66="Yes",H66="N/A"),L66,J66)+IF(AND(B71="Yes",H71="N/A"),L71,J71)</f>
        <v>177</v>
      </c>
      <c r="M83" s="2">
        <f>SUM(M63:M77)</f>
        <v>8</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459</v>
      </c>
      <c r="D86" s="2"/>
      <c r="E86" s="1">
        <f>IF(F86&gt;0,ROUND(((100*F86/J86)+F12+F46),0),0)</f>
        <v>0</v>
      </c>
      <c r="F86" s="1">
        <f>IF(AND(B28="",B34="",B35="",B36="",B42="",B47="",B60=""),0,SUM(F81,F82))</f>
        <v>0</v>
      </c>
      <c r="G86" s="59" t="s">
        <v>120</v>
      </c>
      <c r="H86" s="1">
        <v>25</v>
      </c>
      <c r="I86" s="2">
        <f>I81+I82</f>
        <v>148</v>
      </c>
      <c r="J86" s="3">
        <f>I81+I82+J81+J82</f>
        <v>613</v>
      </c>
      <c r="L86" s="1">
        <f>IF(M86=0,0,ROUND(((100*M86/J86)+M12+M46),0))</f>
        <v>0</v>
      </c>
      <c r="M86" s="1">
        <f>IF(AND(H28="",H29="",H30="",H31="",H32="",H33="",H34="",H35="",H36="",H37="",H38="",H39="",H40="",H41="",H42="",H43="",H44="",H45="",H47="",H48="",H49="",H50="",H51="",H52="",H53="",H54="",H55="",H56="",H57="",H58="",H59="",H60=""),0,SUM(M81,M82))</f>
        <v>0</v>
      </c>
    </row>
    <row r="87" spans="1:15" x14ac:dyDescent="0.2">
      <c r="A87" s="59" t="s">
        <v>121</v>
      </c>
      <c r="B87" s="1">
        <v>75</v>
      </c>
      <c r="C87" s="2">
        <f>SUM(C14:C15,C17:C19,C24,C25,C63:C64,C66:C73)+IF(H16="N/A",L16,0)+IF(H25="N/A",L25-J25,0)+IF(H66="N/A",L66-J66,0)+IF(H71="N/A",L71-J71,0)</f>
        <v>243</v>
      </c>
      <c r="D87" s="2"/>
      <c r="E87" s="1">
        <f>IF(F87&gt;0,ROUND(((100*F87/J87)+F12),0),0)</f>
        <v>42</v>
      </c>
      <c r="F87" s="1">
        <f>IF(AND(B63="",B64="",B66="",B67="",B68="",B69="",B70="",B71="",B72="",B73=""),0,SUM(F81,F83))</f>
        <v>147</v>
      </c>
      <c r="G87" s="59" t="s">
        <v>121</v>
      </c>
      <c r="H87" s="1">
        <v>25</v>
      </c>
      <c r="I87" s="1">
        <f>I81+I83</f>
        <v>89</v>
      </c>
      <c r="J87" s="3">
        <f>I81+I83+J81+J83</f>
        <v>353</v>
      </c>
      <c r="L87" s="1">
        <f>IF(M87=0,0,ROUND(((100*M87/J87)+M12),0))</f>
        <v>1</v>
      </c>
      <c r="M87" s="1">
        <f>IF(AND(H63="",H64="",H65="",H66="",H67="",H68="",H69="",H70="",H71="",H72="",H73="",H74="",H75="",H76="",H77=""),0,SUM(M81,M83))</f>
        <v>5</v>
      </c>
    </row>
    <row r="88" spans="1:15" x14ac:dyDescent="0.2">
      <c r="E88" s="67"/>
    </row>
    <row r="91" spans="1:15" x14ac:dyDescent="0.2">
      <c r="F91" s="4"/>
      <c r="H91" s="2" t="s">
        <v>122</v>
      </c>
    </row>
    <row r="92" spans="1:15" x14ac:dyDescent="0.2">
      <c r="G92" s="59" t="s">
        <v>120</v>
      </c>
      <c r="H92" s="1">
        <f>IF(E86+L86&lt;0,0,IF(E86+L86&gt;100,100,E86+L86))</f>
        <v>0</v>
      </c>
    </row>
    <row r="93" spans="1:15" x14ac:dyDescent="0.2">
      <c r="G93" s="59" t="s">
        <v>121</v>
      </c>
      <c r="H93" s="1">
        <f>IF((E87+L87)&lt;0,0,IF(E87+L87&gt;100,100,E87+L87))</f>
        <v>43</v>
      </c>
    </row>
    <row r="94" spans="1:15" x14ac:dyDescent="0.2">
      <c r="O94" s="1"/>
    </row>
    <row r="95" spans="1:15" x14ac:dyDescent="0.2">
      <c r="C95" s="68"/>
      <c r="F95" s="68"/>
      <c r="I95" s="1"/>
      <c r="J95" s="1"/>
    </row>
    <row r="96" spans="1:15" x14ac:dyDescent="0.2">
      <c r="C96" s="68"/>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H28:H60 H63:H77 H13:H16 H18:H25">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423</v>
      </c>
      <c r="C1" s="101"/>
      <c r="D1" s="101"/>
      <c r="E1" s="101"/>
      <c r="F1" s="101"/>
      <c r="G1" s="101"/>
    </row>
    <row r="2" spans="1:17" x14ac:dyDescent="0.2">
      <c r="A2" s="76" t="s">
        <v>1</v>
      </c>
      <c r="B2" s="100" t="s">
        <v>390</v>
      </c>
      <c r="C2" s="101"/>
      <c r="D2" s="101"/>
      <c r="E2" s="101"/>
      <c r="F2" s="101"/>
      <c r="G2" s="101"/>
    </row>
    <row r="3" spans="1:17" x14ac:dyDescent="0.2">
      <c r="A3" s="76" t="s">
        <v>2</v>
      </c>
      <c r="B3" s="100" t="s">
        <v>389</v>
      </c>
      <c r="C3" s="101"/>
      <c r="D3" s="101"/>
      <c r="E3" s="101"/>
      <c r="F3" s="101"/>
      <c r="G3" s="101"/>
      <c r="N3" s="5"/>
    </row>
    <row r="4" spans="1:17" x14ac:dyDescent="0.2">
      <c r="A4" s="76" t="s">
        <v>3</v>
      </c>
      <c r="B4" s="100" t="s">
        <v>388</v>
      </c>
      <c r="C4" s="101"/>
      <c r="D4" s="101"/>
      <c r="E4" s="101"/>
      <c r="F4" s="101"/>
      <c r="G4" s="101"/>
    </row>
    <row r="5" spans="1:17" x14ac:dyDescent="0.2">
      <c r="A5" s="76" t="s">
        <v>4</v>
      </c>
      <c r="B5" s="100" t="s">
        <v>388</v>
      </c>
      <c r="C5" s="101"/>
      <c r="D5" s="101"/>
      <c r="E5" s="101"/>
      <c r="F5" s="101"/>
      <c r="G5" s="101"/>
    </row>
    <row r="7" spans="1:17" ht="23.25" x14ac:dyDescent="0.2">
      <c r="A7" s="96" t="s">
        <v>5</v>
      </c>
      <c r="B7" s="97"/>
      <c r="C7" s="97"/>
      <c r="D7" s="97"/>
      <c r="E7" s="97"/>
      <c r="F7" s="97"/>
      <c r="G7" s="97"/>
      <c r="H7" s="6">
        <f>IF(AND(H92=0,H93=0),0,IF(AND(H92&gt;0,H93&gt;0),((H92+H93)/2),IF(H93&gt;0,H93,H92)))</f>
        <v>42</v>
      </c>
    </row>
    <row r="8" spans="1:17" ht="12" customHeight="1" x14ac:dyDescent="0.2">
      <c r="A8" s="71"/>
      <c r="B8" s="72"/>
      <c r="C8" s="72"/>
      <c r="D8" s="72"/>
      <c r="E8" s="72"/>
      <c r="F8" s="72"/>
      <c r="G8" s="72"/>
      <c r="H8" s="6"/>
    </row>
    <row r="9" spans="1:17" ht="7.5" customHeight="1" x14ac:dyDescent="0.2">
      <c r="B9" s="9"/>
      <c r="J9" s="2" t="s">
        <v>6</v>
      </c>
      <c r="K9" s="2" t="s">
        <v>7</v>
      </c>
      <c r="L9" s="2" t="s">
        <v>8</v>
      </c>
    </row>
    <row r="10" spans="1:17" ht="63" x14ac:dyDescent="0.2">
      <c r="A10" s="73" t="s">
        <v>9</v>
      </c>
      <c r="B10" s="11" t="s">
        <v>10</v>
      </c>
      <c r="C10" s="12" t="s">
        <v>6</v>
      </c>
      <c r="D10" s="13" t="s">
        <v>7</v>
      </c>
      <c r="E10" s="14" t="s">
        <v>8</v>
      </c>
      <c r="F10" s="13" t="s">
        <v>11</v>
      </c>
      <c r="G10" s="73"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c r="C12" s="21">
        <v>2</v>
      </c>
      <c r="D12" s="21">
        <v>0</v>
      </c>
      <c r="E12" s="22"/>
      <c r="F12" s="23">
        <f>IF(B12="Yes",C12,D12)</f>
        <v>0</v>
      </c>
      <c r="G12" s="19" t="s">
        <v>18</v>
      </c>
      <c r="H12" s="20"/>
      <c r="I12" s="24">
        <v>0</v>
      </c>
      <c r="J12" s="24">
        <v>2</v>
      </c>
      <c r="K12" s="24">
        <v>-2</v>
      </c>
      <c r="L12" s="25"/>
      <c r="M12" s="24">
        <f>IF(F12=0,IF(OR(H12="No",H12=""),0,IF(AND(F12=0,H12="Yes"),I12+J12,0)),IF(AND(F12=C12,H12="Yes"),I12,IF(H12="No",K12,0)))</f>
        <v>0</v>
      </c>
      <c r="N12" s="26"/>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c r="I13" s="24">
        <v>1</v>
      </c>
      <c r="J13" s="24"/>
      <c r="K13" s="24">
        <v>0</v>
      </c>
      <c r="L13" s="25"/>
      <c r="M13" s="24">
        <f>IF(H13="Yes",I13,(IF(H13="No",K13,0)))</f>
        <v>0</v>
      </c>
      <c r="N13" s="26" t="s">
        <v>399</v>
      </c>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7</v>
      </c>
      <c r="C14" s="32">
        <v>3</v>
      </c>
      <c r="D14" s="32">
        <v>0</v>
      </c>
      <c r="E14" s="33"/>
      <c r="F14" s="34">
        <f>IF(B14="Yes",C14,D14)</f>
        <v>0</v>
      </c>
      <c r="G14" s="35" t="s">
        <v>20</v>
      </c>
      <c r="H14" s="31" t="s">
        <v>7</v>
      </c>
      <c r="I14" s="36">
        <v>1</v>
      </c>
      <c r="J14" s="36">
        <v>3</v>
      </c>
      <c r="K14" s="36">
        <v>-3</v>
      </c>
      <c r="L14" s="37"/>
      <c r="M14" s="36">
        <f>IF(F14=0,IF(OR(H14="No",H14=""),0,IF(AND(F14=0,H14="Yes"),I14+J14,0)),IF(AND(F14=C14,H14="Yes"),I14,IF(H14="No",K14,0)))</f>
        <v>0</v>
      </c>
      <c r="N14" s="26"/>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IF(B15="Yes",C15,D15)</f>
        <v>0</v>
      </c>
      <c r="G15" s="19" t="s">
        <v>22</v>
      </c>
      <c r="H15" s="31" t="s">
        <v>8</v>
      </c>
      <c r="I15" s="38">
        <v>2</v>
      </c>
      <c r="J15" s="38">
        <v>6</v>
      </c>
      <c r="K15" s="38">
        <v>-6</v>
      </c>
      <c r="L15" s="37"/>
      <c r="M15" s="36">
        <f>IF(F15=0,IF(OR(H15="No",H15=""),0,IF(AND(F15=0,H15="Yes"),I15+J15,0)),IF(AND(F15=C15,H15="Yes"),I15,IF(H15="No",K15,0)))</f>
        <v>0</v>
      </c>
      <c r="N15" s="26" t="s">
        <v>422</v>
      </c>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t="s">
        <v>422</v>
      </c>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7</v>
      </c>
      <c r="C17" s="32">
        <v>3</v>
      </c>
      <c r="D17" s="32">
        <v>0</v>
      </c>
      <c r="E17" s="33"/>
      <c r="F17" s="34">
        <f>IF(B17="Yes",C17,D17)</f>
        <v>0</v>
      </c>
      <c r="G17" s="35" t="s">
        <v>24</v>
      </c>
      <c r="H17" s="31" t="s">
        <v>7</v>
      </c>
      <c r="I17" s="36">
        <v>1</v>
      </c>
      <c r="J17" s="36">
        <v>3</v>
      </c>
      <c r="K17" s="36">
        <v>-3</v>
      </c>
      <c r="L17" s="37"/>
      <c r="M17" s="36">
        <f>IF(F17=0,IF(OR(H17="No",H17=""),0,IF(AND(F17=0,H17="Yes"),I17+J17,0)),IF(AND(F17=C17,H17="Yes"),I17,IF(H17="No",K17,0)))</f>
        <v>0</v>
      </c>
      <c r="N17" s="26"/>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7</v>
      </c>
      <c r="C18" s="32">
        <v>6</v>
      </c>
      <c r="D18" s="32">
        <v>0</v>
      </c>
      <c r="E18" s="33"/>
      <c r="F18" s="34">
        <f>IF(B18="Yes",C18,D18)</f>
        <v>0</v>
      </c>
      <c r="G18" s="35" t="s">
        <v>25</v>
      </c>
      <c r="H18" s="31" t="s">
        <v>7</v>
      </c>
      <c r="I18" s="36">
        <v>2</v>
      </c>
      <c r="J18" s="36">
        <v>6</v>
      </c>
      <c r="K18" s="36">
        <v>-6</v>
      </c>
      <c r="L18" s="37"/>
      <c r="M18" s="36">
        <f>IF(F18=0,IF(OR(H18="No",H18=""),0,IF(AND(F18=0,H18="Yes"),I18+J18,0)),IF(AND(F18=C18,H18="Yes"),I18,IF(H18="No",K18,0)))</f>
        <v>0</v>
      </c>
      <c r="N18" s="26"/>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IF(B19="Yes",C19,D19)</f>
        <v>60</v>
      </c>
      <c r="G19" s="19" t="s">
        <v>27</v>
      </c>
      <c r="H19" s="31" t="s">
        <v>7</v>
      </c>
      <c r="I19" s="36">
        <v>4</v>
      </c>
      <c r="J19" s="36">
        <v>12</v>
      </c>
      <c r="K19" s="36">
        <v>-12</v>
      </c>
      <c r="L19" s="37"/>
      <c r="M19" s="36">
        <f>IF(F19=0,IF(OR(H19="No",H19=""),0,IF(AND(F19=0,H19="Yes"),I19+J19,0)),IF(AND(F19=C19,H19="Yes"),I19,IF(H19="No",K19,0)))</f>
        <v>-12</v>
      </c>
      <c r="N19" s="26"/>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t="s">
        <v>421</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c r="I21" s="36">
        <v>4</v>
      </c>
      <c r="J21" s="36">
        <v>12</v>
      </c>
      <c r="K21" s="36">
        <v>-12</v>
      </c>
      <c r="L21" s="37"/>
      <c r="M21" s="36">
        <f>IF(F19=0,IF(OR(H21="No",H21=""),0,IF(AND(F19=0,H21="Yes"),I21+J21,0)),IF(AND(F19=C19,H21="Yes"),I21,IF(H21="No",K21,0)))</f>
        <v>0</v>
      </c>
      <c r="N21" s="26" t="s">
        <v>384</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c r="I22" s="36">
        <v>4</v>
      </c>
      <c r="J22" s="36">
        <v>12</v>
      </c>
      <c r="K22" s="36">
        <v>-12</v>
      </c>
      <c r="L22" s="37"/>
      <c r="M22" s="36">
        <f>IF(F19=0,IF(OR(H22="No",H22=""),0,IF(AND(F19=0,H22="Yes"),I22+J22,0)),IF(AND(F19=C19,H22="Yes"),I22,IF(H22="No",K22,0)))</f>
        <v>0</v>
      </c>
      <c r="N22" s="26" t="s">
        <v>420</v>
      </c>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c r="I23" s="36">
        <v>4</v>
      </c>
      <c r="J23" s="36">
        <v>12</v>
      </c>
      <c r="K23" s="36">
        <v>-12</v>
      </c>
      <c r="L23" s="37"/>
      <c r="M23" s="36">
        <f>IF(F19=0,IF(OR(H23="No",H23=""),0,IF(AND(F19=0,H23="Yes"),I23+J23,0)),IF(AND(F19=C19,H23="Yes"),I23,IF(H23="No",K23,0)))</f>
        <v>0</v>
      </c>
      <c r="N23" s="26" t="s">
        <v>383</v>
      </c>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7</v>
      </c>
      <c r="C24" s="34">
        <v>9</v>
      </c>
      <c r="D24" s="34">
        <v>0</v>
      </c>
      <c r="E24" s="34"/>
      <c r="F24" s="34">
        <f>IF(B24="Yes",C24,D24)</f>
        <v>0</v>
      </c>
      <c r="G24" s="19" t="s">
        <v>33</v>
      </c>
      <c r="H24" s="31" t="s">
        <v>7</v>
      </c>
      <c r="I24" s="36">
        <v>3</v>
      </c>
      <c r="J24" s="36">
        <v>9</v>
      </c>
      <c r="K24" s="36">
        <v>-9</v>
      </c>
      <c r="L24" s="37"/>
      <c r="M24" s="36">
        <f>IF(F24=0,IF(OR(H24="No",H24=""),0,IF(AND(F24=0,H24="Yes"),I24+J24,0)),IF(AND(F24=C24,H24="Yes"),I24,IF(H24="No",K24,0)))</f>
        <v>0</v>
      </c>
      <c r="N24" s="43"/>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8</v>
      </c>
      <c r="I25" s="36">
        <v>0</v>
      </c>
      <c r="J25" s="36">
        <v>0</v>
      </c>
      <c r="K25" s="36">
        <v>-111</v>
      </c>
      <c r="L25" s="36">
        <v>0</v>
      </c>
      <c r="M25" s="41">
        <f>IF(F25=0,IF(H25="No",K25,IF(H25="Yes",I25+J25,IF(H25="No",K25,0))),IF(AND(F25=C25,H25="Yes"),I25,IF(H25="No",K25,0)))</f>
        <v>0</v>
      </c>
      <c r="N25" s="26" t="s">
        <v>382</v>
      </c>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73" t="s">
        <v>37</v>
      </c>
      <c r="B27" s="44"/>
      <c r="C27" s="22"/>
      <c r="D27" s="22"/>
      <c r="E27" s="22"/>
      <c r="F27" s="22"/>
      <c r="G27" s="45"/>
      <c r="H27" s="45"/>
      <c r="I27" s="22"/>
      <c r="J27" s="22"/>
      <c r="K27" s="22"/>
      <c r="L27" s="22"/>
      <c r="M27" s="22"/>
      <c r="N27" s="28"/>
      <c r="P27" s="29"/>
      <c r="Q27" s="3"/>
    </row>
    <row r="28" spans="1:17" ht="40.5" customHeight="1" x14ac:dyDescent="0.2">
      <c r="A28" s="30" t="s">
        <v>38</v>
      </c>
      <c r="B28" s="31"/>
      <c r="C28" s="32">
        <v>54</v>
      </c>
      <c r="D28" s="32">
        <v>0</v>
      </c>
      <c r="E28" s="33"/>
      <c r="F28" s="34">
        <f>IF(B28="Yes",C28,D28)</f>
        <v>0</v>
      </c>
      <c r="G28" s="35" t="s">
        <v>39</v>
      </c>
      <c r="H28" s="31"/>
      <c r="I28" s="36">
        <v>3</v>
      </c>
      <c r="J28" s="36">
        <v>9</v>
      </c>
      <c r="K28" s="36">
        <v>-9</v>
      </c>
      <c r="L28" s="37"/>
      <c r="M28" s="36">
        <f>IF(F28=0,IF(OR(H28="No",H28=""),0,IF(AND(F28=0,H28="Yes"),I28+J28,0)),IF(AND(F28=C28,H28="Yes"),I28,IF(H28="No",K28,0)))</f>
        <v>0</v>
      </c>
      <c r="N28" s="26"/>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c r="I29" s="36">
        <v>3</v>
      </c>
      <c r="J29" s="36">
        <v>9</v>
      </c>
      <c r="K29" s="36">
        <v>-9</v>
      </c>
      <c r="L29" s="37"/>
      <c r="M29" s="36">
        <f>IF(F28=0,IF(OR(H29="No",H29=""),0,IF(AND(F28=0,H29="Yes"),I29+J29,0)),IF(AND(F28=C28,H29="Yes"),I29,IF(H29="No",K29,0)))</f>
        <v>0</v>
      </c>
      <c r="N29" s="26"/>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c r="I30" s="36">
        <v>3</v>
      </c>
      <c r="J30" s="36">
        <v>9</v>
      </c>
      <c r="K30" s="36">
        <v>-9</v>
      </c>
      <c r="L30" s="37"/>
      <c r="M30" s="36">
        <f>IF(F28=0,IF(OR(H30="No",H30=""),0,IF(AND(F28=0,H30="Yes"),I30+J30,0)),IF(AND(F28=C28,H30="Yes"),I30,IF(H30="No",K30,0)))</f>
        <v>0</v>
      </c>
      <c r="N30" s="26"/>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c r="I31" s="36">
        <v>3</v>
      </c>
      <c r="J31" s="36">
        <v>9</v>
      </c>
      <c r="K31" s="36">
        <v>-9</v>
      </c>
      <c r="L31" s="37"/>
      <c r="M31" s="36">
        <f>IF(F28=0,IF(OR(H31="No",H31=""),0,IF(AND(F28=0,H31="Yes"),I31+J31,0)),IF(AND(F28=C28,H31="Yes"),I31,IF(H31="No",K31,0)))</f>
        <v>0</v>
      </c>
      <c r="N31" s="26"/>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c r="I33" s="36">
        <v>3</v>
      </c>
      <c r="J33" s="36">
        <v>9</v>
      </c>
      <c r="K33" s="36">
        <v>-9</v>
      </c>
      <c r="L33" s="37"/>
      <c r="M33" s="36">
        <f>IF(F28=0,IF(OR(H33="No",H33=""),0,IF(AND(F28=0,H33="Yes"),I33+J33,0)),IF(AND(F28=C28,H33="Yes"),I33,IF(H33="No",K33,0)))</f>
        <v>0</v>
      </c>
      <c r="N33" s="26"/>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c r="C34" s="32">
        <f>J34</f>
        <v>12</v>
      </c>
      <c r="D34" s="32">
        <v>0</v>
      </c>
      <c r="E34" s="33"/>
      <c r="F34" s="34">
        <f>IF(B34="Yes",C34,D34)</f>
        <v>0</v>
      </c>
      <c r="G34" s="35" t="s">
        <v>46</v>
      </c>
      <c r="H34" s="31"/>
      <c r="I34" s="36">
        <v>4</v>
      </c>
      <c r="J34" s="36">
        <v>12</v>
      </c>
      <c r="K34" s="36">
        <v>-12</v>
      </c>
      <c r="L34" s="37"/>
      <c r="M34" s="36">
        <f>IF(F34=0,IF(OR(H34="No",H34=""),0,IF(AND(F34=0,H34="Yes"),I34+J34,0)),IF(AND(F34=C34,H34="Yes"),I34,IF(H34="No",K34,0)))</f>
        <v>0</v>
      </c>
      <c r="N34" s="26"/>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c r="C35" s="32">
        <f>J35</f>
        <v>12</v>
      </c>
      <c r="D35" s="32">
        <v>0</v>
      </c>
      <c r="E35" s="33"/>
      <c r="F35" s="34">
        <f>IF(B35="Yes",C35,D35)</f>
        <v>0</v>
      </c>
      <c r="G35" s="35" t="s">
        <v>48</v>
      </c>
      <c r="H35" s="31"/>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c r="C36" s="34">
        <f>SUM(J36:J41)</f>
        <v>126</v>
      </c>
      <c r="D36" s="32">
        <v>0</v>
      </c>
      <c r="E36" s="33"/>
      <c r="F36" s="34">
        <f>IF(B36="Yes",C36,D36)</f>
        <v>0</v>
      </c>
      <c r="G36" s="19" t="s">
        <v>50</v>
      </c>
      <c r="H36" s="31"/>
      <c r="I36" s="36">
        <v>4</v>
      </c>
      <c r="J36" s="36">
        <v>12</v>
      </c>
      <c r="K36" s="36">
        <v>-24</v>
      </c>
      <c r="L36" s="37"/>
      <c r="M36" s="36">
        <f>IF(F36=0,IF(OR(H36="No",H36=""),0,IF(AND(F36=0,H36="Yes"),I36+J36,0)),IF(AND(F36=C36,H36="Yes"),I36,IF(H36="No",K36,0)))</f>
        <v>0</v>
      </c>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c r="I37" s="36">
        <v>10</v>
      </c>
      <c r="J37" s="36">
        <v>30</v>
      </c>
      <c r="K37" s="36">
        <v>-180</v>
      </c>
      <c r="L37" s="37"/>
      <c r="M37" s="41">
        <f>IF(F36=0,IF(H37="No",K37,IF(H37="Yes",I37+J37,IF(H37="No",K37,0))),IF(AND(F36=C36,H37="Yes"),I37,IF(H37="No",K37,0)))</f>
        <v>0</v>
      </c>
      <c r="N37" s="26"/>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c r="I38" s="36">
        <v>6</v>
      </c>
      <c r="J38" s="36">
        <v>18</v>
      </c>
      <c r="K38" s="36">
        <v>-18</v>
      </c>
      <c r="L38" s="37"/>
      <c r="M38" s="36">
        <f>IF(F36=0,IF(OR(H38="No",H38=""),0,IF(AND(F36=0,H38="Yes"),I38+J38,0)),IF(AND(F36=C36,H38="Yes"),I38,IF(H38="No",K38,0)))</f>
        <v>0</v>
      </c>
      <c r="N38" s="26"/>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c r="I39" s="36">
        <v>8</v>
      </c>
      <c r="J39" s="36">
        <v>24</v>
      </c>
      <c r="K39" s="36">
        <v>-24</v>
      </c>
      <c r="L39" s="37"/>
      <c r="M39" s="36">
        <f>IF(F36=0,IF(OR(H39="No",H39=""),0,IF(AND(F36=0,H39="Yes"),I39+J39,0)),IF(AND(F36=C36,H39="Yes"),I39,IF(H39="No",K39,0)))</f>
        <v>0</v>
      </c>
      <c r="N39" s="26"/>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c r="I41" s="36">
        <v>6</v>
      </c>
      <c r="J41" s="36">
        <v>18</v>
      </c>
      <c r="K41" s="36">
        <v>-18</v>
      </c>
      <c r="L41" s="37"/>
      <c r="M41" s="36">
        <f>IF(F36=0,IF(OR(H41="No",H41=""),0,IF(AND(F36=0,H41="Yes"),I41+J41,0)),IF(AND(F36=C36,H41="Yes"),I41,IF(H41="No",K41,0)))</f>
        <v>0</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c r="C42" s="32">
        <v>30</v>
      </c>
      <c r="D42" s="32">
        <v>0</v>
      </c>
      <c r="E42" s="33"/>
      <c r="F42" s="34">
        <f>IF(B42="Yes",C42,D42)</f>
        <v>0</v>
      </c>
      <c r="G42" s="35" t="s">
        <v>57</v>
      </c>
      <c r="H42" s="31"/>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c r="C46" s="32">
        <v>2</v>
      </c>
      <c r="D46" s="32">
        <v>0</v>
      </c>
      <c r="E46" s="33"/>
      <c r="F46" s="34">
        <f>IF(B46="Yes",C46,D46)</f>
        <v>0</v>
      </c>
      <c r="G46" s="35" t="s">
        <v>61</v>
      </c>
      <c r="H46" s="31"/>
      <c r="I46" s="36">
        <v>0</v>
      </c>
      <c r="J46" s="36">
        <v>2</v>
      </c>
      <c r="K46" s="36">
        <v>-2</v>
      </c>
      <c r="L46" s="37"/>
      <c r="M46" s="36">
        <f>IF(F46=0,IF(OR(H46="No",H46=""),0,IF(AND(F46=0,H46="Yes"),I46+J46,0)),IF(AND(F46=C46,H46="Yes"),I46,IF(H46="No",K46,0)))</f>
        <v>0</v>
      </c>
      <c r="N46" s="26"/>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c r="C47" s="32">
        <f>SUM(J47:J59)</f>
        <v>132</v>
      </c>
      <c r="D47" s="32">
        <v>0</v>
      </c>
      <c r="E47" s="33"/>
      <c r="F47" s="34">
        <f>IF(B47="Yes",C47,D47)</f>
        <v>0</v>
      </c>
      <c r="G47" s="35" t="s">
        <v>63</v>
      </c>
      <c r="H47" s="31"/>
      <c r="I47" s="36">
        <v>3</v>
      </c>
      <c r="J47" s="36">
        <v>9</v>
      </c>
      <c r="K47" s="36">
        <v>-9</v>
      </c>
      <c r="L47" s="37"/>
      <c r="M47" s="36">
        <f>IF(F47=0,IF(OR(H47="No",H47=""),0,IF(AND(F47=0,H47="Yes"),I47+J47,0)),IF(AND(F47=C47,H47="Yes"),I47,IF(H47="No",K47,0)))</f>
        <v>0</v>
      </c>
      <c r="N47" s="26"/>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c r="I50" s="36">
        <v>3</v>
      </c>
      <c r="J50" s="36">
        <v>9</v>
      </c>
      <c r="K50" s="36">
        <v>-9</v>
      </c>
      <c r="L50" s="36">
        <v>0</v>
      </c>
      <c r="M50" s="36">
        <f>IF(F47=0,IF(OR(H50="No",H50=""),0,IF(AND(F47=0,H50="Yes"),I50+J50,0)),IF(AND(F47=C47,H50="Yes"),I50,IF(H50="No",K50,0)))</f>
        <v>0</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c r="I51" s="36">
        <v>2</v>
      </c>
      <c r="J51" s="36">
        <v>6</v>
      </c>
      <c r="K51" s="36">
        <v>-6</v>
      </c>
      <c r="L51" s="37"/>
      <c r="M51" s="36">
        <f>IF(F47=0,IF(OR(H51="No",H51=""),0,IF(AND(F47=0,H51="Yes"),I51+J51,0)),IF(AND(F47=C47,H51="Yes"),I51,IF(H51="No",K51,0)))</f>
        <v>0</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c r="I52" s="36">
        <v>5</v>
      </c>
      <c r="J52" s="36">
        <v>15</v>
      </c>
      <c r="K52" s="36">
        <v>-15</v>
      </c>
      <c r="L52" s="37"/>
      <c r="M52" s="36">
        <f>IF(F47=0,IF(OR(H52="No",H52=""),0,IF(AND(F47=0,H52="Yes"),I52+J52,0)),IF(AND(F47=C47,H52="Yes"),I52,IF(H52="No",K52,0)))</f>
        <v>0</v>
      </c>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c r="I53" s="36">
        <v>4</v>
      </c>
      <c r="J53" s="36">
        <v>12</v>
      </c>
      <c r="K53" s="36">
        <v>-12</v>
      </c>
      <c r="L53" s="36">
        <v>0</v>
      </c>
      <c r="M53" s="36">
        <f>IF(F47=0,IF(OR(H53="No",H53=""),0,IF(AND(F47=0,H53="Yes"),I53+J53,0)),IF(AND(F47=C47,H53="Yes"),I53,IF(H53="No",K53,0)))</f>
        <v>0</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c r="I54" s="36">
        <v>4</v>
      </c>
      <c r="J54" s="36">
        <v>12</v>
      </c>
      <c r="K54" s="36">
        <v>-12</v>
      </c>
      <c r="L54" s="36">
        <v>0</v>
      </c>
      <c r="M54" s="36">
        <f>IF(F47=0,IF(OR(H54="No",H54=""),0,IF(AND(F47=0,H54="Yes"),I54+J54,0)),IF(AND(F47=C47,H54="Yes"),I54,IF(H54="No",K54,0)))</f>
        <v>0</v>
      </c>
      <c r="N54" s="26"/>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c r="I55" s="36">
        <v>4</v>
      </c>
      <c r="J55" s="36">
        <v>12</v>
      </c>
      <c r="K55" s="36">
        <v>-12</v>
      </c>
      <c r="L55" s="36">
        <v>0</v>
      </c>
      <c r="M55" s="36">
        <f>IF(F47=0,IF(OR(H55="No",H55=""),0,IF(AND(F47=0,H55="Yes"),I55+J55,0)),IF(AND(F47=C47,H55="Yes"),I55,IF(H55="No",K55,0)))</f>
        <v>0</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c r="I56" s="36">
        <v>4</v>
      </c>
      <c r="J56" s="36">
        <v>12</v>
      </c>
      <c r="K56" s="36">
        <v>-12</v>
      </c>
      <c r="L56" s="36">
        <v>0</v>
      </c>
      <c r="M56" s="36">
        <f>IF(F47=0,IF(OR(H56="No",H56=""),0,IF(AND(F47=0,H56="Yes"),I56+J56,0)),IF(AND(F47=C47,H56="Yes"),I56,IF(H56="No",K56,0)))</f>
        <v>0</v>
      </c>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c r="I58" s="36">
        <v>2</v>
      </c>
      <c r="J58" s="36">
        <v>6</v>
      </c>
      <c r="K58" s="36">
        <v>-6</v>
      </c>
      <c r="L58" s="37"/>
      <c r="M58" s="36">
        <f>IF(F47=0,IF(OR(H58="No",H58=""),0,IF(AND(F47=0,H58="Yes"),I58+J58,0)),IF(AND(F47=C47,H58="Yes"),I58,IF(H58="No",K58,0)))</f>
        <v>0</v>
      </c>
      <c r="N58" s="26"/>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c r="I59" s="36">
        <v>2</v>
      </c>
      <c r="J59" s="36">
        <v>6</v>
      </c>
      <c r="K59" s="36">
        <v>-6</v>
      </c>
      <c r="L59" s="36">
        <v>0</v>
      </c>
      <c r="M59" s="36">
        <f>IF(F47=0,IF(OR(H59="No",H59=""),0,IF(AND(F47=0,H59="Yes"),I59+J59,0)),IF(AND(F47=C47,H59="Yes"),I59,IF(H59="No",K59,0)))</f>
        <v>0</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c r="C60" s="32">
        <v>12</v>
      </c>
      <c r="D60" s="32">
        <v>0</v>
      </c>
      <c r="E60" s="33"/>
      <c r="F60" s="34">
        <f>IF(B60="Yes",C60,D60)</f>
        <v>0</v>
      </c>
      <c r="G60" s="35" t="s">
        <v>77</v>
      </c>
      <c r="H60" s="31"/>
      <c r="I60" s="36">
        <v>4</v>
      </c>
      <c r="J60" s="36">
        <v>12</v>
      </c>
      <c r="K60" s="36">
        <v>-12</v>
      </c>
      <c r="L60" s="37"/>
      <c r="M60" s="36">
        <f>IF(F60=0,IF(OR(H60="No",H60=""),0,IF(AND(F60=0,H60="Yes"),I60+J60,0)),IF(AND(F60=C60,H60="Yes"),I60,IF(H60="No",K60,0)))</f>
        <v>0</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73"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IF(B63="Yes",C63,D63)</f>
        <v>3</v>
      </c>
      <c r="G63" s="30" t="s">
        <v>79</v>
      </c>
      <c r="H63" s="48" t="s">
        <v>6</v>
      </c>
      <c r="I63" s="34">
        <v>1</v>
      </c>
      <c r="J63" s="34">
        <v>3</v>
      </c>
      <c r="K63" s="34">
        <v>-3</v>
      </c>
      <c r="L63" s="33"/>
      <c r="M63" s="34">
        <f>IF(F63=0,IF(OR(H63="No",H63=""),0,IF(AND(F63=0,H63="Yes"),I63+J63,0)),IF(AND(F63=C63,H63="Yes"),I63,IF(H63="No",K63,0)))</f>
        <v>1</v>
      </c>
      <c r="N63" s="49"/>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IF(B64="Yes",C64,D64)</f>
        <v>27</v>
      </c>
      <c r="G64" s="30" t="s">
        <v>81</v>
      </c>
      <c r="H64" s="48" t="s">
        <v>6</v>
      </c>
      <c r="I64" s="34">
        <v>4</v>
      </c>
      <c r="J64" s="34">
        <v>12</v>
      </c>
      <c r="K64" s="34">
        <v>-12</v>
      </c>
      <c r="L64" s="33"/>
      <c r="M64" s="34">
        <f>IF(F64=0,IF(OR(H64="No",H64=""),0,IF(AND(F64=0,H64="Yes"),I64+J64,0)),IF(AND(F64=C64,H64="Yes"),I64,IF(H64="No",K64,0)))</f>
        <v>4</v>
      </c>
      <c r="N64" s="49"/>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48" t="s">
        <v>134</v>
      </c>
      <c r="I65" s="34">
        <v>5</v>
      </c>
      <c r="J65" s="34">
        <v>15</v>
      </c>
      <c r="K65" s="34">
        <v>-15</v>
      </c>
      <c r="L65" s="33"/>
      <c r="M65" s="34">
        <f>IF(F64=0,IF(OR(H65="No",H65=""),0,IF(AND(F64=0,H65="Yes"),I65+J65,0)),IF(AND(F64=C64,H65="Yes"),I65,IF(H65="No",K65,0)))</f>
        <v>5</v>
      </c>
      <c r="N65" s="49"/>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c r="C66" s="32">
        <v>9</v>
      </c>
      <c r="D66" s="32">
        <v>0</v>
      </c>
      <c r="E66" s="33"/>
      <c r="F66" s="34">
        <f>IF(B66="Yes",C66,D66)</f>
        <v>0</v>
      </c>
      <c r="G66" s="30" t="s">
        <v>84</v>
      </c>
      <c r="H66" s="48" t="s">
        <v>8</v>
      </c>
      <c r="I66" s="34">
        <v>3</v>
      </c>
      <c r="J66" s="34">
        <v>9</v>
      </c>
      <c r="K66" s="34">
        <v>-9</v>
      </c>
      <c r="L66" s="34">
        <v>0</v>
      </c>
      <c r="M66" s="34">
        <f t="shared" ref="M66:M73" si="0">IF(F66=0,IF(OR(H66="No",H66=""),0,IF(AND(F66=0,H66="Yes"),I66+J66,0)),IF(AND(F66=C66,H66="Yes"),I66,IF(H66="No",K66,0)))</f>
        <v>0</v>
      </c>
      <c r="N66" s="49" t="s">
        <v>379</v>
      </c>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IF(B67="Yes",C67,D67)</f>
        <v>0</v>
      </c>
      <c r="G67" s="46" t="s">
        <v>86</v>
      </c>
      <c r="H67" s="48"/>
      <c r="I67" s="34">
        <v>4</v>
      </c>
      <c r="J67" s="34">
        <v>12</v>
      </c>
      <c r="K67" s="34">
        <v>-12</v>
      </c>
      <c r="L67" s="33"/>
      <c r="M67" s="34">
        <f t="shared" si="0"/>
        <v>0</v>
      </c>
      <c r="N67" s="19" t="s">
        <v>381</v>
      </c>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IF(B68="Yes",C68,D68)</f>
        <v>12</v>
      </c>
      <c r="G68" s="46" t="s">
        <v>88</v>
      </c>
      <c r="H68" s="48" t="s">
        <v>6</v>
      </c>
      <c r="I68" s="34">
        <v>4</v>
      </c>
      <c r="J68" s="34">
        <v>12</v>
      </c>
      <c r="K68" s="34">
        <v>-12</v>
      </c>
      <c r="L68" s="33"/>
      <c r="M68" s="34">
        <f t="shared" si="0"/>
        <v>4</v>
      </c>
      <c r="N68" s="49"/>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IF(B69="Yes",C69,D69)</f>
        <v>9</v>
      </c>
      <c r="G69" s="30" t="s">
        <v>90</v>
      </c>
      <c r="H69" s="48" t="s">
        <v>6</v>
      </c>
      <c r="I69" s="34">
        <v>3</v>
      </c>
      <c r="J69" s="34">
        <v>9</v>
      </c>
      <c r="K69" s="34">
        <v>-9</v>
      </c>
      <c r="L69" s="33"/>
      <c r="M69" s="34">
        <f t="shared" si="0"/>
        <v>3</v>
      </c>
      <c r="N69" s="49"/>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c r="C70" s="32">
        <v>24</v>
      </c>
      <c r="D70" s="32">
        <v>0</v>
      </c>
      <c r="E70" s="33"/>
      <c r="F70" s="34">
        <f>IF(B70="Yes",C70,D70)</f>
        <v>0</v>
      </c>
      <c r="G70" s="30" t="s">
        <v>92</v>
      </c>
      <c r="H70" s="48" t="s">
        <v>8</v>
      </c>
      <c r="I70" s="34">
        <v>8</v>
      </c>
      <c r="J70" s="34">
        <v>24</v>
      </c>
      <c r="K70" s="34">
        <v>-120</v>
      </c>
      <c r="L70" s="33"/>
      <c r="M70" s="34">
        <f t="shared" si="0"/>
        <v>0</v>
      </c>
      <c r="N70" s="19" t="s">
        <v>380</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0"/>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IF(B72="Yes",C72,D72)</f>
        <v>0</v>
      </c>
      <c r="G72" s="30" t="s">
        <v>96</v>
      </c>
      <c r="H72" s="48" t="s">
        <v>8</v>
      </c>
      <c r="I72" s="34">
        <v>5</v>
      </c>
      <c r="J72" s="34">
        <v>15</v>
      </c>
      <c r="K72" s="34">
        <v>-15</v>
      </c>
      <c r="L72" s="33"/>
      <c r="M72" s="34">
        <f t="shared" si="0"/>
        <v>0</v>
      </c>
      <c r="N72" s="49" t="s">
        <v>379</v>
      </c>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IF(B73="Yes",C73,D73)</f>
        <v>54</v>
      </c>
      <c r="G73" s="30" t="s">
        <v>98</v>
      </c>
      <c r="H73" s="48" t="s">
        <v>6</v>
      </c>
      <c r="I73" s="34">
        <v>3</v>
      </c>
      <c r="J73" s="34">
        <v>9</v>
      </c>
      <c r="K73" s="34">
        <v>-9</v>
      </c>
      <c r="L73" s="33"/>
      <c r="M73" s="34">
        <f t="shared" si="0"/>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c r="I74" s="34">
        <v>4</v>
      </c>
      <c r="J74" s="34">
        <v>12</v>
      </c>
      <c r="K74" s="34">
        <v>-12</v>
      </c>
      <c r="L74" s="33"/>
      <c r="M74" s="34">
        <f>IF(F73=0,IF(OR(H74="No",H74=""),0,IF(AND(F73=0,H74="Yes"),I74+J74,0)),IF(AND(F73=C73,H74="Yes"),I74,IF(H74="No",K74,0)))</f>
        <v>0</v>
      </c>
      <c r="N74" s="49" t="s">
        <v>392</v>
      </c>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c r="I75" s="34">
        <v>3</v>
      </c>
      <c r="J75" s="34">
        <v>9</v>
      </c>
      <c r="K75" s="34">
        <v>-9</v>
      </c>
      <c r="L75" s="33"/>
      <c r="M75" s="34">
        <f>IF(F73=0,IF(OR(H75="No",H75=""),0,IF(AND(F73=0,H75="Yes"),I75+J75,0)),IF(AND(F73=C73,H75="Yes"),I75,IF(H75="No",K75,0)))</f>
        <v>0</v>
      </c>
      <c r="N75" s="49" t="s">
        <v>378</v>
      </c>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t="s">
        <v>6</v>
      </c>
      <c r="I76" s="34">
        <v>4</v>
      </c>
      <c r="J76" s="34">
        <v>12</v>
      </c>
      <c r="K76" s="34">
        <v>-12</v>
      </c>
      <c r="L76" s="33"/>
      <c r="M76" s="34">
        <f>IF(F73=0,IF(OR(H76="No",H76=""),0,IF(AND(F73=0,H76="Yes"),I76+J76,0)),IF(AND(F73=C73,H76="Yes"),I76,IF(H76="No",K76,0)))</f>
        <v>4</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7</v>
      </c>
      <c r="I77" s="34">
        <v>4</v>
      </c>
      <c r="J77" s="34">
        <v>12</v>
      </c>
      <c r="K77" s="34">
        <v>-12</v>
      </c>
      <c r="L77" s="33"/>
      <c r="M77" s="34">
        <f>IF(F73=0,IF(OR(H77="No",H77=""),0,IF(AND(F73=0,H77="Yes"),I77+J77,0)),IF(AND(F73=C73,H77="Yes"),I77,IF(H77="No",K77,0)))</f>
        <v>-12</v>
      </c>
      <c r="N77" s="49" t="s">
        <v>377</v>
      </c>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74"/>
      <c r="B80" s="74"/>
      <c r="C80" s="74"/>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60</v>
      </c>
      <c r="H81" s="59" t="s">
        <v>107</v>
      </c>
      <c r="I81" s="3">
        <f>SUM(I13:I15,I17:I24)+IF(AND(B15="Yes",H16="N/A"),L16,I16)+IF(AND(B25="Yes",H25="N/A"),L25,I25)</f>
        <v>30</v>
      </c>
      <c r="J81" s="2">
        <f>SUM(J14:J15,J17:J23,C24,C25)+IF(H16="N/A",L16,0)+IF(H25="N/A",L25-J25,0)</f>
        <v>87</v>
      </c>
      <c r="M81" s="2">
        <f>SUM(M13:M25)</f>
        <v>-8</v>
      </c>
    </row>
    <row r="82" spans="1:15" x14ac:dyDescent="0.2">
      <c r="B82" s="54"/>
      <c r="D82" s="59" t="s">
        <v>108</v>
      </c>
      <c r="E82" s="2">
        <f>SUM(C28,C34:C36,C42,C47,C60)+IF(H40="N/A",L40-J40,0)+IF(H43="N/A",L43-J43,0)+IF(H44="N/A",L44-J44,0)+IF(H48="N/A",L48-J48,0)+IF(H50="N/A",L50-J50,0)+IF(H53="N/A",L53-J53,0)+IF(H54="N/A",L54-J54)+IF(H55="N/A",L55-J55,0)+IF(H56="N/A",L56-J56,0)+IF(H57="N/A",L57-J57,0)+IF(H59="N/A",L59-J59,0)</f>
        <v>378</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59" t="s">
        <v>109</v>
      </c>
      <c r="I82" s="3">
        <f>SUM(I28:I39,I41:I42,I45,I47,I49,I51:I52,I58,I60)+IF(H40="N/A",0,I40)+IF(H43="N/A",0,I43)+IF(H44="N/A",0,I44)+IF(H48="N/A",0,I48)+IF(H50="N/A",0,I50)+IF(H53="N/A",0,I53)+IF(H54="N/A",0,I54)+IF(H55="N/A",0,I55)+IF(H56="N/A",0,I56)+IF(H57="N/A",0,I57)+IF(H59="N/A",0,I59)</f>
        <v>118</v>
      </c>
      <c r="J82" s="2">
        <f>SUM(J28:J45,J47:J60)-IF(H40="N/A",J40,0)-IF(H43="N/A",J43,0)-IF(H44="N/A",J44,0)-IF(H48="N/A",J48,0)-IF(H50="N/A",J50,0)-IF(H53="N/A",J53,0)-IF(H54="N/A",J54)-IF(H55="N/A",J55,0)-IF(H56="N/A",J56,0)-IF(H57="N/A",J57,0)-IF(H59="N/A",J59,0)</f>
        <v>378</v>
      </c>
      <c r="M82" s="2">
        <f>SUM(M28:M45,M47:M60)</f>
        <v>0</v>
      </c>
    </row>
    <row r="83" spans="1:15" x14ac:dyDescent="0.2">
      <c r="B83" s="54"/>
      <c r="D83" s="60" t="s">
        <v>110</v>
      </c>
      <c r="E83" s="2">
        <f>SUM(C63:C64,C66:C73)+IF(H66="N/A",L66-J66,0)+IF(H71="N/A",L71-J71,0)</f>
        <v>156</v>
      </c>
      <c r="F83" s="2">
        <f>SUM(F63:F64,F66:F73)+IF(H66="N/A",L66-J66,0)+IF(H71="N/A",L71-J71,0)</f>
        <v>84</v>
      </c>
      <c r="G83" s="3"/>
      <c r="H83" s="60" t="s">
        <v>111</v>
      </c>
      <c r="I83" s="3">
        <f>SUM(I63:I65,I67:I70,I72:I77)+IF(AND(B66="Yes",H66="N/A"),L66,I66)+IF(AND(B71="Yes",H71="N/A"),L71,I71)</f>
        <v>59</v>
      </c>
      <c r="J83" s="2">
        <f>SUM(J63:J65,J67:J70,J72:J77)+IF(AND(B66="Yes",H66="N/A"),L66,J66)+IF(AND(B71="Yes",H71="N/A"),L71,J71)</f>
        <v>177</v>
      </c>
      <c r="M83" s="2">
        <f>SUM(M63:M77)</f>
        <v>12</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459</v>
      </c>
      <c r="D86" s="2"/>
      <c r="E86" s="1">
        <f>IF(F86&gt;0,ROUND(((100*F86/J86)+F12+F46),0),0)</f>
        <v>0</v>
      </c>
      <c r="F86" s="1">
        <f>IF(AND(B28="",B34="",B35="",B36="",B42="",B47="",B60=""),0,SUM(F81,F82))</f>
        <v>0</v>
      </c>
      <c r="G86" s="59" t="s">
        <v>120</v>
      </c>
      <c r="H86" s="1">
        <v>25</v>
      </c>
      <c r="I86" s="2">
        <f>I81+I82</f>
        <v>148</v>
      </c>
      <c r="J86" s="3">
        <f>I81+I82+J81+J82</f>
        <v>613</v>
      </c>
      <c r="L86" s="1">
        <f>IF(M86=0,0,ROUND(((100*M86/J86)+M12+M46),0))</f>
        <v>0</v>
      </c>
      <c r="M86" s="1">
        <f>IF(AND(H28="",H29="",H30="",H31="",H32="",H33="",H34="",H35="",H36="",H37="",H38="",H39="",H40="",H41="",H42="",H43="",H44="",H45="",H47="",H48="",H49="",H50="",H51="",H52="",H53="",H54="",H55="",H56="",H57="",H58="",H59="",H60=""),0,SUM(M81,M82))</f>
        <v>0</v>
      </c>
    </row>
    <row r="87" spans="1:15" x14ac:dyDescent="0.2">
      <c r="A87" s="59" t="s">
        <v>121</v>
      </c>
      <c r="B87" s="1">
        <v>75</v>
      </c>
      <c r="C87" s="2">
        <f>SUM(C14:C15,C17:C19,C24,C25,C63:C64,C66:C73)+IF(H16="N/A",L16,0)+IF(H25="N/A",L25-J25,0)+IF(H66="N/A",L66-J66,0)+IF(H71="N/A",L71-J71,0)</f>
        <v>243</v>
      </c>
      <c r="D87" s="2"/>
      <c r="E87" s="1">
        <f>IF(F87&gt;0,ROUND(((100*F87/J87)+F12),0),0)</f>
        <v>41</v>
      </c>
      <c r="F87" s="1">
        <f>IF(AND(B63="",B64="",B66="",B67="",B68="",B69="",B70="",B71="",B72="",B73=""),0,SUM(F81,F83))</f>
        <v>144</v>
      </c>
      <c r="G87" s="59" t="s">
        <v>121</v>
      </c>
      <c r="H87" s="1">
        <v>25</v>
      </c>
      <c r="I87" s="1">
        <f>I81+I83</f>
        <v>89</v>
      </c>
      <c r="J87" s="3">
        <f>I81+I83+J81+J83</f>
        <v>353</v>
      </c>
      <c r="L87" s="1">
        <f>IF(M87=0,0,ROUND(((100*M87/J87)+M12),0))</f>
        <v>1</v>
      </c>
      <c r="M87" s="1">
        <f>IF(AND(H63="",H64="",H65="",H66="",H67="",H68="",H69="",H70="",H71="",H72="",H73="",H74="",H75="",H76="",H77=""),0,SUM(M81,M83))</f>
        <v>4</v>
      </c>
    </row>
    <row r="88" spans="1:15" x14ac:dyDescent="0.2">
      <c r="E88" s="67"/>
    </row>
    <row r="91" spans="1:15" x14ac:dyDescent="0.2">
      <c r="F91" s="4"/>
      <c r="H91" s="2" t="s">
        <v>122</v>
      </c>
    </row>
    <row r="92" spans="1:15" x14ac:dyDescent="0.2">
      <c r="G92" s="59" t="s">
        <v>120</v>
      </c>
      <c r="H92" s="1">
        <f>IF(E86+L86&lt;0,0,IF(E86+L86&gt;100,100,E86+L86))</f>
        <v>0</v>
      </c>
    </row>
    <row r="93" spans="1:15" x14ac:dyDescent="0.2">
      <c r="G93" s="59" t="s">
        <v>121</v>
      </c>
      <c r="H93" s="1">
        <f>IF((E87+L87)&lt;0,0,IF(E87+L87&gt;100,100,E87+L87))</f>
        <v>42</v>
      </c>
    </row>
    <row r="94" spans="1:15" x14ac:dyDescent="0.2">
      <c r="O94" s="1"/>
    </row>
    <row r="95" spans="1:15" x14ac:dyDescent="0.2">
      <c r="C95" s="68"/>
      <c r="F95" s="68"/>
      <c r="I95" s="1"/>
      <c r="J95" s="1"/>
    </row>
    <row r="96" spans="1:15" x14ac:dyDescent="0.2">
      <c r="C96" s="68"/>
    </row>
  </sheetData>
  <mergeCells count="11">
    <mergeCell ref="I80:J80"/>
    <mergeCell ref="B1:G1"/>
    <mergeCell ref="B2:G2"/>
    <mergeCell ref="B3:G3"/>
    <mergeCell ref="B4:G4"/>
    <mergeCell ref="B5:G5"/>
    <mergeCell ref="A7:G7"/>
    <mergeCell ref="A11:M11"/>
    <mergeCell ref="A26:M26"/>
    <mergeCell ref="A61:M61"/>
    <mergeCell ref="A79:F79"/>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63:H77 H28:H60 H13:H25">
      <formula1>$J$9:$L$9</formula1>
    </dataValidation>
  </dataValidation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432</v>
      </c>
      <c r="C1" s="101"/>
      <c r="D1" s="101"/>
      <c r="E1" s="101"/>
      <c r="F1" s="101"/>
      <c r="G1" s="101"/>
    </row>
    <row r="2" spans="1:17" x14ac:dyDescent="0.2">
      <c r="A2" s="76" t="s">
        <v>1</v>
      </c>
      <c r="B2" s="100" t="s">
        <v>431</v>
      </c>
      <c r="C2" s="101"/>
      <c r="D2" s="101"/>
      <c r="E2" s="101"/>
      <c r="F2" s="101"/>
      <c r="G2" s="101"/>
    </row>
    <row r="3" spans="1:17" x14ac:dyDescent="0.2">
      <c r="A3" s="76" t="s">
        <v>2</v>
      </c>
      <c r="B3" s="100">
        <v>31000205</v>
      </c>
      <c r="C3" s="101"/>
      <c r="D3" s="101"/>
      <c r="E3" s="101"/>
      <c r="F3" s="101"/>
      <c r="G3" s="101"/>
      <c r="N3" s="5"/>
    </row>
    <row r="4" spans="1:17" x14ac:dyDescent="0.2">
      <c r="A4" s="76" t="s">
        <v>3</v>
      </c>
      <c r="B4" s="100" t="s">
        <v>388</v>
      </c>
      <c r="C4" s="101"/>
      <c r="D4" s="101"/>
      <c r="E4" s="101"/>
      <c r="F4" s="101"/>
      <c r="G4" s="101"/>
    </row>
    <row r="5" spans="1:17" x14ac:dyDescent="0.2">
      <c r="A5" s="76" t="s">
        <v>4</v>
      </c>
      <c r="B5" s="100" t="s">
        <v>388</v>
      </c>
      <c r="C5" s="101"/>
      <c r="D5" s="101"/>
      <c r="E5" s="101"/>
      <c r="F5" s="101"/>
      <c r="G5" s="101"/>
    </row>
    <row r="7" spans="1:17" ht="23.25" x14ac:dyDescent="0.2">
      <c r="A7" s="96" t="s">
        <v>5</v>
      </c>
      <c r="B7" s="97"/>
      <c r="C7" s="97"/>
      <c r="D7" s="97"/>
      <c r="E7" s="97"/>
      <c r="F7" s="97"/>
      <c r="G7" s="97"/>
      <c r="H7" s="6">
        <f>IF(AND(H92=0,H93=0),0,IF(AND(H92&gt;0,H93&gt;0),((H92+H93)/2),IF(H93&gt;0,H93,H92)))</f>
        <v>37</v>
      </c>
    </row>
    <row r="8" spans="1:17" ht="12" customHeight="1" x14ac:dyDescent="0.2">
      <c r="A8" s="71"/>
      <c r="B8" s="72"/>
      <c r="C8" s="72"/>
      <c r="D8" s="72"/>
      <c r="E8" s="72"/>
      <c r="F8" s="72"/>
      <c r="G8" s="72"/>
      <c r="H8" s="6"/>
    </row>
    <row r="9" spans="1:17" ht="7.5" customHeight="1" x14ac:dyDescent="0.2">
      <c r="B9" s="9"/>
      <c r="J9" s="2" t="s">
        <v>6</v>
      </c>
      <c r="K9" s="2" t="s">
        <v>7</v>
      </c>
      <c r="L9" s="2" t="s">
        <v>8</v>
      </c>
    </row>
    <row r="10" spans="1:17" ht="63" x14ac:dyDescent="0.2">
      <c r="A10" s="73" t="s">
        <v>9</v>
      </c>
      <c r="B10" s="11" t="s">
        <v>10</v>
      </c>
      <c r="C10" s="12" t="s">
        <v>6</v>
      </c>
      <c r="D10" s="13" t="s">
        <v>7</v>
      </c>
      <c r="E10" s="14" t="s">
        <v>8</v>
      </c>
      <c r="F10" s="13" t="s">
        <v>11</v>
      </c>
      <c r="G10" s="73"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c r="C12" s="21">
        <v>2</v>
      </c>
      <c r="D12" s="21">
        <v>0</v>
      </c>
      <c r="E12" s="22"/>
      <c r="F12" s="23">
        <f>IF(B12="Yes",C12,D12)</f>
        <v>0</v>
      </c>
      <c r="G12" s="19" t="s">
        <v>18</v>
      </c>
      <c r="H12" s="20"/>
      <c r="I12" s="24">
        <v>0</v>
      </c>
      <c r="J12" s="24">
        <v>2</v>
      </c>
      <c r="K12" s="24">
        <v>-2</v>
      </c>
      <c r="L12" s="25"/>
      <c r="M12" s="24">
        <f>IF(F12=0,IF(OR(H12="No",H12=""),0,IF(AND(F12=0,H12="Yes"),I12+J12,0)),IF(AND(F12=C12,H12="Yes"),I12,IF(H12="No",K12,0)))</f>
        <v>0</v>
      </c>
      <c r="N12" s="26"/>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c r="I13" s="24">
        <v>1</v>
      </c>
      <c r="J13" s="24"/>
      <c r="K13" s="24">
        <v>0</v>
      </c>
      <c r="L13" s="25"/>
      <c r="M13" s="24">
        <f>IF(H13="Yes",I13,(IF(H13="No",K13,0)))</f>
        <v>0</v>
      </c>
      <c r="N13" s="26" t="s">
        <v>399</v>
      </c>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IF(B15="Yes",C15,D15)</f>
        <v>0</v>
      </c>
      <c r="G15" s="19" t="s">
        <v>22</v>
      </c>
      <c r="H15" s="31" t="s">
        <v>7</v>
      </c>
      <c r="I15" s="38">
        <v>2</v>
      </c>
      <c r="J15" s="38">
        <v>6</v>
      </c>
      <c r="K15" s="38">
        <v>-6</v>
      </c>
      <c r="L15" s="37"/>
      <c r="M15" s="36">
        <f>IF(F15=0,IF(OR(H15="No",H15=""),0,IF(AND(F15=0,H15="Yes"),I15+J15,0)),IF(AND(F15=C15,H15="Yes"),I15,IF(H15="No",K15,0)))</f>
        <v>0</v>
      </c>
      <c r="N15" s="26" t="s">
        <v>430</v>
      </c>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7</v>
      </c>
      <c r="I16" s="36">
        <v>0</v>
      </c>
      <c r="J16" s="41">
        <v>6</v>
      </c>
      <c r="K16" s="36">
        <v>-6</v>
      </c>
      <c r="L16" s="36"/>
      <c r="M16" s="41">
        <f>IF(F15=0,IF(AND(H15="Yes",H16="No"),-M15,IF(AND(H15="No",H16="Yes"),J16,IF(AND(OR(H15="No",H15=""),H16="No"),K16,0))),IF(AND(F15=C15,H16="Yes"),I16,IF(H16="No",K16-M15,0)))</f>
        <v>-6</v>
      </c>
      <c r="N16" s="26" t="s">
        <v>429</v>
      </c>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7</v>
      </c>
      <c r="C17" s="32">
        <v>3</v>
      </c>
      <c r="D17" s="32">
        <v>0</v>
      </c>
      <c r="E17" s="33"/>
      <c r="F17" s="34">
        <f>IF(B17="Yes",C17,D17)</f>
        <v>0</v>
      </c>
      <c r="G17" s="35" t="s">
        <v>24</v>
      </c>
      <c r="H17" s="31" t="s">
        <v>7</v>
      </c>
      <c r="I17" s="36">
        <v>1</v>
      </c>
      <c r="J17" s="36">
        <v>3</v>
      </c>
      <c r="K17" s="36">
        <v>-3</v>
      </c>
      <c r="L17" s="37"/>
      <c r="M17" s="36">
        <f>IF(F17=0,IF(OR(H17="No",H17=""),0,IF(AND(F17=0,H17="Yes"),I17+J17,0)),IF(AND(F17=C17,H17="Yes"),I17,IF(H17="No",K17,0)))</f>
        <v>0</v>
      </c>
      <c r="N17" s="26"/>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7</v>
      </c>
      <c r="C18" s="32">
        <v>6</v>
      </c>
      <c r="D18" s="32">
        <v>0</v>
      </c>
      <c r="E18" s="33"/>
      <c r="F18" s="34">
        <f>IF(B18="Yes",C18,D18)</f>
        <v>0</v>
      </c>
      <c r="G18" s="35" t="s">
        <v>25</v>
      </c>
      <c r="H18" s="31" t="s">
        <v>7</v>
      </c>
      <c r="I18" s="36">
        <v>2</v>
      </c>
      <c r="J18" s="36">
        <v>6</v>
      </c>
      <c r="K18" s="36">
        <v>-6</v>
      </c>
      <c r="L18" s="37"/>
      <c r="M18" s="36">
        <f>IF(F18=0,IF(OR(H18="No",H18=""),0,IF(AND(F18=0,H18="Yes"),I18+J18,0)),IF(AND(F18=C18,H18="Yes"),I18,IF(H18="No",K18,0)))</f>
        <v>0</v>
      </c>
      <c r="N18" s="26"/>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IF(B19="Yes",C19,D19)</f>
        <v>60</v>
      </c>
      <c r="G19" s="19" t="s">
        <v>27</v>
      </c>
      <c r="H19" s="31" t="s">
        <v>7</v>
      </c>
      <c r="I19" s="36">
        <v>4</v>
      </c>
      <c r="J19" s="36">
        <v>12</v>
      </c>
      <c r="K19" s="36">
        <v>-12</v>
      </c>
      <c r="L19" s="37"/>
      <c r="M19" s="36">
        <f>IF(F19=0,IF(OR(H19="No",H19=""),0,IF(AND(F19=0,H19="Yes"),I19+J19,0)),IF(AND(F19=C19,H19="Yes"),I19,IF(H19="No",K19,0)))</f>
        <v>-12</v>
      </c>
      <c r="N19" s="26"/>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t="s">
        <v>428</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c r="I21" s="36">
        <v>4</v>
      </c>
      <c r="J21" s="36">
        <v>12</v>
      </c>
      <c r="K21" s="36">
        <v>-12</v>
      </c>
      <c r="L21" s="37"/>
      <c r="M21" s="36">
        <f>IF(F19=0,IF(OR(H21="No",H21=""),0,IF(AND(F19=0,H21="Yes"),I21+J21,0)),IF(AND(F19=C19,H21="Yes"),I21,IF(H21="No",K21,0)))</f>
        <v>0</v>
      </c>
      <c r="N21" s="26" t="s">
        <v>427</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t="s">
        <v>426</v>
      </c>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7</v>
      </c>
      <c r="C24" s="34">
        <v>9</v>
      </c>
      <c r="D24" s="34">
        <v>0</v>
      </c>
      <c r="E24" s="34"/>
      <c r="F24" s="34">
        <f>IF(B24="Yes",C24,D24)</f>
        <v>0</v>
      </c>
      <c r="G24" s="19" t="s">
        <v>33</v>
      </c>
      <c r="H24" s="31" t="s">
        <v>7</v>
      </c>
      <c r="I24" s="36">
        <v>3</v>
      </c>
      <c r="J24" s="36">
        <v>9</v>
      </c>
      <c r="K24" s="36">
        <v>-9</v>
      </c>
      <c r="L24" s="37"/>
      <c r="M24" s="36">
        <f>IF(F24=0,IF(OR(H24="No",H24=""),0,IF(AND(F24=0,H24="Yes"),I24+J24,0)),IF(AND(F24=C24,H24="Yes"),I24,IF(H24="No",K24,0)))</f>
        <v>0</v>
      </c>
      <c r="N24" s="43"/>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8</v>
      </c>
      <c r="I25" s="36">
        <v>0</v>
      </c>
      <c r="J25" s="36">
        <v>0</v>
      </c>
      <c r="K25" s="36">
        <v>-111</v>
      </c>
      <c r="L25" s="36">
        <v>0</v>
      </c>
      <c r="M25" s="41">
        <f>IF(F25=0,IF(H25="No",K25,IF(H25="Yes",I25+J25,IF(H25="No",K25,0))),IF(AND(F25=C25,H25="Yes"),I25,IF(H25="No",K25,0)))</f>
        <v>0</v>
      </c>
      <c r="N25" s="26" t="s">
        <v>425</v>
      </c>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73" t="s">
        <v>37</v>
      </c>
      <c r="B27" s="44"/>
      <c r="C27" s="22"/>
      <c r="D27" s="22"/>
      <c r="E27" s="22"/>
      <c r="F27" s="22"/>
      <c r="G27" s="45"/>
      <c r="H27" s="45"/>
      <c r="I27" s="22"/>
      <c r="J27" s="22"/>
      <c r="K27" s="22"/>
      <c r="L27" s="22"/>
      <c r="M27" s="22"/>
      <c r="N27" s="28"/>
      <c r="P27" s="29"/>
      <c r="Q27" s="3"/>
    </row>
    <row r="28" spans="1:17" ht="40.5" customHeight="1" x14ac:dyDescent="0.2">
      <c r="A28" s="30" t="s">
        <v>38</v>
      </c>
      <c r="B28" s="31"/>
      <c r="C28" s="32">
        <v>54</v>
      </c>
      <c r="D28" s="32">
        <v>0</v>
      </c>
      <c r="E28" s="33"/>
      <c r="F28" s="34">
        <f>IF(B28="Yes",C28,D28)</f>
        <v>0</v>
      </c>
      <c r="G28" s="35" t="s">
        <v>39</v>
      </c>
      <c r="H28" s="31"/>
      <c r="I28" s="36">
        <v>3</v>
      </c>
      <c r="J28" s="36">
        <v>9</v>
      </c>
      <c r="K28" s="36">
        <v>-9</v>
      </c>
      <c r="L28" s="37"/>
      <c r="M28" s="36">
        <f>IF(F28=0,IF(OR(H28="No",H28=""),0,IF(AND(F28=0,H28="Yes"),I28+J28,0)),IF(AND(F28=C28,H28="Yes"),I28,IF(H28="No",K28,0)))</f>
        <v>0</v>
      </c>
      <c r="N28" s="26"/>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c r="I29" s="36">
        <v>3</v>
      </c>
      <c r="J29" s="36">
        <v>9</v>
      </c>
      <c r="K29" s="36">
        <v>-9</v>
      </c>
      <c r="L29" s="37"/>
      <c r="M29" s="36">
        <f>IF(F28=0,IF(OR(H29="No",H29=""),0,IF(AND(F28=0,H29="Yes"),I29+J29,0)),IF(AND(F28=C28,H29="Yes"),I29,IF(H29="No",K29,0)))</f>
        <v>0</v>
      </c>
      <c r="N29" s="26"/>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c r="I30" s="36">
        <v>3</v>
      </c>
      <c r="J30" s="36">
        <v>9</v>
      </c>
      <c r="K30" s="36">
        <v>-9</v>
      </c>
      <c r="L30" s="37"/>
      <c r="M30" s="36">
        <f>IF(F28=0,IF(OR(H30="No",H30=""),0,IF(AND(F28=0,H30="Yes"),I30+J30,0)),IF(AND(F28=C28,H30="Yes"),I30,IF(H30="No",K30,0)))</f>
        <v>0</v>
      </c>
      <c r="N30" s="26"/>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c r="I31" s="36">
        <v>3</v>
      </c>
      <c r="J31" s="36">
        <v>9</v>
      </c>
      <c r="K31" s="36">
        <v>-9</v>
      </c>
      <c r="L31" s="37"/>
      <c r="M31" s="36">
        <f>IF(F28=0,IF(OR(H31="No",H31=""),0,IF(AND(F28=0,H31="Yes"),I31+J31,0)),IF(AND(F28=C28,H31="Yes"),I31,IF(H31="No",K31,0)))</f>
        <v>0</v>
      </c>
      <c r="N31" s="26"/>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c r="I33" s="36">
        <v>3</v>
      </c>
      <c r="J33" s="36">
        <v>9</v>
      </c>
      <c r="K33" s="36">
        <v>-9</v>
      </c>
      <c r="L33" s="37"/>
      <c r="M33" s="36">
        <f>IF(F28=0,IF(OR(H33="No",H33=""),0,IF(AND(F28=0,H33="Yes"),I33+J33,0)),IF(AND(F28=C28,H33="Yes"),I33,IF(H33="No",K33,0)))</f>
        <v>0</v>
      </c>
      <c r="N33" s="26"/>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c r="C34" s="32">
        <f>J34</f>
        <v>12</v>
      </c>
      <c r="D34" s="32">
        <v>0</v>
      </c>
      <c r="E34" s="33"/>
      <c r="F34" s="34">
        <f>IF(B34="Yes",C34,D34)</f>
        <v>0</v>
      </c>
      <c r="G34" s="35" t="s">
        <v>46</v>
      </c>
      <c r="H34" s="31"/>
      <c r="I34" s="36">
        <v>4</v>
      </c>
      <c r="J34" s="36">
        <v>12</v>
      </c>
      <c r="K34" s="36">
        <v>-12</v>
      </c>
      <c r="L34" s="37"/>
      <c r="M34" s="36">
        <f>IF(F34=0,IF(OR(H34="No",H34=""),0,IF(AND(F34=0,H34="Yes"),I34+J34,0)),IF(AND(F34=C34,H34="Yes"),I34,IF(H34="No",K34,0)))</f>
        <v>0</v>
      </c>
      <c r="N34" s="26"/>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c r="C35" s="32">
        <f>J35</f>
        <v>12</v>
      </c>
      <c r="D35" s="32">
        <v>0</v>
      </c>
      <c r="E35" s="33"/>
      <c r="F35" s="34">
        <f>IF(B35="Yes",C35,D35)</f>
        <v>0</v>
      </c>
      <c r="G35" s="35" t="s">
        <v>48</v>
      </c>
      <c r="H35" s="31"/>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c r="C36" s="34">
        <f>SUM(J36:J41)</f>
        <v>126</v>
      </c>
      <c r="D36" s="32">
        <v>0</v>
      </c>
      <c r="E36" s="33"/>
      <c r="F36" s="34">
        <f>IF(B36="Yes",C36,D36)</f>
        <v>0</v>
      </c>
      <c r="G36" s="19" t="s">
        <v>50</v>
      </c>
      <c r="H36" s="31"/>
      <c r="I36" s="36">
        <v>4</v>
      </c>
      <c r="J36" s="36">
        <v>12</v>
      </c>
      <c r="K36" s="36">
        <v>-24</v>
      </c>
      <c r="L36" s="37"/>
      <c r="M36" s="36">
        <f>IF(F36=0,IF(OR(H36="No",H36=""),0,IF(AND(F36=0,H36="Yes"),I36+J36,0)),IF(AND(F36=C36,H36="Yes"),I36,IF(H36="No",K36,0)))</f>
        <v>0</v>
      </c>
      <c r="N36" s="26"/>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c r="I37" s="36">
        <v>10</v>
      </c>
      <c r="J37" s="36">
        <v>30</v>
      </c>
      <c r="K37" s="36">
        <v>-180</v>
      </c>
      <c r="L37" s="37"/>
      <c r="M37" s="41">
        <f>IF(F36=0,IF(H37="No",K37,IF(H37="Yes",I37+J37,IF(H37="No",K37,0))),IF(AND(F36=C36,H37="Yes"),I37,IF(H37="No",K37,0)))</f>
        <v>0</v>
      </c>
      <c r="N37" s="26"/>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c r="I38" s="36">
        <v>6</v>
      </c>
      <c r="J38" s="36">
        <v>18</v>
      </c>
      <c r="K38" s="36">
        <v>-18</v>
      </c>
      <c r="L38" s="37"/>
      <c r="M38" s="36">
        <f>IF(F36=0,IF(OR(H38="No",H38=""),0,IF(AND(F36=0,H38="Yes"),I38+J38,0)),IF(AND(F36=C36,H38="Yes"),I38,IF(H38="No",K38,0)))</f>
        <v>0</v>
      </c>
      <c r="N38" s="26"/>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c r="I39" s="36">
        <v>8</v>
      </c>
      <c r="J39" s="36">
        <v>24</v>
      </c>
      <c r="K39" s="36">
        <v>-24</v>
      </c>
      <c r="L39" s="37"/>
      <c r="M39" s="36">
        <f>IF(F36=0,IF(OR(H39="No",H39=""),0,IF(AND(F36=0,H39="Yes"),I39+J39,0)),IF(AND(F36=C36,H39="Yes"),I39,IF(H39="No",K39,0)))</f>
        <v>0</v>
      </c>
      <c r="N39" s="26"/>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c r="I41" s="36">
        <v>6</v>
      </c>
      <c r="J41" s="36">
        <v>18</v>
      </c>
      <c r="K41" s="36">
        <v>-18</v>
      </c>
      <c r="L41" s="37"/>
      <c r="M41" s="36">
        <f>IF(F36=0,IF(OR(H41="No",H41=""),0,IF(AND(F36=0,H41="Yes"),I41+J41,0)),IF(AND(F36=C36,H41="Yes"),I41,IF(H41="No",K41,0)))</f>
        <v>0</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c r="C42" s="32">
        <v>30</v>
      </c>
      <c r="D42" s="32">
        <v>0</v>
      </c>
      <c r="E42" s="33"/>
      <c r="F42" s="34">
        <f>IF(B42="Yes",C42,D42)</f>
        <v>0</v>
      </c>
      <c r="G42" s="35" t="s">
        <v>57</v>
      </c>
      <c r="H42" s="31"/>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c r="C46" s="32">
        <v>2</v>
      </c>
      <c r="D46" s="32">
        <v>0</v>
      </c>
      <c r="E46" s="33"/>
      <c r="F46" s="34">
        <f>IF(B46="Yes",C46,D46)</f>
        <v>0</v>
      </c>
      <c r="G46" s="35" t="s">
        <v>61</v>
      </c>
      <c r="H46" s="31"/>
      <c r="I46" s="36">
        <v>0</v>
      </c>
      <c r="J46" s="36">
        <v>2</v>
      </c>
      <c r="K46" s="36">
        <v>-2</v>
      </c>
      <c r="L46" s="37"/>
      <c r="M46" s="36">
        <f>IF(F46=0,IF(OR(H46="No",H46=""),0,IF(AND(F46=0,H46="Yes"),I46+J46,0)),IF(AND(F46=C46,H46="Yes"),I46,IF(H46="No",K46,0)))</f>
        <v>0</v>
      </c>
      <c r="N46" s="26"/>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c r="C47" s="32">
        <f>SUM(J47:J59)</f>
        <v>132</v>
      </c>
      <c r="D47" s="32">
        <v>0</v>
      </c>
      <c r="E47" s="33"/>
      <c r="F47" s="34">
        <f>IF(B47="Yes",C47,D47)</f>
        <v>0</v>
      </c>
      <c r="G47" s="35" t="s">
        <v>63</v>
      </c>
      <c r="H47" s="31"/>
      <c r="I47" s="36">
        <v>3</v>
      </c>
      <c r="J47" s="36">
        <v>9</v>
      </c>
      <c r="K47" s="36">
        <v>-9</v>
      </c>
      <c r="L47" s="37"/>
      <c r="M47" s="36">
        <f>IF(F47=0,IF(OR(H47="No",H47=""),0,IF(AND(F47=0,H47="Yes"),I47+J47,0)),IF(AND(F47=C47,H47="Yes"),I47,IF(H47="No",K47,0)))</f>
        <v>0</v>
      </c>
      <c r="N47" s="26"/>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c r="I50" s="36">
        <v>3</v>
      </c>
      <c r="J50" s="36">
        <v>9</v>
      </c>
      <c r="K50" s="36">
        <v>-9</v>
      </c>
      <c r="L50" s="36">
        <v>0</v>
      </c>
      <c r="M50" s="36">
        <f>IF(F47=0,IF(OR(H50="No",H50=""),0,IF(AND(F47=0,H50="Yes"),I50+J50,0)),IF(AND(F47=C47,H50="Yes"),I50,IF(H50="No",K50,0)))</f>
        <v>0</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c r="I51" s="36">
        <v>2</v>
      </c>
      <c r="J51" s="36">
        <v>6</v>
      </c>
      <c r="K51" s="36">
        <v>-6</v>
      </c>
      <c r="L51" s="37"/>
      <c r="M51" s="36">
        <f>IF(F47=0,IF(OR(H51="No",H51=""),0,IF(AND(F47=0,H51="Yes"),I51+J51,0)),IF(AND(F47=C47,H51="Yes"),I51,IF(H51="No",K51,0)))</f>
        <v>0</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c r="I52" s="36">
        <v>5</v>
      </c>
      <c r="J52" s="36">
        <v>15</v>
      </c>
      <c r="K52" s="36">
        <v>-15</v>
      </c>
      <c r="L52" s="37"/>
      <c r="M52" s="36">
        <f>IF(F47=0,IF(OR(H52="No",H52=""),0,IF(AND(F47=0,H52="Yes"),I52+J52,0)),IF(AND(F47=C47,H52="Yes"),I52,IF(H52="No",K52,0)))</f>
        <v>0</v>
      </c>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c r="I53" s="36">
        <v>4</v>
      </c>
      <c r="J53" s="36">
        <v>12</v>
      </c>
      <c r="K53" s="36">
        <v>-12</v>
      </c>
      <c r="L53" s="36">
        <v>0</v>
      </c>
      <c r="M53" s="36">
        <f>IF(F47=0,IF(OR(H53="No",H53=""),0,IF(AND(F47=0,H53="Yes"),I53+J53,0)),IF(AND(F47=C47,H53="Yes"),I53,IF(H53="No",K53,0)))</f>
        <v>0</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c r="I54" s="36">
        <v>4</v>
      </c>
      <c r="J54" s="36">
        <v>12</v>
      </c>
      <c r="K54" s="36">
        <v>-12</v>
      </c>
      <c r="L54" s="36">
        <v>0</v>
      </c>
      <c r="M54" s="36">
        <f>IF(F47=0,IF(OR(H54="No",H54=""),0,IF(AND(F47=0,H54="Yes"),I54+J54,0)),IF(AND(F47=C47,H54="Yes"),I54,IF(H54="No",K54,0)))</f>
        <v>0</v>
      </c>
      <c r="N54" s="26"/>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c r="I55" s="36">
        <v>4</v>
      </c>
      <c r="J55" s="36">
        <v>12</v>
      </c>
      <c r="K55" s="36">
        <v>-12</v>
      </c>
      <c r="L55" s="36">
        <v>0</v>
      </c>
      <c r="M55" s="36">
        <f>IF(F47=0,IF(OR(H55="No",H55=""),0,IF(AND(F47=0,H55="Yes"),I55+J55,0)),IF(AND(F47=C47,H55="Yes"),I55,IF(H55="No",K55,0)))</f>
        <v>0</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c r="I56" s="36">
        <v>4</v>
      </c>
      <c r="J56" s="36">
        <v>12</v>
      </c>
      <c r="K56" s="36">
        <v>-12</v>
      </c>
      <c r="L56" s="36">
        <v>0</v>
      </c>
      <c r="M56" s="36">
        <f>IF(F47=0,IF(OR(H56="No",H56=""),0,IF(AND(F47=0,H56="Yes"),I56+J56,0)),IF(AND(F47=C47,H56="Yes"),I56,IF(H56="No",K56,0)))</f>
        <v>0</v>
      </c>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c r="I58" s="36">
        <v>2</v>
      </c>
      <c r="J58" s="36">
        <v>6</v>
      </c>
      <c r="K58" s="36">
        <v>-6</v>
      </c>
      <c r="L58" s="37"/>
      <c r="M58" s="36">
        <f>IF(F47=0,IF(OR(H58="No",H58=""),0,IF(AND(F47=0,H58="Yes"),I58+J58,0)),IF(AND(F47=C47,H58="Yes"),I58,IF(H58="No",K58,0)))</f>
        <v>0</v>
      </c>
      <c r="N58" s="26"/>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c r="I59" s="36">
        <v>2</v>
      </c>
      <c r="J59" s="36">
        <v>6</v>
      </c>
      <c r="K59" s="36">
        <v>-6</v>
      </c>
      <c r="L59" s="36">
        <v>0</v>
      </c>
      <c r="M59" s="36">
        <f>IF(F47=0,IF(OR(H59="No",H59=""),0,IF(AND(F47=0,H59="Yes"),I59+J59,0)),IF(AND(F47=C47,H59="Yes"),I59,IF(H59="No",K59,0)))</f>
        <v>0</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c r="C60" s="32">
        <v>12</v>
      </c>
      <c r="D60" s="32">
        <v>0</v>
      </c>
      <c r="E60" s="33"/>
      <c r="F60" s="34">
        <f>IF(B60="Yes",C60,D60)</f>
        <v>0</v>
      </c>
      <c r="G60" s="35" t="s">
        <v>77</v>
      </c>
      <c r="H60" s="31"/>
      <c r="I60" s="36">
        <v>4</v>
      </c>
      <c r="J60" s="36">
        <v>12</v>
      </c>
      <c r="K60" s="36">
        <v>-12</v>
      </c>
      <c r="L60" s="37"/>
      <c r="M60" s="36">
        <f>IF(F60=0,IF(OR(H60="No",H60=""),0,IF(AND(F60=0,H60="Yes"),I60+J60,0)),IF(AND(F60=C60,H60="Yes"),I60,IF(H60="No",K60,0)))</f>
        <v>0</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73"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IF(B63="Yes",C63,D63)</f>
        <v>3</v>
      </c>
      <c r="G63" s="30" t="s">
        <v>79</v>
      </c>
      <c r="H63" s="48" t="s">
        <v>6</v>
      </c>
      <c r="I63" s="34">
        <v>1</v>
      </c>
      <c r="J63" s="34">
        <v>3</v>
      </c>
      <c r="K63" s="34">
        <v>-3</v>
      </c>
      <c r="L63" s="33"/>
      <c r="M63" s="34">
        <f>IF(F63=0,IF(OR(H63="No",H63=""),0,IF(AND(F63=0,H63="Yes"),I63+J63,0)),IF(AND(F63=C63,H63="Yes"),I63,IF(H63="No",K63,0)))</f>
        <v>1</v>
      </c>
      <c r="N63" s="49"/>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IF(B64="Yes",C64,D64)</f>
        <v>27</v>
      </c>
      <c r="G64" s="30" t="s">
        <v>81</v>
      </c>
      <c r="H64" s="48" t="s">
        <v>6</v>
      </c>
      <c r="I64" s="34">
        <v>4</v>
      </c>
      <c r="J64" s="34">
        <v>12</v>
      </c>
      <c r="K64" s="34">
        <v>-12</v>
      </c>
      <c r="L64" s="33"/>
      <c r="M64" s="34">
        <f>IF(F64=0,IF(OR(H64="No",H64=""),0,IF(AND(F64=0,H64="Yes"),I64+J64,0)),IF(AND(F64=C64,H64="Yes"),I64,IF(H64="No",K64,0)))</f>
        <v>4</v>
      </c>
      <c r="N64" s="49"/>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42.75" x14ac:dyDescent="0.2">
      <c r="A65" s="42"/>
      <c r="B65" s="33"/>
      <c r="C65" s="33"/>
      <c r="D65" s="33"/>
      <c r="E65" s="33"/>
      <c r="F65" s="33"/>
      <c r="G65" s="30" t="s">
        <v>82</v>
      </c>
      <c r="H65" s="48" t="s">
        <v>7</v>
      </c>
      <c r="I65" s="34">
        <v>5</v>
      </c>
      <c r="J65" s="34">
        <v>15</v>
      </c>
      <c r="K65" s="34">
        <v>-15</v>
      </c>
      <c r="L65" s="33"/>
      <c r="M65" s="34">
        <f>IF(F64=0,IF(OR(H65="No",H65=""),0,IF(AND(F64=0,H65="Yes"),I65+J65,0)),IF(AND(F64=C64,H65="Yes"),I65,IF(H65="No",K65,0)))</f>
        <v>-15</v>
      </c>
      <c r="N65" s="49" t="s">
        <v>424</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c r="C66" s="32">
        <v>9</v>
      </c>
      <c r="D66" s="32">
        <v>0</v>
      </c>
      <c r="E66" s="33"/>
      <c r="F66" s="34">
        <f>IF(B66="Yes",C66,D66)</f>
        <v>0</v>
      </c>
      <c r="G66" s="30" t="s">
        <v>84</v>
      </c>
      <c r="H66" s="48" t="s">
        <v>8</v>
      </c>
      <c r="I66" s="34">
        <v>3</v>
      </c>
      <c r="J66" s="34">
        <v>9</v>
      </c>
      <c r="K66" s="34">
        <v>-9</v>
      </c>
      <c r="L66" s="34">
        <v>0</v>
      </c>
      <c r="M66" s="34">
        <f t="shared" ref="M66:M73" si="0">IF(F66=0,IF(OR(H66="No",H66=""),0,IF(AND(F66=0,H66="Yes"),I66+J66,0)),IF(AND(F66=C66,H66="Yes"),I66,IF(H66="No",K66,0)))</f>
        <v>0</v>
      </c>
      <c r="N66" s="49" t="s">
        <v>379</v>
      </c>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IF(B67="Yes",C67,D67)</f>
        <v>0</v>
      </c>
      <c r="G67" s="46" t="s">
        <v>86</v>
      </c>
      <c r="H67" s="48"/>
      <c r="I67" s="34">
        <v>4</v>
      </c>
      <c r="J67" s="34">
        <v>12</v>
      </c>
      <c r="K67" s="34">
        <v>-12</v>
      </c>
      <c r="L67" s="33"/>
      <c r="M67" s="34">
        <f t="shared" si="0"/>
        <v>0</v>
      </c>
      <c r="N67" s="19" t="s">
        <v>381</v>
      </c>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IF(B68="Yes",C68,D68)</f>
        <v>12</v>
      </c>
      <c r="G68" s="46" t="s">
        <v>88</v>
      </c>
      <c r="H68" s="48" t="s">
        <v>6</v>
      </c>
      <c r="I68" s="34">
        <v>4</v>
      </c>
      <c r="J68" s="34">
        <v>12</v>
      </c>
      <c r="K68" s="34">
        <v>-12</v>
      </c>
      <c r="L68" s="33"/>
      <c r="M68" s="34">
        <f t="shared" si="0"/>
        <v>4</v>
      </c>
      <c r="N68" s="49"/>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IF(B69="Yes",C69,D69)</f>
        <v>9</v>
      </c>
      <c r="G69" s="30" t="s">
        <v>90</v>
      </c>
      <c r="H69" s="48" t="s">
        <v>6</v>
      </c>
      <c r="I69" s="34">
        <v>3</v>
      </c>
      <c r="J69" s="34">
        <v>9</v>
      </c>
      <c r="K69" s="34">
        <v>-9</v>
      </c>
      <c r="L69" s="33"/>
      <c r="M69" s="34">
        <f t="shared" si="0"/>
        <v>3</v>
      </c>
      <c r="N69" s="49"/>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c r="C70" s="32">
        <v>24</v>
      </c>
      <c r="D70" s="32">
        <v>0</v>
      </c>
      <c r="E70" s="33"/>
      <c r="F70" s="34">
        <f>IF(B70="Yes",C70,D70)</f>
        <v>0</v>
      </c>
      <c r="G70" s="30" t="s">
        <v>92</v>
      </c>
      <c r="H70" s="48" t="s">
        <v>8</v>
      </c>
      <c r="I70" s="34">
        <v>8</v>
      </c>
      <c r="J70" s="34">
        <v>24</v>
      </c>
      <c r="K70" s="34">
        <v>-120</v>
      </c>
      <c r="L70" s="33"/>
      <c r="M70" s="34">
        <f t="shared" si="0"/>
        <v>0</v>
      </c>
      <c r="N70" s="19" t="s">
        <v>380</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0"/>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IF(B72="Yes",C72,D72)</f>
        <v>0</v>
      </c>
      <c r="G72" s="30" t="s">
        <v>96</v>
      </c>
      <c r="H72" s="48" t="s">
        <v>8</v>
      </c>
      <c r="I72" s="34">
        <v>5</v>
      </c>
      <c r="J72" s="34">
        <v>15</v>
      </c>
      <c r="K72" s="34">
        <v>-15</v>
      </c>
      <c r="L72" s="33"/>
      <c r="M72" s="34">
        <f t="shared" si="0"/>
        <v>0</v>
      </c>
      <c r="N72" s="49" t="s">
        <v>379</v>
      </c>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IF(B73="Yes",C73,D73)</f>
        <v>54</v>
      </c>
      <c r="G73" s="30" t="s">
        <v>98</v>
      </c>
      <c r="H73" s="48" t="s">
        <v>6</v>
      </c>
      <c r="I73" s="34">
        <v>3</v>
      </c>
      <c r="J73" s="34">
        <v>9</v>
      </c>
      <c r="K73" s="34">
        <v>-9</v>
      </c>
      <c r="L73" s="33"/>
      <c r="M73" s="34">
        <f t="shared" si="0"/>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c r="I74" s="34">
        <v>4</v>
      </c>
      <c r="J74" s="34">
        <v>12</v>
      </c>
      <c r="K74" s="34">
        <v>-12</v>
      </c>
      <c r="L74" s="33"/>
      <c r="M74" s="34">
        <f>IF(F73=0,IF(OR(H74="No",H74=""),0,IF(AND(F73=0,H74="Yes"),I74+J74,0)),IF(AND(F73=C73,H74="Yes"),I74,IF(H74="No",K74,0)))</f>
        <v>0</v>
      </c>
      <c r="N74" s="49" t="s">
        <v>392</v>
      </c>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c r="I75" s="34">
        <v>3</v>
      </c>
      <c r="J75" s="34">
        <v>9</v>
      </c>
      <c r="K75" s="34">
        <v>-9</v>
      </c>
      <c r="L75" s="33"/>
      <c r="M75" s="34">
        <f>IF(F73=0,IF(OR(H75="No",H75=""),0,IF(AND(F73=0,H75="Yes"),I75+J75,0)),IF(AND(F73=C73,H75="Yes"),I75,IF(H75="No",K75,0)))</f>
        <v>0</v>
      </c>
      <c r="N75" s="49" t="s">
        <v>378</v>
      </c>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t="s">
        <v>6</v>
      </c>
      <c r="I76" s="34">
        <v>4</v>
      </c>
      <c r="J76" s="34">
        <v>12</v>
      </c>
      <c r="K76" s="34">
        <v>-12</v>
      </c>
      <c r="L76" s="33"/>
      <c r="M76" s="34">
        <f>IF(F73=0,IF(OR(H76="No",H76=""),0,IF(AND(F73=0,H76="Yes"),I76+J76,0)),IF(AND(F73=C73,H76="Yes"),I76,IF(H76="No",K76,0)))</f>
        <v>4</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7</v>
      </c>
      <c r="I77" s="34">
        <v>4</v>
      </c>
      <c r="J77" s="34">
        <v>12</v>
      </c>
      <c r="K77" s="34">
        <v>-12</v>
      </c>
      <c r="L77" s="33"/>
      <c r="M77" s="34">
        <f>IF(F73=0,IF(OR(H77="No",H77=""),0,IF(AND(F73=0,H77="Yes"),I77+J77,0)),IF(AND(F73=C73,H77="Yes"),I77,IF(H77="No",K77,0)))</f>
        <v>-12</v>
      </c>
      <c r="N77" s="49" t="s">
        <v>377</v>
      </c>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74"/>
      <c r="B80" s="74"/>
      <c r="C80" s="74"/>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63</v>
      </c>
      <c r="H81" s="59" t="s">
        <v>107</v>
      </c>
      <c r="I81" s="3">
        <f>SUM(I13:I15,I17:I24)+IF(AND(B15="Yes",H16="N/A"),L16,I16)+IF(AND(B25="Yes",H25="N/A"),L25,I25)</f>
        <v>30</v>
      </c>
      <c r="J81" s="2">
        <f>SUM(J14:J15,J17:J23,C24,C25)+IF(H16="N/A",L16,0)+IF(H25="N/A",L25-J25,0)</f>
        <v>87</v>
      </c>
      <c r="M81" s="2">
        <f>SUM(M13:M25)</f>
        <v>-9</v>
      </c>
    </row>
    <row r="82" spans="1:15" x14ac:dyDescent="0.2">
      <c r="B82" s="54"/>
      <c r="D82" s="59" t="s">
        <v>108</v>
      </c>
      <c r="E82" s="2">
        <f>SUM(C28,C34:C36,C42,C47,C60)+IF(H40="N/A",L40-J40,0)+IF(H43="N/A",L43-J43,0)+IF(H44="N/A",L44-J44,0)+IF(H48="N/A",L48-J48,0)+IF(H50="N/A",L50-J50,0)+IF(H53="N/A",L53-J53,0)+IF(H54="N/A",L54-J54)+IF(H55="N/A",L55-J55,0)+IF(H56="N/A",L56-J56,0)+IF(H57="N/A",L57-J57,0)+IF(H59="N/A",L59-J59,0)</f>
        <v>378</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59" t="s">
        <v>109</v>
      </c>
      <c r="I82" s="3">
        <f>SUM(I28:I39,I41:I42,I45,I47,I49,I51:I52,I58,I60)+IF(H40="N/A",0,I40)+IF(H43="N/A",0,I43)+IF(H44="N/A",0,I44)+IF(H48="N/A",0,I48)+IF(H50="N/A",0,I50)+IF(H53="N/A",0,I53)+IF(H54="N/A",0,I54)+IF(H55="N/A",0,I55)+IF(H56="N/A",0,I56)+IF(H57="N/A",0,I57)+IF(H59="N/A",0,I59)</f>
        <v>118</v>
      </c>
      <c r="J82" s="2">
        <f>SUM(J28:J45,J47:J60)-IF(H40="N/A",J40,0)-IF(H43="N/A",J43,0)-IF(H44="N/A",J44,0)-IF(H48="N/A",J48,0)-IF(H50="N/A",J50,0)-IF(H53="N/A",J53,0)-IF(H54="N/A",J54)-IF(H55="N/A",J55,0)-IF(H56="N/A",J56,0)-IF(H57="N/A",J57,0)-IF(H59="N/A",J59,0)</f>
        <v>378</v>
      </c>
      <c r="M82" s="2">
        <f>SUM(M28:M45,M47:M60)</f>
        <v>0</v>
      </c>
    </row>
    <row r="83" spans="1:15" x14ac:dyDescent="0.2">
      <c r="B83" s="54"/>
      <c r="D83" s="60" t="s">
        <v>110</v>
      </c>
      <c r="E83" s="2">
        <f>SUM(C63:C64,C66:C73)+IF(H66="N/A",L66-J66,0)+IF(H71="N/A",L71-J71,0)</f>
        <v>156</v>
      </c>
      <c r="F83" s="2">
        <f>SUM(F63:F64,F66:F73)+IF(H66="N/A",L66-J66,0)+IF(H71="N/A",L71-J71,0)</f>
        <v>84</v>
      </c>
      <c r="G83" s="3"/>
      <c r="H83" s="60" t="s">
        <v>111</v>
      </c>
      <c r="I83" s="3">
        <f>SUM(I63:I65,I67:I70,I72:I77)+IF(AND(B66="Yes",H66="N/A"),L66,I66)+IF(AND(B71="Yes",H71="N/A"),L71,I71)</f>
        <v>59</v>
      </c>
      <c r="J83" s="2">
        <f>SUM(J63:J65,J67:J70,J72:J77)+IF(AND(B66="Yes",H66="N/A"),L66,J66)+IF(AND(B71="Yes",H71="N/A"),L71,J71)</f>
        <v>177</v>
      </c>
      <c r="M83" s="2">
        <f>SUM(M63:M77)</f>
        <v>-8</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465</v>
      </c>
      <c r="D86" s="2"/>
      <c r="E86" s="1">
        <f>IF(F86&gt;0,ROUND(((100*F86/J86)+F12+F46),0),0)</f>
        <v>0</v>
      </c>
      <c r="F86" s="1">
        <f>IF(AND(B28="",B34="",B35="",B36="",B42="",B47="",B60=""),0,SUM(F81,F82))</f>
        <v>0</v>
      </c>
      <c r="G86" s="59" t="s">
        <v>120</v>
      </c>
      <c r="H86" s="1">
        <v>25</v>
      </c>
      <c r="I86" s="2">
        <f>I81+I82</f>
        <v>148</v>
      </c>
      <c r="J86" s="3">
        <f>I81+I82+J81+J82</f>
        <v>613</v>
      </c>
      <c r="L86" s="1">
        <f>IF(M86=0,0,ROUND(((100*M86/J86)+M12+M46),0))</f>
        <v>0</v>
      </c>
      <c r="M86" s="1">
        <f>IF(AND(H28="",H29="",H30="",H31="",H32="",H33="",H34="",H35="",H36="",H37="",H38="",H39="",H40="",H41="",H42="",H43="",H44="",H45="",H47="",H48="",H49="",H50="",H51="",H52="",H53="",H54="",H55="",H56="",H57="",H58="",H59="",H60=""),0,SUM(M81,M82))</f>
        <v>0</v>
      </c>
    </row>
    <row r="87" spans="1:15" x14ac:dyDescent="0.2">
      <c r="A87" s="59" t="s">
        <v>121</v>
      </c>
      <c r="B87" s="1">
        <v>75</v>
      </c>
      <c r="C87" s="2">
        <f>SUM(C14:C15,C17:C19,C24,C25,C63:C64,C66:C73)+IF(H16="N/A",L16,0)+IF(H25="N/A",L25-J25,0)+IF(H66="N/A",L66-J66,0)+IF(H71="N/A",L71-J71,0)</f>
        <v>243</v>
      </c>
      <c r="D87" s="2"/>
      <c r="E87" s="1">
        <f>IF(F87&gt;0,ROUND(((100*F87/J87)+F12),0),0)</f>
        <v>42</v>
      </c>
      <c r="F87" s="1">
        <f>IF(AND(B63="",B64="",B66="",B67="",B68="",B69="",B70="",B71="",B72="",B73=""),0,SUM(F81,F83))</f>
        <v>147</v>
      </c>
      <c r="G87" s="59" t="s">
        <v>121</v>
      </c>
      <c r="H87" s="1">
        <v>25</v>
      </c>
      <c r="I87" s="1">
        <f>I81+I83</f>
        <v>89</v>
      </c>
      <c r="J87" s="3">
        <f>I81+I83+J81+J83</f>
        <v>353</v>
      </c>
      <c r="L87" s="1">
        <f>IF(M87=0,0,ROUND(((100*M87/J87)+M12),0))</f>
        <v>-5</v>
      </c>
      <c r="M87" s="1">
        <f>IF(AND(H63="",H64="",H65="",H66="",H67="",H68="",H69="",H70="",H71="",H72="",H73="",H74="",H75="",H76="",H77=""),0,SUM(M81,M83))</f>
        <v>-17</v>
      </c>
    </row>
    <row r="88" spans="1:15" x14ac:dyDescent="0.2">
      <c r="E88" s="67"/>
    </row>
    <row r="91" spans="1:15" x14ac:dyDescent="0.2">
      <c r="F91" s="4"/>
      <c r="H91" s="2" t="s">
        <v>122</v>
      </c>
    </row>
    <row r="92" spans="1:15" x14ac:dyDescent="0.2">
      <c r="G92" s="59" t="s">
        <v>120</v>
      </c>
      <c r="H92" s="1">
        <f>IF(E86+L86&lt;0,0,IF(E86+L86&gt;100,100,E86+L86))</f>
        <v>0</v>
      </c>
    </row>
    <row r="93" spans="1:15" x14ac:dyDescent="0.2">
      <c r="G93" s="59" t="s">
        <v>121</v>
      </c>
      <c r="H93" s="1">
        <f>IF((E87+L87)&lt;0,0,IF(E87+L87&gt;100,100,E87+L87))</f>
        <v>37</v>
      </c>
    </row>
    <row r="94" spans="1:15" x14ac:dyDescent="0.2">
      <c r="O94" s="1"/>
    </row>
    <row r="95" spans="1:15" x14ac:dyDescent="0.2">
      <c r="C95" s="68"/>
      <c r="F95" s="68"/>
      <c r="I95" s="1"/>
      <c r="J95" s="1"/>
    </row>
    <row r="96" spans="1:15" x14ac:dyDescent="0.2">
      <c r="C96" s="68"/>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28:H60 H13:H25 H63:H77">
      <formula1>$J$9:$L$9</formula1>
    </dataValidation>
  </dataValidations>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zoomScaleNormal="100" workbookViewId="0"/>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435</v>
      </c>
      <c r="C1" s="101"/>
      <c r="D1" s="101"/>
      <c r="E1" s="101"/>
      <c r="F1" s="101"/>
      <c r="G1" s="101"/>
    </row>
    <row r="2" spans="1:17" x14ac:dyDescent="0.2">
      <c r="A2" s="76" t="s">
        <v>1</v>
      </c>
      <c r="B2" s="100" t="s">
        <v>436</v>
      </c>
      <c r="C2" s="101"/>
      <c r="D2" s="101"/>
      <c r="E2" s="101"/>
      <c r="F2" s="101"/>
      <c r="G2" s="101"/>
    </row>
    <row r="3" spans="1:17" x14ac:dyDescent="0.2">
      <c r="A3" s="76" t="s">
        <v>2</v>
      </c>
      <c r="B3" s="100" t="s">
        <v>434</v>
      </c>
      <c r="C3" s="101"/>
      <c r="D3" s="101"/>
      <c r="E3" s="101"/>
      <c r="F3" s="101"/>
      <c r="G3" s="101"/>
      <c r="N3" s="5"/>
    </row>
    <row r="4" spans="1:17" x14ac:dyDescent="0.2">
      <c r="A4" s="76" t="s">
        <v>3</v>
      </c>
      <c r="B4" s="100" t="s">
        <v>433</v>
      </c>
      <c r="C4" s="101"/>
      <c r="D4" s="101"/>
      <c r="E4" s="101"/>
      <c r="F4" s="101"/>
      <c r="G4" s="101"/>
    </row>
    <row r="5" spans="1:17" x14ac:dyDescent="0.2">
      <c r="A5" s="76" t="s">
        <v>4</v>
      </c>
      <c r="B5" s="100" t="s">
        <v>433</v>
      </c>
      <c r="C5" s="101"/>
      <c r="D5" s="101"/>
      <c r="E5" s="101"/>
      <c r="F5" s="101"/>
      <c r="G5" s="101"/>
    </row>
    <row r="7" spans="1:17" ht="23.25" x14ac:dyDescent="0.2">
      <c r="A7" s="96" t="s">
        <v>5</v>
      </c>
      <c r="B7" s="97"/>
      <c r="C7" s="97"/>
      <c r="D7" s="97"/>
      <c r="E7" s="97"/>
      <c r="F7" s="97"/>
      <c r="G7" s="97"/>
      <c r="H7" s="6">
        <f>IF(AND(H92=0,H93=0),0,IF(AND(H92&gt;0,H93&gt;0),((H92+H93)/2),IF(H93&gt;0,H93,H92)))</f>
        <v>45</v>
      </c>
    </row>
    <row r="8" spans="1:17" ht="12" customHeight="1" x14ac:dyDescent="0.2">
      <c r="A8" s="7"/>
      <c r="B8" s="8"/>
      <c r="C8" s="8"/>
      <c r="D8" s="8"/>
      <c r="E8" s="8"/>
      <c r="F8" s="8"/>
      <c r="G8" s="8"/>
      <c r="H8" s="6"/>
    </row>
    <row r="9" spans="1:17" ht="7.5" customHeight="1" x14ac:dyDescent="0.2">
      <c r="B9" s="9"/>
      <c r="J9" s="2" t="s">
        <v>6</v>
      </c>
      <c r="K9" s="2" t="s">
        <v>7</v>
      </c>
      <c r="L9" s="2" t="s">
        <v>8</v>
      </c>
    </row>
    <row r="10" spans="1:17" ht="63" x14ac:dyDescent="0.2">
      <c r="A10" s="10" t="s">
        <v>9</v>
      </c>
      <c r="B10" s="11" t="s">
        <v>10</v>
      </c>
      <c r="C10" s="12" t="s">
        <v>6</v>
      </c>
      <c r="D10" s="13" t="s">
        <v>7</v>
      </c>
      <c r="E10" s="14" t="s">
        <v>8</v>
      </c>
      <c r="F10" s="13" t="s">
        <v>11</v>
      </c>
      <c r="G10" s="10"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6</v>
      </c>
      <c r="C15" s="32">
        <v>6</v>
      </c>
      <c r="D15" s="32">
        <v>0</v>
      </c>
      <c r="E15" s="33"/>
      <c r="F15" s="34">
        <f t="shared" ref="F15:F19" si="0">IF(B15="Yes",C15,D15)</f>
        <v>6</v>
      </c>
      <c r="G15" s="19" t="s">
        <v>22</v>
      </c>
      <c r="H15" s="31" t="s">
        <v>6</v>
      </c>
      <c r="I15" s="38">
        <v>2</v>
      </c>
      <c r="J15" s="38">
        <v>6</v>
      </c>
      <c r="K15" s="38">
        <v>-6</v>
      </c>
      <c r="L15" s="37"/>
      <c r="M15" s="36">
        <f>IF(F15=0,IF(OR(H15="No",H15=""),0,IF(AND(F15=0,H15="Yes"),I15+J15,0)),IF(AND(F15=C15,H15="Yes"),I15,IF(H15="No",K15,0)))</f>
        <v>2</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6</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6</v>
      </c>
      <c r="C18" s="32">
        <v>6</v>
      </c>
      <c r="D18" s="32">
        <v>0</v>
      </c>
      <c r="E18" s="33"/>
      <c r="F18" s="34">
        <f t="shared" si="0"/>
        <v>6</v>
      </c>
      <c r="G18" s="35" t="s">
        <v>25</v>
      </c>
      <c r="H18" s="31" t="s">
        <v>6</v>
      </c>
      <c r="I18" s="36">
        <v>2</v>
      </c>
      <c r="J18" s="36">
        <v>6</v>
      </c>
      <c r="K18" s="36">
        <v>-6</v>
      </c>
      <c r="L18" s="37"/>
      <c r="M18" s="36">
        <f>IF(F18=0,IF(OR(H18="No",H18=""),0,IF(AND(F18=0,H18="Yes"),I18+J18,0)),IF(AND(F18=C18,H18="Yes"),I18,IF(H18="No",K18,0)))</f>
        <v>2</v>
      </c>
      <c r="N18" s="26"/>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7</v>
      </c>
      <c r="I19" s="36">
        <v>4</v>
      </c>
      <c r="J19" s="36">
        <v>12</v>
      </c>
      <c r="K19" s="36">
        <v>-12</v>
      </c>
      <c r="L19" s="37"/>
      <c r="M19" s="36">
        <f>IF(F19=0,IF(OR(H19="No",H19=""),0,IF(AND(F19=0,H19="Yes"),I19+J19,0)),IF(AND(F19=C19,H19="Yes"),I19,IF(H19="No",K19,0)))</f>
        <v>-12</v>
      </c>
      <c r="N19" s="26" t="s">
        <v>132</v>
      </c>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7</v>
      </c>
      <c r="I23" s="36">
        <v>4</v>
      </c>
      <c r="J23" s="36">
        <v>12</v>
      </c>
      <c r="K23" s="36">
        <v>-12</v>
      </c>
      <c r="L23" s="37"/>
      <c r="M23" s="36">
        <f>IF(F19=0,IF(OR(H23="No",H23=""),0,IF(AND(F19=0,H23="Yes"),I23+J23,0)),IF(AND(F19=C19,H23="Yes"),I23,IF(H23="No",K23,0)))</f>
        <v>-12</v>
      </c>
      <c r="N23" s="26" t="s">
        <v>127</v>
      </c>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6</v>
      </c>
      <c r="C24" s="34">
        <v>9</v>
      </c>
      <c r="D24" s="34">
        <v>0</v>
      </c>
      <c r="E24" s="34"/>
      <c r="F24" s="34">
        <f t="shared" ref="F24" si="1">IF(B24="Yes",C24,D24)</f>
        <v>9</v>
      </c>
      <c r="G24" s="19" t="s">
        <v>33</v>
      </c>
      <c r="H24" s="31" t="s">
        <v>7</v>
      </c>
      <c r="I24" s="36">
        <v>3</v>
      </c>
      <c r="J24" s="36">
        <v>9</v>
      </c>
      <c r="K24" s="36">
        <v>-9</v>
      </c>
      <c r="L24" s="37"/>
      <c r="M24" s="36">
        <f>IF(F24=0,IF(OR(H24="No",H24=""),0,IF(AND(F24=0,H24="Yes"),I24+J24,0)),IF(AND(F24=C24,H24="Yes"),I24,IF(H24="No",K24,0)))</f>
        <v>-9</v>
      </c>
      <c r="N24" s="43"/>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6</v>
      </c>
      <c r="C25" s="32">
        <v>0</v>
      </c>
      <c r="D25" s="32">
        <v>0</v>
      </c>
      <c r="E25" s="33"/>
      <c r="F25" s="34">
        <f>IF(B25="Yes",C25,D25)</f>
        <v>0</v>
      </c>
      <c r="G25" s="35" t="s">
        <v>35</v>
      </c>
      <c r="H25" s="31" t="s">
        <v>7</v>
      </c>
      <c r="I25" s="36">
        <v>0</v>
      </c>
      <c r="J25" s="36">
        <v>0</v>
      </c>
      <c r="K25" s="36">
        <v>-111</v>
      </c>
      <c r="L25" s="36">
        <v>0</v>
      </c>
      <c r="M25" s="41">
        <f>IF(F25=0,IF(H25="No",K25,IF(H25="Yes",I25+J25,IF(H25="No",K25,0))),IF(AND(F25=C25,H25="Yes"),I25,IF(H25="No",K25,0)))</f>
        <v>-111</v>
      </c>
      <c r="N25" s="26" t="s">
        <v>127</v>
      </c>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10" t="s">
        <v>37</v>
      </c>
      <c r="B27" s="44"/>
      <c r="C27" s="22"/>
      <c r="D27" s="22"/>
      <c r="E27" s="22"/>
      <c r="F27" s="22"/>
      <c r="G27" s="45"/>
      <c r="H27" s="45"/>
      <c r="I27" s="22"/>
      <c r="J27" s="22"/>
      <c r="K27" s="22"/>
      <c r="L27" s="22"/>
      <c r="M27" s="22"/>
      <c r="N27" s="28"/>
      <c r="P27" s="29"/>
      <c r="Q27" s="3"/>
    </row>
    <row r="28" spans="1:17" ht="40.5" customHeight="1" x14ac:dyDescent="0.2">
      <c r="A28" s="30" t="s">
        <v>38</v>
      </c>
      <c r="B28" s="31" t="s">
        <v>6</v>
      </c>
      <c r="C28" s="32">
        <v>54</v>
      </c>
      <c r="D28" s="32">
        <v>0</v>
      </c>
      <c r="E28" s="33"/>
      <c r="F28" s="34">
        <f t="shared" ref="F28:F36" si="2">IF(B28="Yes",C28,D28)</f>
        <v>54</v>
      </c>
      <c r="G28" s="35" t="s">
        <v>39</v>
      </c>
      <c r="H28" s="31" t="s">
        <v>6</v>
      </c>
      <c r="I28" s="36">
        <v>3</v>
      </c>
      <c r="J28" s="36">
        <v>9</v>
      </c>
      <c r="K28" s="36">
        <v>-9</v>
      </c>
      <c r="L28" s="37"/>
      <c r="M28" s="36">
        <f>IF(F28=0,IF(OR(H28="No",H28=""),0,IF(AND(F28=0,H28="Yes"),I28+J28,0)),IF(AND(F28=C28,H28="Yes"),I28,IF(H28="No",K28,0)))</f>
        <v>3</v>
      </c>
      <c r="N28" s="26"/>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6</v>
      </c>
      <c r="I29" s="36">
        <v>3</v>
      </c>
      <c r="J29" s="36">
        <v>9</v>
      </c>
      <c r="K29" s="36">
        <v>-9</v>
      </c>
      <c r="L29" s="37"/>
      <c r="M29" s="36">
        <f>IF(F28=0,IF(OR(H29="No",H29=""),0,IF(AND(F28=0,H29="Yes"),I29+J29,0)),IF(AND(F28=C28,H29="Yes"),I29,IF(H29="No",K29,0)))</f>
        <v>3</v>
      </c>
      <c r="N29" s="26"/>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7</v>
      </c>
      <c r="I30" s="36">
        <v>3</v>
      </c>
      <c r="J30" s="36">
        <v>9</v>
      </c>
      <c r="K30" s="36">
        <v>-9</v>
      </c>
      <c r="L30" s="37"/>
      <c r="M30" s="36">
        <f>IF(F28=0,IF(OR(H30="No",H30=""),0,IF(AND(F28=0,H30="Yes"),I30+J30,0)),IF(AND(F28=C28,H30="Yes"),I30,IF(H30="No",K30,0)))</f>
        <v>-9</v>
      </c>
      <c r="N30" s="26" t="s">
        <v>123</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3</v>
      </c>
      <c r="N31" s="26"/>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7</v>
      </c>
      <c r="I33" s="36">
        <v>3</v>
      </c>
      <c r="J33" s="36">
        <v>9</v>
      </c>
      <c r="K33" s="36">
        <v>-9</v>
      </c>
      <c r="L33" s="37"/>
      <c r="M33" s="36">
        <f>IF(F28=0,IF(OR(H33="No",H33=""),0,IF(AND(F28=0,H33="Yes"),I33+J33,0)),IF(AND(F28=C28,H33="Yes"),I33,IF(H33="No",K33,0)))</f>
        <v>-9</v>
      </c>
      <c r="N33" s="26" t="s">
        <v>124</v>
      </c>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t="s">
        <v>123</v>
      </c>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7</v>
      </c>
      <c r="I36" s="36">
        <v>4</v>
      </c>
      <c r="J36" s="36">
        <v>12</v>
      </c>
      <c r="K36" s="36">
        <v>-24</v>
      </c>
      <c r="L36" s="37"/>
      <c r="M36" s="36">
        <f>IF(F36=0,IF(OR(H36="No",H36=""),0,IF(AND(F36=0,H36="Yes"),I36+J36,0)),IF(AND(F36=C36,H36="Yes"),I36,IF(H36="No",K36,0)))</f>
        <v>-24</v>
      </c>
      <c r="N36" s="26" t="s">
        <v>128</v>
      </c>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6</v>
      </c>
      <c r="I37" s="36">
        <v>10</v>
      </c>
      <c r="J37" s="36">
        <v>30</v>
      </c>
      <c r="K37" s="36">
        <v>-180</v>
      </c>
      <c r="L37" s="37"/>
      <c r="M37" s="41">
        <f>IF(F36=0,IF(H37="No",K37,IF(H37="Yes",I37+J37,IF(H37="No",K37,0))),IF(AND(F36=C36,H37="Yes"),I37,IF(H37="No",K37,0)))</f>
        <v>10</v>
      </c>
      <c r="N37" s="26"/>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38.25" x14ac:dyDescent="0.2">
      <c r="A38" s="42"/>
      <c r="B38" s="33"/>
      <c r="C38" s="33"/>
      <c r="D38" s="33"/>
      <c r="E38" s="33"/>
      <c r="F38" s="33"/>
      <c r="G38" s="35" t="s">
        <v>52</v>
      </c>
      <c r="H38" s="31" t="s">
        <v>7</v>
      </c>
      <c r="I38" s="36">
        <v>6</v>
      </c>
      <c r="J38" s="36">
        <v>18</v>
      </c>
      <c r="K38" s="36">
        <v>-18</v>
      </c>
      <c r="L38" s="37"/>
      <c r="M38" s="36">
        <f>IF(F36=0,IF(OR(H38="No",H38=""),0,IF(AND(F36=0,H38="Yes"),I38+J38,0)),IF(AND(F36=C36,H38="Yes"),I38,IF(H38="No",K38,0)))</f>
        <v>-18</v>
      </c>
      <c r="N38" s="26" t="s">
        <v>125</v>
      </c>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8</v>
      </c>
      <c r="N39" s="26"/>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6</v>
      </c>
      <c r="C42" s="32">
        <v>30</v>
      </c>
      <c r="D42" s="32">
        <v>0</v>
      </c>
      <c r="E42" s="33"/>
      <c r="F42" s="34">
        <f t="shared" ref="F42" si="3">IF(B42="Yes",C42,D42)</f>
        <v>30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6</v>
      </c>
      <c r="C46" s="32">
        <v>2</v>
      </c>
      <c r="D46" s="32">
        <v>0</v>
      </c>
      <c r="E46" s="33"/>
      <c r="F46" s="34">
        <f>IF(B46="Yes",C46,D46)</f>
        <v>2</v>
      </c>
      <c r="G46" s="35" t="s">
        <v>61</v>
      </c>
      <c r="H46" s="31" t="s">
        <v>6</v>
      </c>
      <c r="I46" s="36">
        <v>0</v>
      </c>
      <c r="J46" s="36">
        <v>2</v>
      </c>
      <c r="K46" s="36">
        <v>-2</v>
      </c>
      <c r="L46" s="37"/>
      <c r="M46" s="36">
        <f t="shared" ref="M46:M47" si="4">IF(F46=0,IF(OR(H46="No",H46=""),0,IF(AND(F46=0,H46="Yes"),I46+J46,0)),IF(AND(F46=C46,H46="Yes"),I46,IF(H46="No",K46,0)))</f>
        <v>0</v>
      </c>
      <c r="N46" s="26"/>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6</v>
      </c>
      <c r="C47" s="32">
        <f>SUM(J47:J59)</f>
        <v>132</v>
      </c>
      <c r="D47" s="32">
        <v>0</v>
      </c>
      <c r="E47" s="33"/>
      <c r="F47" s="34">
        <f>IF(B47="Yes",C47,D47)</f>
        <v>132</v>
      </c>
      <c r="G47" s="35" t="s">
        <v>63</v>
      </c>
      <c r="H47" s="31" t="s">
        <v>6</v>
      </c>
      <c r="I47" s="36">
        <v>3</v>
      </c>
      <c r="J47" s="36">
        <v>9</v>
      </c>
      <c r="K47" s="36">
        <v>-9</v>
      </c>
      <c r="L47" s="37"/>
      <c r="M47" s="36">
        <f t="shared" si="4"/>
        <v>3</v>
      </c>
      <c r="N47" s="26"/>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6</v>
      </c>
      <c r="I50" s="36">
        <v>3</v>
      </c>
      <c r="J50" s="36">
        <v>9</v>
      </c>
      <c r="K50" s="36">
        <v>-9</v>
      </c>
      <c r="L50" s="36">
        <v>0</v>
      </c>
      <c r="M50" s="36">
        <f>IF(F47=0,IF(OR(H50="No",H50=""),0,IF(AND(F47=0,H50="Yes"),I50+J50,0)),IF(AND(F47=C47,H50="Yes"),I50,IF(H50="No",K50,0)))</f>
        <v>3</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2</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2"/>
      <c r="B52" s="33"/>
      <c r="C52" s="33"/>
      <c r="D52" s="33"/>
      <c r="E52" s="33"/>
      <c r="F52" s="33"/>
      <c r="G52" s="35" t="s">
        <v>68</v>
      </c>
      <c r="H52" s="31" t="s">
        <v>6</v>
      </c>
      <c r="I52" s="36">
        <v>5</v>
      </c>
      <c r="J52" s="36">
        <v>15</v>
      </c>
      <c r="K52" s="36">
        <v>-15</v>
      </c>
      <c r="L52" s="37"/>
      <c r="M52" s="36">
        <f>IF(F47=0,IF(OR(H52="No",H52=""),0,IF(AND(F47=0,H52="Yes"),I52+J52,0)),IF(AND(F47=C47,H52="Yes"),I52,IF(H52="No",K52,0)))</f>
        <v>5</v>
      </c>
      <c r="N52" s="26"/>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7</v>
      </c>
      <c r="I53" s="36">
        <v>4</v>
      </c>
      <c r="J53" s="36">
        <v>12</v>
      </c>
      <c r="K53" s="36">
        <v>-12</v>
      </c>
      <c r="L53" s="36">
        <v>0</v>
      </c>
      <c r="M53" s="36">
        <f>IF(F47=0,IF(OR(H53="No",H53=""),0,IF(AND(F47=0,H53="Yes"),I53+J53,0)),IF(AND(F47=C47,H53="Yes"),I53,IF(H53="No",K53,0)))</f>
        <v>-12</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6</v>
      </c>
      <c r="I54" s="36">
        <v>4</v>
      </c>
      <c r="J54" s="36">
        <v>12</v>
      </c>
      <c r="K54" s="36">
        <v>-12</v>
      </c>
      <c r="L54" s="36">
        <v>0</v>
      </c>
      <c r="M54" s="36">
        <f>IF(F47=0,IF(OR(H54="No",H54=""),0,IF(AND(F47=0,H54="Yes"),I54+J54,0)),IF(AND(F47=C47,H54="Yes"),I54,IF(H54="No",K54,0)))</f>
        <v>4</v>
      </c>
      <c r="N54" s="26"/>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6</v>
      </c>
      <c r="I55" s="36">
        <v>4</v>
      </c>
      <c r="J55" s="36">
        <v>12</v>
      </c>
      <c r="K55" s="36">
        <v>-12</v>
      </c>
      <c r="L55" s="36">
        <v>0</v>
      </c>
      <c r="M55" s="36">
        <f>IF(F47=0,IF(OR(H55="No",H55=""),0,IF(AND(F47=0,H55="Yes"),I55+J55,0)),IF(AND(F47=C47,H55="Yes"),I55,IF(H55="No",K55,0)))</f>
        <v>4</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4</v>
      </c>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7</v>
      </c>
      <c r="I57" s="36">
        <v>0</v>
      </c>
      <c r="J57" s="36">
        <v>15</v>
      </c>
      <c r="K57" s="36">
        <v>-15</v>
      </c>
      <c r="L57" s="36">
        <v>0</v>
      </c>
      <c r="M57" s="36">
        <f>IF(F47=0,IF(OR(H57="No",H57=""),0,IF(AND(F47=0,H57="Yes"),I57+J57,0)),IF(AND(F47=C47,H57="Yes"),I57,IF(H57="No",K57,0)))</f>
        <v>-15</v>
      </c>
      <c r="N57" s="26" t="s">
        <v>131</v>
      </c>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2</v>
      </c>
      <c r="N58" s="26"/>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2</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10" t="s">
        <v>37</v>
      </c>
      <c r="B62" s="44"/>
      <c r="C62" s="22"/>
      <c r="D62" s="22"/>
      <c r="E62" s="22"/>
      <c r="F62" s="22"/>
      <c r="G62" s="45"/>
      <c r="H62" s="45"/>
      <c r="I62" s="22"/>
      <c r="J62" s="22"/>
      <c r="K62" s="22"/>
      <c r="L62" s="22"/>
      <c r="M62" s="22"/>
      <c r="N62" s="28"/>
    </row>
    <row r="63" spans="1:16" ht="28.5" x14ac:dyDescent="0.2">
      <c r="A63" s="30" t="s">
        <v>78</v>
      </c>
      <c r="B63" s="31"/>
      <c r="C63" s="32">
        <v>3</v>
      </c>
      <c r="D63" s="32">
        <v>0</v>
      </c>
      <c r="E63" s="33"/>
      <c r="F63" s="34">
        <f t="shared" ref="F63:F64" si="6">IF(B63="Yes",C63,D63)</f>
        <v>0</v>
      </c>
      <c r="G63" s="30" t="s">
        <v>79</v>
      </c>
      <c r="H63" s="48" t="s">
        <v>6</v>
      </c>
      <c r="I63" s="34">
        <v>1</v>
      </c>
      <c r="J63" s="34">
        <v>3</v>
      </c>
      <c r="K63" s="34">
        <v>-3</v>
      </c>
      <c r="L63" s="33"/>
      <c r="M63" s="34">
        <f t="shared" ref="M63:M73" si="7">IF(F63=0,IF(OR(H63="No",H63=""),0,IF(AND(F63=0,H63="Yes"),I63+J63,0)),IF(AND(F63=C63,H63="Yes"),I63,IF(H63="No",K63,0)))</f>
        <v>4</v>
      </c>
      <c r="N63" s="49"/>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48" t="s">
        <v>6</v>
      </c>
      <c r="I64" s="34">
        <v>4</v>
      </c>
      <c r="J64" s="34">
        <v>12</v>
      </c>
      <c r="K64" s="34">
        <v>-12</v>
      </c>
      <c r="L64" s="33"/>
      <c r="M64" s="34">
        <f t="shared" si="7"/>
        <v>4</v>
      </c>
      <c r="N64" s="49"/>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48" t="s">
        <v>6</v>
      </c>
      <c r="I65" s="34">
        <v>5</v>
      </c>
      <c r="J65" s="34">
        <v>15</v>
      </c>
      <c r="K65" s="34">
        <v>-15</v>
      </c>
      <c r="L65" s="33"/>
      <c r="M65" s="34">
        <f>IF(F64=0,IF(OR(H65="No",H65=""),0,IF(AND(F64=0,H65="Yes"),I65+J65,0)),IF(AND(F64=C64,H65="Yes"),I65,IF(H65="No",K65,0)))</f>
        <v>5</v>
      </c>
      <c r="N65" s="49"/>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6</v>
      </c>
      <c r="C66" s="32">
        <v>9</v>
      </c>
      <c r="D66" s="32">
        <v>0</v>
      </c>
      <c r="E66" s="33"/>
      <c r="F66" s="34">
        <f t="shared" ref="F66:F70" si="8">IF(B66="Yes",C66,D66)</f>
        <v>9</v>
      </c>
      <c r="G66" s="30" t="s">
        <v>84</v>
      </c>
      <c r="H66" s="48" t="s">
        <v>6</v>
      </c>
      <c r="I66" s="34">
        <v>3</v>
      </c>
      <c r="J66" s="34">
        <v>9</v>
      </c>
      <c r="K66" s="34">
        <v>-9</v>
      </c>
      <c r="L66" s="34">
        <v>0</v>
      </c>
      <c r="M66" s="34">
        <f t="shared" si="7"/>
        <v>3</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6</v>
      </c>
      <c r="C67" s="32">
        <v>12</v>
      </c>
      <c r="D67" s="32">
        <v>0</v>
      </c>
      <c r="E67" s="33"/>
      <c r="F67" s="34">
        <f t="shared" si="8"/>
        <v>12</v>
      </c>
      <c r="G67" s="46" t="s">
        <v>86</v>
      </c>
      <c r="H67" s="48" t="s">
        <v>6</v>
      </c>
      <c r="I67" s="34">
        <v>4</v>
      </c>
      <c r="J67" s="34">
        <v>12</v>
      </c>
      <c r="K67" s="34">
        <v>-12</v>
      </c>
      <c r="L67" s="33"/>
      <c r="M67" s="34">
        <f t="shared" si="7"/>
        <v>4</v>
      </c>
      <c r="N67" s="51"/>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48" t="s">
        <v>6</v>
      </c>
      <c r="I68" s="34">
        <v>4</v>
      </c>
      <c r="J68" s="34">
        <v>12</v>
      </c>
      <c r="K68" s="34">
        <v>-12</v>
      </c>
      <c r="L68" s="33"/>
      <c r="M68" s="34">
        <f t="shared" si="7"/>
        <v>4</v>
      </c>
      <c r="N68" s="49"/>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48" t="s">
        <v>6</v>
      </c>
      <c r="I69" s="34">
        <v>3</v>
      </c>
      <c r="J69" s="34">
        <v>9</v>
      </c>
      <c r="K69" s="34">
        <v>-9</v>
      </c>
      <c r="L69" s="33"/>
      <c r="M69" s="34">
        <f t="shared" si="7"/>
        <v>3</v>
      </c>
      <c r="N69" s="49" t="s">
        <v>130</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48" t="s">
        <v>6</v>
      </c>
      <c r="I70" s="34">
        <v>8</v>
      </c>
      <c r="J70" s="34">
        <v>24</v>
      </c>
      <c r="K70" s="34">
        <v>-120</v>
      </c>
      <c r="L70" s="33"/>
      <c r="M70" s="34">
        <f t="shared" si="7"/>
        <v>8</v>
      </c>
      <c r="N70" s="51"/>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48"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48"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48"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48"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48"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48"/>
      <c r="I76" s="34">
        <v>4</v>
      </c>
      <c r="J76" s="34">
        <v>12</v>
      </c>
      <c r="K76" s="34">
        <v>-12</v>
      </c>
      <c r="L76" s="33"/>
      <c r="M76" s="34">
        <f>IF(F73=0,IF(OR(H76="No",H76=""),0,IF(AND(F73=0,H76="Yes"),I76+J76,0)),IF(AND(F73=C73,H76="Yes"),I76,IF(H76="No",K76,0)))</f>
        <v>0</v>
      </c>
      <c r="N76" s="49" t="s">
        <v>129</v>
      </c>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48" t="s">
        <v>126</v>
      </c>
      <c r="I77" s="34">
        <v>4</v>
      </c>
      <c r="J77" s="34">
        <v>12</v>
      </c>
      <c r="K77" s="34">
        <v>-12</v>
      </c>
      <c r="L77" s="33"/>
      <c r="M77" s="34">
        <f>IF(F73=0,IF(OR(H77="No",H77=""),0,IF(AND(F73=0,H77="Yes"),I77+J77,0)),IF(AND(F73=C73,H77="Yes"),I77,IF(H77="No",K77,0)))</f>
        <v>-12</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55"/>
      <c r="B80" s="55"/>
      <c r="C80" s="55"/>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87</v>
      </c>
      <c r="H81" s="59" t="s">
        <v>107</v>
      </c>
      <c r="I81" s="3">
        <f>SUM(I13:I15,I17:I24)+IF(AND(B15="Yes",H16="N/A"),L16,I16)+IF(AND(B25="Yes",H25="N/A"),L25,I25)</f>
        <v>30</v>
      </c>
      <c r="J81" s="2">
        <f>SUM(J14:J15,J17:J23,C24,C25)+IF(H16="N/A",L16,0)+IF(H25="N/A",L25-J25,0)</f>
        <v>87</v>
      </c>
      <c r="M81" s="2">
        <f>SUM(M13:M25)</f>
        <v>-126</v>
      </c>
    </row>
    <row r="82" spans="1:15" x14ac:dyDescent="0.2">
      <c r="B82" s="54"/>
      <c r="D82" s="59" t="s">
        <v>108</v>
      </c>
      <c r="E82" s="2">
        <f>SUM(C28,C34:C36,C42,C47,C60)+IF(H40="N/A",L40-J40,0)+IF(H43="N/A",L43-J43,0)+IF(H44="N/A",L44-J44,0)+IF(H48="N/A",L48-J48,0)+IF(H50="N/A",L50-J50,0)+IF(H53="N/A",L53-J53,0)+IF(H54="N/A",L54-J54)+IF(H55="N/A",L55-J55,0)+IF(H56="N/A",L56-J56,0)+IF(H57="N/A",L57-J57,0)+IF(H59="N/A",L59-J59,0)</f>
        <v>330</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318</v>
      </c>
      <c r="H82" s="59" t="s">
        <v>109</v>
      </c>
      <c r="I82" s="3">
        <f>SUM(I28:I39,I41:I42,I45,I47,I49,I51:I52,I58,I60)+IF(H40="N/A",0,I40)+IF(H43="N/A",0,I43)+IF(H44="N/A",0,I44)+IF(H48="N/A",0,I48)+IF(H50="N/A",0,I50)+IF(H53="N/A",0,I53)+IF(H54="N/A",0,I54)+IF(H55="N/A",0,I55)+IF(H56="N/A",0,I56)+IF(H57="N/A",0,I57)+IF(H59="N/A",0,I59)</f>
        <v>105</v>
      </c>
      <c r="J82" s="2">
        <f>SUM(J28:J45,J47:J60)-IF(H40="N/A",J40,0)-IF(H43="N/A",J43,0)-IF(H44="N/A",J44,0)-IF(H48="N/A",J48,0)-IF(H50="N/A",J50,0)-IF(H53="N/A",J53,0)-IF(H54="N/A",J54)-IF(H55="N/A",J55,0)-IF(H56="N/A",J56,0)-IF(H57="N/A",J57,0)-IF(H59="N/A",J59,0)</f>
        <v>330</v>
      </c>
      <c r="M82" s="2">
        <f>SUM(M28:M45,M47:M60)</f>
        <v>-17</v>
      </c>
    </row>
    <row r="83" spans="1:15" x14ac:dyDescent="0.2">
      <c r="B83" s="54"/>
      <c r="D83" s="60" t="s">
        <v>110</v>
      </c>
      <c r="E83" s="2">
        <f>SUM(C63:C64,C66:C73)+IF(H66="N/A",L66-J66,0)+IF(H71="N/A",L71-J71,0)</f>
        <v>165</v>
      </c>
      <c r="F83" s="2">
        <f>SUM(F63:F64,F66:F73)+IF(H66="N/A",L66-J66,0)+IF(H71="N/A",L71-J71,0)</f>
        <v>135</v>
      </c>
      <c r="G83" s="3"/>
      <c r="H83" s="60" t="s">
        <v>111</v>
      </c>
      <c r="I83" s="3">
        <f>SUM(I63:I65,I67:I70,I72:I77)+IF(AND(B66="Yes",H66="N/A"),L66,I66)+IF(AND(B71="Yes",H71="N/A"),L71,I71)</f>
        <v>59</v>
      </c>
      <c r="J83" s="2">
        <f>SUM(J63:J65,J67:J70,J72:J77)+IF(AND(B66="Yes",H66="N/A"),L66,J66)+IF(AND(B71="Yes",H71="N/A"),L71,J71)</f>
        <v>177</v>
      </c>
      <c r="M83" s="2">
        <f>SUM(M63:M77)</f>
        <v>33</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417</v>
      </c>
      <c r="D86" s="2"/>
      <c r="E86" s="1">
        <f>IF(F86&gt;0,ROUND(((100*F86/J86)+F12+F46),0),0)</f>
        <v>77</v>
      </c>
      <c r="F86" s="1">
        <f>IF(AND(B28="",B34="",B35="",B36="",B42="",B47="",B60=""),0,SUM(F81,F82))</f>
        <v>405</v>
      </c>
      <c r="G86" s="59" t="s">
        <v>120</v>
      </c>
      <c r="H86" s="1">
        <v>25</v>
      </c>
      <c r="I86" s="2">
        <f>I81+I82</f>
        <v>135</v>
      </c>
      <c r="J86" s="3">
        <f>I81+I82+J81+J82</f>
        <v>552</v>
      </c>
      <c r="L86" s="1">
        <f>IF(M86=0,0,ROUND(((100*M86/J86)+M12+M46),0))</f>
        <v>-26</v>
      </c>
      <c r="M86" s="1">
        <f>IF(AND(H28="",H29="",H30="",H31="",H32="",H33="",H34="",H35="",H36="",H37="",H38="",H39="",H40="",H41="",H42="",H43="",H44="",H45="",H47="",H48="",H49="",H50="",H51="",H52="",H53="",H54="",H55="",H56="",H57="",H58="",H59="",H60=""),0,SUM(M81,M82))</f>
        <v>-143</v>
      </c>
    </row>
    <row r="87" spans="1:15" x14ac:dyDescent="0.2">
      <c r="A87" s="59" t="s">
        <v>121</v>
      </c>
      <c r="B87" s="1">
        <v>75</v>
      </c>
      <c r="C87" s="2">
        <f>SUM(C14:C15,C17:C19,C24,C25,C63:C64,C66:C73)+IF(H16="N/A",L16,0)+IF(H25="N/A",L25-J25,0)+IF(H66="N/A",L66-J66,0)+IF(H71="N/A",L71-J71,0)</f>
        <v>252</v>
      </c>
      <c r="D87" s="2"/>
      <c r="E87" s="1">
        <f>IF(F87&gt;0,ROUND(((100*F87/J87)+F12),0),0)</f>
        <v>65</v>
      </c>
      <c r="F87" s="1">
        <f>IF(AND(B63="",B64="",B66="",B67="",B68="",B69="",B70="",B71="",B72="",B73=""),0,SUM(F81,F83))</f>
        <v>222</v>
      </c>
      <c r="G87" s="59" t="s">
        <v>121</v>
      </c>
      <c r="H87" s="1">
        <v>25</v>
      </c>
      <c r="I87" s="1">
        <f>I81+I83</f>
        <v>89</v>
      </c>
      <c r="J87" s="3">
        <f>I81+I83+J81+J83</f>
        <v>353</v>
      </c>
      <c r="L87" s="1">
        <f>IF(M87=0,0,ROUND(((100*M87/J87)+M12),0))</f>
        <v>-26</v>
      </c>
      <c r="M87" s="1">
        <f>IF(AND(H63="",H64="",H65="",H66="",H67="",H68="",H69="",H70="",H71="",H72="",H73="",H74="",H75="",H76="",H77=""),0,SUM(M81,M83))</f>
        <v>-93</v>
      </c>
    </row>
    <row r="88" spans="1:15" x14ac:dyDescent="0.2">
      <c r="E88" s="67"/>
    </row>
    <row r="91" spans="1:15" x14ac:dyDescent="0.2">
      <c r="F91" s="4"/>
      <c r="H91" s="2" t="s">
        <v>122</v>
      </c>
    </row>
    <row r="92" spans="1:15" x14ac:dyDescent="0.2">
      <c r="G92" s="59" t="s">
        <v>120</v>
      </c>
      <c r="H92" s="1">
        <f>IF(E86+L86&lt;0,0,IF(E86+L86&gt;100,100,E86+L86))</f>
        <v>51</v>
      </c>
    </row>
    <row r="93" spans="1:15" x14ac:dyDescent="0.2">
      <c r="G93" s="59" t="s">
        <v>121</v>
      </c>
      <c r="H93" s="1">
        <f>IF((E87+L87)&lt;0,0,IF(E87+L87&gt;100,100,E87+L87))</f>
        <v>39</v>
      </c>
    </row>
    <row r="94" spans="1:15" x14ac:dyDescent="0.2">
      <c r="O94" s="1"/>
    </row>
    <row r="95" spans="1:15" x14ac:dyDescent="0.2">
      <c r="C95" s="68"/>
      <c r="F95" s="68"/>
      <c r="I95" s="1"/>
      <c r="J95" s="1"/>
    </row>
    <row r="96" spans="1:15" x14ac:dyDescent="0.2">
      <c r="C96" s="68"/>
    </row>
  </sheetData>
  <mergeCells count="11">
    <mergeCell ref="A11:M11"/>
    <mergeCell ref="A26:M26"/>
    <mergeCell ref="A61:M61"/>
    <mergeCell ref="A79:F79"/>
    <mergeCell ref="I80:J80"/>
    <mergeCell ref="A7:G7"/>
    <mergeCell ref="B1:G1"/>
    <mergeCell ref="B2:G2"/>
    <mergeCell ref="B3:G3"/>
    <mergeCell ref="B4:G4"/>
    <mergeCell ref="B5:G5"/>
  </mergeCells>
  <dataValidations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ageMargins left="0.7" right="0.7" top="0.75" bottom="0.75" header="0.3" footer="0.3"/>
  <pageSetup orientation="portrait" r:id="rId1"/>
  <headerFooter>
    <oddHeader>&amp;CDRAFT - Do not quote or cite</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workbookViewId="0">
      <selection activeCell="N1" sqref="N1"/>
    </sheetView>
  </sheetViews>
  <sheetFormatPr defaultColWidth="9.140625" defaultRowHeight="12.75" x14ac:dyDescent="0.2"/>
  <cols>
    <col min="1" max="1" width="56.42578125" style="4" customWidth="1"/>
    <col min="2" max="2" width="8.28515625" style="1" customWidth="1"/>
    <col min="3" max="3" width="4.140625" style="1" hidden="1" customWidth="1"/>
    <col min="4" max="4" width="3.42578125" style="1" hidden="1" customWidth="1"/>
    <col min="5" max="5" width="8.140625" style="1" hidden="1" customWidth="1"/>
    <col min="6" max="6" width="5.7109375" style="1" hidden="1" customWidth="1"/>
    <col min="7" max="7" width="56.140625" style="4" customWidth="1"/>
    <col min="8" max="8" width="6" style="1" customWidth="1"/>
    <col min="9" max="9" width="4.5703125" style="2" hidden="1" customWidth="1"/>
    <col min="10" max="10" width="4.42578125" style="2" hidden="1" customWidth="1"/>
    <col min="11" max="11" width="5.28515625" style="2" hidden="1" customWidth="1"/>
    <col min="12" max="12" width="3.85546875" style="2" hidden="1" customWidth="1"/>
    <col min="13" max="13" width="4.140625" style="1" hidden="1" customWidth="1"/>
    <col min="14" max="14" width="61" style="3" customWidth="1"/>
    <col min="15" max="15" width="3.140625" style="4" customWidth="1"/>
    <col min="16" max="16" width="69.7109375" style="4" hidden="1" customWidth="1"/>
    <col min="17" max="16384" width="9.140625" style="4"/>
  </cols>
  <sheetData>
    <row r="1" spans="1:17" x14ac:dyDescent="0.2">
      <c r="A1" s="76" t="s">
        <v>0</v>
      </c>
      <c r="B1" s="100" t="s">
        <v>478</v>
      </c>
      <c r="C1" s="101"/>
      <c r="D1" s="101"/>
      <c r="E1" s="101"/>
      <c r="F1" s="101"/>
      <c r="G1" s="101"/>
    </row>
    <row r="2" spans="1:17" x14ac:dyDescent="0.2">
      <c r="A2" s="76" t="s">
        <v>1</v>
      </c>
      <c r="B2" s="100" t="s">
        <v>437</v>
      </c>
      <c r="C2" s="101"/>
      <c r="D2" s="101"/>
      <c r="E2" s="101"/>
      <c r="F2" s="101"/>
      <c r="G2" s="101"/>
    </row>
    <row r="3" spans="1:17" x14ac:dyDescent="0.2">
      <c r="A3" s="76" t="s">
        <v>2</v>
      </c>
      <c r="B3" s="100" t="s">
        <v>434</v>
      </c>
      <c r="C3" s="101"/>
      <c r="D3" s="101"/>
      <c r="E3" s="101"/>
      <c r="F3" s="101"/>
      <c r="G3" s="101"/>
      <c r="N3" s="5"/>
    </row>
    <row r="4" spans="1:17" x14ac:dyDescent="0.2">
      <c r="A4" s="76" t="s">
        <v>3</v>
      </c>
      <c r="B4" s="100" t="s">
        <v>388</v>
      </c>
      <c r="C4" s="101"/>
      <c r="D4" s="101"/>
      <c r="E4" s="101"/>
      <c r="F4" s="101"/>
      <c r="G4" s="101"/>
    </row>
    <row r="5" spans="1:17" x14ac:dyDescent="0.2">
      <c r="A5" s="76" t="s">
        <v>4</v>
      </c>
      <c r="B5" s="100" t="s">
        <v>388</v>
      </c>
      <c r="C5" s="101"/>
      <c r="D5" s="101"/>
      <c r="E5" s="101"/>
      <c r="F5" s="101"/>
      <c r="G5" s="101"/>
    </row>
    <row r="7" spans="1:17" ht="23.25" x14ac:dyDescent="0.2">
      <c r="A7" s="96" t="s">
        <v>5</v>
      </c>
      <c r="B7" s="97"/>
      <c r="C7" s="97"/>
      <c r="D7" s="97"/>
      <c r="E7" s="97"/>
      <c r="F7" s="97"/>
      <c r="G7" s="97"/>
      <c r="H7" s="6">
        <f>IF(AND(H92=0,H93=0),0,IF(AND(H92&gt;0,H93&gt;0),((H92+H93)/2),IF(H93&gt;0,H93,H92)))</f>
        <v>76</v>
      </c>
    </row>
    <row r="8" spans="1:17" ht="12" customHeight="1" x14ac:dyDescent="0.2">
      <c r="A8" s="81"/>
      <c r="B8" s="82"/>
      <c r="C8" s="82"/>
      <c r="D8" s="82"/>
      <c r="E8" s="82"/>
      <c r="F8" s="82"/>
      <c r="G8" s="82"/>
      <c r="H8" s="6"/>
    </row>
    <row r="9" spans="1:17" ht="7.5" customHeight="1" x14ac:dyDescent="0.2">
      <c r="B9" s="9"/>
      <c r="J9" s="2" t="s">
        <v>6</v>
      </c>
      <c r="K9" s="2" t="s">
        <v>7</v>
      </c>
      <c r="L9" s="2" t="s">
        <v>8</v>
      </c>
    </row>
    <row r="10" spans="1:17" ht="63" x14ac:dyDescent="0.2">
      <c r="A10" s="79" t="s">
        <v>9</v>
      </c>
      <c r="B10" s="11" t="s">
        <v>10</v>
      </c>
      <c r="C10" s="12" t="s">
        <v>6</v>
      </c>
      <c r="D10" s="13" t="s">
        <v>7</v>
      </c>
      <c r="E10" s="14" t="s">
        <v>8</v>
      </c>
      <c r="F10" s="13" t="s">
        <v>11</v>
      </c>
      <c r="G10" s="79" t="s">
        <v>12</v>
      </c>
      <c r="H10" s="15" t="s">
        <v>10</v>
      </c>
      <c r="I10" s="16" t="s">
        <v>13</v>
      </c>
      <c r="J10" s="16" t="s">
        <v>14</v>
      </c>
      <c r="K10" s="16" t="s">
        <v>7</v>
      </c>
      <c r="L10" s="16" t="s">
        <v>8</v>
      </c>
      <c r="M10" s="16" t="s">
        <v>11</v>
      </c>
      <c r="N10" s="17" t="s">
        <v>15</v>
      </c>
    </row>
    <row r="11" spans="1:17" ht="18.75" x14ac:dyDescent="0.2">
      <c r="A11" s="91" t="s">
        <v>16</v>
      </c>
      <c r="B11" s="91"/>
      <c r="C11" s="91"/>
      <c r="D11" s="91"/>
      <c r="E11" s="91"/>
      <c r="F11" s="91"/>
      <c r="G11" s="91"/>
      <c r="H11" s="91"/>
      <c r="I11" s="91"/>
      <c r="J11" s="91"/>
      <c r="K11" s="91"/>
      <c r="L11" s="91"/>
      <c r="M11" s="91"/>
      <c r="N11" s="18"/>
    </row>
    <row r="12" spans="1:17" ht="142.5" x14ac:dyDescent="0.2">
      <c r="A12" s="19" t="s">
        <v>17</v>
      </c>
      <c r="B12" s="20" t="s">
        <v>6</v>
      </c>
      <c r="C12" s="21">
        <v>2</v>
      </c>
      <c r="D12" s="21">
        <v>0</v>
      </c>
      <c r="E12" s="22"/>
      <c r="F12" s="23">
        <f>IF(B12="Yes",C12,D12)</f>
        <v>2</v>
      </c>
      <c r="G12" s="19" t="s">
        <v>18</v>
      </c>
      <c r="H12" s="20" t="s">
        <v>6</v>
      </c>
      <c r="I12" s="24">
        <v>0</v>
      </c>
      <c r="J12" s="24">
        <v>2</v>
      </c>
      <c r="K12" s="24">
        <v>-2</v>
      </c>
      <c r="L12" s="25"/>
      <c r="M12" s="24">
        <f>IF(F12=0,IF(OR(H12="No",H12=""),0,IF(AND(F12=0,H12="Yes"),I12+J12,0)),IF(AND(F12=C12,H12="Yes"),I12,IF(H12="No",K12,0)))</f>
        <v>0</v>
      </c>
      <c r="N12" s="26" t="s">
        <v>485</v>
      </c>
      <c r="P12" s="27"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28"/>
      <c r="B13" s="22"/>
      <c r="C13" s="22"/>
      <c r="D13" s="22"/>
      <c r="E13" s="22"/>
      <c r="F13" s="22"/>
      <c r="G13" s="19" t="s">
        <v>19</v>
      </c>
      <c r="H13" s="20" t="s">
        <v>7</v>
      </c>
      <c r="I13" s="24">
        <v>1</v>
      </c>
      <c r="J13" s="24"/>
      <c r="K13" s="24">
        <v>0</v>
      </c>
      <c r="L13" s="25"/>
      <c r="M13" s="24">
        <f>IF(H13="Yes",I13,(IF(H13="No",K13,0)))</f>
        <v>0</v>
      </c>
      <c r="N13" s="26"/>
      <c r="P13" s="29"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0" t="s">
        <v>20</v>
      </c>
      <c r="B14" s="31" t="s">
        <v>6</v>
      </c>
      <c r="C14" s="32">
        <v>3</v>
      </c>
      <c r="D14" s="32">
        <v>0</v>
      </c>
      <c r="E14" s="33"/>
      <c r="F14" s="34">
        <f>IF(B14="Yes",C14,D14)</f>
        <v>3</v>
      </c>
      <c r="G14" s="35" t="s">
        <v>20</v>
      </c>
      <c r="H14" s="31" t="s">
        <v>6</v>
      </c>
      <c r="I14" s="36">
        <v>1</v>
      </c>
      <c r="J14" s="36">
        <v>3</v>
      </c>
      <c r="K14" s="36">
        <v>-3</v>
      </c>
      <c r="L14" s="37"/>
      <c r="M14" s="36">
        <f>IF(F14=0,IF(OR(H14="No",H14=""),0,IF(AND(F14=0,H14="Yes"),I14+J14,0)),IF(AND(F14=C14,H14="Yes"),I14,IF(H14="No",K14,0)))</f>
        <v>1</v>
      </c>
      <c r="N14" s="26" t="s">
        <v>479</v>
      </c>
      <c r="P14" s="27"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0" t="s">
        <v>21</v>
      </c>
      <c r="B15" s="31" t="s">
        <v>7</v>
      </c>
      <c r="C15" s="32">
        <v>6</v>
      </c>
      <c r="D15" s="32">
        <v>0</v>
      </c>
      <c r="E15" s="33"/>
      <c r="F15" s="34">
        <f t="shared" ref="F15:F19" si="0">IF(B15="Yes",C15,D15)</f>
        <v>0</v>
      </c>
      <c r="G15" s="19" t="s">
        <v>22</v>
      </c>
      <c r="H15" s="31" t="s">
        <v>7</v>
      </c>
      <c r="I15" s="38">
        <v>2</v>
      </c>
      <c r="J15" s="38">
        <v>6</v>
      </c>
      <c r="K15" s="38">
        <v>-6</v>
      </c>
      <c r="L15" s="37"/>
      <c r="M15" s="36">
        <f>IF(F15=0,IF(OR(H15="No",H15=""),0,IF(AND(F15=0,H15="Yes"),I15+J15,0)),IF(AND(F15=C15,H15="Yes"),I15,IF(H15="No",K15,0)))</f>
        <v>0</v>
      </c>
      <c r="N15" s="26"/>
      <c r="P15" s="27"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3"/>
    </row>
    <row r="16" spans="1:17" ht="27" customHeight="1" x14ac:dyDescent="0.2">
      <c r="A16" s="39"/>
      <c r="B16" s="40"/>
      <c r="C16" s="33"/>
      <c r="D16" s="33"/>
      <c r="E16" s="33"/>
      <c r="F16" s="33"/>
      <c r="G16" s="19" t="s">
        <v>23</v>
      </c>
      <c r="H16" s="31" t="s">
        <v>8</v>
      </c>
      <c r="I16" s="36">
        <v>0</v>
      </c>
      <c r="J16" s="41">
        <v>6</v>
      </c>
      <c r="K16" s="36">
        <v>-6</v>
      </c>
      <c r="L16" s="36"/>
      <c r="M16" s="41">
        <f>IF(F15=0,IF(AND(H15="Yes",H16="No"),-M15,IF(AND(H15="No",H16="Yes"),J16,IF(AND(OR(H15="No",H15=""),H16="No"),K16,0))),IF(AND(F15=C15,H16="Yes"),I16,IF(H16="No",K16-M15,0)))</f>
        <v>0</v>
      </c>
      <c r="N16" s="26"/>
      <c r="P16" s="29"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0" t="s">
        <v>24</v>
      </c>
      <c r="B17" s="31" t="s">
        <v>6</v>
      </c>
      <c r="C17" s="32">
        <v>3</v>
      </c>
      <c r="D17" s="32">
        <v>0</v>
      </c>
      <c r="E17" s="33"/>
      <c r="F17" s="34">
        <f t="shared" si="0"/>
        <v>3</v>
      </c>
      <c r="G17" s="35" t="s">
        <v>24</v>
      </c>
      <c r="H17" s="31" t="s">
        <v>6</v>
      </c>
      <c r="I17" s="36">
        <v>1</v>
      </c>
      <c r="J17" s="36">
        <v>3</v>
      </c>
      <c r="K17" s="36">
        <v>-3</v>
      </c>
      <c r="L17" s="37"/>
      <c r="M17" s="36">
        <f>IF(F17=0,IF(OR(H17="No",H17=""),0,IF(AND(F17=0,H17="Yes"),I17+J17,0)),IF(AND(F17=C17,H17="Yes"),I17,IF(H17="No",K17,0)))</f>
        <v>1</v>
      </c>
      <c r="N17" s="26" t="s">
        <v>480</v>
      </c>
      <c r="P17" s="29"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3"/>
    </row>
    <row r="18" spans="1:17" ht="65.25" customHeight="1" x14ac:dyDescent="0.2">
      <c r="A18" s="19" t="s">
        <v>25</v>
      </c>
      <c r="B18" s="31" t="s">
        <v>7</v>
      </c>
      <c r="C18" s="32">
        <v>6</v>
      </c>
      <c r="D18" s="32">
        <v>0</v>
      </c>
      <c r="E18" s="33"/>
      <c r="F18" s="34">
        <f t="shared" si="0"/>
        <v>0</v>
      </c>
      <c r="G18" s="35" t="s">
        <v>25</v>
      </c>
      <c r="H18" s="31" t="s">
        <v>7</v>
      </c>
      <c r="I18" s="36">
        <v>2</v>
      </c>
      <c r="J18" s="36">
        <v>6</v>
      </c>
      <c r="K18" s="36">
        <v>-6</v>
      </c>
      <c r="L18" s="37"/>
      <c r="M18" s="36">
        <f>IF(F18=0,IF(OR(H18="No",H18=""),0,IF(AND(F18=0,H18="Yes"),I18+J18,0)),IF(AND(F18=C18,H18="Yes"),I18,IF(H18="No",K18,0)))</f>
        <v>0</v>
      </c>
      <c r="N18" s="26"/>
      <c r="P18" s="29"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5"/>
    </row>
    <row r="19" spans="1:17" ht="42.75" x14ac:dyDescent="0.2">
      <c r="A19" s="35" t="s">
        <v>26</v>
      </c>
      <c r="B19" s="31" t="s">
        <v>6</v>
      </c>
      <c r="C19" s="32">
        <v>60</v>
      </c>
      <c r="D19" s="32">
        <v>0</v>
      </c>
      <c r="E19" s="33"/>
      <c r="F19" s="34">
        <f t="shared" si="0"/>
        <v>60</v>
      </c>
      <c r="G19" s="19" t="s">
        <v>27</v>
      </c>
      <c r="H19" s="31" t="s">
        <v>6</v>
      </c>
      <c r="I19" s="36">
        <v>4</v>
      </c>
      <c r="J19" s="36">
        <v>12</v>
      </c>
      <c r="K19" s="36">
        <v>-12</v>
      </c>
      <c r="L19" s="37"/>
      <c r="M19" s="36">
        <f>IF(F19=0,IF(OR(H19="No",H19=""),0,IF(AND(F19=0,H19="Yes"),I19+J19,0)),IF(AND(F19=C19,H19="Yes"),I19,IF(H19="No",K19,0)))</f>
        <v>4</v>
      </c>
      <c r="N19" s="26" t="s">
        <v>163</v>
      </c>
      <c r="P19" s="29"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5"/>
    </row>
    <row r="20" spans="1:17" ht="27" customHeight="1" x14ac:dyDescent="0.2">
      <c r="A20" s="42"/>
      <c r="B20" s="33"/>
      <c r="C20" s="33"/>
      <c r="D20" s="33"/>
      <c r="E20" s="33"/>
      <c r="F20" s="33"/>
      <c r="G20" s="35" t="s">
        <v>28</v>
      </c>
      <c r="H20" s="31" t="s">
        <v>6</v>
      </c>
      <c r="I20" s="36">
        <v>4</v>
      </c>
      <c r="J20" s="36">
        <v>12</v>
      </c>
      <c r="K20" s="36">
        <v>-12</v>
      </c>
      <c r="L20" s="37"/>
      <c r="M20" s="36">
        <f>IF(F19=0,IF(OR(H20="No",H20=""),0,IF(AND(F19=0,H20="Yes"),I20+J20,0)),IF(AND(F19=C19,H20="Yes"),I20,IF(H20="No",K20,0)))</f>
        <v>4</v>
      </c>
      <c r="N20" s="26" t="s">
        <v>457</v>
      </c>
      <c r="P20" s="29"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3"/>
    </row>
    <row r="21" spans="1:17" ht="49.5" customHeight="1" x14ac:dyDescent="0.2">
      <c r="A21" s="42"/>
      <c r="B21" s="33"/>
      <c r="C21" s="33"/>
      <c r="D21" s="33"/>
      <c r="E21" s="33"/>
      <c r="F21" s="33"/>
      <c r="G21" s="35" t="s">
        <v>29</v>
      </c>
      <c r="H21" s="31" t="s">
        <v>6</v>
      </c>
      <c r="I21" s="36">
        <v>4</v>
      </c>
      <c r="J21" s="36">
        <v>12</v>
      </c>
      <c r="K21" s="36">
        <v>-12</v>
      </c>
      <c r="L21" s="37"/>
      <c r="M21" s="36">
        <f>IF(F19=0,IF(OR(H21="No",H21=""),0,IF(AND(F19=0,H21="Yes"),I21+J21,0)),IF(AND(F19=C19,H21="Yes"),I21,IF(H21="No",K21,0)))</f>
        <v>4</v>
      </c>
      <c r="N21" s="26" t="s">
        <v>160</v>
      </c>
      <c r="P21" s="29"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5"/>
    </row>
    <row r="22" spans="1:17" ht="45" customHeight="1" x14ac:dyDescent="0.2">
      <c r="A22" s="42"/>
      <c r="B22" s="33"/>
      <c r="C22" s="33"/>
      <c r="D22" s="33"/>
      <c r="E22" s="33"/>
      <c r="F22" s="33"/>
      <c r="G22" s="35" t="s">
        <v>30</v>
      </c>
      <c r="H22" s="31" t="s">
        <v>6</v>
      </c>
      <c r="I22" s="36">
        <v>4</v>
      </c>
      <c r="J22" s="36">
        <v>12</v>
      </c>
      <c r="K22" s="36">
        <v>-12</v>
      </c>
      <c r="L22" s="37"/>
      <c r="M22" s="36">
        <f>IF(F19=0,IF(OR(H22="No",H22=""),0,IF(AND(F19=0,H22="Yes"),I22+J22,0)),IF(AND(F19=C19,H22="Yes"),I22,IF(H22="No",K22,0)))</f>
        <v>4</v>
      </c>
      <c r="N22" s="26" t="s">
        <v>161</v>
      </c>
      <c r="P22" s="29"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5"/>
    </row>
    <row r="23" spans="1:17" ht="39.75" customHeight="1" x14ac:dyDescent="0.2">
      <c r="A23" s="42"/>
      <c r="B23" s="33"/>
      <c r="C23" s="33"/>
      <c r="D23" s="33"/>
      <c r="E23" s="33"/>
      <c r="F23" s="33"/>
      <c r="G23" s="35" t="s">
        <v>31</v>
      </c>
      <c r="H23" s="31" t="s">
        <v>8</v>
      </c>
      <c r="I23" s="36">
        <v>4</v>
      </c>
      <c r="J23" s="36">
        <v>12</v>
      </c>
      <c r="K23" s="36">
        <v>-12</v>
      </c>
      <c r="L23" s="37"/>
      <c r="M23" s="36">
        <f>IF(F19=0,IF(OR(H23="No",H23=""),0,IF(AND(F19=0,H23="Yes"),I23+J23,0)),IF(AND(F19=C19,H23="Yes"),I23,IF(H23="No",K23,0)))</f>
        <v>0</v>
      </c>
      <c r="N23" s="26"/>
      <c r="P23" s="29"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3"/>
    </row>
    <row r="24" spans="1:17" ht="71.25" x14ac:dyDescent="0.2">
      <c r="A24" s="19" t="s">
        <v>32</v>
      </c>
      <c r="B24" s="31" t="s">
        <v>7</v>
      </c>
      <c r="C24" s="34">
        <v>9</v>
      </c>
      <c r="D24" s="34">
        <v>0</v>
      </c>
      <c r="E24" s="34"/>
      <c r="F24" s="34">
        <f t="shared" ref="F24" si="1">IF(B24="Yes",C24,D24)</f>
        <v>0</v>
      </c>
      <c r="G24" s="19" t="s">
        <v>33</v>
      </c>
      <c r="H24" s="31" t="s">
        <v>7</v>
      </c>
      <c r="I24" s="36">
        <v>3</v>
      </c>
      <c r="J24" s="36">
        <v>9</v>
      </c>
      <c r="K24" s="36">
        <v>-9</v>
      </c>
      <c r="L24" s="37"/>
      <c r="M24" s="36">
        <f>IF(F24=0,IF(OR(H24="No",H24=""),0,IF(AND(F24=0,H24="Yes"),I24+J24,0)),IF(AND(F24=C24,H24="Yes"),I24,IF(H24="No",K24,0)))</f>
        <v>0</v>
      </c>
      <c r="N24" s="26"/>
      <c r="P24" s="29"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5"/>
    </row>
    <row r="25" spans="1:17" ht="28.5" x14ac:dyDescent="0.2">
      <c r="A25" s="30" t="s">
        <v>34</v>
      </c>
      <c r="B25" s="31" t="s">
        <v>7</v>
      </c>
      <c r="C25" s="32">
        <v>0</v>
      </c>
      <c r="D25" s="32">
        <v>0</v>
      </c>
      <c r="E25" s="33"/>
      <c r="F25" s="34">
        <f>IF(B25="Yes",C25,D25)</f>
        <v>0</v>
      </c>
      <c r="G25" s="35" t="s">
        <v>35</v>
      </c>
      <c r="H25" s="31" t="s">
        <v>8</v>
      </c>
      <c r="I25" s="36">
        <v>0</v>
      </c>
      <c r="J25" s="36">
        <v>0</v>
      </c>
      <c r="K25" s="36">
        <v>-111</v>
      </c>
      <c r="L25" s="36">
        <v>0</v>
      </c>
      <c r="M25" s="41">
        <f>IF(F25=0,IF(H25="No",K25,IF(H25="Yes",I25+J25,IF(H25="No",K25,0))),IF(AND(F25=C25,H25="Yes"),I25,IF(H25="No",K25,0)))</f>
        <v>0</v>
      </c>
      <c r="N25" s="26" t="s">
        <v>458</v>
      </c>
      <c r="P25" s="29"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5"/>
    </row>
    <row r="26" spans="1:17" ht="18.75" x14ac:dyDescent="0.2">
      <c r="A26" s="92" t="s">
        <v>36</v>
      </c>
      <c r="B26" s="92"/>
      <c r="C26" s="92"/>
      <c r="D26" s="92"/>
      <c r="E26" s="92"/>
      <c r="F26" s="92"/>
      <c r="G26" s="92"/>
      <c r="H26" s="92"/>
      <c r="I26" s="92"/>
      <c r="J26" s="92"/>
      <c r="K26" s="92"/>
      <c r="L26" s="92"/>
      <c r="M26" s="92"/>
      <c r="N26" s="18"/>
      <c r="P26" s="29"/>
      <c r="Q26" s="3"/>
    </row>
    <row r="27" spans="1:17" ht="18.75" x14ac:dyDescent="0.2">
      <c r="A27" s="79" t="s">
        <v>37</v>
      </c>
      <c r="B27" s="44"/>
      <c r="C27" s="22"/>
      <c r="D27" s="22"/>
      <c r="E27" s="22"/>
      <c r="F27" s="22"/>
      <c r="G27" s="45"/>
      <c r="H27" s="45"/>
      <c r="I27" s="22"/>
      <c r="J27" s="22"/>
      <c r="K27" s="22"/>
      <c r="L27" s="22"/>
      <c r="M27" s="22"/>
      <c r="N27" s="28"/>
      <c r="P27" s="29"/>
      <c r="Q27" s="3"/>
    </row>
    <row r="28" spans="1:17" ht="40.5" customHeight="1" x14ac:dyDescent="0.2">
      <c r="A28" s="30" t="s">
        <v>38</v>
      </c>
      <c r="B28" s="31" t="s">
        <v>6</v>
      </c>
      <c r="C28" s="32">
        <v>54</v>
      </c>
      <c r="D28" s="32">
        <v>0</v>
      </c>
      <c r="E28" s="33"/>
      <c r="F28" s="34">
        <f t="shared" ref="F28:F36" si="2">IF(B28="Yes",C28,D28)</f>
        <v>54</v>
      </c>
      <c r="G28" s="35" t="s">
        <v>39</v>
      </c>
      <c r="H28" s="31" t="s">
        <v>6</v>
      </c>
      <c r="I28" s="36">
        <v>3</v>
      </c>
      <c r="J28" s="36">
        <v>9</v>
      </c>
      <c r="K28" s="36">
        <v>-9</v>
      </c>
      <c r="L28" s="37"/>
      <c r="M28" s="36">
        <f>IF(F28=0,IF(OR(H28="No",H28=""),0,IF(AND(F28=0,H28="Yes"),I28+J28,0)),IF(AND(F28=C28,H28="Yes"),I28,IF(H28="No",K28,0)))</f>
        <v>3</v>
      </c>
      <c r="N28" s="26" t="s">
        <v>481</v>
      </c>
      <c r="P28" s="29"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3"/>
    </row>
    <row r="29" spans="1:17" ht="28.5" x14ac:dyDescent="0.2">
      <c r="A29" s="42"/>
      <c r="B29" s="33"/>
      <c r="C29" s="33"/>
      <c r="D29" s="33"/>
      <c r="E29" s="33"/>
      <c r="F29" s="33"/>
      <c r="G29" s="35" t="s">
        <v>40</v>
      </c>
      <c r="H29" s="31" t="s">
        <v>6</v>
      </c>
      <c r="I29" s="36">
        <v>3</v>
      </c>
      <c r="J29" s="36">
        <v>9</v>
      </c>
      <c r="K29" s="36">
        <v>-9</v>
      </c>
      <c r="L29" s="37"/>
      <c r="M29" s="36">
        <f>IF(F28=0,IF(OR(H29="No",H29=""),0,IF(AND(F28=0,H29="Yes"),I29+J29,0)),IF(AND(F28=C28,H29="Yes"),I29,IF(H29="No",K29,0)))</f>
        <v>3</v>
      </c>
      <c r="N29" s="26" t="s">
        <v>338</v>
      </c>
      <c r="P29" s="29"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3"/>
    </row>
    <row r="30" spans="1:17" ht="27.75" customHeight="1" x14ac:dyDescent="0.2">
      <c r="A30" s="42"/>
      <c r="B30" s="33"/>
      <c r="C30" s="33"/>
      <c r="D30" s="33"/>
      <c r="E30" s="33"/>
      <c r="F30" s="33"/>
      <c r="G30" s="35" t="s">
        <v>41</v>
      </c>
      <c r="H30" s="31" t="s">
        <v>6</v>
      </c>
      <c r="I30" s="36">
        <v>3</v>
      </c>
      <c r="J30" s="36">
        <v>9</v>
      </c>
      <c r="K30" s="36">
        <v>-9</v>
      </c>
      <c r="L30" s="37"/>
      <c r="M30" s="36">
        <f>IF(F28=0,IF(OR(H30="No",H30=""),0,IF(AND(F28=0,H30="Yes"),I30+J30,0)),IF(AND(F28=C28,H30="Yes"),I30,IF(H30="No",K30,0)))</f>
        <v>3</v>
      </c>
      <c r="N30" s="26" t="s">
        <v>482</v>
      </c>
      <c r="P30" s="29"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2"/>
      <c r="B31" s="33"/>
      <c r="C31" s="33"/>
      <c r="D31" s="33"/>
      <c r="E31" s="33"/>
      <c r="F31" s="33"/>
      <c r="G31" s="35" t="s">
        <v>42</v>
      </c>
      <c r="H31" s="31" t="s">
        <v>6</v>
      </c>
      <c r="I31" s="36">
        <v>3</v>
      </c>
      <c r="J31" s="36">
        <v>9</v>
      </c>
      <c r="K31" s="36">
        <v>-9</v>
      </c>
      <c r="L31" s="37"/>
      <c r="M31" s="36">
        <f>IF(F28=0,IF(OR(H31="No",H31=""),0,IF(AND(F28=0,H31="Yes"),I31+J31,0)),IF(AND(F28=C28,H31="Yes"),I31,IF(H31="No",K31,0)))</f>
        <v>3</v>
      </c>
      <c r="N31" s="26" t="s">
        <v>483</v>
      </c>
      <c r="P31" s="29"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2"/>
      <c r="B32" s="33"/>
      <c r="C32" s="33"/>
      <c r="D32" s="33"/>
      <c r="E32" s="33"/>
      <c r="F32" s="33"/>
      <c r="G32" s="35" t="s">
        <v>43</v>
      </c>
      <c r="H32" s="31" t="s">
        <v>8</v>
      </c>
      <c r="I32" s="36">
        <v>3</v>
      </c>
      <c r="J32" s="36">
        <v>9</v>
      </c>
      <c r="K32" s="36">
        <v>-9</v>
      </c>
      <c r="L32" s="37"/>
      <c r="M32" s="36">
        <f>IF(F28=0,IF(OR(H32="No",H32=""),0,IF(AND(F28=0,H32="Yes"),I32+J32,0)),IF(AND(F28=C28,H32="Yes"),I32,IF(H32="No",K32,0)))</f>
        <v>0</v>
      </c>
      <c r="N32" s="26"/>
      <c r="P32" s="29"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2"/>
      <c r="B33" s="33"/>
      <c r="C33" s="33"/>
      <c r="D33" s="33"/>
      <c r="E33" s="33"/>
      <c r="F33" s="33"/>
      <c r="G33" s="35" t="s">
        <v>44</v>
      </c>
      <c r="H33" s="31" t="s">
        <v>6</v>
      </c>
      <c r="I33" s="36">
        <v>3</v>
      </c>
      <c r="J33" s="36">
        <v>9</v>
      </c>
      <c r="K33" s="36">
        <v>-9</v>
      </c>
      <c r="L33" s="37"/>
      <c r="M33" s="36">
        <f>IF(F28=0,IF(OR(H33="No",H33=""),0,IF(AND(F28=0,H33="Yes"),I33+J33,0)),IF(AND(F28=C28,H33="Yes"),I33,IF(H33="No",K33,0)))</f>
        <v>3</v>
      </c>
      <c r="N33" s="26"/>
      <c r="P33" s="29"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0" t="s">
        <v>45</v>
      </c>
      <c r="B34" s="31" t="s">
        <v>6</v>
      </c>
      <c r="C34" s="32">
        <f>J34</f>
        <v>12</v>
      </c>
      <c r="D34" s="32">
        <v>0</v>
      </c>
      <c r="E34" s="33"/>
      <c r="F34" s="34">
        <f t="shared" si="2"/>
        <v>12</v>
      </c>
      <c r="G34" s="35" t="s">
        <v>46</v>
      </c>
      <c r="H34" s="31" t="s">
        <v>6</v>
      </c>
      <c r="I34" s="36">
        <v>4</v>
      </c>
      <c r="J34" s="36">
        <v>12</v>
      </c>
      <c r="K34" s="36">
        <v>-12</v>
      </c>
      <c r="L34" s="37"/>
      <c r="M34" s="36">
        <f>IF(F34=0,IF(OR(H34="No",H34=""),0,IF(AND(F34=0,H34="Yes"),I34+J34,0)),IF(AND(F34=C34,H34="Yes"),I34,IF(H34="No",K34,0)))</f>
        <v>4</v>
      </c>
      <c r="N34" s="26" t="s">
        <v>484</v>
      </c>
      <c r="P34" s="4"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46" t="s">
        <v>47</v>
      </c>
      <c r="B35" s="47" t="s">
        <v>7</v>
      </c>
      <c r="C35" s="32">
        <f>J35</f>
        <v>12</v>
      </c>
      <c r="D35" s="32">
        <v>0</v>
      </c>
      <c r="E35" s="33"/>
      <c r="F35" s="34">
        <f t="shared" si="2"/>
        <v>0</v>
      </c>
      <c r="G35" s="35" t="s">
        <v>48</v>
      </c>
      <c r="H35" s="31" t="s">
        <v>7</v>
      </c>
      <c r="I35" s="36">
        <v>4</v>
      </c>
      <c r="J35" s="36">
        <v>12</v>
      </c>
      <c r="K35" s="36">
        <v>-12</v>
      </c>
      <c r="L35" s="37"/>
      <c r="M35" s="36">
        <f>IF(F35=0,IF(OR(H35="No",H35=""),0,IF(AND(F35=0,H35="Yes"),I35+J35,0)),IF(AND(F35=C35,H35="Yes"),I35,IF(H35="No",K35,0)))</f>
        <v>0</v>
      </c>
      <c r="N35" s="26"/>
      <c r="P35" s="4"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0" t="s">
        <v>49</v>
      </c>
      <c r="B36" s="31" t="s">
        <v>6</v>
      </c>
      <c r="C36" s="34">
        <f>SUM(J36:J41)</f>
        <v>126</v>
      </c>
      <c r="D36" s="32">
        <v>0</v>
      </c>
      <c r="E36" s="33"/>
      <c r="F36" s="34">
        <f t="shared" si="2"/>
        <v>126</v>
      </c>
      <c r="G36" s="19" t="s">
        <v>50</v>
      </c>
      <c r="H36" s="31" t="s">
        <v>6</v>
      </c>
      <c r="I36" s="36">
        <v>4</v>
      </c>
      <c r="J36" s="36">
        <v>12</v>
      </c>
      <c r="K36" s="36">
        <v>-24</v>
      </c>
      <c r="L36" s="37"/>
      <c r="M36" s="36">
        <f>IF(F36=0,IF(OR(H36="No",H36=""),0,IF(AND(F36=0,H36="Yes"),I36+J36,0)),IF(AND(F36=C36,H36="Yes"),I36,IF(H36="No",K36,0)))</f>
        <v>4</v>
      </c>
      <c r="N36" s="26" t="s">
        <v>161</v>
      </c>
      <c r="P36" s="4"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2"/>
      <c r="B37" s="33"/>
      <c r="C37" s="33"/>
      <c r="D37" s="33"/>
      <c r="E37" s="33"/>
      <c r="F37" s="33"/>
      <c r="G37" s="35" t="s">
        <v>51</v>
      </c>
      <c r="H37" s="31" t="s">
        <v>6</v>
      </c>
      <c r="I37" s="36">
        <v>10</v>
      </c>
      <c r="J37" s="36">
        <v>30</v>
      </c>
      <c r="K37" s="36">
        <v>-180</v>
      </c>
      <c r="L37" s="37"/>
      <c r="M37" s="41">
        <f>IF(F36=0,IF(H37="No",K37,IF(H37="Yes",I37+J37,IF(H37="No",K37,0))),IF(AND(F36=C36,H37="Yes"),I37,IF(H37="No",K37,0)))</f>
        <v>10</v>
      </c>
      <c r="N37" s="26"/>
      <c r="P37" s="4"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2"/>
      <c r="B38" s="33"/>
      <c r="C38" s="33"/>
      <c r="D38" s="33"/>
      <c r="E38" s="33"/>
      <c r="F38" s="33"/>
      <c r="G38" s="35" t="s">
        <v>52</v>
      </c>
      <c r="H38" s="31" t="s">
        <v>6</v>
      </c>
      <c r="I38" s="36">
        <v>6</v>
      </c>
      <c r="J38" s="36">
        <v>18</v>
      </c>
      <c r="K38" s="36">
        <v>-18</v>
      </c>
      <c r="L38" s="37"/>
      <c r="M38" s="36">
        <f>IF(F36=0,IF(OR(H38="No",H38=""),0,IF(AND(F36=0,H38="Yes"),I38+J38,0)),IF(AND(F36=C36,H38="Yes"),I38,IF(H38="No",K38,0)))</f>
        <v>6</v>
      </c>
      <c r="N38" s="26"/>
      <c r="P38" s="4"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2"/>
      <c r="B39" s="33"/>
      <c r="C39" s="33"/>
      <c r="D39" s="33"/>
      <c r="E39" s="33"/>
      <c r="F39" s="33"/>
      <c r="G39" s="35" t="s">
        <v>53</v>
      </c>
      <c r="H39" s="31" t="s">
        <v>6</v>
      </c>
      <c r="I39" s="36">
        <v>8</v>
      </c>
      <c r="J39" s="36">
        <v>24</v>
      </c>
      <c r="K39" s="36">
        <v>-24</v>
      </c>
      <c r="L39" s="37"/>
      <c r="M39" s="36">
        <f>IF(F36=0,IF(OR(H39="No",H39=""),0,IF(AND(F36=0,H39="Yes"),I39+J39,0)),IF(AND(F36=C36,H39="Yes"),I39,IF(H39="No",K39,0)))</f>
        <v>8</v>
      </c>
      <c r="N39" s="26"/>
      <c r="P39" s="4"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2"/>
      <c r="B40" s="33"/>
      <c r="C40" s="33"/>
      <c r="D40" s="33"/>
      <c r="E40" s="33"/>
      <c r="F40" s="33"/>
      <c r="G40" s="35" t="s">
        <v>54</v>
      </c>
      <c r="H40" s="31" t="s">
        <v>8</v>
      </c>
      <c r="I40" s="36">
        <v>8</v>
      </c>
      <c r="J40" s="36">
        <v>24</v>
      </c>
      <c r="K40" s="36">
        <v>-120</v>
      </c>
      <c r="L40" s="36">
        <v>0</v>
      </c>
      <c r="M40" s="41">
        <f>IF(F36=0,IF(H40="No",K40,IF(H40="Yes",I40+J40,IF(H40="No",K40,0))),IF(AND(F36=C36,H40="Yes"),I40,IF(H40="No",K40,0)))</f>
        <v>0</v>
      </c>
      <c r="N40" s="26"/>
      <c r="P40" s="4"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2"/>
      <c r="B41" s="33"/>
      <c r="C41" s="33"/>
      <c r="D41" s="33"/>
      <c r="E41" s="33"/>
      <c r="F41" s="33"/>
      <c r="G41" s="35" t="s">
        <v>55</v>
      </c>
      <c r="H41" s="31" t="s">
        <v>6</v>
      </c>
      <c r="I41" s="36">
        <v>6</v>
      </c>
      <c r="J41" s="36">
        <v>18</v>
      </c>
      <c r="K41" s="36">
        <v>-18</v>
      </c>
      <c r="L41" s="37"/>
      <c r="M41" s="36">
        <f>IF(F36=0,IF(OR(H41="No",H41=""),0,IF(AND(F36=0,H41="Yes"),I41+J41,0)),IF(AND(F36=C36,H41="Yes"),I41,IF(H41="No",K41,0)))</f>
        <v>6</v>
      </c>
      <c r="N41" s="26"/>
      <c r="P41" s="4"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0" t="s">
        <v>56</v>
      </c>
      <c r="B42" s="31" t="s">
        <v>7</v>
      </c>
      <c r="C42" s="32">
        <v>30</v>
      </c>
      <c r="D42" s="32">
        <v>0</v>
      </c>
      <c r="E42" s="33"/>
      <c r="F42" s="34">
        <f t="shared" ref="F42" si="3">IF(B42="Yes",C42,D42)</f>
        <v>0</v>
      </c>
      <c r="G42" s="35" t="s">
        <v>57</v>
      </c>
      <c r="H42" s="31" t="s">
        <v>8</v>
      </c>
      <c r="I42" s="36">
        <v>2</v>
      </c>
      <c r="J42" s="36">
        <v>6</v>
      </c>
      <c r="K42" s="36">
        <v>-6</v>
      </c>
      <c r="L42" s="37"/>
      <c r="M42" s="36">
        <f>IF(F42=0,IF(OR(H42="No",H42=""),0,IF(AND(F42=0,H42="Yes"),I42+J42,0)),IF(AND(F42=C42,H42="Yes"),I42,IF(H42="No",K42,0)))</f>
        <v>0</v>
      </c>
      <c r="N42" s="26"/>
      <c r="P42" s="4"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2"/>
      <c r="B43" s="33"/>
      <c r="C43" s="33"/>
      <c r="D43" s="33"/>
      <c r="E43" s="33"/>
      <c r="F43" s="33"/>
      <c r="G43" s="35" t="s">
        <v>58</v>
      </c>
      <c r="H43" s="31" t="s">
        <v>8</v>
      </c>
      <c r="I43" s="36">
        <v>2</v>
      </c>
      <c r="J43" s="36">
        <v>6</v>
      </c>
      <c r="K43" s="36">
        <v>-6</v>
      </c>
      <c r="L43" s="36">
        <v>0</v>
      </c>
      <c r="M43" s="36">
        <f>IF(F42=0,IF(OR(H43="No",H43=""),0,IF(AND(F42=0,H43="Yes"),I43+J43,0)),IF(AND(F42=C42,H43="Yes"),I43,IF(H43="No",K43,0)))</f>
        <v>0</v>
      </c>
      <c r="N43" s="26"/>
      <c r="P43" s="4"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2"/>
      <c r="B44" s="33"/>
      <c r="C44" s="33"/>
      <c r="D44" s="33"/>
      <c r="E44" s="33"/>
      <c r="F44" s="33"/>
      <c r="G44" s="35" t="s">
        <v>59</v>
      </c>
      <c r="H44" s="31" t="s">
        <v>8</v>
      </c>
      <c r="I44" s="36">
        <v>3</v>
      </c>
      <c r="J44" s="36">
        <v>9</v>
      </c>
      <c r="K44" s="36">
        <v>-9</v>
      </c>
      <c r="L44" s="36">
        <v>0</v>
      </c>
      <c r="M44" s="36">
        <f>IF(F42=0,IF(OR(H44="No",H44=""),0,IF(AND(F42=0,H44="Yes"),I44+J44,0)),IF(AND(F42=C42,H44="Yes"),I44,IF(H44="No",K44,0)))</f>
        <v>0</v>
      </c>
      <c r="N44" s="26"/>
      <c r="P44" s="4"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2"/>
      <c r="B45" s="33"/>
      <c r="C45" s="33"/>
      <c r="D45" s="33"/>
      <c r="E45" s="33"/>
      <c r="F45" s="33"/>
      <c r="G45" s="35" t="s">
        <v>60</v>
      </c>
      <c r="H45" s="31" t="s">
        <v>8</v>
      </c>
      <c r="I45" s="36">
        <v>3</v>
      </c>
      <c r="J45" s="36">
        <v>9</v>
      </c>
      <c r="K45" s="36">
        <v>-9</v>
      </c>
      <c r="L45" s="37"/>
      <c r="M45" s="36">
        <f>IF(F42=0,IF(OR(H45="No",H45=""),0,IF(AND(F42=0,H45="Yes"),I45+J45,0)),IF(AND(F42=C42,H45="Yes"),I45,IF(H45="No",K45,0)))</f>
        <v>0</v>
      </c>
      <c r="N45" s="26"/>
      <c r="P45" s="4"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0" t="s">
        <v>61</v>
      </c>
      <c r="B46" s="47" t="s">
        <v>7</v>
      </c>
      <c r="C46" s="32">
        <v>2</v>
      </c>
      <c r="D46" s="32">
        <v>0</v>
      </c>
      <c r="E46" s="33"/>
      <c r="F46" s="34">
        <f>IF(B46="Yes",C46,D46)</f>
        <v>0</v>
      </c>
      <c r="G46" s="35" t="s">
        <v>61</v>
      </c>
      <c r="H46" s="31" t="s">
        <v>7</v>
      </c>
      <c r="I46" s="36">
        <v>0</v>
      </c>
      <c r="J46" s="36">
        <v>2</v>
      </c>
      <c r="K46" s="36">
        <v>-2</v>
      </c>
      <c r="L46" s="37"/>
      <c r="M46" s="36">
        <f t="shared" ref="M46:M47" si="4">IF(F46=0,IF(OR(H46="No",H46=""),0,IF(AND(F46=0,H46="Yes"),I46+J46,0)),IF(AND(F46=C46,H46="Yes"),I46,IF(H46="No",K46,0)))</f>
        <v>0</v>
      </c>
      <c r="N46" s="26" t="s">
        <v>486</v>
      </c>
      <c r="P46" s="4"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0" t="s">
        <v>62</v>
      </c>
      <c r="B47" s="47" t="s">
        <v>7</v>
      </c>
      <c r="C47" s="32">
        <f>SUM(J47:J59)</f>
        <v>132</v>
      </c>
      <c r="D47" s="32">
        <v>0</v>
      </c>
      <c r="E47" s="33"/>
      <c r="F47" s="34">
        <f>IF(B47="Yes",C47,D47)</f>
        <v>0</v>
      </c>
      <c r="G47" s="35" t="s">
        <v>63</v>
      </c>
      <c r="H47" s="31" t="s">
        <v>6</v>
      </c>
      <c r="I47" s="36">
        <v>3</v>
      </c>
      <c r="J47" s="36">
        <v>9</v>
      </c>
      <c r="K47" s="36">
        <v>-9</v>
      </c>
      <c r="L47" s="37"/>
      <c r="M47" s="36">
        <f t="shared" si="4"/>
        <v>12</v>
      </c>
      <c r="N47" s="26" t="s">
        <v>474</v>
      </c>
      <c r="P47" s="4"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2"/>
      <c r="B48" s="33"/>
      <c r="C48" s="33"/>
      <c r="D48" s="33"/>
      <c r="E48" s="33"/>
      <c r="F48" s="33"/>
      <c r="G48" s="35" t="s">
        <v>64</v>
      </c>
      <c r="H48" s="31" t="s">
        <v>8</v>
      </c>
      <c r="I48" s="36">
        <v>0</v>
      </c>
      <c r="J48" s="36">
        <v>9</v>
      </c>
      <c r="K48" s="36">
        <v>-120</v>
      </c>
      <c r="L48" s="36">
        <v>0</v>
      </c>
      <c r="M48" s="41">
        <f>IF(F47=0,IF(H48="No",K48,IF(H48="Yes",I48+J48,IF(H48="No",K48,0))),IF(AND(F47=C47,H48="Yes"),I48,IF(H48="No",K48,0)))</f>
        <v>0</v>
      </c>
      <c r="N48" s="26"/>
      <c r="P48" s="4"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2"/>
      <c r="B49" s="33"/>
      <c r="C49" s="33"/>
      <c r="D49" s="33"/>
      <c r="E49" s="33"/>
      <c r="F49" s="33"/>
      <c r="G49" s="35" t="s">
        <v>65</v>
      </c>
      <c r="H49" s="31" t="s">
        <v>8</v>
      </c>
      <c r="I49" s="36">
        <v>3</v>
      </c>
      <c r="J49" s="36">
        <v>9</v>
      </c>
      <c r="K49" s="36">
        <v>-9</v>
      </c>
      <c r="L49" s="37"/>
      <c r="M49" s="36">
        <f>IF(F47=0,IF(OR(H49="No",H49=""),0,IF(AND(F47=0,H49="Yes"),I49+J49,0)),IF(AND(F47=C47,H49="Yes"),I49,IF(H49="No",K49,0)))</f>
        <v>0</v>
      </c>
      <c r="N49" s="26"/>
      <c r="P49" s="4"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2"/>
      <c r="B50" s="33"/>
      <c r="C50" s="33"/>
      <c r="D50" s="33"/>
      <c r="E50" s="33"/>
      <c r="F50" s="33"/>
      <c r="G50" s="35" t="s">
        <v>66</v>
      </c>
      <c r="H50" s="31" t="s">
        <v>6</v>
      </c>
      <c r="I50" s="36">
        <v>3</v>
      </c>
      <c r="J50" s="36">
        <v>9</v>
      </c>
      <c r="K50" s="36">
        <v>-9</v>
      </c>
      <c r="L50" s="36">
        <v>0</v>
      </c>
      <c r="M50" s="36">
        <f>IF(F47=0,IF(OR(H50="No",H50=""),0,IF(AND(F47=0,H50="Yes"),I50+J50,0)),IF(AND(F47=C47,H50="Yes"),I50,IF(H50="No",K50,0)))</f>
        <v>12</v>
      </c>
      <c r="N50" s="26"/>
      <c r="P50" s="4"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2"/>
      <c r="B51" s="33"/>
      <c r="C51" s="33"/>
      <c r="D51" s="33"/>
      <c r="E51" s="33"/>
      <c r="F51" s="33"/>
      <c r="G51" s="35" t="s">
        <v>67</v>
      </c>
      <c r="H51" s="31" t="s">
        <v>6</v>
      </c>
      <c r="I51" s="36">
        <v>2</v>
      </c>
      <c r="J51" s="36">
        <v>6</v>
      </c>
      <c r="K51" s="36">
        <v>-6</v>
      </c>
      <c r="L51" s="37"/>
      <c r="M51" s="36">
        <f>IF(F47=0,IF(OR(H51="No",H51=""),0,IF(AND(F47=0,H51="Yes"),I51+J51,0)),IF(AND(F47=C47,H51="Yes"),I51,IF(H51="No",K51,0)))</f>
        <v>8</v>
      </c>
      <c r="N51" s="26"/>
      <c r="P51" s="4"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38.25" x14ac:dyDescent="0.2">
      <c r="A52" s="42"/>
      <c r="B52" s="33"/>
      <c r="C52" s="33"/>
      <c r="D52" s="33"/>
      <c r="E52" s="33"/>
      <c r="F52" s="33"/>
      <c r="G52" s="35" t="s">
        <v>68</v>
      </c>
      <c r="H52" s="31" t="s">
        <v>7</v>
      </c>
      <c r="I52" s="36">
        <v>5</v>
      </c>
      <c r="J52" s="36">
        <v>15</v>
      </c>
      <c r="K52" s="36">
        <v>-15</v>
      </c>
      <c r="L52" s="37"/>
      <c r="M52" s="36">
        <f>IF(F47=0,IF(OR(H52="No",H52=""),0,IF(AND(F47=0,H52="Yes"),I52+J52,0)),IF(AND(F47=C47,H52="Yes"),I52,IF(H52="No",K52,0)))</f>
        <v>0</v>
      </c>
      <c r="N52" s="26" t="s">
        <v>490</v>
      </c>
      <c r="P52" s="4"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2"/>
      <c r="B53" s="33"/>
      <c r="C53" s="33"/>
      <c r="D53" s="33"/>
      <c r="E53" s="33"/>
      <c r="F53" s="33"/>
      <c r="G53" s="35" t="s">
        <v>69</v>
      </c>
      <c r="H53" s="31" t="s">
        <v>6</v>
      </c>
      <c r="I53" s="36">
        <v>4</v>
      </c>
      <c r="J53" s="36">
        <v>12</v>
      </c>
      <c r="K53" s="36">
        <v>-12</v>
      </c>
      <c r="L53" s="36">
        <v>0</v>
      </c>
      <c r="M53" s="36">
        <f>IF(F47=0,IF(OR(H53="No",H53=""),0,IF(AND(F47=0,H53="Yes"),I53+J53,0)),IF(AND(F47=C47,H53="Yes"),I53,IF(H53="No",K53,0)))</f>
        <v>16</v>
      </c>
      <c r="N53" s="26"/>
      <c r="P53" s="4"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2"/>
      <c r="B54" s="33"/>
      <c r="C54" s="33"/>
      <c r="D54" s="33"/>
      <c r="E54" s="33"/>
      <c r="F54" s="33"/>
      <c r="G54" s="35" t="s">
        <v>70</v>
      </c>
      <c r="H54" s="31" t="s">
        <v>6</v>
      </c>
      <c r="I54" s="36">
        <v>4</v>
      </c>
      <c r="J54" s="36">
        <v>12</v>
      </c>
      <c r="K54" s="36">
        <v>-12</v>
      </c>
      <c r="L54" s="36">
        <v>0</v>
      </c>
      <c r="M54" s="36">
        <f>IF(F47=0,IF(OR(H54="No",H54=""),0,IF(AND(F47=0,H54="Yes"),I54+J54,0)),IF(AND(F47=C47,H54="Yes"),I54,IF(H54="No",K54,0)))</f>
        <v>16</v>
      </c>
      <c r="N54" s="26"/>
      <c r="P54" s="4"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2"/>
      <c r="B55" s="33"/>
      <c r="C55" s="33"/>
      <c r="D55" s="33"/>
      <c r="E55" s="33"/>
      <c r="F55" s="33"/>
      <c r="G55" s="35" t="s">
        <v>71</v>
      </c>
      <c r="H55" s="31" t="s">
        <v>8</v>
      </c>
      <c r="I55" s="36">
        <v>4</v>
      </c>
      <c r="J55" s="36">
        <v>12</v>
      </c>
      <c r="K55" s="36">
        <v>-12</v>
      </c>
      <c r="L55" s="36">
        <v>0</v>
      </c>
      <c r="M55" s="36">
        <f>IF(F47=0,IF(OR(H55="No",H55=""),0,IF(AND(F47=0,H55="Yes"),I55+J55,0)),IF(AND(F47=C47,H55="Yes"),I55,IF(H55="No",K55,0)))</f>
        <v>0</v>
      </c>
      <c r="N55" s="26"/>
      <c r="P55" s="4"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2"/>
      <c r="B56" s="33"/>
      <c r="C56" s="33"/>
      <c r="D56" s="33"/>
      <c r="E56" s="33"/>
      <c r="F56" s="33"/>
      <c r="G56" s="35" t="s">
        <v>72</v>
      </c>
      <c r="H56" s="31" t="s">
        <v>6</v>
      </c>
      <c r="I56" s="36">
        <v>4</v>
      </c>
      <c r="J56" s="36">
        <v>12</v>
      </c>
      <c r="K56" s="36">
        <v>-12</v>
      </c>
      <c r="L56" s="36">
        <v>0</v>
      </c>
      <c r="M56" s="36">
        <f>IF(F47=0,IF(OR(H56="No",H56=""),0,IF(AND(F47=0,H56="Yes"),I56+J56,0)),IF(AND(F47=C47,H56="Yes"),I56,IF(H56="No",K56,0)))</f>
        <v>16</v>
      </c>
      <c r="N56" s="26"/>
      <c r="P56" s="4"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2"/>
      <c r="B57" s="33"/>
      <c r="C57" s="33"/>
      <c r="D57" s="33"/>
      <c r="E57" s="33"/>
      <c r="F57" s="33"/>
      <c r="G57" s="35" t="s">
        <v>73</v>
      </c>
      <c r="H57" s="31" t="s">
        <v>8</v>
      </c>
      <c r="I57" s="36">
        <v>0</v>
      </c>
      <c r="J57" s="36">
        <v>15</v>
      </c>
      <c r="K57" s="36">
        <v>-15</v>
      </c>
      <c r="L57" s="36">
        <v>0</v>
      </c>
      <c r="M57" s="36">
        <f>IF(F47=0,IF(OR(H57="No",H57=""),0,IF(AND(F47=0,H57="Yes"),I57+J57,0)),IF(AND(F47=C47,H57="Yes"),I57,IF(H57="No",K57,0)))</f>
        <v>0</v>
      </c>
      <c r="N57" s="26"/>
      <c r="P57" s="4"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2"/>
      <c r="B58" s="33"/>
      <c r="C58" s="33"/>
      <c r="D58" s="33"/>
      <c r="E58" s="33"/>
      <c r="F58" s="33"/>
      <c r="G58" s="35" t="s">
        <v>74</v>
      </c>
      <c r="H58" s="31" t="s">
        <v>6</v>
      </c>
      <c r="I58" s="36">
        <v>2</v>
      </c>
      <c r="J58" s="36">
        <v>6</v>
      </c>
      <c r="K58" s="36">
        <v>-6</v>
      </c>
      <c r="L58" s="37"/>
      <c r="M58" s="36">
        <f>IF(F47=0,IF(OR(H58="No",H58=""),0,IF(AND(F47=0,H58="Yes"),I58+J58,0)),IF(AND(F47=C47,H58="Yes"),I58,IF(H58="No",K58,0)))</f>
        <v>8</v>
      </c>
      <c r="N58" s="26" t="s">
        <v>463</v>
      </c>
      <c r="P58" s="4"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2"/>
      <c r="B59" s="33"/>
      <c r="C59" s="33"/>
      <c r="D59" s="33"/>
      <c r="E59" s="33"/>
      <c r="F59" s="33"/>
      <c r="G59" s="35" t="s">
        <v>75</v>
      </c>
      <c r="H59" s="31" t="s">
        <v>6</v>
      </c>
      <c r="I59" s="36">
        <v>2</v>
      </c>
      <c r="J59" s="36">
        <v>6</v>
      </c>
      <c r="K59" s="36">
        <v>-6</v>
      </c>
      <c r="L59" s="36">
        <v>0</v>
      </c>
      <c r="M59" s="36">
        <f>IF(F47=0,IF(OR(H59="No",H59=""),0,IF(AND(F47=0,H59="Yes"),I59+J59,0)),IF(AND(F47=C47,H59="Yes"),I59,IF(H59="No",K59,0)))</f>
        <v>8</v>
      </c>
      <c r="N59" s="26"/>
      <c r="P59" s="4"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46" t="s">
        <v>76</v>
      </c>
      <c r="B60" s="31" t="s">
        <v>6</v>
      </c>
      <c r="C60" s="32">
        <v>12</v>
      </c>
      <c r="D60" s="32">
        <v>0</v>
      </c>
      <c r="E60" s="33"/>
      <c r="F60" s="34">
        <f t="shared" ref="F60" si="5">IF(B60="Yes",C60,D60)</f>
        <v>12</v>
      </c>
      <c r="G60" s="35" t="s">
        <v>77</v>
      </c>
      <c r="H60" s="31" t="s">
        <v>6</v>
      </c>
      <c r="I60" s="36">
        <v>4</v>
      </c>
      <c r="J60" s="36">
        <v>12</v>
      </c>
      <c r="K60" s="36">
        <v>-12</v>
      </c>
      <c r="L60" s="37"/>
      <c r="M60" s="36">
        <f>IF(F60=0,IF(OR(H60="No",H60=""),0,IF(AND(F60=0,H60="Yes"),I60+J60,0)),IF(AND(F60=C60,H60="Yes"),I60,IF(H60="No",K60,0)))</f>
        <v>4</v>
      </c>
      <c r="N60" s="26"/>
      <c r="P60" s="4"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91"/>
      <c r="B61" s="91"/>
      <c r="C61" s="91"/>
      <c r="D61" s="91"/>
      <c r="E61" s="91"/>
      <c r="F61" s="91"/>
      <c r="G61" s="91"/>
      <c r="H61" s="91"/>
      <c r="I61" s="91"/>
      <c r="J61" s="91"/>
      <c r="K61" s="91"/>
      <c r="L61" s="91"/>
      <c r="M61" s="91"/>
      <c r="N61" s="18"/>
    </row>
    <row r="62" spans="1:16" ht="18.75" x14ac:dyDescent="0.2">
      <c r="A62" s="79" t="s">
        <v>37</v>
      </c>
      <c r="B62" s="44"/>
      <c r="C62" s="22"/>
      <c r="D62" s="22"/>
      <c r="E62" s="22"/>
      <c r="F62" s="22"/>
      <c r="G62" s="45"/>
      <c r="H62" s="45"/>
      <c r="I62" s="22"/>
      <c r="J62" s="22"/>
      <c r="K62" s="22"/>
      <c r="L62" s="22"/>
      <c r="M62" s="22"/>
      <c r="N62" s="28"/>
    </row>
    <row r="63" spans="1:16" ht="28.5" x14ac:dyDescent="0.2">
      <c r="A63" s="30" t="s">
        <v>78</v>
      </c>
      <c r="B63" s="31" t="s">
        <v>6</v>
      </c>
      <c r="C63" s="32">
        <v>3</v>
      </c>
      <c r="D63" s="32">
        <v>0</v>
      </c>
      <c r="E63" s="33"/>
      <c r="F63" s="34">
        <f t="shared" ref="F63:F64" si="6">IF(B63="Yes",C63,D63)</f>
        <v>3</v>
      </c>
      <c r="G63" s="30" t="s">
        <v>79</v>
      </c>
      <c r="H63" s="31" t="s">
        <v>6</v>
      </c>
      <c r="I63" s="34">
        <v>1</v>
      </c>
      <c r="J63" s="34">
        <v>3</v>
      </c>
      <c r="K63" s="34">
        <v>-3</v>
      </c>
      <c r="L63" s="33"/>
      <c r="M63" s="34">
        <f t="shared" ref="M63:M73" si="7">IF(F63=0,IF(OR(H63="No",H63=""),0,IF(AND(F63=0,H63="Yes"),I63+J63,0)),IF(AND(F63=C63,H63="Yes"),I63,IF(H63="No",K63,0)))</f>
        <v>1</v>
      </c>
      <c r="N63" s="49" t="s">
        <v>487</v>
      </c>
      <c r="P63" s="4"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0" t="s">
        <v>80</v>
      </c>
      <c r="B64" s="31" t="s">
        <v>6</v>
      </c>
      <c r="C64" s="32">
        <v>27</v>
      </c>
      <c r="D64" s="32">
        <v>0</v>
      </c>
      <c r="E64" s="33"/>
      <c r="F64" s="34">
        <f t="shared" si="6"/>
        <v>27</v>
      </c>
      <c r="G64" s="30" t="s">
        <v>81</v>
      </c>
      <c r="H64" s="31" t="s">
        <v>6</v>
      </c>
      <c r="I64" s="34">
        <v>4</v>
      </c>
      <c r="J64" s="34">
        <v>12</v>
      </c>
      <c r="K64" s="34">
        <v>-12</v>
      </c>
      <c r="L64" s="33"/>
      <c r="M64" s="34">
        <f t="shared" si="7"/>
        <v>4</v>
      </c>
      <c r="N64" s="49" t="s">
        <v>162</v>
      </c>
      <c r="P64" s="4"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2"/>
      <c r="B65" s="33"/>
      <c r="C65" s="33"/>
      <c r="D65" s="33"/>
      <c r="E65" s="33"/>
      <c r="F65" s="33"/>
      <c r="G65" s="30" t="s">
        <v>82</v>
      </c>
      <c r="H65" s="31" t="s">
        <v>6</v>
      </c>
      <c r="I65" s="34">
        <v>5</v>
      </c>
      <c r="J65" s="34">
        <v>15</v>
      </c>
      <c r="K65" s="34">
        <v>-15</v>
      </c>
      <c r="L65" s="33"/>
      <c r="M65" s="34">
        <f>IF(F64=0,IF(OR(H65="No",H65=""),0,IF(AND(F64=0,H65="Yes"),I65+J65,0)),IF(AND(F64=C64,H65="Yes"),I65,IF(H65="No",K65,0)))</f>
        <v>5</v>
      </c>
      <c r="N65" s="49" t="s">
        <v>162</v>
      </c>
      <c r="P65" s="4"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0" t="s">
        <v>83</v>
      </c>
      <c r="B66" s="31" t="s">
        <v>7</v>
      </c>
      <c r="C66" s="32">
        <v>9</v>
      </c>
      <c r="D66" s="32">
        <v>0</v>
      </c>
      <c r="E66" s="33"/>
      <c r="F66" s="34">
        <f t="shared" ref="F66:F70" si="8">IF(B66="Yes",C66,D66)</f>
        <v>0</v>
      </c>
      <c r="G66" s="30" t="s">
        <v>84</v>
      </c>
      <c r="H66" s="31" t="s">
        <v>7</v>
      </c>
      <c r="I66" s="34">
        <v>3</v>
      </c>
      <c r="J66" s="34">
        <v>9</v>
      </c>
      <c r="K66" s="34">
        <v>-9</v>
      </c>
      <c r="L66" s="34">
        <v>0</v>
      </c>
      <c r="M66" s="34">
        <f t="shared" si="7"/>
        <v>0</v>
      </c>
      <c r="N66" s="49"/>
      <c r="P66" s="4"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46" t="s">
        <v>85</v>
      </c>
      <c r="B67" s="31" t="s">
        <v>7</v>
      </c>
      <c r="C67" s="32">
        <v>12</v>
      </c>
      <c r="D67" s="32">
        <v>0</v>
      </c>
      <c r="E67" s="33"/>
      <c r="F67" s="34">
        <f t="shared" si="8"/>
        <v>0</v>
      </c>
      <c r="G67" s="46" t="s">
        <v>86</v>
      </c>
      <c r="H67" s="31" t="s">
        <v>7</v>
      </c>
      <c r="I67" s="34">
        <v>4</v>
      </c>
      <c r="J67" s="34">
        <v>12</v>
      </c>
      <c r="K67" s="34">
        <v>-12</v>
      </c>
      <c r="L67" s="33"/>
      <c r="M67" s="34">
        <f t="shared" si="7"/>
        <v>0</v>
      </c>
      <c r="N67" s="51" t="s">
        <v>112</v>
      </c>
      <c r="P67" s="4"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46" t="s">
        <v>87</v>
      </c>
      <c r="B68" s="31" t="s">
        <v>6</v>
      </c>
      <c r="C68" s="32">
        <v>12</v>
      </c>
      <c r="D68" s="32">
        <v>0</v>
      </c>
      <c r="E68" s="33"/>
      <c r="F68" s="34">
        <f t="shared" si="8"/>
        <v>12</v>
      </c>
      <c r="G68" s="46" t="s">
        <v>88</v>
      </c>
      <c r="H68" s="31" t="s">
        <v>6</v>
      </c>
      <c r="I68" s="34">
        <v>4</v>
      </c>
      <c r="J68" s="34">
        <v>12</v>
      </c>
      <c r="K68" s="34">
        <v>-12</v>
      </c>
      <c r="L68" s="33"/>
      <c r="M68" s="34">
        <f t="shared" si="7"/>
        <v>4</v>
      </c>
      <c r="N68" s="49"/>
      <c r="P68" s="4"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46" t="s">
        <v>89</v>
      </c>
      <c r="B69" s="31" t="s">
        <v>6</v>
      </c>
      <c r="C69" s="32">
        <v>9</v>
      </c>
      <c r="D69" s="32">
        <v>0</v>
      </c>
      <c r="E69" s="33"/>
      <c r="F69" s="34">
        <f t="shared" si="8"/>
        <v>9</v>
      </c>
      <c r="G69" s="30" t="s">
        <v>90</v>
      </c>
      <c r="H69" s="31" t="s">
        <v>6</v>
      </c>
      <c r="I69" s="34">
        <v>3</v>
      </c>
      <c r="J69" s="34">
        <v>9</v>
      </c>
      <c r="K69" s="34">
        <v>-9</v>
      </c>
      <c r="L69" s="33"/>
      <c r="M69" s="34">
        <f t="shared" si="7"/>
        <v>3</v>
      </c>
      <c r="N69" s="49" t="s">
        <v>488</v>
      </c>
      <c r="P69" s="4"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46" t="s">
        <v>91</v>
      </c>
      <c r="B70" s="31" t="s">
        <v>6</v>
      </c>
      <c r="C70" s="32">
        <v>24</v>
      </c>
      <c r="D70" s="32">
        <v>0</v>
      </c>
      <c r="E70" s="33"/>
      <c r="F70" s="34">
        <f t="shared" si="8"/>
        <v>24</v>
      </c>
      <c r="G70" s="30" t="s">
        <v>92</v>
      </c>
      <c r="H70" s="31" t="s">
        <v>6</v>
      </c>
      <c r="I70" s="34">
        <v>8</v>
      </c>
      <c r="J70" s="34">
        <v>24</v>
      </c>
      <c r="K70" s="34">
        <v>-120</v>
      </c>
      <c r="L70" s="33"/>
      <c r="M70" s="34">
        <f t="shared" si="7"/>
        <v>8</v>
      </c>
      <c r="N70" s="49" t="s">
        <v>488</v>
      </c>
      <c r="P70" s="4"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3"/>
    </row>
    <row r="71" spans="1:17" ht="14.25" x14ac:dyDescent="0.2">
      <c r="A71" s="46" t="s">
        <v>93</v>
      </c>
      <c r="B71" s="31"/>
      <c r="C71" s="32">
        <v>12</v>
      </c>
      <c r="D71" s="32">
        <v>0</v>
      </c>
      <c r="E71" s="32">
        <v>0</v>
      </c>
      <c r="F71" s="34">
        <f>IF(B71="Yes",C71,(IF(B71="No",D71,E71)))</f>
        <v>0</v>
      </c>
      <c r="G71" s="30" t="s">
        <v>94</v>
      </c>
      <c r="H71" s="31" t="s">
        <v>8</v>
      </c>
      <c r="I71" s="34">
        <v>4</v>
      </c>
      <c r="J71" s="34">
        <v>12</v>
      </c>
      <c r="K71" s="34">
        <v>-12</v>
      </c>
      <c r="L71" s="34">
        <v>0</v>
      </c>
      <c r="M71" s="34">
        <f t="shared" si="7"/>
        <v>0</v>
      </c>
      <c r="N71" s="49"/>
      <c r="P71" s="4"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46" t="s">
        <v>95</v>
      </c>
      <c r="B72" s="31"/>
      <c r="C72" s="32">
        <v>15</v>
      </c>
      <c r="D72" s="32">
        <v>0</v>
      </c>
      <c r="E72" s="33"/>
      <c r="F72" s="34">
        <f t="shared" ref="F72:F73" si="9">IF(B72="Yes",C72,D72)</f>
        <v>0</v>
      </c>
      <c r="G72" s="30" t="s">
        <v>96</v>
      </c>
      <c r="H72" s="31" t="s">
        <v>8</v>
      </c>
      <c r="I72" s="34">
        <v>5</v>
      </c>
      <c r="J72" s="34">
        <v>15</v>
      </c>
      <c r="K72" s="34">
        <v>-15</v>
      </c>
      <c r="L72" s="33"/>
      <c r="M72" s="34">
        <f t="shared" si="7"/>
        <v>0</v>
      </c>
      <c r="N72" s="49"/>
      <c r="P72" s="4"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0" t="s">
        <v>97</v>
      </c>
      <c r="B73" s="31" t="s">
        <v>6</v>
      </c>
      <c r="C73" s="32">
        <v>54</v>
      </c>
      <c r="D73" s="32">
        <v>0</v>
      </c>
      <c r="E73" s="33"/>
      <c r="F73" s="34">
        <f t="shared" si="9"/>
        <v>54</v>
      </c>
      <c r="G73" s="30" t="s">
        <v>98</v>
      </c>
      <c r="H73" s="31" t="s">
        <v>6</v>
      </c>
      <c r="I73" s="34">
        <v>3</v>
      </c>
      <c r="J73" s="34">
        <v>9</v>
      </c>
      <c r="K73" s="34">
        <v>-9</v>
      </c>
      <c r="L73" s="33"/>
      <c r="M73" s="34">
        <f t="shared" si="7"/>
        <v>3</v>
      </c>
      <c r="N73" s="49"/>
      <c r="P73" s="4"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2"/>
      <c r="B74" s="33"/>
      <c r="C74" s="33"/>
      <c r="D74" s="33"/>
      <c r="E74" s="33"/>
      <c r="F74" s="33"/>
      <c r="G74" s="30" t="s">
        <v>99</v>
      </c>
      <c r="H74" s="31" t="s">
        <v>6</v>
      </c>
      <c r="I74" s="34">
        <v>4</v>
      </c>
      <c r="J74" s="34">
        <v>12</v>
      </c>
      <c r="K74" s="34">
        <v>-12</v>
      </c>
      <c r="L74" s="33"/>
      <c r="M74" s="34">
        <f>IF(F73=0,IF(OR(H74="No",H74=""),0,IF(AND(F73=0,H74="Yes"),I74+J74,0)),IF(AND(F73=C73,H74="Yes"),I74,IF(H74="No",K74,0)))</f>
        <v>4</v>
      </c>
      <c r="N74" s="49"/>
      <c r="P74" s="4"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2"/>
      <c r="B75" s="33"/>
      <c r="C75" s="33"/>
      <c r="D75" s="33"/>
      <c r="E75" s="33"/>
      <c r="F75" s="33"/>
      <c r="G75" s="49" t="s">
        <v>100</v>
      </c>
      <c r="H75" s="31" t="s">
        <v>6</v>
      </c>
      <c r="I75" s="34">
        <v>3</v>
      </c>
      <c r="J75" s="34">
        <v>9</v>
      </c>
      <c r="K75" s="34">
        <v>-9</v>
      </c>
      <c r="L75" s="33"/>
      <c r="M75" s="34">
        <f>IF(F73=0,IF(OR(H75="No",H75=""),0,IF(AND(F73=0,H75="Yes"),I75+J75,0)),IF(AND(F73=C73,H75="Yes"),I75,IF(H75="No",K75,0)))</f>
        <v>3</v>
      </c>
      <c r="N75" s="49"/>
      <c r="P75" s="4"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2"/>
      <c r="B76" s="33"/>
      <c r="C76" s="33"/>
      <c r="D76" s="33"/>
      <c r="E76" s="33"/>
      <c r="F76" s="33"/>
      <c r="G76" s="49" t="s">
        <v>101</v>
      </c>
      <c r="H76" s="31" t="s">
        <v>8</v>
      </c>
      <c r="I76" s="34">
        <v>4</v>
      </c>
      <c r="J76" s="34">
        <v>12</v>
      </c>
      <c r="K76" s="34">
        <v>-12</v>
      </c>
      <c r="L76" s="33"/>
      <c r="M76" s="34">
        <f>IF(F73=0,IF(OR(H76="No",H76=""),0,IF(AND(F73=0,H76="Yes"),I76+J76,0)),IF(AND(F73=C73,H76="Yes"),I76,IF(H76="No",K76,0)))</f>
        <v>0</v>
      </c>
      <c r="N76" s="49"/>
      <c r="P76" s="4"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2"/>
      <c r="B77" s="33"/>
      <c r="C77" s="33"/>
      <c r="D77" s="33"/>
      <c r="E77" s="33"/>
      <c r="F77" s="33"/>
      <c r="G77" s="49" t="s">
        <v>102</v>
      </c>
      <c r="H77" s="31" t="s">
        <v>134</v>
      </c>
      <c r="I77" s="34">
        <v>4</v>
      </c>
      <c r="J77" s="34">
        <v>12</v>
      </c>
      <c r="K77" s="34">
        <v>-12</v>
      </c>
      <c r="L77" s="33"/>
      <c r="M77" s="34">
        <f>IF(F73=0,IF(OR(H77="No",H77=""),0,IF(AND(F73=0,H77="Yes"),I77+J77,0)),IF(AND(F73=C73,H77="Yes"),I77,IF(H77="No",K77,0)))</f>
        <v>4</v>
      </c>
      <c r="N77" s="49"/>
      <c r="P77" s="4"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2"/>
      <c r="E78" s="4"/>
      <c r="F78" s="2"/>
      <c r="G78" s="29"/>
      <c r="H78" s="53"/>
      <c r="M78" s="2"/>
    </row>
    <row r="79" spans="1:17" ht="34.5" hidden="1" customHeight="1" x14ac:dyDescent="0.25">
      <c r="A79" s="93" t="s">
        <v>103</v>
      </c>
      <c r="B79" s="93"/>
      <c r="C79" s="93"/>
      <c r="D79" s="93"/>
      <c r="E79" s="93"/>
      <c r="F79" s="93"/>
      <c r="G79" s="29"/>
      <c r="H79" s="54"/>
      <c r="M79" s="2"/>
    </row>
    <row r="80" spans="1:17" ht="50.25" hidden="1" customHeight="1" x14ac:dyDescent="0.25">
      <c r="A80" s="80"/>
      <c r="B80" s="80"/>
      <c r="C80" s="80"/>
      <c r="D80" s="56"/>
      <c r="E80" s="56" t="s">
        <v>104</v>
      </c>
      <c r="F80" s="56" t="s">
        <v>105</v>
      </c>
      <c r="G80" s="29"/>
      <c r="H80" s="54"/>
      <c r="I80" s="94" t="s">
        <v>104</v>
      </c>
      <c r="J80" s="95"/>
      <c r="K80" s="57"/>
      <c r="L80" s="57"/>
      <c r="M80" s="58" t="s">
        <v>105</v>
      </c>
    </row>
    <row r="81" spans="1:15" x14ac:dyDescent="0.2">
      <c r="B81" s="54"/>
      <c r="D81" s="59" t="s">
        <v>106</v>
      </c>
      <c r="E81" s="2">
        <f>SUM(C14:C15,C17:C19,C24,C25)+IF(H16="N/A",L16,0)+IF(H25="N/A",L25-J25,0)</f>
        <v>87</v>
      </c>
      <c r="F81" s="2">
        <f>SUM(F14:F15,F17:F19,F24,F25)+IF(AND(B15="Yes",H16="N/A"),L16,0)+IF(AND(B25="Yes",H25="N/A"),L25-J25,0)</f>
        <v>66</v>
      </c>
      <c r="H81" s="59" t="s">
        <v>107</v>
      </c>
      <c r="I81" s="3">
        <f>SUM(I13:I15,I17:I24)+IF(AND(B15="Yes",H16="N/A"),L16,I16)+IF(AND(B25="Yes",H25="N/A"),L25,I25)</f>
        <v>30</v>
      </c>
      <c r="J81" s="2">
        <f>SUM(J14:J15,J17:J23,C24,C25)+IF(H16="N/A",L16,0)+IF(H25="N/A",L25-J25,0)</f>
        <v>87</v>
      </c>
      <c r="M81" s="2">
        <f>SUM(M13:M25)</f>
        <v>18</v>
      </c>
    </row>
    <row r="82" spans="1:15" x14ac:dyDescent="0.2">
      <c r="A82" s="1" t="s">
        <v>167</v>
      </c>
      <c r="B82" s="54"/>
      <c r="D82" s="59" t="s">
        <v>108</v>
      </c>
      <c r="E82" s="2">
        <f>SUM(C28,C34:C36,C42,C47,C60)+IF(H40="N/A",L40-J40,0)+IF(H43="N/A",L43-J43,0)+IF(H44="N/A",L44-J44,0)+IF(H48="N/A",L48-J48,0)+IF(H50="N/A",L50-J50,0)+IF(H53="N/A",L53-J53,0)+IF(H54="N/A",L54-J54)+IF(H55="N/A",L55-J55,0)+IF(H56="N/A",L56-J56,0)+IF(H57="N/A",L57-J57,0)+IF(H59="N/A",L59-J59,0)</f>
        <v>303</v>
      </c>
      <c r="F82" s="2">
        <f>SUM(F28,F34:F36,F42,F47,F60)+IF(AND(B36="Yes",H40="N/A"),L40-J40,0)+IF(AND(B42="Yes",H43="N/A"),L43-J43,0)+IF(AND(B42="Yes",H44="N/A"),L44-J44,0)+IF(AND(B47="Yes",H48="N/A"),L48-J48,0)+IF(AND(B47="Yes",H50="N/A"),L50-J50,0)+IF(AND(B47="Yes",H53="N/A"),L53-J53,0)+IF(AND(B47="Yes",H54="N/A"),L54-J54,0)+IF(AND(B47="Yes",H55="N/A"),L55-J55,0)+IF(AND(B47="Yes",H56="N/A"),L56-J56,0)+IF(AND(B47="Yes",H57="N/A"),L57-J57,0)+IF(AND(B47="Yes",H59="N/A"),L59-J59,0)</f>
        <v>180</v>
      </c>
      <c r="H82" s="59" t="s">
        <v>109</v>
      </c>
      <c r="I82" s="3">
        <f>SUM(I28:I39,I41:I42,I45,I47,I49,I51:I52,I58,I60)+IF(H40="N/A",0,I40)+IF(H43="N/A",0,I43)+IF(H44="N/A",0,I44)+IF(H48="N/A",0,I48)+IF(H50="N/A",0,I50)+IF(H53="N/A",0,I53)+IF(H54="N/A",0,I54)+IF(H55="N/A",0,I55)+IF(H56="N/A",0,I56)+IF(H57="N/A",0,I57)+IF(H59="N/A",0,I59)</f>
        <v>101</v>
      </c>
      <c r="J82" s="2">
        <f>SUM(J28:J45,J47:J60)-IF(H40="N/A",J40,0)-IF(H43="N/A",J43,0)-IF(H44="N/A",J44,0)-IF(H48="N/A",J48,0)-IF(H50="N/A",J50,0)-IF(H53="N/A",J53,0)-IF(H54="N/A",J54)-IF(H55="N/A",J55,0)-IF(H56="N/A",J56,0)-IF(H57="N/A",J57,0)-IF(H59="N/A",J59,0)</f>
        <v>303</v>
      </c>
      <c r="M82" s="2">
        <f>SUM(M28:M45,M47:M60)</f>
        <v>153</v>
      </c>
    </row>
    <row r="83" spans="1:15" x14ac:dyDescent="0.2">
      <c r="B83" s="54"/>
      <c r="D83" s="60" t="s">
        <v>110</v>
      </c>
      <c r="E83" s="2">
        <f>SUM(C63:C64,C66:C73)+IF(H66="N/A",L66-J66,0)+IF(H71="N/A",L71-J71,0)</f>
        <v>165</v>
      </c>
      <c r="F83" s="2">
        <f>SUM(F63:F64,F66:F73)+IF(H66="N/A",L66-J66,0)+IF(H71="N/A",L71-J71,0)</f>
        <v>117</v>
      </c>
      <c r="G83" s="3"/>
      <c r="H83" s="60" t="s">
        <v>111</v>
      </c>
      <c r="I83" s="3">
        <f>SUM(I63:I65,I67:I70,I72:I77)+IF(AND(B66="Yes",H66="N/A"),L66,I66)+IF(AND(B71="Yes",H71="N/A"),L71,I71)</f>
        <v>59</v>
      </c>
      <c r="J83" s="2">
        <f>SUM(J63:J65,J67:J70,J72:J77)+IF(AND(B66="Yes",H66="N/A"),L66,J66)+IF(AND(B71="Yes",H71="N/A"),L71,J71)</f>
        <v>177</v>
      </c>
      <c r="M83" s="2">
        <f>SUM(M63:M77)</f>
        <v>39</v>
      </c>
    </row>
    <row r="84" spans="1:15" x14ac:dyDescent="0.2">
      <c r="B84" s="54"/>
      <c r="G84" s="4" t="s">
        <v>112</v>
      </c>
      <c r="H84" s="54"/>
      <c r="N84" s="4"/>
    </row>
    <row r="85" spans="1:15" ht="59.25" x14ac:dyDescent="0.2">
      <c r="B85" s="61" t="s">
        <v>113</v>
      </c>
      <c r="C85" s="62" t="s">
        <v>114</v>
      </c>
      <c r="E85" s="63" t="s">
        <v>115</v>
      </c>
      <c r="F85" s="64" t="s">
        <v>116</v>
      </c>
      <c r="H85" s="1" t="s">
        <v>117</v>
      </c>
      <c r="I85" s="1" t="s">
        <v>118</v>
      </c>
      <c r="J85" s="1"/>
      <c r="L85" s="65" t="s">
        <v>115</v>
      </c>
      <c r="M85" s="66" t="s">
        <v>119</v>
      </c>
      <c r="N85" s="4"/>
    </row>
    <row r="86" spans="1:15" x14ac:dyDescent="0.2">
      <c r="A86" s="59" t="s">
        <v>120</v>
      </c>
      <c r="B86" s="1">
        <v>75</v>
      </c>
      <c r="C86" s="2">
        <f>SUM(C14:C15,C17:C19,C24,C25,C28,C34:C36,C42,C47,C60)+IF(H16="N/A",L16-J16,0)+IF(H25="N/A",L25-J25,0)+IF(H40="N/A",L40-J40,0)+IF(H43="N/A",L43-J43,0)+IF(H44="N/A",L44-J44,0)+IF(H48="N/A",L48-J48,0)+IF(H50="N/A",L50-J50,0)+IF(H53="N/A",L53-J53,0)+IF(H54="N/A",L54-J54)+IF(H55="N/A",L55-J55,0)+IF(H56="N/A",L56-J56,0)+IF(H57="N/A",L57-J57,0)+IF(H59="N/A",L59-J59,0)</f>
        <v>384</v>
      </c>
      <c r="D86" s="2"/>
      <c r="E86" s="1">
        <f>IF(F86&gt;0,ROUND(((100*F86/J86)+F12+F46),0),0)</f>
        <v>49</v>
      </c>
      <c r="F86" s="1">
        <f>IF(AND(B28="",B34="",B35="",B36="",B42="",B47="",B60=""),0,SUM(F81,F82))</f>
        <v>246</v>
      </c>
      <c r="G86" s="59" t="s">
        <v>120</v>
      </c>
      <c r="H86" s="1">
        <v>25</v>
      </c>
      <c r="I86" s="2">
        <f>I81+I82</f>
        <v>131</v>
      </c>
      <c r="J86" s="3">
        <f>I81+I82+J81+J82</f>
        <v>521</v>
      </c>
      <c r="L86" s="1">
        <f>IF(M86=0,0,ROUND(((100*M86/J86)+M12+M46),0))</f>
        <v>33</v>
      </c>
      <c r="M86" s="1">
        <f>IF(AND(H28="",H29="",H30="",H31="",H32="",H33="",H34="",H35="",H36="",H37="",H38="",H39="",H40="",H41="",H42="",H43="",H44="",H45="",H47="",H48="",H49="",H50="",H51="",H52="",H53="",H54="",H55="",H56="",H57="",H58="",H59="",H60=""),0,SUM(M81,M82))</f>
        <v>171</v>
      </c>
    </row>
    <row r="87" spans="1:15" x14ac:dyDescent="0.2">
      <c r="A87" s="59" t="s">
        <v>121</v>
      </c>
      <c r="B87" s="1">
        <v>75</v>
      </c>
      <c r="C87" s="2">
        <f>SUM(C14:C15,C17:C19,C24,C25,C63:C64,C66:C73)+IF(H16="N/A",L16,0)+IF(H25="N/A",L25-J25,0)+IF(H66="N/A",L66-J66,0)+IF(H71="N/A",L71-J71,0)</f>
        <v>252</v>
      </c>
      <c r="D87" s="2"/>
      <c r="E87" s="1">
        <f>IF(F87&gt;0,ROUND(((100*F87/J87)+F12),0),0)</f>
        <v>54</v>
      </c>
      <c r="F87" s="1">
        <f>IF(AND(B63="",B64="",B66="",B67="",B68="",B69="",B70="",B71="",B72="",B73=""),0,SUM(F81,F83))</f>
        <v>183</v>
      </c>
      <c r="G87" s="59" t="s">
        <v>121</v>
      </c>
      <c r="H87" s="1">
        <v>25</v>
      </c>
      <c r="I87" s="1">
        <f>I81+I83</f>
        <v>89</v>
      </c>
      <c r="J87" s="3">
        <f>I81+I83+J81+J83</f>
        <v>353</v>
      </c>
      <c r="L87" s="1">
        <f>IF(M87=0,0,ROUND(((100*M87/J87)+M12),0))</f>
        <v>16</v>
      </c>
      <c r="M87" s="1">
        <f>IF(AND(H63="",H64="",H65="",H66="",H67="",H68="",H69="",H70="",H71="",H72="",H73="",H74="",H75="",H76="",H77=""),0,SUM(M81,M83))</f>
        <v>57</v>
      </c>
    </row>
    <row r="88" spans="1:15" x14ac:dyDescent="0.2">
      <c r="E88" s="67"/>
    </row>
    <row r="91" spans="1:15" x14ac:dyDescent="0.2">
      <c r="F91" s="4"/>
      <c r="H91" s="2" t="s">
        <v>122</v>
      </c>
    </row>
    <row r="92" spans="1:15" x14ac:dyDescent="0.2">
      <c r="G92" s="59" t="s">
        <v>120</v>
      </c>
      <c r="H92" s="1">
        <f>IF(E86+L86&lt;0,0,IF(E86+L86&gt;100,100,E86+L86))</f>
        <v>82</v>
      </c>
    </row>
    <row r="93" spans="1:15" x14ac:dyDescent="0.2">
      <c r="G93" s="59" t="s">
        <v>121</v>
      </c>
      <c r="H93" s="1">
        <f>IF((E87+L87)&lt;0,0,IF(E87+L87&gt;100,100,E87+L87))</f>
        <v>70</v>
      </c>
    </row>
    <row r="94" spans="1:15" x14ac:dyDescent="0.2">
      <c r="O94" s="1"/>
    </row>
    <row r="95" spans="1:15" x14ac:dyDescent="0.2">
      <c r="C95" s="68"/>
      <c r="F95" s="68"/>
      <c r="I95" s="1"/>
      <c r="J95" s="1"/>
    </row>
    <row r="96" spans="1:15" x14ac:dyDescent="0.2">
      <c r="C96" s="68"/>
    </row>
  </sheetData>
  <mergeCells count="11">
    <mergeCell ref="A7:G7"/>
    <mergeCell ref="B1:G1"/>
    <mergeCell ref="B2:G2"/>
    <mergeCell ref="B3:G3"/>
    <mergeCell ref="B4:G4"/>
    <mergeCell ref="B5:G5"/>
    <mergeCell ref="A11:M11"/>
    <mergeCell ref="A26:M26"/>
    <mergeCell ref="A61:M61"/>
    <mergeCell ref="A79:F79"/>
    <mergeCell ref="I80:J80"/>
  </mergeCells>
  <dataValidations count="3">
    <dataValidation type="list" allowBlank="1" showInputMessage="1" showErrorMessage="1" sqref="H13:H25 H28:H60 H63:H77">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Enterprise Jackrabbit</vt:lpstr>
      <vt:lpstr>Cimarron Greeley 24" and 48"</vt:lpstr>
      <vt:lpstr>Cimarron Greeley 30"</vt:lpstr>
      <vt:lpstr>ETC Debeque and Rifle Bolton</vt:lpstr>
      <vt:lpstr>Questar Wonsits</vt:lpstr>
      <vt:lpstr>Cimarron Parshall</vt:lpstr>
      <vt:lpstr>Shell Pinedale</vt:lpstr>
      <vt:lpstr>Abutec 20 and 100</vt:lpstr>
      <vt:lpstr>Alphabet Energy</vt:lpstr>
      <vt:lpstr>Big Iron PI36</vt:lpstr>
      <vt:lpstr>Big Iron PI48</vt:lpstr>
      <vt:lpstr>Black Gold Rush</vt:lpstr>
      <vt:lpstr>Cimarron CEI 1-24</vt:lpstr>
      <vt:lpstr>Cimarron CEI 1-30</vt:lpstr>
      <vt:lpstr>Cimarron CEI 1-48</vt:lpstr>
      <vt:lpstr>Cimarron CEI 1-60</vt:lpstr>
      <vt:lpstr>Cimarron 48"HV ECD</vt:lpstr>
      <vt:lpstr>COMM Engineering</vt:lpstr>
      <vt:lpstr>COMM Model 2</vt:lpstr>
      <vt:lpstr>COMM Model 3</vt:lpstr>
      <vt:lpstr>COMM Model 4</vt:lpstr>
      <vt:lpstr>Coyote North</vt:lpstr>
      <vt:lpstr>Hy-Bon CH2.5</vt:lpstr>
      <vt:lpstr>Hy-Bon CH10.0</vt:lpstr>
      <vt:lpstr>JLCC Combustion</vt:lpstr>
      <vt:lpstr>John Zink</vt:lpstr>
      <vt:lpstr>Kimark</vt:lpstr>
      <vt:lpstr>Leed EC36</vt:lpstr>
      <vt:lpstr>Leed EC48</vt:lpstr>
      <vt:lpstr>Questar Q100</vt:lpstr>
      <vt:lpstr>Questar Q250</vt:lpstr>
      <vt:lpstr>REM (Spartan)</vt:lpstr>
      <vt:lpstr>SFI SCD36</vt:lpstr>
      <vt:lpstr>SFI SCD48</vt:lpstr>
      <vt:lpstr>SFI SCD60</vt:lpstr>
      <vt:lpstr>Zeeco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Gerri Garwood</dc:creator>
  <cp:lastModifiedBy>Gerri Garwood</cp:lastModifiedBy>
  <dcterms:created xsi:type="dcterms:W3CDTF">2017-05-23T15:26:14Z</dcterms:created>
  <dcterms:modified xsi:type="dcterms:W3CDTF">2017-11-07T23:30:22Z</dcterms:modified>
</cp:coreProperties>
</file>