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entr\OneDrive - GDIT\Desktop\Work\Task 9\Task 5\Tracking Matrix\Project Tracking (2019)\"/>
    </mc:Choice>
  </mc:AlternateContent>
  <bookViews>
    <workbookView xWindow="0" yWindow="0" windowWidth="23040" windowHeight="8328" tabRatio="841" firstSheet="1" activeTab="1"/>
  </bookViews>
  <sheets>
    <sheet name="Internal Benefits Worksheet" sheetId="31" state="hidden" r:id="rId1"/>
    <sheet name="Benefits Matrix December 2020" sheetId="34" r:id="rId2"/>
    <sheet name="Benefits Graphics Data" sheetId="48" state="hidden" r:id="rId3"/>
    <sheet name="Sheet1" sheetId="50" state="hidden" r:id="rId4"/>
  </sheets>
  <definedNames>
    <definedName name="_xlnm._FilterDatabase" localSheetId="2" hidden="1">'Benefits Graphics Data'!$A$1:$T$419</definedName>
    <definedName name="_xlnm._FilterDatabase" localSheetId="1" hidden="1">'Benefits Matrix December 2020'!$A$3:$O$385</definedName>
    <definedName name="_xlnm._FilterDatabase" localSheetId="0" hidden="1">'Internal Benefits Worksheet'!$A$1:$AA$420</definedName>
    <definedName name="EconBenesFound" localSheetId="1">#REF!</definedName>
    <definedName name="EconBenesFound" localSheetId="0">#REF!</definedName>
    <definedName name="EconBenesFound">#REF!</definedName>
    <definedName name="EconBenesFound2">#REF!</definedName>
    <definedName name="EconBenesFound3">#REF!</definedName>
    <definedName name="_xlnm.Print_Area" localSheetId="1">'Benefits Matrix December 2020'!$A$1:$O$385</definedName>
    <definedName name="Statu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4" i="48" l="1"/>
  <c r="AD13" i="48"/>
  <c r="AD12" i="48"/>
  <c r="AD11" i="48"/>
  <c r="AD10" i="48"/>
  <c r="AD9" i="48"/>
  <c r="AC14" i="48"/>
  <c r="AC13" i="48"/>
  <c r="AC12" i="48"/>
  <c r="AC11" i="48"/>
  <c r="AC10" i="48"/>
  <c r="AC9" i="48"/>
  <c r="AB14" i="48"/>
  <c r="AB13" i="48"/>
  <c r="AB12" i="48"/>
  <c r="AB11" i="48"/>
  <c r="AB10" i="48"/>
  <c r="AB9" i="48"/>
  <c r="AA14" i="48"/>
  <c r="AA13" i="48"/>
  <c r="AA12" i="48"/>
  <c r="AA11" i="48"/>
  <c r="AA10" i="48"/>
  <c r="AA9" i="48"/>
  <c r="Z14" i="48"/>
  <c r="Z13" i="48"/>
  <c r="Z12" i="48"/>
  <c r="Z11" i="48"/>
  <c r="Z10" i="48"/>
  <c r="Z9" i="48"/>
  <c r="Y14" i="48"/>
  <c r="Y13" i="48"/>
  <c r="Y12" i="48"/>
  <c r="Y11" i="48"/>
  <c r="Y10" i="48"/>
  <c r="Y9" i="48"/>
  <c r="X10" i="48"/>
  <c r="X11" i="48"/>
  <c r="X12" i="48"/>
  <c r="X13" i="48"/>
  <c r="X14" i="48"/>
  <c r="X9" i="48"/>
  <c r="W14" i="48"/>
  <c r="W13" i="48"/>
  <c r="W12" i="48"/>
  <c r="W11" i="48"/>
  <c r="W10" i="48"/>
  <c r="W9" i="48"/>
  <c r="B3" i="48" l="1"/>
  <c r="B4" i="48"/>
  <c r="B5" i="48"/>
  <c r="B6" i="48"/>
  <c r="B7" i="48"/>
  <c r="B8" i="48"/>
  <c r="B9" i="48"/>
  <c r="B10" i="48"/>
  <c r="B11" i="48"/>
  <c r="B12" i="48"/>
  <c r="B13" i="48"/>
  <c r="B14" i="48"/>
  <c r="B15" i="48"/>
  <c r="B16" i="48"/>
  <c r="B17" i="48"/>
  <c r="B18" i="48"/>
  <c r="B19" i="48"/>
  <c r="B20" i="48"/>
  <c r="B21" i="48"/>
  <c r="B22" i="48"/>
  <c r="B23" i="48"/>
  <c r="B24" i="48"/>
  <c r="B25" i="48"/>
  <c r="B26" i="48"/>
  <c r="B27" i="48"/>
  <c r="B28" i="48"/>
  <c r="B29" i="48"/>
  <c r="B30" i="48"/>
  <c r="B31" i="48"/>
  <c r="B32" i="48"/>
  <c r="B33" i="48"/>
  <c r="B34" i="48"/>
  <c r="B35" i="48"/>
  <c r="B36" i="48"/>
  <c r="B37" i="48"/>
  <c r="B38" i="48"/>
  <c r="B39" i="48"/>
  <c r="B40" i="48"/>
  <c r="B41" i="48"/>
  <c r="B42" i="48"/>
  <c r="B43" i="48"/>
  <c r="B44" i="48"/>
  <c r="B45" i="48"/>
  <c r="B46" i="48"/>
  <c r="B47" i="48"/>
  <c r="B48" i="48"/>
  <c r="B49" i="48"/>
  <c r="B50" i="48"/>
  <c r="B51" i="48"/>
  <c r="B52" i="48"/>
  <c r="B53" i="48"/>
  <c r="B54" i="48"/>
  <c r="B55" i="48"/>
  <c r="B56" i="48"/>
  <c r="B57" i="48"/>
  <c r="B58" i="48"/>
  <c r="B59" i="48"/>
  <c r="B60" i="48"/>
  <c r="B61" i="48"/>
  <c r="B62" i="48"/>
  <c r="B63" i="48"/>
  <c r="B64" i="48"/>
  <c r="B65" i="48"/>
  <c r="B66" i="48"/>
  <c r="B67" i="48"/>
  <c r="B68" i="48"/>
  <c r="B69" i="48"/>
  <c r="B70" i="48"/>
  <c r="B71" i="48"/>
  <c r="B72" i="48"/>
  <c r="B73" i="48"/>
  <c r="B74" i="48"/>
  <c r="B75" i="48"/>
  <c r="B76" i="48"/>
  <c r="B77" i="48"/>
  <c r="B78" i="48"/>
  <c r="B79" i="48"/>
  <c r="B80" i="48"/>
  <c r="B81" i="48"/>
  <c r="B82" i="48"/>
  <c r="B83" i="48"/>
  <c r="B84" i="48"/>
  <c r="B85" i="48"/>
  <c r="B86" i="48"/>
  <c r="B87" i="48"/>
  <c r="B88" i="48"/>
  <c r="B89" i="48"/>
  <c r="B90" i="48"/>
  <c r="B91" i="48"/>
  <c r="B92" i="48"/>
  <c r="B93" i="48"/>
  <c r="B94" i="48"/>
  <c r="B95" i="48"/>
  <c r="B96" i="48"/>
  <c r="B97" i="48"/>
  <c r="B98" i="48"/>
  <c r="B99" i="48"/>
  <c r="B100" i="48"/>
  <c r="B101" i="48"/>
  <c r="B102" i="48"/>
  <c r="B103" i="48"/>
  <c r="B104" i="48"/>
  <c r="B105" i="48"/>
  <c r="B106" i="48"/>
  <c r="B107" i="48"/>
  <c r="B108" i="48"/>
  <c r="B109" i="48"/>
  <c r="B110" i="48"/>
  <c r="B111" i="48"/>
  <c r="B112" i="48"/>
  <c r="B113" i="48"/>
  <c r="B114" i="48"/>
  <c r="B115" i="48"/>
  <c r="B116" i="48"/>
  <c r="B117" i="48"/>
  <c r="B118" i="48"/>
  <c r="B119" i="48"/>
  <c r="B120" i="48"/>
  <c r="B121" i="48"/>
  <c r="B122" i="48"/>
  <c r="B123" i="48"/>
  <c r="B124" i="48"/>
  <c r="B125" i="48"/>
  <c r="B126" i="48"/>
  <c r="B127" i="48"/>
  <c r="B128" i="48"/>
  <c r="B129" i="48"/>
  <c r="B130" i="48"/>
  <c r="B131" i="48"/>
  <c r="B132" i="48"/>
  <c r="B133" i="48"/>
  <c r="B134" i="48"/>
  <c r="B135" i="48"/>
  <c r="B136" i="48"/>
  <c r="B137" i="48"/>
  <c r="B138" i="48"/>
  <c r="B139" i="48"/>
  <c r="B140" i="48"/>
  <c r="B141" i="48"/>
  <c r="B142" i="48"/>
  <c r="B143" i="48"/>
  <c r="B144" i="48"/>
  <c r="B145" i="48"/>
  <c r="B146" i="48"/>
  <c r="B147" i="48"/>
  <c r="B148" i="48"/>
  <c r="B149" i="48"/>
  <c r="B150" i="48"/>
  <c r="B151" i="48"/>
  <c r="B152" i="48"/>
  <c r="B153" i="48"/>
  <c r="B154" i="48"/>
  <c r="B155" i="48"/>
  <c r="B156" i="48"/>
  <c r="B157" i="48"/>
  <c r="B158" i="48"/>
  <c r="B159" i="48"/>
  <c r="B160" i="48"/>
  <c r="B161" i="48"/>
  <c r="B162" i="48"/>
  <c r="B163" i="48"/>
  <c r="B164" i="48"/>
  <c r="B165" i="48"/>
  <c r="B166" i="48"/>
  <c r="B167" i="48"/>
  <c r="B168" i="48"/>
  <c r="B169" i="48"/>
  <c r="B170" i="48"/>
  <c r="B171" i="48"/>
  <c r="B172" i="48"/>
  <c r="B173" i="48"/>
  <c r="B174" i="48"/>
  <c r="B175" i="48"/>
  <c r="B176" i="48"/>
  <c r="B177" i="48"/>
  <c r="B178" i="48"/>
  <c r="B179" i="48"/>
  <c r="B180" i="48"/>
  <c r="B181" i="48"/>
  <c r="B182" i="48"/>
  <c r="B183" i="48"/>
  <c r="B184" i="48"/>
  <c r="B185" i="48"/>
  <c r="B186" i="48"/>
  <c r="B187" i="48"/>
  <c r="B188" i="48"/>
  <c r="B189" i="48"/>
  <c r="B190" i="48"/>
  <c r="B191" i="48"/>
  <c r="B192" i="48"/>
  <c r="B193" i="48"/>
  <c r="B194" i="48"/>
  <c r="B195" i="48"/>
  <c r="B196" i="48"/>
  <c r="B197" i="48"/>
  <c r="B198" i="48"/>
  <c r="B199" i="48"/>
  <c r="B200" i="48"/>
  <c r="B201" i="48"/>
  <c r="B202" i="48"/>
  <c r="B203" i="48"/>
  <c r="B204" i="48"/>
  <c r="B205" i="48"/>
  <c r="B206" i="48"/>
  <c r="B207" i="48"/>
  <c r="B208" i="48"/>
  <c r="B209" i="48"/>
  <c r="B210" i="48"/>
  <c r="B211" i="48"/>
  <c r="B212" i="48"/>
  <c r="B213" i="48"/>
  <c r="B214" i="48"/>
  <c r="B215" i="48"/>
  <c r="B216" i="48"/>
  <c r="B217" i="48"/>
  <c r="B218" i="48"/>
  <c r="B219" i="48"/>
  <c r="B220" i="48"/>
  <c r="B221" i="48"/>
  <c r="B222" i="48"/>
  <c r="B223" i="48"/>
  <c r="B224" i="48"/>
  <c r="B225" i="48"/>
  <c r="B226" i="48"/>
  <c r="B227" i="48"/>
  <c r="B228" i="48"/>
  <c r="B229" i="48"/>
  <c r="B230" i="48"/>
  <c r="B231" i="48"/>
  <c r="B232" i="48"/>
  <c r="B233" i="48"/>
  <c r="B234" i="48"/>
  <c r="B235" i="48"/>
  <c r="B236" i="48"/>
  <c r="B237" i="48"/>
  <c r="B238" i="48"/>
  <c r="B239" i="48"/>
  <c r="B240" i="48"/>
  <c r="B241" i="48"/>
  <c r="B242" i="48"/>
  <c r="B243" i="48"/>
  <c r="B244" i="48"/>
  <c r="B245" i="48"/>
  <c r="B246" i="48"/>
  <c r="B247" i="48"/>
  <c r="B248" i="48"/>
  <c r="B249" i="48"/>
  <c r="B250" i="48"/>
  <c r="B251" i="48"/>
  <c r="B252" i="48"/>
  <c r="B253" i="48"/>
  <c r="B254" i="48"/>
  <c r="B255" i="48"/>
  <c r="B256" i="48"/>
  <c r="B257" i="48"/>
  <c r="B258" i="48"/>
  <c r="B259" i="48"/>
  <c r="B260" i="48"/>
  <c r="B261" i="48"/>
  <c r="B262" i="48"/>
  <c r="B263" i="48"/>
  <c r="B264" i="48"/>
  <c r="B265" i="48"/>
  <c r="B266" i="48"/>
  <c r="B267" i="48"/>
  <c r="B268" i="48"/>
  <c r="B269" i="48"/>
  <c r="B270" i="48"/>
  <c r="B271" i="48"/>
  <c r="B272" i="48"/>
  <c r="B273" i="48"/>
  <c r="B274" i="48"/>
  <c r="B275" i="48"/>
  <c r="B276" i="48"/>
  <c r="B277" i="48"/>
  <c r="B278" i="48"/>
  <c r="B279" i="48"/>
  <c r="B280" i="48"/>
  <c r="B281" i="48"/>
  <c r="B282" i="48"/>
  <c r="B283" i="48"/>
  <c r="B284" i="48"/>
  <c r="B285" i="48"/>
  <c r="B286" i="48"/>
  <c r="B287" i="48"/>
  <c r="B288" i="48"/>
  <c r="B289" i="48"/>
  <c r="B290" i="48"/>
  <c r="B291" i="48"/>
  <c r="B292" i="48"/>
  <c r="B293" i="48"/>
  <c r="B294" i="48"/>
  <c r="B295" i="48"/>
  <c r="B296" i="48"/>
  <c r="B297" i="48"/>
  <c r="B298" i="48"/>
  <c r="B299" i="48"/>
  <c r="B300" i="48"/>
  <c r="B301" i="48"/>
  <c r="B302" i="48"/>
  <c r="B303" i="48"/>
  <c r="B304" i="48"/>
  <c r="B305" i="48"/>
  <c r="B306" i="48"/>
  <c r="B307" i="48"/>
  <c r="B308" i="48"/>
  <c r="B309" i="48"/>
  <c r="B310" i="48"/>
  <c r="B311" i="48"/>
  <c r="B312" i="48"/>
  <c r="B313" i="48"/>
  <c r="B314" i="48"/>
  <c r="B315" i="48"/>
  <c r="B316" i="48"/>
  <c r="B317" i="48"/>
  <c r="B318" i="48"/>
  <c r="B319" i="48"/>
  <c r="B320" i="48"/>
  <c r="B321" i="48"/>
  <c r="B322" i="48"/>
  <c r="B323" i="48"/>
  <c r="B324" i="48"/>
  <c r="B325" i="48"/>
  <c r="B326" i="48"/>
  <c r="B327" i="48"/>
  <c r="B328" i="48"/>
  <c r="B329" i="48"/>
  <c r="B330" i="48"/>
  <c r="B331" i="48"/>
  <c r="B332" i="48"/>
  <c r="B333" i="48"/>
  <c r="B334" i="48"/>
  <c r="B335" i="48"/>
  <c r="B336" i="48"/>
  <c r="B337" i="48"/>
  <c r="B338" i="48"/>
  <c r="B339" i="48"/>
  <c r="B340" i="48"/>
  <c r="B341" i="48"/>
  <c r="B342" i="48"/>
  <c r="B343" i="48"/>
  <c r="B344" i="48"/>
  <c r="B345" i="48"/>
  <c r="B346" i="48"/>
  <c r="B347" i="48"/>
  <c r="B348" i="48"/>
  <c r="B349" i="48"/>
  <c r="B350" i="48"/>
  <c r="B351" i="48"/>
  <c r="B352" i="48"/>
  <c r="B353" i="48"/>
  <c r="B354" i="48"/>
  <c r="B355" i="48"/>
  <c r="B356" i="48"/>
  <c r="B357" i="48"/>
  <c r="B358" i="48"/>
  <c r="B359" i="48"/>
  <c r="B360" i="48"/>
  <c r="B361" i="48"/>
  <c r="B362" i="48"/>
  <c r="B363" i="48"/>
  <c r="B364" i="48"/>
  <c r="B365" i="48"/>
  <c r="B366" i="48"/>
  <c r="B367" i="48"/>
  <c r="B368" i="48"/>
  <c r="B369" i="48"/>
  <c r="B370" i="48"/>
  <c r="B371" i="48"/>
  <c r="B372" i="48"/>
  <c r="B373" i="48"/>
  <c r="B374" i="48"/>
  <c r="B375" i="48"/>
  <c r="B376" i="48"/>
  <c r="B377" i="48"/>
  <c r="B378" i="48"/>
  <c r="B379" i="48"/>
  <c r="B380" i="48"/>
  <c r="B381" i="48"/>
  <c r="B382" i="48"/>
  <c r="B383" i="48"/>
  <c r="B2" i="48"/>
  <c r="T384" i="48"/>
  <c r="S384" i="48"/>
  <c r="R384" i="48"/>
  <c r="Q384" i="48"/>
  <c r="P384" i="48"/>
  <c r="O384" i="48"/>
  <c r="N384" i="48"/>
  <c r="M384" i="48"/>
  <c r="K418" i="31" l="1"/>
  <c r="J418" i="31"/>
  <c r="I418" i="31"/>
  <c r="H418" i="31"/>
  <c r="G418" i="31"/>
  <c r="F418" i="31"/>
  <c r="E418" i="31"/>
  <c r="D418" i="31"/>
  <c r="K420" i="31"/>
  <c r="J420" i="31"/>
  <c r="I420" i="31"/>
  <c r="H420" i="31"/>
  <c r="G420" i="31"/>
  <c r="F420" i="31"/>
  <c r="E420" i="31"/>
  <c r="D420" i="31"/>
  <c r="K419" i="31"/>
  <c r="J419" i="31"/>
  <c r="I419" i="31"/>
  <c r="H419" i="31"/>
  <c r="G419" i="31"/>
  <c r="F419" i="31"/>
  <c r="E419" i="31"/>
  <c r="D419" i="31"/>
  <c r="K396" i="31"/>
  <c r="J396" i="31"/>
  <c r="I396" i="31"/>
  <c r="H396" i="31"/>
  <c r="G396" i="31"/>
  <c r="F396" i="31"/>
  <c r="E396" i="31"/>
  <c r="D396" i="31"/>
  <c r="K395" i="31"/>
  <c r="J395" i="31"/>
  <c r="I395" i="31"/>
  <c r="H395" i="31"/>
  <c r="G395" i="31"/>
  <c r="F395" i="31"/>
  <c r="E395" i="31"/>
  <c r="D395" i="31"/>
  <c r="K394" i="31"/>
  <c r="J394" i="31"/>
  <c r="I394" i="31"/>
  <c r="H394" i="31"/>
  <c r="G394" i="31"/>
  <c r="F394" i="31"/>
  <c r="E394" i="31"/>
  <c r="D394" i="31"/>
  <c r="K393" i="31"/>
  <c r="J393" i="31"/>
  <c r="I393" i="31"/>
  <c r="H393" i="31"/>
  <c r="G393" i="31"/>
  <c r="F393" i="31"/>
  <c r="E393" i="31"/>
  <c r="D393" i="31"/>
  <c r="K252" i="31"/>
  <c r="J252" i="31"/>
  <c r="I252" i="31"/>
  <c r="H252" i="31"/>
  <c r="G252" i="31"/>
  <c r="F252" i="31"/>
  <c r="E252" i="31"/>
  <c r="D252" i="31"/>
  <c r="K251" i="31"/>
  <c r="J251" i="31"/>
  <c r="I251" i="31"/>
  <c r="H251" i="31"/>
  <c r="G251" i="31"/>
  <c r="F251" i="31"/>
  <c r="E251" i="31"/>
  <c r="D251" i="31"/>
  <c r="K318" i="31"/>
  <c r="J318" i="31"/>
  <c r="I318" i="31"/>
  <c r="H318" i="31"/>
  <c r="G318" i="31"/>
  <c r="F318" i="31"/>
  <c r="E318" i="31"/>
  <c r="D318" i="31"/>
  <c r="K317" i="31"/>
  <c r="J317" i="31"/>
  <c r="I317" i="31"/>
  <c r="H317" i="31"/>
  <c r="G317" i="31"/>
  <c r="F317" i="31"/>
  <c r="E317" i="31"/>
  <c r="D317" i="31"/>
  <c r="K159" i="31"/>
  <c r="J159" i="31"/>
  <c r="I159" i="31"/>
  <c r="H159" i="31"/>
  <c r="G159" i="31"/>
  <c r="F159" i="31"/>
  <c r="E159" i="31"/>
  <c r="D159" i="31"/>
  <c r="K158" i="31"/>
  <c r="J158" i="31"/>
  <c r="I158" i="31"/>
  <c r="H158" i="31"/>
  <c r="G158" i="31"/>
  <c r="F158" i="31"/>
  <c r="E158" i="31"/>
  <c r="D158" i="31"/>
  <c r="B32" i="31"/>
  <c r="D32" i="31"/>
  <c r="E32" i="31"/>
  <c r="F32" i="31"/>
  <c r="G32" i="31"/>
  <c r="H32" i="31"/>
  <c r="I32" i="31"/>
  <c r="J32" i="31"/>
  <c r="K32" i="31"/>
  <c r="D322" i="31" l="1"/>
  <c r="E322" i="31"/>
  <c r="F322" i="31"/>
  <c r="G322" i="31"/>
  <c r="H322" i="31"/>
  <c r="I322" i="31"/>
  <c r="J322" i="31"/>
  <c r="K322" i="31"/>
  <c r="K238" i="31"/>
  <c r="J238" i="31"/>
  <c r="I238" i="31"/>
  <c r="H238" i="31"/>
  <c r="G238" i="31"/>
  <c r="F238" i="31"/>
  <c r="E238" i="31"/>
  <c r="D238" i="31"/>
  <c r="K362" i="31"/>
  <c r="J362" i="31"/>
  <c r="I362" i="31"/>
  <c r="H362" i="31"/>
  <c r="G362" i="31"/>
  <c r="F362" i="31"/>
  <c r="E362" i="31"/>
  <c r="D362" i="31"/>
  <c r="K228" i="31"/>
  <c r="J228" i="31"/>
  <c r="I228" i="31"/>
  <c r="H228" i="31"/>
  <c r="G228" i="31"/>
  <c r="F228" i="31"/>
  <c r="E228" i="31"/>
  <c r="D228" i="31"/>
  <c r="K57" i="31"/>
  <c r="J57" i="31"/>
  <c r="I57" i="31"/>
  <c r="H57" i="31"/>
  <c r="G57" i="31"/>
  <c r="F57" i="31"/>
  <c r="E57" i="31"/>
  <c r="D57" i="31"/>
  <c r="K344" i="31"/>
  <c r="J344" i="31"/>
  <c r="I344" i="31"/>
  <c r="H344" i="31"/>
  <c r="G344" i="31"/>
  <c r="F344" i="31"/>
  <c r="E344" i="31"/>
  <c r="D344" i="31"/>
  <c r="K206" i="31"/>
  <c r="J206" i="31"/>
  <c r="I206" i="31"/>
  <c r="H206" i="31"/>
  <c r="G206" i="31"/>
  <c r="F206" i="31"/>
  <c r="E206" i="31"/>
  <c r="D206" i="31"/>
  <c r="K48" i="31"/>
  <c r="J48" i="31"/>
  <c r="I48" i="31"/>
  <c r="H48" i="31"/>
  <c r="G48" i="31"/>
  <c r="F48" i="31"/>
  <c r="E48" i="31"/>
  <c r="D48" i="31"/>
  <c r="K397" i="31"/>
  <c r="J397" i="31"/>
  <c r="I397" i="31"/>
  <c r="H397" i="31"/>
  <c r="G397" i="31"/>
  <c r="F397" i="31"/>
  <c r="E397" i="31"/>
  <c r="D397" i="31"/>
  <c r="K204" i="31"/>
  <c r="J204" i="31"/>
  <c r="I204" i="31"/>
  <c r="H204" i="31"/>
  <c r="G204" i="31"/>
  <c r="F204" i="31"/>
  <c r="E204" i="31"/>
  <c r="D204" i="31"/>
  <c r="K343" i="31"/>
  <c r="J343" i="31"/>
  <c r="I343" i="31"/>
  <c r="H343" i="31"/>
  <c r="G343" i="31"/>
  <c r="F343" i="31"/>
  <c r="E343" i="31"/>
  <c r="D343" i="31"/>
  <c r="K203" i="31"/>
  <c r="J203" i="31"/>
  <c r="I203" i="31"/>
  <c r="H203" i="31"/>
  <c r="G203" i="31"/>
  <c r="F203" i="31"/>
  <c r="E203" i="31"/>
  <c r="D203" i="31"/>
  <c r="K254" i="31"/>
  <c r="J254" i="31"/>
  <c r="I254" i="31"/>
  <c r="H254" i="31"/>
  <c r="G254" i="31"/>
  <c r="F254" i="31"/>
  <c r="E254" i="31"/>
  <c r="D254" i="31"/>
  <c r="K201" i="31"/>
  <c r="J201" i="31"/>
  <c r="I201" i="31"/>
  <c r="H201" i="31"/>
  <c r="G201" i="31"/>
  <c r="F201" i="31"/>
  <c r="E201" i="31"/>
  <c r="D201" i="31"/>
  <c r="K14" i="31"/>
  <c r="J14" i="31"/>
  <c r="I14" i="31"/>
  <c r="H14" i="31"/>
  <c r="G14" i="31"/>
  <c r="F14" i="31"/>
  <c r="E14" i="31"/>
  <c r="D14" i="31"/>
  <c r="K145" i="31"/>
  <c r="J145" i="31"/>
  <c r="I145" i="31"/>
  <c r="H145" i="31"/>
  <c r="G145" i="31"/>
  <c r="F145" i="31"/>
  <c r="E145" i="31"/>
  <c r="D145" i="31"/>
  <c r="K200" i="31"/>
  <c r="J200" i="31"/>
  <c r="I200" i="31"/>
  <c r="H200" i="31"/>
  <c r="G200" i="31"/>
  <c r="F200" i="31"/>
  <c r="E200" i="31"/>
  <c r="D200" i="31"/>
  <c r="K15" i="31"/>
  <c r="J15" i="31"/>
  <c r="I15" i="31"/>
  <c r="H15" i="31"/>
  <c r="G15" i="31"/>
  <c r="F15" i="31"/>
  <c r="E15" i="31"/>
  <c r="D15" i="31"/>
  <c r="K198" i="31"/>
  <c r="J198" i="31"/>
  <c r="I198" i="31"/>
  <c r="H198" i="31"/>
  <c r="G198" i="31"/>
  <c r="F198" i="31"/>
  <c r="E198" i="31"/>
  <c r="D198" i="31"/>
  <c r="K315" i="31"/>
  <c r="J315" i="31"/>
  <c r="I315" i="31"/>
  <c r="H315" i="31"/>
  <c r="G315" i="31"/>
  <c r="F315" i="31"/>
  <c r="E315" i="31"/>
  <c r="D315" i="31"/>
  <c r="K312" i="31"/>
  <c r="J312" i="31"/>
  <c r="I312" i="31"/>
  <c r="H312" i="31"/>
  <c r="G312" i="31"/>
  <c r="F312" i="31"/>
  <c r="E312" i="31"/>
  <c r="D312" i="31"/>
  <c r="K375" i="31"/>
  <c r="J375" i="31"/>
  <c r="I375" i="31"/>
  <c r="H375" i="31"/>
  <c r="G375" i="31"/>
  <c r="F375" i="31"/>
  <c r="E375" i="31"/>
  <c r="D375" i="31"/>
  <c r="K69" i="31"/>
  <c r="J69" i="31"/>
  <c r="I69" i="31"/>
  <c r="H69" i="31"/>
  <c r="G69" i="31"/>
  <c r="F69" i="31"/>
  <c r="E69" i="31"/>
  <c r="D69" i="31"/>
  <c r="K23" i="31"/>
  <c r="J23" i="31"/>
  <c r="I23" i="31"/>
  <c r="H23" i="31"/>
  <c r="G23" i="31"/>
  <c r="F23" i="31"/>
  <c r="E23" i="31"/>
  <c r="D23" i="31"/>
  <c r="K196" i="31"/>
  <c r="J196" i="31"/>
  <c r="I196" i="31"/>
  <c r="H196" i="31"/>
  <c r="G196" i="31"/>
  <c r="F196" i="31"/>
  <c r="E196" i="31"/>
  <c r="D196" i="31"/>
  <c r="K332" i="31"/>
  <c r="J332" i="31"/>
  <c r="I332" i="31"/>
  <c r="H332" i="31"/>
  <c r="G332" i="31"/>
  <c r="F332" i="31"/>
  <c r="E332" i="31"/>
  <c r="D332" i="31"/>
  <c r="K217" i="31"/>
  <c r="J217" i="31"/>
  <c r="I217" i="31"/>
  <c r="H217" i="31"/>
  <c r="G217" i="31"/>
  <c r="F217" i="31"/>
  <c r="E217" i="31"/>
  <c r="D217" i="31"/>
  <c r="K216" i="31"/>
  <c r="J216" i="31"/>
  <c r="I216" i="31"/>
  <c r="H216" i="31"/>
  <c r="G216" i="31"/>
  <c r="F216" i="31"/>
  <c r="E216" i="31"/>
  <c r="D216" i="31"/>
  <c r="K234" i="31"/>
  <c r="J234" i="31"/>
  <c r="I234" i="31"/>
  <c r="H234" i="31"/>
  <c r="G234" i="31"/>
  <c r="F234" i="31"/>
  <c r="E234" i="31"/>
  <c r="D234" i="31"/>
  <c r="K417" i="31"/>
  <c r="J417" i="31"/>
  <c r="I417" i="31"/>
  <c r="H417" i="31"/>
  <c r="G417" i="31"/>
  <c r="F417" i="31"/>
  <c r="E417" i="31"/>
  <c r="D417" i="31"/>
  <c r="K151" i="31"/>
  <c r="J151" i="31"/>
  <c r="I151" i="31"/>
  <c r="H151" i="31"/>
  <c r="G151" i="31"/>
  <c r="F151" i="31"/>
  <c r="E151" i="31"/>
  <c r="D151" i="31"/>
  <c r="K342" i="31"/>
  <c r="J342" i="31"/>
  <c r="I342" i="31"/>
  <c r="H342" i="31"/>
  <c r="G342" i="31"/>
  <c r="F342" i="31"/>
  <c r="E342" i="31"/>
  <c r="D342" i="31"/>
  <c r="K227" i="31"/>
  <c r="J227" i="31"/>
  <c r="I227" i="31"/>
  <c r="H227" i="31"/>
  <c r="G227" i="31"/>
  <c r="F227" i="31"/>
  <c r="E227" i="31"/>
  <c r="D227" i="31"/>
  <c r="K276" i="31"/>
  <c r="J276" i="31"/>
  <c r="I276" i="31"/>
  <c r="H276" i="31"/>
  <c r="G276" i="31"/>
  <c r="F276" i="31"/>
  <c r="E276" i="31"/>
  <c r="D276" i="31"/>
  <c r="K83" i="31"/>
  <c r="J83" i="31"/>
  <c r="I83" i="31"/>
  <c r="H83" i="31"/>
  <c r="G83" i="31"/>
  <c r="F83" i="31"/>
  <c r="E83" i="31"/>
  <c r="D83" i="31"/>
  <c r="K380" i="31"/>
  <c r="J380" i="31"/>
  <c r="I380" i="31"/>
  <c r="H380" i="31"/>
  <c r="G380" i="31"/>
  <c r="F380" i="31"/>
  <c r="E380" i="31"/>
  <c r="D380" i="31"/>
  <c r="K374" i="31"/>
  <c r="J374" i="31"/>
  <c r="I374" i="31"/>
  <c r="H374" i="31"/>
  <c r="G374" i="31"/>
  <c r="F374" i="31"/>
  <c r="E374" i="31"/>
  <c r="D374" i="31"/>
  <c r="K339" i="31"/>
  <c r="J339" i="31"/>
  <c r="I339" i="31"/>
  <c r="H339" i="31"/>
  <c r="G339" i="31"/>
  <c r="F339" i="31"/>
  <c r="E339" i="31"/>
  <c r="D339" i="31"/>
  <c r="K337" i="31"/>
  <c r="J337" i="31"/>
  <c r="I337" i="31"/>
  <c r="H337" i="31"/>
  <c r="G337" i="31"/>
  <c r="F337" i="31"/>
  <c r="E337" i="31"/>
  <c r="D337" i="31"/>
  <c r="K299" i="31"/>
  <c r="J299" i="31"/>
  <c r="I299" i="31"/>
  <c r="H299" i="31"/>
  <c r="G299" i="31"/>
  <c r="F299" i="31"/>
  <c r="E299" i="31"/>
  <c r="D299" i="31"/>
  <c r="K18" i="31"/>
  <c r="J18" i="31"/>
  <c r="I18" i="31"/>
  <c r="H18" i="31"/>
  <c r="G18" i="31"/>
  <c r="F18" i="31"/>
  <c r="E18" i="31"/>
  <c r="D18" i="31"/>
  <c r="K408" i="31"/>
  <c r="J408" i="31"/>
  <c r="I408" i="31"/>
  <c r="H408" i="31"/>
  <c r="G408" i="31"/>
  <c r="F408" i="31"/>
  <c r="E408" i="31"/>
  <c r="D408" i="31"/>
  <c r="K352" i="31"/>
  <c r="J352" i="31"/>
  <c r="I352" i="31"/>
  <c r="H352" i="31"/>
  <c r="G352" i="31"/>
  <c r="F352" i="31"/>
  <c r="E352" i="31"/>
  <c r="D352" i="31"/>
  <c r="K193" i="31"/>
  <c r="J193" i="31"/>
  <c r="I193" i="31"/>
  <c r="H193" i="31"/>
  <c r="G193" i="31"/>
  <c r="F193" i="31"/>
  <c r="E193" i="31"/>
  <c r="D193" i="31"/>
  <c r="K298" i="31"/>
  <c r="J298" i="31"/>
  <c r="I298" i="31"/>
  <c r="H298" i="31"/>
  <c r="G298" i="31"/>
  <c r="F298" i="31"/>
  <c r="E298" i="31"/>
  <c r="D298" i="31"/>
  <c r="K115" i="31"/>
  <c r="J115" i="31"/>
  <c r="I115" i="31"/>
  <c r="H115" i="31"/>
  <c r="G115" i="31"/>
  <c r="F115" i="31"/>
  <c r="E115" i="31"/>
  <c r="D115" i="31"/>
  <c r="K386" i="31"/>
  <c r="J386" i="31"/>
  <c r="I386" i="31"/>
  <c r="H386" i="31"/>
  <c r="G386" i="31"/>
  <c r="F386" i="31"/>
  <c r="E386" i="31"/>
  <c r="D386" i="31"/>
  <c r="K24" i="31"/>
  <c r="J24" i="31"/>
  <c r="I24" i="31"/>
  <c r="H24" i="31"/>
  <c r="G24" i="31"/>
  <c r="F24" i="31"/>
  <c r="E24" i="31"/>
  <c r="D24" i="31"/>
  <c r="K338" i="31"/>
  <c r="J338" i="31"/>
  <c r="I338" i="31"/>
  <c r="H338" i="31"/>
  <c r="G338" i="31"/>
  <c r="F338" i="31"/>
  <c r="E338" i="31"/>
  <c r="D338" i="31"/>
  <c r="K149" i="31"/>
  <c r="J149" i="31"/>
  <c r="I149" i="31"/>
  <c r="H149" i="31"/>
  <c r="G149" i="31"/>
  <c r="F149" i="31"/>
  <c r="E149" i="31"/>
  <c r="D149" i="31"/>
  <c r="K27" i="31"/>
  <c r="J27" i="31"/>
  <c r="I27" i="31"/>
  <c r="H27" i="31"/>
  <c r="G27" i="31"/>
  <c r="F27" i="31"/>
  <c r="E27" i="31"/>
  <c r="D27" i="31"/>
  <c r="K156" i="31"/>
  <c r="J156" i="31"/>
  <c r="I156" i="31"/>
  <c r="H156" i="31"/>
  <c r="G156" i="31"/>
  <c r="F156" i="31"/>
  <c r="E156" i="31"/>
  <c r="D156" i="31"/>
  <c r="K192" i="31"/>
  <c r="J192" i="31"/>
  <c r="I192" i="31"/>
  <c r="H192" i="31"/>
  <c r="G192" i="31"/>
  <c r="F192" i="31"/>
  <c r="E192" i="31"/>
  <c r="D192" i="31"/>
  <c r="K191" i="31"/>
  <c r="J191" i="31"/>
  <c r="I191" i="31"/>
  <c r="H191" i="31"/>
  <c r="G191" i="31"/>
  <c r="F191" i="31"/>
  <c r="E191" i="31"/>
  <c r="D191" i="31"/>
  <c r="K189" i="31"/>
  <c r="J189" i="31"/>
  <c r="I189" i="31"/>
  <c r="H189" i="31"/>
  <c r="G189" i="31"/>
  <c r="F189" i="31"/>
  <c r="E189" i="31"/>
  <c r="D189" i="31"/>
  <c r="K296" i="31"/>
  <c r="J296" i="31"/>
  <c r="I296" i="31"/>
  <c r="H296" i="31"/>
  <c r="G296" i="31"/>
  <c r="F296" i="31"/>
  <c r="E296" i="31"/>
  <c r="D296" i="31"/>
  <c r="K56" i="31"/>
  <c r="J56" i="31"/>
  <c r="I56" i="31"/>
  <c r="H56" i="31"/>
  <c r="G56" i="31"/>
  <c r="F56" i="31"/>
  <c r="E56" i="31"/>
  <c r="D56" i="31"/>
  <c r="K185" i="31"/>
  <c r="J185" i="31"/>
  <c r="I185" i="31"/>
  <c r="H185" i="31"/>
  <c r="G185" i="31"/>
  <c r="F185" i="31"/>
  <c r="E185" i="31"/>
  <c r="D185" i="31"/>
  <c r="K406" i="31"/>
  <c r="J406" i="31"/>
  <c r="I406" i="31"/>
  <c r="H406" i="31"/>
  <c r="G406" i="31"/>
  <c r="F406" i="31"/>
  <c r="E406" i="31"/>
  <c r="D406" i="31"/>
  <c r="K295" i="31"/>
  <c r="J295" i="31"/>
  <c r="I295" i="31"/>
  <c r="H295" i="31"/>
  <c r="G295" i="31"/>
  <c r="F295" i="31"/>
  <c r="E295" i="31"/>
  <c r="D295" i="31"/>
  <c r="K383" i="31"/>
  <c r="J383" i="31"/>
  <c r="I383" i="31"/>
  <c r="H383" i="31"/>
  <c r="G383" i="31"/>
  <c r="F383" i="31"/>
  <c r="E383" i="31"/>
  <c r="D383" i="31"/>
  <c r="K411" i="31"/>
  <c r="J411" i="31"/>
  <c r="I411" i="31"/>
  <c r="H411" i="31"/>
  <c r="G411" i="31"/>
  <c r="F411" i="31"/>
  <c r="E411" i="31"/>
  <c r="D411" i="31"/>
  <c r="K205" i="31"/>
  <c r="J205" i="31"/>
  <c r="I205" i="31"/>
  <c r="H205" i="31"/>
  <c r="G205" i="31"/>
  <c r="F205" i="31"/>
  <c r="E205" i="31"/>
  <c r="D205" i="31"/>
  <c r="K172" i="31"/>
  <c r="J172" i="31"/>
  <c r="I172" i="31"/>
  <c r="H172" i="31"/>
  <c r="G172" i="31"/>
  <c r="F172" i="31"/>
  <c r="E172" i="31"/>
  <c r="D172" i="31"/>
  <c r="K262" i="31"/>
  <c r="J262" i="31"/>
  <c r="I262" i="31"/>
  <c r="H262" i="31"/>
  <c r="G262" i="31"/>
  <c r="F262" i="31"/>
  <c r="E262" i="31"/>
  <c r="D262" i="31"/>
  <c r="K183" i="31"/>
  <c r="J183" i="31"/>
  <c r="I183" i="31"/>
  <c r="H183" i="31"/>
  <c r="G183" i="31"/>
  <c r="F183" i="31"/>
  <c r="E183" i="31"/>
  <c r="D183" i="31"/>
  <c r="K94" i="31"/>
  <c r="J94" i="31"/>
  <c r="I94" i="31"/>
  <c r="H94" i="31"/>
  <c r="G94" i="31"/>
  <c r="F94" i="31"/>
  <c r="E94" i="31"/>
  <c r="D94" i="31"/>
  <c r="K182" i="31"/>
  <c r="J182" i="31"/>
  <c r="I182" i="31"/>
  <c r="H182" i="31"/>
  <c r="G182" i="31"/>
  <c r="F182" i="31"/>
  <c r="E182" i="31"/>
  <c r="D182" i="31"/>
  <c r="K297" i="31"/>
  <c r="J297" i="31"/>
  <c r="I297" i="31"/>
  <c r="H297" i="31"/>
  <c r="G297" i="31"/>
  <c r="F297" i="31"/>
  <c r="E297" i="31"/>
  <c r="D297" i="31"/>
  <c r="K70" i="31"/>
  <c r="J70" i="31"/>
  <c r="I70" i="31"/>
  <c r="H70" i="31"/>
  <c r="G70" i="31"/>
  <c r="F70" i="31"/>
  <c r="E70" i="31"/>
  <c r="D70" i="31"/>
  <c r="K377" i="31"/>
  <c r="J377" i="31"/>
  <c r="I377" i="31"/>
  <c r="H377" i="31"/>
  <c r="G377" i="31"/>
  <c r="F377" i="31"/>
  <c r="E377" i="31"/>
  <c r="D377" i="31"/>
  <c r="K181" i="31"/>
  <c r="J181" i="31"/>
  <c r="I181" i="31"/>
  <c r="H181" i="31"/>
  <c r="G181" i="31"/>
  <c r="F181" i="31"/>
  <c r="E181" i="31"/>
  <c r="D181" i="31"/>
  <c r="K388" i="31"/>
  <c r="J388" i="31"/>
  <c r="I388" i="31"/>
  <c r="H388" i="31"/>
  <c r="G388" i="31"/>
  <c r="F388" i="31"/>
  <c r="E388" i="31"/>
  <c r="D388" i="31"/>
  <c r="K392" i="31"/>
  <c r="J392" i="31"/>
  <c r="I392" i="31"/>
  <c r="H392" i="31"/>
  <c r="G392" i="31"/>
  <c r="F392" i="31"/>
  <c r="E392" i="31"/>
  <c r="D392" i="31"/>
  <c r="K405" i="31"/>
  <c r="J405" i="31"/>
  <c r="I405" i="31"/>
  <c r="H405" i="31"/>
  <c r="G405" i="31"/>
  <c r="F405" i="31"/>
  <c r="E405" i="31"/>
  <c r="D405" i="31"/>
  <c r="K114" i="31"/>
  <c r="J114" i="31"/>
  <c r="I114" i="31"/>
  <c r="H114" i="31"/>
  <c r="G114" i="31"/>
  <c r="F114" i="31"/>
  <c r="E114" i="31"/>
  <c r="D114" i="31"/>
  <c r="K157" i="31"/>
  <c r="J157" i="31"/>
  <c r="I157" i="31"/>
  <c r="H157" i="31"/>
  <c r="G157" i="31"/>
  <c r="F157" i="31"/>
  <c r="E157" i="31"/>
  <c r="D157" i="31"/>
  <c r="K382" i="31"/>
  <c r="J382" i="31"/>
  <c r="I382" i="31"/>
  <c r="H382" i="31"/>
  <c r="G382" i="31"/>
  <c r="F382" i="31"/>
  <c r="E382" i="31"/>
  <c r="D382" i="31"/>
  <c r="K245" i="31"/>
  <c r="J245" i="31"/>
  <c r="I245" i="31"/>
  <c r="H245" i="31"/>
  <c r="G245" i="31"/>
  <c r="F245" i="31"/>
  <c r="E245" i="31"/>
  <c r="D245" i="31"/>
  <c r="K373" i="31"/>
  <c r="J373" i="31"/>
  <c r="I373" i="31"/>
  <c r="H373" i="31"/>
  <c r="G373" i="31"/>
  <c r="F373" i="31"/>
  <c r="E373" i="31"/>
  <c r="D373" i="31"/>
  <c r="K53" i="31"/>
  <c r="J53" i="31"/>
  <c r="I53" i="31"/>
  <c r="H53" i="31"/>
  <c r="G53" i="31"/>
  <c r="F53" i="31"/>
  <c r="E53" i="31"/>
  <c r="D53" i="31"/>
  <c r="K129" i="31"/>
  <c r="J129" i="31"/>
  <c r="I129" i="31"/>
  <c r="H129" i="31"/>
  <c r="G129" i="31"/>
  <c r="F129" i="31"/>
  <c r="E129" i="31"/>
  <c r="D129" i="31"/>
  <c r="K178" i="31"/>
  <c r="J178" i="31"/>
  <c r="I178" i="31"/>
  <c r="H178" i="31"/>
  <c r="G178" i="31"/>
  <c r="F178" i="31"/>
  <c r="E178" i="31"/>
  <c r="D178" i="31"/>
  <c r="K113" i="31"/>
  <c r="J113" i="31"/>
  <c r="I113" i="31"/>
  <c r="H113" i="31"/>
  <c r="G113" i="31"/>
  <c r="F113" i="31"/>
  <c r="E113" i="31"/>
  <c r="D113" i="31"/>
  <c r="K214" i="31"/>
  <c r="J214" i="31"/>
  <c r="I214" i="31"/>
  <c r="H214" i="31"/>
  <c r="G214" i="31"/>
  <c r="F214" i="31"/>
  <c r="E214" i="31"/>
  <c r="D214" i="31"/>
  <c r="K76" i="31"/>
  <c r="J76" i="31"/>
  <c r="I76" i="31"/>
  <c r="H76" i="31"/>
  <c r="G76" i="31"/>
  <c r="F76" i="31"/>
  <c r="E76" i="31"/>
  <c r="D76" i="31"/>
  <c r="K177" i="31"/>
  <c r="J177" i="31"/>
  <c r="I177" i="31"/>
  <c r="H177" i="31"/>
  <c r="G177" i="31"/>
  <c r="F177" i="31"/>
  <c r="E177" i="31"/>
  <c r="D177" i="31"/>
  <c r="K9" i="31"/>
  <c r="J9" i="31"/>
  <c r="I9" i="31"/>
  <c r="H9" i="31"/>
  <c r="G9" i="31"/>
  <c r="F9" i="31"/>
  <c r="E9" i="31"/>
  <c r="D9" i="31"/>
  <c r="K412" i="31"/>
  <c r="J412" i="31"/>
  <c r="I412" i="31"/>
  <c r="H412" i="31"/>
  <c r="G412" i="31"/>
  <c r="F412" i="31"/>
  <c r="E412" i="31"/>
  <c r="D412" i="31"/>
  <c r="K176" i="31"/>
  <c r="J176" i="31"/>
  <c r="I176" i="31"/>
  <c r="H176" i="31"/>
  <c r="G176" i="31"/>
  <c r="F176" i="31"/>
  <c r="E176" i="31"/>
  <c r="D176" i="31"/>
  <c r="K164" i="31"/>
  <c r="J164" i="31"/>
  <c r="I164" i="31"/>
  <c r="H164" i="31"/>
  <c r="G164" i="31"/>
  <c r="F164" i="31"/>
  <c r="E164" i="31"/>
  <c r="D164" i="31"/>
  <c r="K175" i="31"/>
  <c r="J175" i="31"/>
  <c r="I175" i="31"/>
  <c r="H175" i="31"/>
  <c r="G175" i="31"/>
  <c r="F175" i="31"/>
  <c r="E175" i="31"/>
  <c r="D175" i="31"/>
  <c r="K174" i="31"/>
  <c r="J174" i="31"/>
  <c r="I174" i="31"/>
  <c r="H174" i="31"/>
  <c r="G174" i="31"/>
  <c r="F174" i="31"/>
  <c r="E174" i="31"/>
  <c r="D174" i="31"/>
  <c r="K103" i="31"/>
  <c r="J103" i="31"/>
  <c r="I103" i="31"/>
  <c r="H103" i="31"/>
  <c r="G103" i="31"/>
  <c r="F103" i="31"/>
  <c r="E103" i="31"/>
  <c r="D103" i="31"/>
  <c r="K21" i="31"/>
  <c r="J21" i="31"/>
  <c r="I21" i="31"/>
  <c r="H21" i="31"/>
  <c r="G21" i="31"/>
  <c r="F21" i="31"/>
  <c r="E21" i="31"/>
  <c r="D21" i="31"/>
  <c r="K122" i="31"/>
  <c r="J122" i="31"/>
  <c r="I122" i="31"/>
  <c r="H122" i="31"/>
  <c r="G122" i="31"/>
  <c r="F122" i="31"/>
  <c r="E122" i="31"/>
  <c r="D122" i="31"/>
  <c r="K294" i="31"/>
  <c r="J294" i="31"/>
  <c r="I294" i="31"/>
  <c r="H294" i="31"/>
  <c r="G294" i="31"/>
  <c r="F294" i="31"/>
  <c r="E294" i="31"/>
  <c r="D294" i="31"/>
  <c r="K224" i="31"/>
  <c r="J224" i="31"/>
  <c r="I224" i="31"/>
  <c r="H224" i="31"/>
  <c r="G224" i="31"/>
  <c r="F224" i="31"/>
  <c r="E224" i="31"/>
  <c r="D224" i="31"/>
  <c r="K173" i="31"/>
  <c r="J173" i="31"/>
  <c r="I173" i="31"/>
  <c r="H173" i="31"/>
  <c r="G173" i="31"/>
  <c r="F173" i="31"/>
  <c r="E173" i="31"/>
  <c r="D173" i="31"/>
  <c r="K33" i="31"/>
  <c r="J33" i="31"/>
  <c r="I33" i="31"/>
  <c r="H33" i="31"/>
  <c r="G33" i="31"/>
  <c r="F33" i="31"/>
  <c r="E33" i="31"/>
  <c r="D33" i="31"/>
  <c r="K171" i="31"/>
  <c r="J171" i="31"/>
  <c r="I171" i="31"/>
  <c r="H171" i="31"/>
  <c r="G171" i="31"/>
  <c r="F171" i="31"/>
  <c r="E171" i="31"/>
  <c r="D171" i="31"/>
  <c r="K351" i="31"/>
  <c r="J351" i="31"/>
  <c r="I351" i="31"/>
  <c r="H351" i="31"/>
  <c r="G351" i="31"/>
  <c r="F351" i="31"/>
  <c r="E351" i="31"/>
  <c r="D351" i="31"/>
  <c r="K273" i="31"/>
  <c r="J273" i="31"/>
  <c r="I273" i="31"/>
  <c r="H273" i="31"/>
  <c r="G273" i="31"/>
  <c r="F273" i="31"/>
  <c r="E273" i="31"/>
  <c r="D273" i="31"/>
  <c r="K125" i="31"/>
  <c r="J125" i="31"/>
  <c r="I125" i="31"/>
  <c r="H125" i="31"/>
  <c r="G125" i="31"/>
  <c r="F125" i="31"/>
  <c r="E125" i="31"/>
  <c r="D125" i="31"/>
  <c r="K290" i="31"/>
  <c r="J290" i="31"/>
  <c r="I290" i="31"/>
  <c r="H290" i="31"/>
  <c r="G290" i="31"/>
  <c r="F290" i="31"/>
  <c r="E290" i="31"/>
  <c r="D290" i="31"/>
  <c r="K170" i="31"/>
  <c r="J170" i="31"/>
  <c r="I170" i="31"/>
  <c r="H170" i="31"/>
  <c r="G170" i="31"/>
  <c r="F170" i="31"/>
  <c r="E170" i="31"/>
  <c r="D170" i="31"/>
  <c r="K17" i="31"/>
  <c r="J17" i="31"/>
  <c r="I17" i="31"/>
  <c r="H17" i="31"/>
  <c r="G17" i="31"/>
  <c r="F17" i="31"/>
  <c r="E17" i="31"/>
  <c r="D17" i="31"/>
  <c r="K287" i="31"/>
  <c r="J287" i="31"/>
  <c r="I287" i="31"/>
  <c r="H287" i="31"/>
  <c r="G287" i="31"/>
  <c r="F287" i="31"/>
  <c r="E287" i="31"/>
  <c r="D287" i="31"/>
  <c r="K328" i="31"/>
  <c r="J328" i="31"/>
  <c r="I328" i="31"/>
  <c r="H328" i="31"/>
  <c r="G328" i="31"/>
  <c r="F328" i="31"/>
  <c r="E328" i="31"/>
  <c r="D328" i="31"/>
  <c r="K329" i="31"/>
  <c r="J329" i="31"/>
  <c r="I329" i="31"/>
  <c r="H329" i="31"/>
  <c r="G329" i="31"/>
  <c r="F329" i="31"/>
  <c r="E329" i="31"/>
  <c r="D329" i="31"/>
  <c r="K247" i="31"/>
  <c r="J247" i="31"/>
  <c r="I247" i="31"/>
  <c r="H247" i="31"/>
  <c r="G247" i="31"/>
  <c r="F247" i="31"/>
  <c r="E247" i="31"/>
  <c r="D247" i="31"/>
  <c r="K282" i="31"/>
  <c r="J282" i="31"/>
  <c r="I282" i="31"/>
  <c r="H282" i="31"/>
  <c r="G282" i="31"/>
  <c r="F282" i="31"/>
  <c r="E282" i="31"/>
  <c r="D282" i="31"/>
  <c r="K384" i="31"/>
  <c r="J384" i="31"/>
  <c r="I384" i="31"/>
  <c r="H384" i="31"/>
  <c r="G384" i="31"/>
  <c r="F384" i="31"/>
  <c r="E384" i="31"/>
  <c r="D384" i="31"/>
  <c r="K169" i="31"/>
  <c r="J169" i="31"/>
  <c r="I169" i="31"/>
  <c r="H169" i="31"/>
  <c r="G169" i="31"/>
  <c r="F169" i="31"/>
  <c r="E169" i="31"/>
  <c r="D169" i="31"/>
  <c r="K268" i="31"/>
  <c r="J268" i="31"/>
  <c r="I268" i="31"/>
  <c r="H268" i="31"/>
  <c r="G268" i="31"/>
  <c r="F268" i="31"/>
  <c r="E268" i="31"/>
  <c r="D268" i="31"/>
  <c r="K162" i="31"/>
  <c r="J162" i="31"/>
  <c r="I162" i="31"/>
  <c r="H162" i="31"/>
  <c r="G162" i="31"/>
  <c r="F162" i="31"/>
  <c r="E162" i="31"/>
  <c r="D162" i="31"/>
  <c r="K167" i="31"/>
  <c r="J167" i="31"/>
  <c r="I167" i="31"/>
  <c r="H167" i="31"/>
  <c r="G167" i="31"/>
  <c r="F167" i="31"/>
  <c r="E167" i="31"/>
  <c r="D167" i="31"/>
  <c r="K121" i="31"/>
  <c r="J121" i="31"/>
  <c r="I121" i="31"/>
  <c r="H121" i="31"/>
  <c r="G121" i="31"/>
  <c r="F121" i="31"/>
  <c r="E121" i="31"/>
  <c r="D121" i="31"/>
  <c r="K327" i="31"/>
  <c r="J327" i="31"/>
  <c r="I327" i="31"/>
  <c r="H327" i="31"/>
  <c r="G327" i="31"/>
  <c r="F327" i="31"/>
  <c r="E327" i="31"/>
  <c r="D327" i="31"/>
  <c r="K326" i="31"/>
  <c r="J326" i="31"/>
  <c r="I326" i="31"/>
  <c r="H326" i="31"/>
  <c r="G326" i="31"/>
  <c r="F326" i="31"/>
  <c r="E326" i="31"/>
  <c r="D326" i="31"/>
  <c r="K38" i="31"/>
  <c r="J38" i="31"/>
  <c r="I38" i="31"/>
  <c r="H38" i="31"/>
  <c r="G38" i="31"/>
  <c r="F38" i="31"/>
  <c r="E38" i="31"/>
  <c r="D38" i="31"/>
  <c r="K267" i="31"/>
  <c r="J267" i="31"/>
  <c r="I267" i="31"/>
  <c r="H267" i="31"/>
  <c r="G267" i="31"/>
  <c r="F267" i="31"/>
  <c r="E267" i="31"/>
  <c r="D267" i="31"/>
  <c r="K165" i="31"/>
  <c r="J165" i="31"/>
  <c r="I165" i="31"/>
  <c r="H165" i="31"/>
  <c r="G165" i="31"/>
  <c r="F165" i="31"/>
  <c r="E165" i="31"/>
  <c r="D165" i="31"/>
  <c r="K372" i="31"/>
  <c r="J372" i="31"/>
  <c r="I372" i="31"/>
  <c r="H372" i="31"/>
  <c r="G372" i="31"/>
  <c r="F372" i="31"/>
  <c r="E372" i="31"/>
  <c r="D372" i="31"/>
  <c r="K52" i="31"/>
  <c r="J52" i="31"/>
  <c r="I52" i="31"/>
  <c r="H52" i="31"/>
  <c r="G52" i="31"/>
  <c r="F52" i="31"/>
  <c r="E52" i="31"/>
  <c r="D52" i="31"/>
  <c r="K163" i="31"/>
  <c r="J163" i="31"/>
  <c r="I163" i="31"/>
  <c r="H163" i="31"/>
  <c r="G163" i="31"/>
  <c r="F163" i="31"/>
  <c r="E163" i="31"/>
  <c r="D163" i="31"/>
  <c r="K60" i="31"/>
  <c r="J60" i="31"/>
  <c r="I60" i="31"/>
  <c r="H60" i="31"/>
  <c r="G60" i="31"/>
  <c r="F60" i="31"/>
  <c r="E60" i="31"/>
  <c r="D60" i="31"/>
  <c r="K160" i="31"/>
  <c r="J160" i="31"/>
  <c r="I160" i="31"/>
  <c r="H160" i="31"/>
  <c r="G160" i="31"/>
  <c r="F160" i="31"/>
  <c r="E160" i="31"/>
  <c r="D160" i="31"/>
  <c r="K51" i="31"/>
  <c r="J51" i="31"/>
  <c r="I51" i="31"/>
  <c r="H51" i="31"/>
  <c r="G51" i="31"/>
  <c r="F51" i="31"/>
  <c r="E51" i="31"/>
  <c r="D51" i="31"/>
  <c r="K39" i="31"/>
  <c r="J39" i="31"/>
  <c r="I39" i="31"/>
  <c r="H39" i="31"/>
  <c r="G39" i="31"/>
  <c r="F39" i="31"/>
  <c r="E39" i="31"/>
  <c r="D39" i="31"/>
  <c r="K155" i="31"/>
  <c r="J155" i="31"/>
  <c r="I155" i="31"/>
  <c r="H155" i="31"/>
  <c r="G155" i="31"/>
  <c r="F155" i="31"/>
  <c r="E155" i="31"/>
  <c r="D155" i="31"/>
  <c r="K307" i="31"/>
  <c r="J307" i="31"/>
  <c r="I307" i="31"/>
  <c r="H307" i="31"/>
  <c r="G307" i="31"/>
  <c r="F307" i="31"/>
  <c r="E307" i="31"/>
  <c r="D307" i="31"/>
  <c r="K308" i="31"/>
  <c r="J308" i="31"/>
  <c r="I308" i="31"/>
  <c r="H308" i="31"/>
  <c r="G308" i="31"/>
  <c r="F308" i="31"/>
  <c r="E308" i="31"/>
  <c r="D308" i="31"/>
  <c r="K154" i="31"/>
  <c r="J154" i="31"/>
  <c r="I154" i="31"/>
  <c r="H154" i="31"/>
  <c r="G154" i="31"/>
  <c r="F154" i="31"/>
  <c r="E154" i="31"/>
  <c r="D154" i="31"/>
  <c r="K241" i="31"/>
  <c r="J241" i="31"/>
  <c r="I241" i="31"/>
  <c r="H241" i="31"/>
  <c r="G241" i="31"/>
  <c r="F241" i="31"/>
  <c r="E241" i="31"/>
  <c r="D241" i="31"/>
  <c r="K20" i="31"/>
  <c r="J20" i="31"/>
  <c r="I20" i="31"/>
  <c r="H20" i="31"/>
  <c r="G20" i="31"/>
  <c r="F20" i="31"/>
  <c r="E20" i="31"/>
  <c r="D20" i="31"/>
  <c r="K109" i="31"/>
  <c r="J109" i="31"/>
  <c r="I109" i="31"/>
  <c r="H109" i="31"/>
  <c r="G109" i="31"/>
  <c r="F109" i="31"/>
  <c r="E109" i="31"/>
  <c r="D109" i="31"/>
  <c r="K137" i="31"/>
  <c r="J137" i="31"/>
  <c r="I137" i="31"/>
  <c r="H137" i="31"/>
  <c r="G137" i="31"/>
  <c r="F137" i="31"/>
  <c r="E137" i="31"/>
  <c r="D137" i="31"/>
  <c r="K153" i="31"/>
  <c r="J153" i="31"/>
  <c r="I153" i="31"/>
  <c r="H153" i="31"/>
  <c r="G153" i="31"/>
  <c r="F153" i="31"/>
  <c r="E153" i="31"/>
  <c r="D153" i="31"/>
  <c r="K244" i="31"/>
  <c r="J244" i="31"/>
  <c r="I244" i="31"/>
  <c r="H244" i="31"/>
  <c r="G244" i="31"/>
  <c r="F244" i="31"/>
  <c r="E244" i="31"/>
  <c r="D244" i="31"/>
  <c r="K19" i="31"/>
  <c r="J19" i="31"/>
  <c r="I19" i="31"/>
  <c r="H19" i="31"/>
  <c r="G19" i="31"/>
  <c r="F19" i="31"/>
  <c r="E19" i="31"/>
  <c r="D19" i="31"/>
  <c r="K347" i="31"/>
  <c r="J347" i="31"/>
  <c r="I347" i="31"/>
  <c r="H347" i="31"/>
  <c r="G347" i="31"/>
  <c r="F347" i="31"/>
  <c r="E347" i="31"/>
  <c r="D347" i="31"/>
  <c r="K58" i="31"/>
  <c r="J58" i="31"/>
  <c r="I58" i="31"/>
  <c r="H58" i="31"/>
  <c r="G58" i="31"/>
  <c r="F58" i="31"/>
  <c r="E58" i="31"/>
  <c r="D58" i="31"/>
  <c r="K22" i="31"/>
  <c r="J22" i="31"/>
  <c r="I22" i="31"/>
  <c r="H22" i="31"/>
  <c r="G22" i="31"/>
  <c r="F22" i="31"/>
  <c r="E22" i="31"/>
  <c r="D22" i="31"/>
  <c r="K291" i="31"/>
  <c r="J291" i="31"/>
  <c r="I291" i="31"/>
  <c r="H291" i="31"/>
  <c r="G291" i="31"/>
  <c r="F291" i="31"/>
  <c r="E291" i="31"/>
  <c r="D291" i="31"/>
  <c r="K413" i="31"/>
  <c r="J413" i="31"/>
  <c r="I413" i="31"/>
  <c r="H413" i="31"/>
  <c r="G413" i="31"/>
  <c r="F413" i="31"/>
  <c r="E413" i="31"/>
  <c r="D413" i="31"/>
  <c r="K180" i="31"/>
  <c r="J180" i="31"/>
  <c r="I180" i="31"/>
  <c r="H180" i="31"/>
  <c r="G180" i="31"/>
  <c r="F180" i="31"/>
  <c r="E180" i="31"/>
  <c r="D180" i="31"/>
  <c r="K150" i="31"/>
  <c r="J150" i="31"/>
  <c r="I150" i="31"/>
  <c r="H150" i="31"/>
  <c r="G150" i="31"/>
  <c r="F150" i="31"/>
  <c r="E150" i="31"/>
  <c r="D150" i="31"/>
  <c r="K148" i="31"/>
  <c r="J148" i="31"/>
  <c r="I148" i="31"/>
  <c r="H148" i="31"/>
  <c r="G148" i="31"/>
  <c r="F148" i="31"/>
  <c r="E148" i="31"/>
  <c r="D148" i="31"/>
  <c r="K75" i="31"/>
  <c r="J75" i="31"/>
  <c r="I75" i="31"/>
  <c r="H75" i="31"/>
  <c r="G75" i="31"/>
  <c r="F75" i="31"/>
  <c r="E75" i="31"/>
  <c r="D75" i="31"/>
  <c r="K74" i="31"/>
  <c r="J74" i="31"/>
  <c r="I74" i="31"/>
  <c r="H74" i="31"/>
  <c r="G74" i="31"/>
  <c r="F74" i="31"/>
  <c r="E74" i="31"/>
  <c r="D74" i="31"/>
  <c r="K311" i="31"/>
  <c r="J311" i="31"/>
  <c r="I311" i="31"/>
  <c r="H311" i="31"/>
  <c r="G311" i="31"/>
  <c r="F311" i="31"/>
  <c r="E311" i="31"/>
  <c r="D311" i="31"/>
  <c r="K324" i="31"/>
  <c r="J324" i="31"/>
  <c r="I324" i="31"/>
  <c r="H324" i="31"/>
  <c r="G324" i="31"/>
  <c r="F324" i="31"/>
  <c r="E324" i="31"/>
  <c r="D324" i="31"/>
  <c r="K261" i="31"/>
  <c r="J261" i="31"/>
  <c r="I261" i="31"/>
  <c r="H261" i="31"/>
  <c r="G261" i="31"/>
  <c r="F261" i="31"/>
  <c r="E261" i="31"/>
  <c r="D261" i="31"/>
  <c r="K402" i="31"/>
  <c r="J402" i="31"/>
  <c r="I402" i="31"/>
  <c r="H402" i="31"/>
  <c r="G402" i="31"/>
  <c r="F402" i="31"/>
  <c r="E402" i="31"/>
  <c r="D402" i="31"/>
  <c r="K401" i="31"/>
  <c r="J401" i="31"/>
  <c r="I401" i="31"/>
  <c r="H401" i="31"/>
  <c r="G401" i="31"/>
  <c r="F401" i="31"/>
  <c r="E401" i="31"/>
  <c r="D401" i="31"/>
  <c r="K146" i="31"/>
  <c r="J146" i="31"/>
  <c r="I146" i="31"/>
  <c r="H146" i="31"/>
  <c r="G146" i="31"/>
  <c r="F146" i="31"/>
  <c r="E146" i="31"/>
  <c r="D146" i="31"/>
  <c r="K400" i="31"/>
  <c r="J400" i="31"/>
  <c r="I400" i="31"/>
  <c r="H400" i="31"/>
  <c r="G400" i="31"/>
  <c r="F400" i="31"/>
  <c r="E400" i="31"/>
  <c r="D400" i="31"/>
  <c r="K340" i="31"/>
  <c r="J340" i="31"/>
  <c r="I340" i="31"/>
  <c r="H340" i="31"/>
  <c r="G340" i="31"/>
  <c r="F340" i="31"/>
  <c r="E340" i="31"/>
  <c r="D340" i="31"/>
  <c r="K236" i="31"/>
  <c r="J236" i="31"/>
  <c r="I236" i="31"/>
  <c r="H236" i="31"/>
  <c r="G236" i="31"/>
  <c r="F236" i="31"/>
  <c r="E236" i="31"/>
  <c r="D236" i="31"/>
  <c r="K277" i="31"/>
  <c r="J277" i="31"/>
  <c r="I277" i="31"/>
  <c r="H277" i="31"/>
  <c r="G277" i="31"/>
  <c r="F277" i="31"/>
  <c r="E277" i="31"/>
  <c r="D277" i="31"/>
  <c r="K321" i="31"/>
  <c r="J321" i="31"/>
  <c r="I321" i="31"/>
  <c r="H321" i="31"/>
  <c r="G321" i="31"/>
  <c r="F321" i="31"/>
  <c r="E321" i="31"/>
  <c r="D321" i="31"/>
  <c r="K143" i="31"/>
  <c r="J143" i="31"/>
  <c r="I143" i="31"/>
  <c r="H143" i="31"/>
  <c r="G143" i="31"/>
  <c r="F143" i="31"/>
  <c r="E143" i="31"/>
  <c r="D143" i="31"/>
  <c r="K142" i="31"/>
  <c r="J142" i="31"/>
  <c r="I142" i="31"/>
  <c r="H142" i="31"/>
  <c r="G142" i="31"/>
  <c r="F142" i="31"/>
  <c r="E142" i="31"/>
  <c r="D142" i="31"/>
  <c r="K16" i="31"/>
  <c r="J16" i="31"/>
  <c r="I16" i="31"/>
  <c r="H16" i="31"/>
  <c r="G16" i="31"/>
  <c r="F16" i="31"/>
  <c r="E16" i="31"/>
  <c r="D16" i="31"/>
  <c r="K141" i="31"/>
  <c r="J141" i="31"/>
  <c r="I141" i="31"/>
  <c r="H141" i="31"/>
  <c r="G141" i="31"/>
  <c r="F141" i="31"/>
  <c r="E141" i="31"/>
  <c r="D141" i="31"/>
  <c r="K61" i="31"/>
  <c r="J61" i="31"/>
  <c r="I61" i="31"/>
  <c r="H61" i="31"/>
  <c r="G61" i="31"/>
  <c r="F61" i="31"/>
  <c r="E61" i="31"/>
  <c r="D61" i="31"/>
  <c r="K259" i="31"/>
  <c r="J259" i="31"/>
  <c r="I259" i="31"/>
  <c r="H259" i="31"/>
  <c r="G259" i="31"/>
  <c r="F259" i="31"/>
  <c r="E259" i="31"/>
  <c r="D259" i="31"/>
  <c r="K78" i="31"/>
  <c r="J78" i="31"/>
  <c r="I78" i="31"/>
  <c r="H78" i="31"/>
  <c r="G78" i="31"/>
  <c r="F78" i="31"/>
  <c r="E78" i="31"/>
  <c r="D78" i="31"/>
  <c r="K77" i="31"/>
  <c r="J77" i="31"/>
  <c r="I77" i="31"/>
  <c r="H77" i="31"/>
  <c r="G77" i="31"/>
  <c r="F77" i="31"/>
  <c r="E77" i="31"/>
  <c r="D77" i="31"/>
  <c r="K256" i="31"/>
  <c r="J256" i="31"/>
  <c r="I256" i="31"/>
  <c r="H256" i="31"/>
  <c r="G256" i="31"/>
  <c r="F256" i="31"/>
  <c r="E256" i="31"/>
  <c r="D256" i="31"/>
  <c r="K140" i="31"/>
  <c r="J140" i="31"/>
  <c r="I140" i="31"/>
  <c r="H140" i="31"/>
  <c r="G140" i="31"/>
  <c r="F140" i="31"/>
  <c r="E140" i="31"/>
  <c r="D140" i="31"/>
  <c r="K334" i="31"/>
  <c r="J334" i="31"/>
  <c r="I334" i="31"/>
  <c r="H334" i="31"/>
  <c r="G334" i="31"/>
  <c r="F334" i="31"/>
  <c r="E334" i="31"/>
  <c r="D334" i="31"/>
  <c r="K376" i="31"/>
  <c r="J376" i="31"/>
  <c r="I376" i="31"/>
  <c r="H376" i="31"/>
  <c r="G376" i="31"/>
  <c r="F376" i="31"/>
  <c r="E376" i="31"/>
  <c r="D376" i="31"/>
  <c r="K303" i="31"/>
  <c r="J303" i="31"/>
  <c r="I303" i="31"/>
  <c r="H303" i="31"/>
  <c r="G303" i="31"/>
  <c r="F303" i="31"/>
  <c r="E303" i="31"/>
  <c r="D303" i="31"/>
  <c r="K275" i="31"/>
  <c r="J275" i="31"/>
  <c r="I275" i="31"/>
  <c r="H275" i="31"/>
  <c r="G275" i="31"/>
  <c r="F275" i="31"/>
  <c r="E275" i="31"/>
  <c r="D275" i="31"/>
  <c r="K68" i="31"/>
  <c r="J68" i="31"/>
  <c r="I68" i="31"/>
  <c r="H68" i="31"/>
  <c r="G68" i="31"/>
  <c r="F68" i="31"/>
  <c r="E68" i="31"/>
  <c r="D68" i="31"/>
  <c r="K266" i="31"/>
  <c r="J266" i="31"/>
  <c r="I266" i="31"/>
  <c r="H266" i="31"/>
  <c r="G266" i="31"/>
  <c r="F266" i="31"/>
  <c r="E266" i="31"/>
  <c r="D266" i="31"/>
  <c r="K265" i="31"/>
  <c r="J265" i="31"/>
  <c r="I265" i="31"/>
  <c r="H265" i="31"/>
  <c r="G265" i="31"/>
  <c r="F265" i="31"/>
  <c r="E265" i="31"/>
  <c r="D265" i="31"/>
  <c r="K65" i="31"/>
  <c r="J65" i="31"/>
  <c r="I65" i="31"/>
  <c r="H65" i="31"/>
  <c r="G65" i="31"/>
  <c r="F65" i="31"/>
  <c r="E65" i="31"/>
  <c r="D65" i="31"/>
  <c r="K319" i="31"/>
  <c r="J319" i="31"/>
  <c r="I319" i="31"/>
  <c r="H319" i="31"/>
  <c r="G319" i="31"/>
  <c r="F319" i="31"/>
  <c r="E319" i="31"/>
  <c r="D319" i="31"/>
  <c r="K96" i="31"/>
  <c r="J96" i="31"/>
  <c r="I96" i="31"/>
  <c r="H96" i="31"/>
  <c r="G96" i="31"/>
  <c r="F96" i="31"/>
  <c r="E96" i="31"/>
  <c r="D96" i="31"/>
  <c r="K95" i="31"/>
  <c r="J95" i="31"/>
  <c r="I95" i="31"/>
  <c r="H95" i="31"/>
  <c r="G95" i="31"/>
  <c r="F95" i="31"/>
  <c r="E95" i="31"/>
  <c r="D95" i="31"/>
  <c r="K260" i="31"/>
  <c r="J260" i="31"/>
  <c r="I260" i="31"/>
  <c r="H260" i="31"/>
  <c r="G260" i="31"/>
  <c r="F260" i="31"/>
  <c r="E260" i="31"/>
  <c r="D260" i="31"/>
  <c r="K187" i="31"/>
  <c r="J187" i="31"/>
  <c r="I187" i="31"/>
  <c r="H187" i="31"/>
  <c r="G187" i="31"/>
  <c r="F187" i="31"/>
  <c r="E187" i="31"/>
  <c r="D187" i="31"/>
  <c r="K233" i="31"/>
  <c r="J233" i="31"/>
  <c r="I233" i="31"/>
  <c r="H233" i="31"/>
  <c r="G233" i="31"/>
  <c r="F233" i="31"/>
  <c r="E233" i="31"/>
  <c r="D233" i="31"/>
  <c r="K152" i="31"/>
  <c r="J152" i="31"/>
  <c r="I152" i="31"/>
  <c r="H152" i="31"/>
  <c r="G152" i="31"/>
  <c r="F152" i="31"/>
  <c r="E152" i="31"/>
  <c r="D152" i="31"/>
  <c r="K86" i="31"/>
  <c r="J86" i="31"/>
  <c r="I86" i="31"/>
  <c r="H86" i="31"/>
  <c r="G86" i="31"/>
  <c r="F86" i="31"/>
  <c r="E86" i="31"/>
  <c r="D86" i="31"/>
  <c r="K139" i="31"/>
  <c r="J139" i="31"/>
  <c r="I139" i="31"/>
  <c r="H139" i="31"/>
  <c r="G139" i="31"/>
  <c r="F139" i="31"/>
  <c r="E139" i="31"/>
  <c r="D139" i="31"/>
  <c r="K138" i="31"/>
  <c r="J138" i="31"/>
  <c r="I138" i="31"/>
  <c r="H138" i="31"/>
  <c r="G138" i="31"/>
  <c r="F138" i="31"/>
  <c r="E138" i="31"/>
  <c r="D138" i="31"/>
  <c r="K89" i="31"/>
  <c r="J89" i="31"/>
  <c r="I89" i="31"/>
  <c r="H89" i="31"/>
  <c r="G89" i="31"/>
  <c r="F89" i="31"/>
  <c r="E89" i="31"/>
  <c r="D89" i="31"/>
  <c r="K341" i="31"/>
  <c r="J341" i="31"/>
  <c r="I341" i="31"/>
  <c r="H341" i="31"/>
  <c r="G341" i="31"/>
  <c r="F341" i="31"/>
  <c r="E341" i="31"/>
  <c r="D341" i="31"/>
  <c r="K215" i="31"/>
  <c r="J215" i="31"/>
  <c r="I215" i="31"/>
  <c r="H215" i="31"/>
  <c r="G215" i="31"/>
  <c r="F215" i="31"/>
  <c r="E215" i="31"/>
  <c r="D215" i="31"/>
  <c r="K310" i="31"/>
  <c r="J310" i="31"/>
  <c r="I310" i="31"/>
  <c r="H310" i="31"/>
  <c r="G310" i="31"/>
  <c r="F310" i="31"/>
  <c r="E310" i="31"/>
  <c r="D310" i="31"/>
  <c r="K325" i="31"/>
  <c r="J325" i="31"/>
  <c r="I325" i="31"/>
  <c r="H325" i="31"/>
  <c r="G325" i="31"/>
  <c r="F325" i="31"/>
  <c r="E325" i="31"/>
  <c r="D325" i="31"/>
  <c r="K166" i="31"/>
  <c r="J166" i="31"/>
  <c r="I166" i="31"/>
  <c r="H166" i="31"/>
  <c r="G166" i="31"/>
  <c r="F166" i="31"/>
  <c r="E166" i="31"/>
  <c r="D166" i="31"/>
  <c r="K360" i="31"/>
  <c r="J360" i="31"/>
  <c r="I360" i="31"/>
  <c r="H360" i="31"/>
  <c r="G360" i="31"/>
  <c r="F360" i="31"/>
  <c r="E360" i="31"/>
  <c r="D360" i="31"/>
  <c r="K359" i="31"/>
  <c r="J359" i="31"/>
  <c r="I359" i="31"/>
  <c r="H359" i="31"/>
  <c r="G359" i="31"/>
  <c r="F359" i="31"/>
  <c r="E359" i="31"/>
  <c r="D359" i="31"/>
  <c r="K225" i="31"/>
  <c r="J225" i="31"/>
  <c r="I225" i="31"/>
  <c r="H225" i="31"/>
  <c r="G225" i="31"/>
  <c r="F225" i="31"/>
  <c r="E225" i="31"/>
  <c r="D225" i="31"/>
  <c r="K64" i="31"/>
  <c r="J64" i="31"/>
  <c r="I64" i="31"/>
  <c r="H64" i="31"/>
  <c r="G64" i="31"/>
  <c r="F64" i="31"/>
  <c r="E64" i="31"/>
  <c r="D64" i="31"/>
  <c r="K135" i="31"/>
  <c r="J135" i="31"/>
  <c r="I135" i="31"/>
  <c r="H135" i="31"/>
  <c r="G135" i="31"/>
  <c r="F135" i="31"/>
  <c r="E135" i="31"/>
  <c r="D135" i="31"/>
  <c r="K134" i="31"/>
  <c r="J134" i="31"/>
  <c r="I134" i="31"/>
  <c r="H134" i="31"/>
  <c r="G134" i="31"/>
  <c r="F134" i="31"/>
  <c r="E134" i="31"/>
  <c r="D134" i="31"/>
  <c r="K399" i="31"/>
  <c r="J399" i="31"/>
  <c r="I399" i="31"/>
  <c r="H399" i="31"/>
  <c r="G399" i="31"/>
  <c r="F399" i="31"/>
  <c r="E399" i="31"/>
  <c r="D399" i="31"/>
  <c r="K184" i="31"/>
  <c r="J184" i="31"/>
  <c r="I184" i="31"/>
  <c r="H184" i="31"/>
  <c r="G184" i="31"/>
  <c r="F184" i="31"/>
  <c r="E184" i="31"/>
  <c r="D184" i="31"/>
  <c r="K49" i="31"/>
  <c r="J49" i="31"/>
  <c r="I49" i="31"/>
  <c r="H49" i="31"/>
  <c r="G49" i="31"/>
  <c r="F49" i="31"/>
  <c r="E49" i="31"/>
  <c r="D49" i="31"/>
  <c r="K263" i="31"/>
  <c r="J263" i="31"/>
  <c r="I263" i="31"/>
  <c r="H263" i="31"/>
  <c r="G263" i="31"/>
  <c r="F263" i="31"/>
  <c r="E263" i="31"/>
  <c r="D263" i="31"/>
  <c r="K269" i="31"/>
  <c r="J269" i="31"/>
  <c r="I269" i="31"/>
  <c r="H269" i="31"/>
  <c r="G269" i="31"/>
  <c r="F269" i="31"/>
  <c r="E269" i="31"/>
  <c r="D269" i="31"/>
  <c r="K354" i="31"/>
  <c r="J354" i="31"/>
  <c r="I354" i="31"/>
  <c r="H354" i="31"/>
  <c r="G354" i="31"/>
  <c r="F354" i="31"/>
  <c r="E354" i="31"/>
  <c r="D354" i="31"/>
  <c r="K132" i="31"/>
  <c r="J132" i="31"/>
  <c r="I132" i="31"/>
  <c r="H132" i="31"/>
  <c r="G132" i="31"/>
  <c r="F132" i="31"/>
  <c r="E132" i="31"/>
  <c r="D132" i="31"/>
  <c r="K385" i="31"/>
  <c r="J385" i="31"/>
  <c r="I385" i="31"/>
  <c r="H385" i="31"/>
  <c r="G385" i="31"/>
  <c r="F385" i="31"/>
  <c r="E385" i="31"/>
  <c r="D385" i="31"/>
  <c r="K131" i="31"/>
  <c r="J131" i="31"/>
  <c r="I131" i="31"/>
  <c r="H131" i="31"/>
  <c r="G131" i="31"/>
  <c r="F131" i="31"/>
  <c r="E131" i="31"/>
  <c r="D131" i="31"/>
  <c r="K207" i="31"/>
  <c r="J207" i="31"/>
  <c r="I207" i="31"/>
  <c r="H207" i="31"/>
  <c r="G207" i="31"/>
  <c r="F207" i="31"/>
  <c r="E207" i="31"/>
  <c r="D207" i="31"/>
  <c r="K130" i="31"/>
  <c r="J130" i="31"/>
  <c r="I130" i="31"/>
  <c r="H130" i="31"/>
  <c r="G130" i="31"/>
  <c r="F130" i="31"/>
  <c r="E130" i="31"/>
  <c r="D130" i="31"/>
  <c r="K274" i="31"/>
  <c r="J274" i="31"/>
  <c r="I274" i="31"/>
  <c r="H274" i="31"/>
  <c r="G274" i="31"/>
  <c r="F274" i="31"/>
  <c r="E274" i="31"/>
  <c r="D274" i="31"/>
  <c r="K72" i="31"/>
  <c r="J72" i="31"/>
  <c r="I72" i="31"/>
  <c r="H72" i="31"/>
  <c r="G72" i="31"/>
  <c r="F72" i="31"/>
  <c r="E72" i="31"/>
  <c r="D72" i="31"/>
  <c r="K190" i="31"/>
  <c r="J190" i="31"/>
  <c r="I190" i="31"/>
  <c r="H190" i="31"/>
  <c r="G190" i="31"/>
  <c r="F190" i="31"/>
  <c r="E190" i="31"/>
  <c r="D190" i="31"/>
  <c r="K54" i="31"/>
  <c r="J54" i="31"/>
  <c r="I54" i="31"/>
  <c r="H54" i="31"/>
  <c r="G54" i="31"/>
  <c r="F54" i="31"/>
  <c r="E54" i="31"/>
  <c r="D54" i="31"/>
  <c r="K13" i="31"/>
  <c r="J13" i="31"/>
  <c r="H13" i="31"/>
  <c r="G13" i="31"/>
  <c r="F13" i="31"/>
  <c r="E13" i="31"/>
  <c r="D13" i="31"/>
  <c r="K235" i="31"/>
  <c r="J235" i="31"/>
  <c r="I235" i="31"/>
  <c r="H235" i="31"/>
  <c r="G235" i="31"/>
  <c r="F235" i="31"/>
  <c r="E235" i="31"/>
  <c r="D235" i="31"/>
  <c r="K361" i="31"/>
  <c r="J361" i="31"/>
  <c r="I361" i="31"/>
  <c r="H361" i="31"/>
  <c r="G361" i="31"/>
  <c r="F361" i="31"/>
  <c r="E361" i="31"/>
  <c r="D361" i="31"/>
  <c r="K212" i="31"/>
  <c r="J212" i="31"/>
  <c r="I212" i="31"/>
  <c r="H212" i="31"/>
  <c r="G212" i="31"/>
  <c r="F212" i="31"/>
  <c r="E212" i="31"/>
  <c r="D212" i="31"/>
  <c r="K213" i="31"/>
  <c r="J213" i="31"/>
  <c r="I213" i="31"/>
  <c r="H213" i="31"/>
  <c r="G213" i="31"/>
  <c r="F213" i="31"/>
  <c r="E213" i="31"/>
  <c r="D213" i="31"/>
  <c r="K288" i="31"/>
  <c r="J288" i="31"/>
  <c r="I288" i="31"/>
  <c r="H288" i="31"/>
  <c r="G288" i="31"/>
  <c r="F288" i="31"/>
  <c r="E288" i="31"/>
  <c r="D288" i="31"/>
  <c r="K211" i="31"/>
  <c r="J211" i="31"/>
  <c r="I211" i="31"/>
  <c r="H211" i="31"/>
  <c r="G211" i="31"/>
  <c r="F211" i="31"/>
  <c r="E211" i="31"/>
  <c r="D211" i="31"/>
  <c r="K34" i="31"/>
  <c r="J34" i="31"/>
  <c r="I34" i="31"/>
  <c r="H34" i="31"/>
  <c r="G34" i="31"/>
  <c r="F34" i="31"/>
  <c r="E34" i="31"/>
  <c r="D34" i="31"/>
  <c r="K81" i="31"/>
  <c r="J81" i="31"/>
  <c r="I81" i="31"/>
  <c r="H81" i="31"/>
  <c r="G81" i="31"/>
  <c r="F81" i="31"/>
  <c r="E81" i="31"/>
  <c r="D81" i="31"/>
  <c r="K80" i="31"/>
  <c r="J80" i="31"/>
  <c r="I80" i="31"/>
  <c r="H80" i="31"/>
  <c r="G80" i="31"/>
  <c r="F80" i="31"/>
  <c r="E80" i="31"/>
  <c r="D80" i="31"/>
  <c r="K350" i="31"/>
  <c r="J350" i="31"/>
  <c r="I350" i="31"/>
  <c r="H350" i="31"/>
  <c r="G350" i="31"/>
  <c r="F350" i="31"/>
  <c r="E350" i="31"/>
  <c r="D350" i="31"/>
  <c r="K243" i="31"/>
  <c r="J243" i="31"/>
  <c r="I243" i="31"/>
  <c r="H243" i="31"/>
  <c r="G243" i="31"/>
  <c r="F243" i="31"/>
  <c r="E243" i="31"/>
  <c r="D243" i="31"/>
  <c r="K85" i="31"/>
  <c r="J85" i="31"/>
  <c r="I85" i="31"/>
  <c r="H85" i="31"/>
  <c r="G85" i="31"/>
  <c r="F85" i="31"/>
  <c r="E85" i="31"/>
  <c r="D85" i="31"/>
  <c r="K316" i="31"/>
  <c r="J316" i="31"/>
  <c r="I316" i="31"/>
  <c r="H316" i="31"/>
  <c r="G316" i="31"/>
  <c r="F316" i="31"/>
  <c r="E316" i="31"/>
  <c r="D316" i="31"/>
  <c r="K209" i="31"/>
  <c r="J209" i="31"/>
  <c r="I209" i="31"/>
  <c r="H209" i="31"/>
  <c r="G209" i="31"/>
  <c r="F209" i="31"/>
  <c r="E209" i="31"/>
  <c r="D209" i="31"/>
  <c r="K369" i="31"/>
  <c r="J369" i="31"/>
  <c r="I369" i="31"/>
  <c r="H369" i="31"/>
  <c r="G369" i="31"/>
  <c r="F369" i="31"/>
  <c r="E369" i="31"/>
  <c r="D369" i="31"/>
  <c r="K26" i="31"/>
  <c r="J26" i="31"/>
  <c r="I26" i="31"/>
  <c r="H26" i="31"/>
  <c r="G26" i="31"/>
  <c r="F26" i="31"/>
  <c r="E26" i="31"/>
  <c r="D26" i="31"/>
  <c r="K302" i="31"/>
  <c r="J302" i="31"/>
  <c r="I302" i="31"/>
  <c r="H302" i="31"/>
  <c r="G302" i="31"/>
  <c r="F302" i="31"/>
  <c r="E302" i="31"/>
  <c r="D302" i="31"/>
  <c r="K126" i="31"/>
  <c r="J126" i="31"/>
  <c r="I126" i="31"/>
  <c r="H126" i="31"/>
  <c r="G126" i="31"/>
  <c r="F126" i="31"/>
  <c r="E126" i="31"/>
  <c r="D126" i="31"/>
  <c r="K104" i="31"/>
  <c r="J104" i="31"/>
  <c r="I104" i="31"/>
  <c r="H104" i="31"/>
  <c r="G104" i="31"/>
  <c r="F104" i="31"/>
  <c r="E104" i="31"/>
  <c r="D104" i="31"/>
  <c r="K47" i="31"/>
  <c r="J47" i="31"/>
  <c r="I47" i="31"/>
  <c r="H47" i="31"/>
  <c r="G47" i="31"/>
  <c r="F47" i="31"/>
  <c r="E47" i="31"/>
  <c r="D47" i="31"/>
  <c r="K71" i="31"/>
  <c r="J71" i="31"/>
  <c r="I71" i="31"/>
  <c r="H71" i="31"/>
  <c r="G71" i="31"/>
  <c r="F71" i="31"/>
  <c r="E71" i="31"/>
  <c r="D71" i="31"/>
  <c r="K240" i="31"/>
  <c r="J240" i="31"/>
  <c r="I240" i="31"/>
  <c r="H240" i="31"/>
  <c r="G240" i="31"/>
  <c r="F240" i="31"/>
  <c r="E240" i="31"/>
  <c r="D240" i="31"/>
  <c r="K123" i="31"/>
  <c r="J123" i="31"/>
  <c r="I123" i="31"/>
  <c r="H123" i="31"/>
  <c r="G123" i="31"/>
  <c r="F123" i="31"/>
  <c r="E123" i="31"/>
  <c r="D123" i="31"/>
  <c r="K50" i="31"/>
  <c r="J50" i="31"/>
  <c r="I50" i="31"/>
  <c r="H50" i="31"/>
  <c r="G50" i="31"/>
  <c r="F50" i="31"/>
  <c r="E50" i="31"/>
  <c r="D50" i="31"/>
  <c r="K168" i="31"/>
  <c r="J168" i="31"/>
  <c r="I168" i="31"/>
  <c r="H168" i="31"/>
  <c r="G168" i="31"/>
  <c r="F168" i="31"/>
  <c r="E168" i="31"/>
  <c r="D168" i="31"/>
  <c r="K331" i="31"/>
  <c r="J331" i="31"/>
  <c r="I331" i="31"/>
  <c r="H331" i="31"/>
  <c r="G331" i="31"/>
  <c r="F331" i="31"/>
  <c r="E331" i="31"/>
  <c r="D331" i="31"/>
  <c r="K305" i="31"/>
  <c r="J305" i="31"/>
  <c r="I305" i="31"/>
  <c r="H305" i="31"/>
  <c r="G305" i="31"/>
  <c r="F305" i="31"/>
  <c r="E305" i="31"/>
  <c r="D305" i="31"/>
  <c r="K407" i="31"/>
  <c r="J407" i="31"/>
  <c r="I407" i="31"/>
  <c r="H407" i="31"/>
  <c r="G407" i="31"/>
  <c r="F407" i="31"/>
  <c r="E407" i="31"/>
  <c r="D407" i="31"/>
  <c r="K222" i="31"/>
  <c r="J222" i="31"/>
  <c r="I222" i="31"/>
  <c r="H222" i="31"/>
  <c r="G222" i="31"/>
  <c r="F222" i="31"/>
  <c r="E222" i="31"/>
  <c r="D222" i="31"/>
  <c r="K257" i="31"/>
  <c r="J257" i="31"/>
  <c r="I257" i="31"/>
  <c r="H257" i="31"/>
  <c r="G257" i="31"/>
  <c r="F257" i="31"/>
  <c r="E257" i="31"/>
  <c r="D257" i="31"/>
  <c r="K43" i="31"/>
  <c r="J43" i="31"/>
  <c r="I43" i="31"/>
  <c r="H43" i="31"/>
  <c r="G43" i="31"/>
  <c r="F43" i="31"/>
  <c r="E43" i="31"/>
  <c r="D43" i="31"/>
  <c r="K231" i="31"/>
  <c r="J231" i="31"/>
  <c r="I231" i="31"/>
  <c r="H231" i="31"/>
  <c r="G231" i="31"/>
  <c r="F231" i="31"/>
  <c r="E231" i="31"/>
  <c r="D231" i="31"/>
  <c r="K120" i="31"/>
  <c r="J120" i="31"/>
  <c r="I120" i="31"/>
  <c r="H120" i="31"/>
  <c r="G120" i="31"/>
  <c r="F120" i="31"/>
  <c r="E120" i="31"/>
  <c r="D120" i="31"/>
  <c r="K368" i="31"/>
  <c r="J368" i="31"/>
  <c r="I368" i="31"/>
  <c r="H368" i="31"/>
  <c r="G368" i="31"/>
  <c r="F368" i="31"/>
  <c r="E368" i="31"/>
  <c r="D368" i="31"/>
  <c r="K119" i="31"/>
  <c r="J119" i="31"/>
  <c r="I119" i="31"/>
  <c r="H119" i="31"/>
  <c r="G119" i="31"/>
  <c r="F119" i="31"/>
  <c r="E119" i="31"/>
  <c r="D119" i="31"/>
  <c r="K118" i="31"/>
  <c r="J118" i="31"/>
  <c r="I118" i="31"/>
  <c r="H118" i="31"/>
  <c r="G118" i="31"/>
  <c r="F118" i="31"/>
  <c r="E118" i="31"/>
  <c r="D118" i="31"/>
  <c r="K59" i="31"/>
  <c r="J59" i="31"/>
  <c r="I59" i="31"/>
  <c r="H59" i="31"/>
  <c r="G59" i="31"/>
  <c r="F59" i="31"/>
  <c r="E59" i="31"/>
  <c r="D59" i="31"/>
  <c r="K36" i="31"/>
  <c r="J36" i="31"/>
  <c r="I36" i="31"/>
  <c r="H36" i="31"/>
  <c r="G36" i="31"/>
  <c r="F36" i="31"/>
  <c r="E36" i="31"/>
  <c r="D36" i="31"/>
  <c r="K117" i="31"/>
  <c r="J117" i="31"/>
  <c r="I117" i="31"/>
  <c r="H117" i="31"/>
  <c r="G117" i="31"/>
  <c r="F117" i="31"/>
  <c r="E117" i="31"/>
  <c r="D117" i="31"/>
  <c r="K116" i="31"/>
  <c r="J116" i="31"/>
  <c r="I116" i="31"/>
  <c r="H116" i="31"/>
  <c r="G116" i="31"/>
  <c r="F116" i="31"/>
  <c r="E116" i="31"/>
  <c r="D116" i="31"/>
  <c r="K258" i="31"/>
  <c r="J258" i="31"/>
  <c r="I258" i="31"/>
  <c r="H258" i="31"/>
  <c r="G258" i="31"/>
  <c r="F258" i="31"/>
  <c r="E258" i="31"/>
  <c r="D258" i="31"/>
  <c r="K6" i="31"/>
  <c r="J6" i="31"/>
  <c r="I6" i="31"/>
  <c r="H6" i="31"/>
  <c r="G6" i="31"/>
  <c r="F6" i="31"/>
  <c r="E6" i="31"/>
  <c r="D6" i="31"/>
  <c r="K46" i="31"/>
  <c r="J46" i="31"/>
  <c r="I46" i="31"/>
  <c r="H46" i="31"/>
  <c r="G46" i="31"/>
  <c r="F46" i="31"/>
  <c r="E46" i="31"/>
  <c r="D46" i="31"/>
  <c r="K66" i="31"/>
  <c r="J66" i="31"/>
  <c r="I66" i="31"/>
  <c r="H66" i="31"/>
  <c r="G66" i="31"/>
  <c r="F66" i="31"/>
  <c r="E66" i="31"/>
  <c r="D66" i="31"/>
  <c r="K309" i="31"/>
  <c r="J309" i="31"/>
  <c r="I309" i="31"/>
  <c r="H309" i="31"/>
  <c r="G309" i="31"/>
  <c r="F309" i="31"/>
  <c r="E309" i="31"/>
  <c r="D309" i="31"/>
  <c r="K107" i="31"/>
  <c r="J107" i="31"/>
  <c r="I107" i="31"/>
  <c r="H107" i="31"/>
  <c r="G107" i="31"/>
  <c r="F107" i="31"/>
  <c r="E107" i="31"/>
  <c r="D107" i="31"/>
  <c r="K348" i="31"/>
  <c r="J348" i="31"/>
  <c r="I348" i="31"/>
  <c r="H348" i="31"/>
  <c r="G348" i="31"/>
  <c r="F348" i="31"/>
  <c r="E348" i="31"/>
  <c r="D348" i="31"/>
  <c r="K346" i="31"/>
  <c r="J346" i="31"/>
  <c r="I346" i="31"/>
  <c r="H346" i="31"/>
  <c r="G346" i="31"/>
  <c r="F346" i="31"/>
  <c r="E346" i="31"/>
  <c r="D346" i="31"/>
  <c r="K390" i="31"/>
  <c r="J390" i="31"/>
  <c r="I390" i="31"/>
  <c r="H390" i="31"/>
  <c r="G390" i="31"/>
  <c r="F390" i="31"/>
  <c r="E390" i="31"/>
  <c r="D390" i="31"/>
  <c r="K73" i="31"/>
  <c r="J73" i="31"/>
  <c r="I73" i="31"/>
  <c r="H73" i="31"/>
  <c r="G73" i="31"/>
  <c r="F73" i="31"/>
  <c r="E73" i="31"/>
  <c r="D73" i="31"/>
  <c r="K35" i="31"/>
  <c r="J35" i="31"/>
  <c r="I35" i="31"/>
  <c r="H35" i="31"/>
  <c r="G35" i="31"/>
  <c r="F35" i="31"/>
  <c r="E35" i="31"/>
  <c r="D35" i="31"/>
  <c r="K199" i="31"/>
  <c r="J199" i="31"/>
  <c r="I199" i="31"/>
  <c r="H199" i="31"/>
  <c r="G199" i="31"/>
  <c r="F199" i="31"/>
  <c r="E199" i="31"/>
  <c r="D199" i="31"/>
  <c r="K398" i="31"/>
  <c r="J398" i="31"/>
  <c r="I398" i="31"/>
  <c r="H398" i="31"/>
  <c r="G398" i="31"/>
  <c r="F398" i="31"/>
  <c r="E398" i="31"/>
  <c r="D398" i="31"/>
  <c r="K186" i="31"/>
  <c r="J186" i="31"/>
  <c r="I186" i="31"/>
  <c r="H186" i="31"/>
  <c r="G186" i="31"/>
  <c r="F186" i="31"/>
  <c r="E186" i="31"/>
  <c r="D186" i="31"/>
  <c r="K356" i="31"/>
  <c r="J356" i="31"/>
  <c r="I356" i="31"/>
  <c r="H356" i="31"/>
  <c r="G356" i="31"/>
  <c r="F356" i="31"/>
  <c r="E356" i="31"/>
  <c r="D356" i="31"/>
  <c r="K112" i="31"/>
  <c r="J112" i="31"/>
  <c r="I112" i="31"/>
  <c r="H112" i="31"/>
  <c r="G112" i="31"/>
  <c r="F112" i="31"/>
  <c r="E112" i="31"/>
  <c r="D112" i="31"/>
  <c r="K355" i="31"/>
  <c r="J355" i="31"/>
  <c r="I355" i="31"/>
  <c r="H355" i="31"/>
  <c r="G355" i="31"/>
  <c r="F355" i="31"/>
  <c r="E355" i="31"/>
  <c r="D355" i="31"/>
  <c r="K229" i="31"/>
  <c r="J229" i="31"/>
  <c r="I229" i="31"/>
  <c r="H229" i="31"/>
  <c r="G229" i="31"/>
  <c r="F229" i="31"/>
  <c r="E229" i="31"/>
  <c r="D229" i="31"/>
  <c r="K11" i="31"/>
  <c r="J11" i="31"/>
  <c r="I11" i="31"/>
  <c r="H11" i="31"/>
  <c r="G11" i="31"/>
  <c r="F11" i="31"/>
  <c r="E11" i="31"/>
  <c r="D11" i="31"/>
  <c r="K313" i="31"/>
  <c r="J313" i="31"/>
  <c r="I313" i="31"/>
  <c r="H313" i="31"/>
  <c r="G313" i="31"/>
  <c r="F313" i="31"/>
  <c r="E313" i="31"/>
  <c r="D313" i="31"/>
  <c r="K249" i="31"/>
  <c r="J249" i="31"/>
  <c r="I249" i="31"/>
  <c r="H249" i="31"/>
  <c r="G249" i="31"/>
  <c r="F249" i="31"/>
  <c r="E249" i="31"/>
  <c r="D249" i="31"/>
  <c r="K286" i="31"/>
  <c r="J286" i="31"/>
  <c r="I286" i="31"/>
  <c r="H286" i="31"/>
  <c r="G286" i="31"/>
  <c r="F286" i="31"/>
  <c r="E286" i="31"/>
  <c r="D286" i="31"/>
  <c r="K110" i="31"/>
  <c r="J110" i="31"/>
  <c r="I110" i="31"/>
  <c r="H110" i="31"/>
  <c r="G110" i="31"/>
  <c r="F110" i="31"/>
  <c r="E110" i="31"/>
  <c r="D110" i="31"/>
  <c r="K106" i="31"/>
  <c r="J106" i="31"/>
  <c r="I106" i="31"/>
  <c r="H106" i="31"/>
  <c r="G106" i="31"/>
  <c r="F106" i="31"/>
  <c r="E106" i="31"/>
  <c r="D106" i="31"/>
  <c r="K306" i="31"/>
  <c r="J306" i="31"/>
  <c r="I306" i="31"/>
  <c r="H306" i="31"/>
  <c r="G306" i="31"/>
  <c r="F306" i="31"/>
  <c r="E306" i="31"/>
  <c r="D306" i="31"/>
  <c r="K416" i="31"/>
  <c r="J416" i="31"/>
  <c r="I416" i="31"/>
  <c r="H416" i="31"/>
  <c r="G416" i="31"/>
  <c r="F416" i="31"/>
  <c r="E416" i="31"/>
  <c r="D416" i="31"/>
  <c r="K45" i="31"/>
  <c r="J45" i="31"/>
  <c r="I45" i="31"/>
  <c r="H45" i="31"/>
  <c r="G45" i="31"/>
  <c r="F45" i="31"/>
  <c r="E45" i="31"/>
  <c r="D45" i="31"/>
  <c r="K105" i="31"/>
  <c r="J105" i="31"/>
  <c r="I105" i="31"/>
  <c r="H105" i="31"/>
  <c r="G105" i="31"/>
  <c r="F105" i="31"/>
  <c r="E105" i="31"/>
  <c r="D105" i="31"/>
  <c r="K194" i="31"/>
  <c r="J194" i="31"/>
  <c r="I194" i="31"/>
  <c r="H194" i="31"/>
  <c r="G194" i="31"/>
  <c r="F194" i="31"/>
  <c r="E194" i="31"/>
  <c r="D194" i="31"/>
  <c r="K387" i="31"/>
  <c r="J387" i="31"/>
  <c r="I387" i="31"/>
  <c r="H387" i="31"/>
  <c r="G387" i="31"/>
  <c r="F387" i="31"/>
  <c r="E387" i="31"/>
  <c r="D387" i="31"/>
  <c r="K111" i="31"/>
  <c r="J111" i="31"/>
  <c r="I111" i="31"/>
  <c r="H111" i="31"/>
  <c r="G111" i="31"/>
  <c r="F111" i="31"/>
  <c r="E111" i="31"/>
  <c r="D111" i="31"/>
  <c r="K366" i="31"/>
  <c r="J366" i="31"/>
  <c r="I366" i="31"/>
  <c r="H366" i="31"/>
  <c r="G366" i="31"/>
  <c r="F366" i="31"/>
  <c r="E366" i="31"/>
  <c r="D366" i="31"/>
  <c r="K10" i="31"/>
  <c r="J10" i="31"/>
  <c r="I10" i="31"/>
  <c r="H10" i="31"/>
  <c r="G10" i="31"/>
  <c r="F10" i="31"/>
  <c r="E10" i="31"/>
  <c r="D10" i="31"/>
  <c r="K237" i="31"/>
  <c r="J237" i="31"/>
  <c r="I237" i="31"/>
  <c r="H237" i="31"/>
  <c r="G237" i="31"/>
  <c r="F237" i="31"/>
  <c r="E237" i="31"/>
  <c r="D237" i="31"/>
  <c r="K230" i="31"/>
  <c r="J230" i="31"/>
  <c r="I230" i="31"/>
  <c r="H230" i="31"/>
  <c r="G230" i="31"/>
  <c r="F230" i="31"/>
  <c r="E230" i="31"/>
  <c r="D230" i="31"/>
  <c r="K345" i="31"/>
  <c r="J345" i="31"/>
  <c r="I345" i="31"/>
  <c r="H345" i="31"/>
  <c r="G345" i="31"/>
  <c r="F345" i="31"/>
  <c r="E345" i="31"/>
  <c r="D345" i="31"/>
  <c r="K102" i="31"/>
  <c r="J102" i="31"/>
  <c r="I102" i="31"/>
  <c r="H102" i="31"/>
  <c r="G102" i="31"/>
  <c r="F102" i="31"/>
  <c r="E102" i="31"/>
  <c r="D102" i="31"/>
  <c r="K379" i="31"/>
  <c r="J379" i="31"/>
  <c r="I379" i="31"/>
  <c r="H379" i="31"/>
  <c r="G379" i="31"/>
  <c r="F379" i="31"/>
  <c r="E379" i="31"/>
  <c r="D379" i="31"/>
  <c r="K44" i="31"/>
  <c r="J44" i="31"/>
  <c r="I44" i="31"/>
  <c r="H44" i="31"/>
  <c r="G44" i="31"/>
  <c r="F44" i="31"/>
  <c r="E44" i="31"/>
  <c r="D44" i="31"/>
  <c r="K124" i="31"/>
  <c r="J124" i="31"/>
  <c r="I124" i="31"/>
  <c r="H124" i="31"/>
  <c r="G124" i="31"/>
  <c r="F124" i="31"/>
  <c r="E124" i="31"/>
  <c r="D124" i="31"/>
  <c r="K248" i="31"/>
  <c r="J248" i="31"/>
  <c r="I248" i="31"/>
  <c r="H248" i="31"/>
  <c r="G248" i="31"/>
  <c r="F248" i="31"/>
  <c r="E248" i="31"/>
  <c r="D248" i="31"/>
  <c r="K101" i="31"/>
  <c r="J101" i="31"/>
  <c r="I101" i="31"/>
  <c r="H101" i="31"/>
  <c r="G101" i="31"/>
  <c r="F101" i="31"/>
  <c r="E101" i="31"/>
  <c r="D101" i="31"/>
  <c r="K100" i="31"/>
  <c r="J100" i="31"/>
  <c r="I100" i="31"/>
  <c r="H100" i="31"/>
  <c r="G100" i="31"/>
  <c r="F100" i="31"/>
  <c r="E100" i="31"/>
  <c r="D100" i="31"/>
  <c r="K42" i="31"/>
  <c r="J42" i="31"/>
  <c r="I42" i="31"/>
  <c r="H42" i="31"/>
  <c r="G42" i="31"/>
  <c r="F42" i="31"/>
  <c r="E42" i="31"/>
  <c r="D42" i="31"/>
  <c r="K99" i="31"/>
  <c r="J99" i="31"/>
  <c r="I99" i="31"/>
  <c r="H99" i="31"/>
  <c r="G99" i="31"/>
  <c r="F99" i="31"/>
  <c r="E99" i="31"/>
  <c r="D99" i="31"/>
  <c r="K31" i="31"/>
  <c r="J31" i="31"/>
  <c r="I31" i="31"/>
  <c r="H31" i="31"/>
  <c r="G31" i="31"/>
  <c r="F31" i="31"/>
  <c r="E31" i="31"/>
  <c r="D31" i="31"/>
  <c r="K98" i="31"/>
  <c r="J98" i="31"/>
  <c r="I98" i="31"/>
  <c r="H98" i="31"/>
  <c r="G98" i="31"/>
  <c r="F98" i="31"/>
  <c r="E98" i="31"/>
  <c r="D98" i="31"/>
  <c r="K97" i="31"/>
  <c r="J97" i="31"/>
  <c r="I97" i="31"/>
  <c r="H97" i="31"/>
  <c r="G97" i="31"/>
  <c r="F97" i="31"/>
  <c r="E97" i="31"/>
  <c r="D97" i="31"/>
  <c r="K320" i="31"/>
  <c r="J320" i="31"/>
  <c r="I320" i="31"/>
  <c r="H320" i="31"/>
  <c r="G320" i="31"/>
  <c r="F320" i="31"/>
  <c r="E320" i="31"/>
  <c r="D320" i="31"/>
  <c r="K195" i="31"/>
  <c r="J195" i="31"/>
  <c r="I195" i="31"/>
  <c r="H195" i="31"/>
  <c r="G195" i="31"/>
  <c r="F195" i="31"/>
  <c r="E195" i="31"/>
  <c r="D195" i="31"/>
  <c r="K381" i="31"/>
  <c r="J381" i="31"/>
  <c r="I381" i="31"/>
  <c r="H381" i="31"/>
  <c r="G381" i="31"/>
  <c r="F381" i="31"/>
  <c r="E381" i="31"/>
  <c r="D381" i="31"/>
  <c r="K41" i="31"/>
  <c r="J41" i="31"/>
  <c r="I41" i="31"/>
  <c r="H41" i="31"/>
  <c r="G41" i="31"/>
  <c r="F41" i="31"/>
  <c r="E41" i="31"/>
  <c r="D41" i="31"/>
  <c r="K246" i="31"/>
  <c r="J246" i="31"/>
  <c r="I246" i="31"/>
  <c r="H246" i="31"/>
  <c r="G246" i="31"/>
  <c r="F246" i="31"/>
  <c r="E246" i="31"/>
  <c r="D246" i="31"/>
  <c r="K93" i="31"/>
  <c r="J93" i="31"/>
  <c r="I93" i="31"/>
  <c r="H93" i="31"/>
  <c r="G93" i="31"/>
  <c r="F93" i="31"/>
  <c r="E93" i="31"/>
  <c r="D93" i="31"/>
  <c r="K128" i="31"/>
  <c r="J128" i="31"/>
  <c r="I128" i="31"/>
  <c r="H128" i="31"/>
  <c r="G128" i="31"/>
  <c r="F128" i="31"/>
  <c r="E128" i="31"/>
  <c r="D128" i="31"/>
  <c r="K410" i="31"/>
  <c r="J410" i="31"/>
  <c r="I410" i="31"/>
  <c r="H410" i="31"/>
  <c r="G410" i="31"/>
  <c r="F410" i="31"/>
  <c r="E410" i="31"/>
  <c r="D410" i="31"/>
  <c r="K37" i="31"/>
  <c r="J37" i="31"/>
  <c r="I37" i="31"/>
  <c r="H37" i="31"/>
  <c r="G37" i="31"/>
  <c r="F37" i="31"/>
  <c r="E37" i="31"/>
  <c r="D37" i="31"/>
  <c r="K92" i="31"/>
  <c r="J92" i="31"/>
  <c r="I92" i="31"/>
  <c r="H92" i="31"/>
  <c r="G92" i="31"/>
  <c r="F92" i="31"/>
  <c r="E92" i="31"/>
  <c r="D92" i="31"/>
  <c r="K218" i="31"/>
  <c r="J218" i="31"/>
  <c r="I218" i="31"/>
  <c r="H218" i="31"/>
  <c r="G218" i="31"/>
  <c r="F218" i="31"/>
  <c r="E218" i="31"/>
  <c r="D218" i="31"/>
  <c r="K179" i="31"/>
  <c r="J179" i="31"/>
  <c r="I179" i="31"/>
  <c r="H179" i="31"/>
  <c r="G179" i="31"/>
  <c r="F179" i="31"/>
  <c r="E179" i="31"/>
  <c r="D179" i="31"/>
  <c r="K63" i="31"/>
  <c r="J63" i="31"/>
  <c r="I63" i="31"/>
  <c r="H63" i="31"/>
  <c r="G63" i="31"/>
  <c r="F63" i="31"/>
  <c r="E63" i="31"/>
  <c r="D63" i="31"/>
  <c r="K389" i="31"/>
  <c r="J389" i="31"/>
  <c r="I389" i="31"/>
  <c r="H389" i="31"/>
  <c r="G389" i="31"/>
  <c r="F389" i="31"/>
  <c r="E389" i="31"/>
  <c r="D389" i="31"/>
  <c r="K293" i="31"/>
  <c r="J293" i="31"/>
  <c r="I293" i="31"/>
  <c r="H293" i="31"/>
  <c r="G293" i="31"/>
  <c r="F293" i="31"/>
  <c r="E293" i="31"/>
  <c r="D293" i="31"/>
  <c r="K403" i="31"/>
  <c r="J403" i="31"/>
  <c r="I403" i="31"/>
  <c r="H403" i="31"/>
  <c r="G403" i="31"/>
  <c r="F403" i="31"/>
  <c r="E403" i="31"/>
  <c r="D403" i="31"/>
  <c r="K91" i="31"/>
  <c r="J91" i="31"/>
  <c r="I91" i="31"/>
  <c r="H91" i="31"/>
  <c r="G91" i="31"/>
  <c r="F91" i="31"/>
  <c r="E91" i="31"/>
  <c r="D91" i="31"/>
  <c r="K40" i="31"/>
  <c r="J40" i="31"/>
  <c r="I40" i="31"/>
  <c r="H40" i="31"/>
  <c r="G40" i="31"/>
  <c r="F40" i="31"/>
  <c r="E40" i="31"/>
  <c r="D40" i="31"/>
  <c r="K4" i="31"/>
  <c r="J4" i="31"/>
  <c r="I4" i="31"/>
  <c r="H4" i="31"/>
  <c r="G4" i="31"/>
  <c r="F4" i="31"/>
  <c r="E4" i="31"/>
  <c r="D4" i="31"/>
  <c r="K30" i="31"/>
  <c r="J30" i="31"/>
  <c r="I30" i="31"/>
  <c r="H30" i="31"/>
  <c r="G30" i="31"/>
  <c r="F30" i="31"/>
  <c r="E30" i="31"/>
  <c r="D30" i="31"/>
  <c r="K242" i="31"/>
  <c r="J242" i="31"/>
  <c r="I242" i="31"/>
  <c r="H242" i="31"/>
  <c r="G242" i="31"/>
  <c r="F242" i="31"/>
  <c r="E242" i="31"/>
  <c r="D242" i="31"/>
  <c r="K88" i="31"/>
  <c r="J88" i="31"/>
  <c r="I88" i="31"/>
  <c r="H88" i="31"/>
  <c r="G88" i="31"/>
  <c r="F88" i="31"/>
  <c r="E88" i="31"/>
  <c r="D88" i="31"/>
  <c r="K5" i="31"/>
  <c r="J5" i="31"/>
  <c r="I5" i="31"/>
  <c r="H5" i="31"/>
  <c r="G5" i="31"/>
  <c r="F5" i="31"/>
  <c r="E5" i="31"/>
  <c r="D5" i="31"/>
  <c r="K208" i="31"/>
  <c r="J208" i="31"/>
  <c r="I208" i="31"/>
  <c r="H208" i="31"/>
  <c r="G208" i="31"/>
  <c r="F208" i="31"/>
  <c r="E208" i="31"/>
  <c r="D208" i="31"/>
  <c r="K353" i="31"/>
  <c r="J353" i="31"/>
  <c r="I353" i="31"/>
  <c r="H353" i="31"/>
  <c r="G353" i="31"/>
  <c r="F353" i="31"/>
  <c r="E353" i="31"/>
  <c r="D353" i="31"/>
  <c r="K3" i="31"/>
  <c r="J3" i="31"/>
  <c r="I3" i="31"/>
  <c r="H3" i="31"/>
  <c r="G3" i="31"/>
  <c r="F3" i="31"/>
  <c r="E3" i="31"/>
  <c r="D3" i="31"/>
  <c r="K25" i="31"/>
  <c r="J25" i="31"/>
  <c r="I25" i="31"/>
  <c r="H25" i="31"/>
  <c r="G25" i="31"/>
  <c r="F25" i="31"/>
  <c r="E25" i="31"/>
  <c r="D25" i="31"/>
  <c r="K84" i="31"/>
  <c r="J84" i="31"/>
  <c r="I84" i="31"/>
  <c r="H84" i="31"/>
  <c r="G84" i="31"/>
  <c r="F84" i="31"/>
  <c r="E84" i="31"/>
  <c r="D84" i="31"/>
  <c r="K82" i="31"/>
  <c r="J82" i="31"/>
  <c r="I82" i="31"/>
  <c r="H82" i="31"/>
  <c r="G82" i="31"/>
  <c r="F82" i="31"/>
  <c r="E82" i="31"/>
  <c r="D82" i="31"/>
  <c r="K370" i="31"/>
  <c r="J370" i="31"/>
  <c r="I370" i="31"/>
  <c r="H370" i="31"/>
  <c r="G370" i="31"/>
  <c r="F370" i="31"/>
  <c r="E370" i="31"/>
  <c r="D370" i="31"/>
  <c r="K330" i="31"/>
  <c r="J330" i="31"/>
  <c r="I330" i="31"/>
  <c r="H330" i="31"/>
  <c r="G330" i="31"/>
  <c r="F330" i="31"/>
  <c r="E330" i="31"/>
  <c r="D330" i="31"/>
  <c r="K255" i="31"/>
  <c r="J255" i="31"/>
  <c r="I255" i="31"/>
  <c r="H255" i="31"/>
  <c r="G255" i="31"/>
  <c r="F255" i="31"/>
  <c r="E255" i="31"/>
  <c r="D255" i="31"/>
  <c r="K7" i="31"/>
  <c r="K12" i="31"/>
  <c r="K8" i="31"/>
  <c r="K29" i="31"/>
  <c r="K28" i="31"/>
  <c r="K55" i="31"/>
  <c r="K62" i="31"/>
  <c r="K67" i="31"/>
  <c r="K79" i="31"/>
  <c r="K197" i="31"/>
  <c r="K127" i="31"/>
  <c r="K133" i="31"/>
  <c r="K161" i="31"/>
  <c r="K147" i="31"/>
  <c r="K136" i="31"/>
  <c r="K202" i="31"/>
  <c r="K144" i="31"/>
  <c r="K108" i="31"/>
  <c r="K90" i="31"/>
  <c r="K188" i="31"/>
  <c r="K87" i="31"/>
  <c r="K210" i="31"/>
  <c r="K219" i="31"/>
  <c r="K220" i="31"/>
  <c r="K221" i="31"/>
  <c r="K223" i="31"/>
  <c r="K226" i="31"/>
  <c r="K232" i="31"/>
  <c r="K239" i="31"/>
  <c r="K281" i="31"/>
  <c r="K300" i="31"/>
  <c r="K250" i="31"/>
  <c r="K279" i="31"/>
  <c r="K270" i="31"/>
  <c r="K292" i="31"/>
  <c r="K284" i="31"/>
  <c r="K280" i="31"/>
  <c r="K285" i="31"/>
  <c r="K271" i="31"/>
  <c r="K289" i="31"/>
  <c r="K264" i="31"/>
  <c r="K301" i="31"/>
  <c r="K272" i="31"/>
  <c r="K283" i="31"/>
  <c r="K278" i="31"/>
  <c r="K304" i="31"/>
  <c r="K253" i="31"/>
  <c r="K314" i="31"/>
  <c r="K323" i="31"/>
  <c r="K333" i="31"/>
  <c r="K335" i="31"/>
  <c r="K336" i="31"/>
  <c r="K349" i="31"/>
  <c r="K357" i="31"/>
  <c r="K358" i="31"/>
  <c r="K364" i="31"/>
  <c r="K363" i="31"/>
  <c r="K365" i="31"/>
  <c r="K371" i="31"/>
  <c r="K367" i="31"/>
  <c r="K378" i="31"/>
  <c r="K391" i="31"/>
  <c r="K404" i="31"/>
  <c r="K409" i="31"/>
  <c r="K414" i="31"/>
  <c r="K415" i="31"/>
  <c r="J7" i="31"/>
  <c r="J12" i="31"/>
  <c r="J8" i="31"/>
  <c r="J29" i="31"/>
  <c r="J28" i="31"/>
  <c r="J55" i="31"/>
  <c r="J62" i="31"/>
  <c r="J67" i="31"/>
  <c r="J79" i="31"/>
  <c r="J197" i="31"/>
  <c r="J127" i="31"/>
  <c r="J133" i="31"/>
  <c r="J161" i="31"/>
  <c r="J147" i="31"/>
  <c r="J136" i="31"/>
  <c r="J202" i="31"/>
  <c r="J144" i="31"/>
  <c r="J108" i="31"/>
  <c r="J90" i="31"/>
  <c r="J188" i="31"/>
  <c r="J87" i="31"/>
  <c r="J210" i="31"/>
  <c r="J219" i="31"/>
  <c r="J220" i="31"/>
  <c r="J221" i="31"/>
  <c r="J223" i="31"/>
  <c r="J226" i="31"/>
  <c r="J232" i="31"/>
  <c r="J239" i="31"/>
  <c r="J281" i="31"/>
  <c r="J300" i="31"/>
  <c r="J250" i="31"/>
  <c r="J279" i="31"/>
  <c r="J270" i="31"/>
  <c r="J292" i="31"/>
  <c r="J284" i="31"/>
  <c r="J280" i="31"/>
  <c r="J285" i="31"/>
  <c r="J271" i="31"/>
  <c r="J289" i="31"/>
  <c r="J264" i="31"/>
  <c r="J301" i="31"/>
  <c r="J272" i="31"/>
  <c r="J283" i="31"/>
  <c r="J278" i="31"/>
  <c r="J304" i="31"/>
  <c r="J253" i="31"/>
  <c r="J314" i="31"/>
  <c r="J323" i="31"/>
  <c r="J333" i="31"/>
  <c r="J335" i="31"/>
  <c r="J336" i="31"/>
  <c r="J349" i="31"/>
  <c r="J357" i="31"/>
  <c r="J358" i="31"/>
  <c r="J364" i="31"/>
  <c r="J363" i="31"/>
  <c r="J365" i="31"/>
  <c r="J371" i="31"/>
  <c r="J367" i="31"/>
  <c r="J378" i="31"/>
  <c r="J391" i="31"/>
  <c r="J404" i="31"/>
  <c r="J409" i="31"/>
  <c r="J414" i="31"/>
  <c r="J415" i="31"/>
  <c r="I7" i="31"/>
  <c r="I12" i="31"/>
  <c r="I8" i="31"/>
  <c r="I29" i="31"/>
  <c r="I28" i="31"/>
  <c r="I55" i="31"/>
  <c r="I62" i="31"/>
  <c r="I67" i="31"/>
  <c r="I79" i="31"/>
  <c r="I197" i="31"/>
  <c r="I127" i="31"/>
  <c r="I133" i="31"/>
  <c r="I161" i="31"/>
  <c r="I147" i="31"/>
  <c r="I136" i="31"/>
  <c r="I202" i="31"/>
  <c r="I144" i="31"/>
  <c r="I108" i="31"/>
  <c r="I90" i="31"/>
  <c r="I188" i="31"/>
  <c r="I87" i="31"/>
  <c r="I210" i="31"/>
  <c r="I219" i="31"/>
  <c r="I220" i="31"/>
  <c r="I221" i="31"/>
  <c r="I223" i="31"/>
  <c r="I226" i="31"/>
  <c r="I232" i="31"/>
  <c r="I239" i="31"/>
  <c r="I281" i="31"/>
  <c r="I300" i="31"/>
  <c r="I250" i="31"/>
  <c r="I279" i="31"/>
  <c r="I270" i="31"/>
  <c r="I292" i="31"/>
  <c r="I284" i="31"/>
  <c r="I280" i="31"/>
  <c r="I285" i="31"/>
  <c r="I271" i="31"/>
  <c r="I289" i="31"/>
  <c r="I264" i="31"/>
  <c r="I301" i="31"/>
  <c r="I272" i="31"/>
  <c r="I283" i="31"/>
  <c r="I278" i="31"/>
  <c r="I304" i="31"/>
  <c r="I253" i="31"/>
  <c r="I314" i="31"/>
  <c r="I323" i="31"/>
  <c r="I333" i="31"/>
  <c r="I335" i="31"/>
  <c r="I336" i="31"/>
  <c r="I349" i="31"/>
  <c r="I357" i="31"/>
  <c r="I358" i="31"/>
  <c r="I364" i="31"/>
  <c r="I363" i="31"/>
  <c r="I365" i="31"/>
  <c r="I371" i="31"/>
  <c r="I367" i="31"/>
  <c r="I378" i="31"/>
  <c r="I391" i="31"/>
  <c r="I404" i="31"/>
  <c r="I409" i="31"/>
  <c r="I414" i="31"/>
  <c r="I415" i="31"/>
  <c r="H7" i="31"/>
  <c r="H12" i="31"/>
  <c r="H8" i="31"/>
  <c r="H29" i="31"/>
  <c r="H28" i="31"/>
  <c r="H55" i="31"/>
  <c r="H62" i="31"/>
  <c r="H67" i="31"/>
  <c r="H79" i="31"/>
  <c r="H197" i="31"/>
  <c r="H127" i="31"/>
  <c r="H133" i="31"/>
  <c r="H161" i="31"/>
  <c r="H147" i="31"/>
  <c r="H136" i="31"/>
  <c r="H202" i="31"/>
  <c r="H144" i="31"/>
  <c r="H108" i="31"/>
  <c r="H90" i="31"/>
  <c r="H188" i="31"/>
  <c r="H87" i="31"/>
  <c r="H210" i="31"/>
  <c r="H219" i="31"/>
  <c r="H220" i="31"/>
  <c r="H221" i="31"/>
  <c r="H223" i="31"/>
  <c r="H226" i="31"/>
  <c r="H232" i="31"/>
  <c r="H239" i="31"/>
  <c r="H281" i="31"/>
  <c r="H300" i="31"/>
  <c r="H250" i="31"/>
  <c r="H279" i="31"/>
  <c r="H270" i="31"/>
  <c r="H292" i="31"/>
  <c r="H284" i="31"/>
  <c r="H280" i="31"/>
  <c r="H285" i="31"/>
  <c r="H271" i="31"/>
  <c r="H289" i="31"/>
  <c r="H264" i="31"/>
  <c r="H301" i="31"/>
  <c r="H272" i="31"/>
  <c r="H283" i="31"/>
  <c r="H278" i="31"/>
  <c r="H304" i="31"/>
  <c r="H253" i="31"/>
  <c r="H314" i="31"/>
  <c r="H323" i="31"/>
  <c r="H333" i="31"/>
  <c r="H335" i="31"/>
  <c r="H336" i="31"/>
  <c r="H349" i="31"/>
  <c r="H357" i="31"/>
  <c r="H358" i="31"/>
  <c r="H364" i="31"/>
  <c r="H363" i="31"/>
  <c r="H365" i="31"/>
  <c r="H371" i="31"/>
  <c r="H367" i="31"/>
  <c r="H378" i="31"/>
  <c r="H391" i="31"/>
  <c r="H404" i="31"/>
  <c r="H409" i="31"/>
  <c r="H414" i="31"/>
  <c r="H415" i="31"/>
  <c r="G7" i="31"/>
  <c r="G12" i="31"/>
  <c r="G8" i="31"/>
  <c r="G29" i="31"/>
  <c r="G28" i="31"/>
  <c r="G55" i="31"/>
  <c r="G62" i="31"/>
  <c r="G67" i="31"/>
  <c r="G79" i="31"/>
  <c r="G197" i="31"/>
  <c r="G127" i="31"/>
  <c r="G133" i="31"/>
  <c r="G161" i="31"/>
  <c r="G147" i="31"/>
  <c r="G136" i="31"/>
  <c r="G202" i="31"/>
  <c r="G144" i="31"/>
  <c r="G108" i="31"/>
  <c r="G90" i="31"/>
  <c r="G188" i="31"/>
  <c r="G87" i="31"/>
  <c r="G210" i="31"/>
  <c r="G219" i="31"/>
  <c r="G220" i="31"/>
  <c r="G221" i="31"/>
  <c r="G223" i="31"/>
  <c r="G226" i="31"/>
  <c r="G232" i="31"/>
  <c r="G239" i="31"/>
  <c r="G281" i="31"/>
  <c r="G300" i="31"/>
  <c r="G250" i="31"/>
  <c r="G279" i="31"/>
  <c r="G270" i="31"/>
  <c r="G292" i="31"/>
  <c r="G284" i="31"/>
  <c r="G280" i="31"/>
  <c r="G285" i="31"/>
  <c r="G271" i="31"/>
  <c r="G289" i="31"/>
  <c r="G264" i="31"/>
  <c r="G301" i="31"/>
  <c r="G272" i="31"/>
  <c r="G283" i="31"/>
  <c r="G278" i="31"/>
  <c r="G304" i="31"/>
  <c r="G253" i="31"/>
  <c r="G314" i="31"/>
  <c r="G323" i="31"/>
  <c r="G333" i="31"/>
  <c r="G335" i="31"/>
  <c r="G336" i="31"/>
  <c r="G349" i="31"/>
  <c r="G357" i="31"/>
  <c r="G358" i="31"/>
  <c r="G364" i="31"/>
  <c r="G363" i="31"/>
  <c r="G365" i="31"/>
  <c r="G371" i="31"/>
  <c r="G367" i="31"/>
  <c r="G378" i="31"/>
  <c r="G391" i="31"/>
  <c r="G404" i="31"/>
  <c r="G409" i="31"/>
  <c r="G414" i="31"/>
  <c r="G415" i="31"/>
  <c r="F7" i="31"/>
  <c r="F12" i="31"/>
  <c r="F8" i="31"/>
  <c r="F29" i="31"/>
  <c r="F28" i="31"/>
  <c r="F55" i="31"/>
  <c r="F62" i="31"/>
  <c r="F67" i="31"/>
  <c r="F79" i="31"/>
  <c r="F197" i="31"/>
  <c r="F127" i="31"/>
  <c r="F133" i="31"/>
  <c r="F161" i="31"/>
  <c r="F147" i="31"/>
  <c r="F136" i="31"/>
  <c r="F202" i="31"/>
  <c r="F144" i="31"/>
  <c r="F108" i="31"/>
  <c r="F90" i="31"/>
  <c r="F188" i="31"/>
  <c r="F87" i="31"/>
  <c r="F210" i="31"/>
  <c r="F219" i="31"/>
  <c r="F220" i="31"/>
  <c r="F221" i="31"/>
  <c r="F223" i="31"/>
  <c r="F226" i="31"/>
  <c r="F232" i="31"/>
  <c r="F239" i="31"/>
  <c r="F281" i="31"/>
  <c r="F300" i="31"/>
  <c r="F250" i="31"/>
  <c r="F279" i="31"/>
  <c r="F270" i="31"/>
  <c r="F292" i="31"/>
  <c r="F284" i="31"/>
  <c r="F280" i="31"/>
  <c r="F285" i="31"/>
  <c r="F271" i="31"/>
  <c r="F289" i="31"/>
  <c r="F264" i="31"/>
  <c r="F301" i="31"/>
  <c r="F272" i="31"/>
  <c r="F283" i="31"/>
  <c r="F278" i="31"/>
  <c r="F304" i="31"/>
  <c r="F253" i="31"/>
  <c r="F314" i="31"/>
  <c r="F323" i="31"/>
  <c r="F333" i="31"/>
  <c r="F335" i="31"/>
  <c r="F336" i="31"/>
  <c r="F349" i="31"/>
  <c r="F357" i="31"/>
  <c r="F358" i="31"/>
  <c r="F364" i="31"/>
  <c r="F363" i="31"/>
  <c r="F365" i="31"/>
  <c r="F371" i="31"/>
  <c r="F367" i="31"/>
  <c r="F378" i="31"/>
  <c r="F391" i="31"/>
  <c r="F404" i="31"/>
  <c r="F409" i="31"/>
  <c r="F414" i="31"/>
  <c r="F415" i="31"/>
  <c r="E7" i="31"/>
  <c r="E12" i="31"/>
  <c r="E8" i="31"/>
  <c r="E29" i="31"/>
  <c r="E28" i="31"/>
  <c r="E55" i="31"/>
  <c r="E62" i="31"/>
  <c r="E67" i="31"/>
  <c r="E79" i="31"/>
  <c r="E197" i="31"/>
  <c r="E127" i="31"/>
  <c r="E133" i="31"/>
  <c r="E161" i="31"/>
  <c r="E147" i="31"/>
  <c r="E136" i="31"/>
  <c r="E202" i="31"/>
  <c r="E144" i="31"/>
  <c r="E108" i="31"/>
  <c r="E90" i="31"/>
  <c r="E188" i="31"/>
  <c r="E87" i="31"/>
  <c r="E210" i="31"/>
  <c r="E219" i="31"/>
  <c r="E220" i="31"/>
  <c r="E221" i="31"/>
  <c r="E223" i="31"/>
  <c r="E226" i="31"/>
  <c r="E232" i="31"/>
  <c r="E239" i="31"/>
  <c r="E281" i="31"/>
  <c r="E300" i="31"/>
  <c r="E250" i="31"/>
  <c r="E279" i="31"/>
  <c r="E270" i="31"/>
  <c r="E292" i="31"/>
  <c r="E284" i="31"/>
  <c r="E280" i="31"/>
  <c r="E285" i="31"/>
  <c r="E271" i="31"/>
  <c r="E289" i="31"/>
  <c r="E264" i="31"/>
  <c r="E301" i="31"/>
  <c r="E272" i="31"/>
  <c r="E283" i="31"/>
  <c r="E278" i="31"/>
  <c r="E304" i="31"/>
  <c r="E253" i="31"/>
  <c r="E314" i="31"/>
  <c r="E323" i="31"/>
  <c r="E333" i="31"/>
  <c r="E335" i="31"/>
  <c r="E336" i="31"/>
  <c r="E349" i="31"/>
  <c r="E357" i="31"/>
  <c r="E358" i="31"/>
  <c r="E364" i="31"/>
  <c r="E363" i="31"/>
  <c r="E365" i="31"/>
  <c r="E371" i="31"/>
  <c r="E367" i="31"/>
  <c r="E378" i="31"/>
  <c r="E391" i="31"/>
  <c r="E404" i="31"/>
  <c r="E409" i="31"/>
  <c r="E414" i="31"/>
  <c r="E415" i="31"/>
  <c r="D7" i="31"/>
  <c r="D12" i="31"/>
  <c r="D8" i="31"/>
  <c r="D29" i="31"/>
  <c r="D28" i="31"/>
  <c r="D55" i="31"/>
  <c r="D62" i="31"/>
  <c r="D67" i="31"/>
  <c r="D79" i="31"/>
  <c r="D197" i="31"/>
  <c r="D127" i="31"/>
  <c r="D133" i="31"/>
  <c r="D161" i="31"/>
  <c r="D147" i="31"/>
  <c r="D136" i="31"/>
  <c r="D202" i="31"/>
  <c r="D144" i="31"/>
  <c r="D108" i="31"/>
  <c r="D90" i="31"/>
  <c r="D188" i="31"/>
  <c r="D87" i="31"/>
  <c r="D210" i="31"/>
  <c r="D219" i="31"/>
  <c r="D220" i="31"/>
  <c r="D221" i="31"/>
  <c r="D223" i="31"/>
  <c r="D226" i="31"/>
  <c r="D232" i="31"/>
  <c r="D239" i="31"/>
  <c r="D281" i="31"/>
  <c r="D300" i="31"/>
  <c r="D250" i="31"/>
  <c r="D279" i="31"/>
  <c r="D270" i="31"/>
  <c r="D292" i="31"/>
  <c r="D284" i="31"/>
  <c r="D280" i="31"/>
  <c r="D285" i="31"/>
  <c r="D271" i="31"/>
  <c r="D289" i="31"/>
  <c r="D264" i="31"/>
  <c r="D301" i="31"/>
  <c r="D272" i="31"/>
  <c r="D283" i="31"/>
  <c r="D278" i="31"/>
  <c r="D304" i="31"/>
  <c r="D253" i="31"/>
  <c r="D314" i="31"/>
  <c r="D323" i="31"/>
  <c r="D333" i="31"/>
  <c r="D335" i="31"/>
  <c r="D336" i="31"/>
  <c r="D349" i="31"/>
  <c r="D357" i="31"/>
  <c r="D358" i="31"/>
  <c r="D364" i="31"/>
  <c r="D363" i="31"/>
  <c r="D365" i="31"/>
  <c r="D371" i="31"/>
  <c r="D367" i="31"/>
  <c r="D378" i="31"/>
  <c r="D391" i="31"/>
  <c r="D404" i="31"/>
  <c r="D409" i="31"/>
  <c r="D414" i="31"/>
  <c r="D415" i="31"/>
  <c r="B7" i="31"/>
  <c r="B12" i="31"/>
  <c r="B8" i="31"/>
  <c r="B29" i="31"/>
  <c r="B28" i="31"/>
  <c r="B55" i="31"/>
  <c r="B62" i="31"/>
  <c r="B67" i="31"/>
  <c r="B79" i="31"/>
  <c r="B197" i="31"/>
  <c r="B127" i="31"/>
  <c r="B133" i="31"/>
  <c r="B161" i="31"/>
  <c r="B147" i="31"/>
  <c r="B136" i="31"/>
  <c r="B202" i="31"/>
  <c r="B144" i="31"/>
  <c r="B108" i="31"/>
  <c r="B90" i="31"/>
  <c r="B188" i="31"/>
  <c r="B87" i="31"/>
  <c r="B210" i="31"/>
  <c r="B219" i="31"/>
  <c r="B220" i="31"/>
  <c r="B221" i="31"/>
  <c r="B223" i="31"/>
  <c r="B226" i="31"/>
  <c r="B232" i="31"/>
  <c r="B239" i="31"/>
  <c r="B281" i="31"/>
  <c r="B300" i="31"/>
  <c r="B250" i="31"/>
  <c r="B279" i="31"/>
  <c r="B270" i="31"/>
  <c r="B292" i="31"/>
  <c r="B284" i="31"/>
  <c r="B280" i="31"/>
  <c r="B285" i="31"/>
  <c r="B271" i="31"/>
  <c r="B289" i="31"/>
  <c r="B264" i="31"/>
  <c r="B301" i="31"/>
  <c r="B272" i="31"/>
  <c r="B283" i="31"/>
  <c r="B278" i="31"/>
  <c r="B304" i="31"/>
  <c r="B253" i="31"/>
  <c r="B314" i="31"/>
  <c r="B323" i="31"/>
  <c r="B333" i="31"/>
  <c r="B335" i="31"/>
  <c r="B336" i="31"/>
  <c r="B349" i="31"/>
  <c r="B357" i="31"/>
  <c r="B358" i="31"/>
  <c r="B364" i="31"/>
  <c r="B363" i="31"/>
  <c r="B365" i="31"/>
  <c r="B371" i="31"/>
  <c r="B367" i="31"/>
  <c r="B378" i="31"/>
  <c r="B391" i="31"/>
  <c r="B404" i="31"/>
  <c r="B409" i="31"/>
  <c r="B414" i="31"/>
  <c r="B415" i="31"/>
  <c r="B238" i="31"/>
  <c r="B362" i="31"/>
  <c r="B228" i="31"/>
  <c r="B57" i="31"/>
  <c r="B344" i="31"/>
  <c r="B206" i="31"/>
  <c r="B48" i="31"/>
  <c r="B397" i="31"/>
  <c r="B204" i="31"/>
  <c r="B343" i="31"/>
  <c r="B203" i="31"/>
  <c r="B254" i="31"/>
  <c r="B201" i="31"/>
  <c r="B14" i="31"/>
  <c r="B145" i="31"/>
  <c r="B200" i="31"/>
  <c r="B15" i="31"/>
  <c r="B198" i="31"/>
  <c r="B315" i="31"/>
  <c r="B312" i="31"/>
  <c r="B375" i="31"/>
  <c r="B69" i="31"/>
  <c r="B23" i="31"/>
  <c r="B196" i="31"/>
  <c r="B332" i="31"/>
  <c r="B217" i="31"/>
  <c r="B216" i="31"/>
  <c r="B234" i="31"/>
  <c r="B417" i="31"/>
  <c r="B151" i="31"/>
  <c r="B342" i="31"/>
  <c r="B227" i="31"/>
  <c r="B276" i="31"/>
  <c r="B83" i="31"/>
  <c r="B380" i="31"/>
  <c r="B374" i="31"/>
  <c r="B339" i="31"/>
  <c r="B337" i="31"/>
  <c r="B299" i="31"/>
  <c r="B18" i="31"/>
  <c r="B408" i="31"/>
  <c r="B352" i="31"/>
  <c r="B193" i="31"/>
  <c r="B298" i="31"/>
  <c r="B115" i="31"/>
  <c r="B386" i="31"/>
  <c r="B24" i="31"/>
  <c r="B338" i="31"/>
  <c r="B149" i="31"/>
  <c r="B27" i="31"/>
  <c r="B156" i="31"/>
  <c r="B192" i="31"/>
  <c r="B191" i="31"/>
  <c r="B189" i="31"/>
  <c r="B296" i="31"/>
  <c r="B56" i="31"/>
  <c r="B185" i="31"/>
  <c r="B406" i="31"/>
  <c r="B295" i="31"/>
  <c r="B383" i="31"/>
  <c r="B411" i="31"/>
  <c r="B205" i="31"/>
  <c r="B172" i="31"/>
  <c r="B262" i="31"/>
  <c r="B183" i="31"/>
  <c r="B94" i="31"/>
  <c r="B182" i="31"/>
  <c r="B297" i="31"/>
  <c r="B70" i="31"/>
  <c r="B377" i="31"/>
  <c r="B181" i="31"/>
  <c r="B388" i="31"/>
  <c r="B392" i="31"/>
  <c r="B405" i="31"/>
  <c r="B114" i="31"/>
  <c r="B157" i="31"/>
  <c r="B382" i="31"/>
  <c r="B245" i="31"/>
  <c r="B373" i="31"/>
  <c r="B53" i="31"/>
  <c r="B129" i="31"/>
  <c r="B178" i="31"/>
  <c r="B113" i="31"/>
  <c r="B214" i="31"/>
  <c r="B76" i="31"/>
  <c r="B177" i="31"/>
  <c r="B9" i="31"/>
  <c r="B412" i="31"/>
  <c r="B176" i="31"/>
  <c r="B164" i="31"/>
  <c r="B175" i="31"/>
  <c r="B174" i="31"/>
  <c r="B103" i="31"/>
  <c r="B21" i="31"/>
  <c r="B122" i="31"/>
  <c r="B294" i="31"/>
  <c r="B224" i="31"/>
  <c r="B173" i="31"/>
  <c r="B33" i="31"/>
  <c r="B171" i="31"/>
  <c r="B351" i="31"/>
  <c r="B273" i="31"/>
  <c r="B125" i="31"/>
  <c r="B290" i="31"/>
  <c r="B170" i="31"/>
  <c r="B17" i="31"/>
  <c r="B287" i="31"/>
  <c r="B328" i="31"/>
  <c r="B329" i="31"/>
  <c r="B247" i="31"/>
  <c r="B282" i="31"/>
  <c r="B384" i="31"/>
  <c r="B169" i="31"/>
  <c r="B268" i="31"/>
  <c r="B162" i="31"/>
  <c r="B167" i="31"/>
  <c r="B121" i="31"/>
  <c r="B327" i="31"/>
  <c r="B326" i="31"/>
  <c r="B38" i="31"/>
  <c r="B267" i="31"/>
  <c r="B165" i="31"/>
  <c r="B372" i="31"/>
  <c r="B52" i="31"/>
  <c r="B163" i="31"/>
  <c r="B60" i="31"/>
  <c r="B160" i="31"/>
  <c r="B51" i="31"/>
  <c r="B39" i="31"/>
  <c r="B155" i="31"/>
  <c r="B307" i="31"/>
  <c r="B308" i="31"/>
  <c r="B154" i="31"/>
  <c r="B241" i="31"/>
  <c r="B20" i="31"/>
  <c r="B109" i="31"/>
  <c r="B137" i="31"/>
  <c r="B153" i="31"/>
  <c r="B244" i="31"/>
  <c r="B19" i="31"/>
  <c r="B347" i="31"/>
  <c r="B58" i="31"/>
  <c r="B22" i="31"/>
  <c r="B291" i="31"/>
  <c r="B413" i="31"/>
  <c r="B180" i="31"/>
  <c r="B150" i="31"/>
  <c r="B148" i="31"/>
  <c r="B75" i="31"/>
  <c r="B74" i="31"/>
  <c r="B311" i="31"/>
  <c r="B324" i="31"/>
  <c r="B261" i="31"/>
  <c r="B402" i="31"/>
  <c r="B401" i="31"/>
  <c r="B146" i="31"/>
  <c r="B400" i="31"/>
  <c r="B340" i="31"/>
  <c r="B236" i="31"/>
  <c r="B277" i="31"/>
  <c r="B321" i="31"/>
  <c r="B143" i="31"/>
  <c r="B142" i="31"/>
  <c r="B16" i="31"/>
  <c r="B141" i="31"/>
  <c r="B61" i="31"/>
  <c r="B259" i="31"/>
  <c r="B78" i="31"/>
  <c r="B77" i="31"/>
  <c r="B256" i="31"/>
  <c r="B140" i="31"/>
  <c r="B334" i="31"/>
  <c r="B376" i="31"/>
  <c r="B303" i="31"/>
  <c r="B275" i="31"/>
  <c r="B68" i="31"/>
  <c r="B266" i="31"/>
  <c r="B265" i="31"/>
  <c r="B65" i="31"/>
  <c r="B319" i="31"/>
  <c r="B96" i="31"/>
  <c r="B95" i="31"/>
  <c r="B260" i="31"/>
  <c r="B187" i="31"/>
  <c r="B233" i="31"/>
  <c r="B152" i="31"/>
  <c r="B86" i="31"/>
  <c r="B139" i="31"/>
  <c r="B138" i="31"/>
  <c r="B89" i="31"/>
  <c r="B341" i="31"/>
  <c r="B215" i="31"/>
  <c r="B310" i="31"/>
  <c r="B325" i="31"/>
  <c r="B166" i="31"/>
  <c r="B360" i="31"/>
  <c r="B359" i="31"/>
  <c r="B225" i="31"/>
  <c r="B64" i="31"/>
  <c r="B135" i="31"/>
  <c r="B134" i="31"/>
  <c r="B399" i="31"/>
  <c r="B184" i="31"/>
  <c r="B49" i="31"/>
  <c r="B263" i="31"/>
  <c r="B269" i="31"/>
  <c r="B354" i="31"/>
  <c r="B132" i="31"/>
  <c r="B385" i="31"/>
  <c r="B131" i="31"/>
  <c r="B207" i="31"/>
  <c r="B130" i="31"/>
  <c r="B274" i="31"/>
  <c r="B72" i="31"/>
  <c r="B190" i="31"/>
  <c r="B54" i="31"/>
  <c r="B13" i="31"/>
  <c r="B235" i="31"/>
  <c r="B361" i="31"/>
  <c r="B212" i="31"/>
  <c r="B213" i="31"/>
  <c r="B288" i="31"/>
  <c r="B211" i="31"/>
  <c r="B34" i="31"/>
  <c r="B81" i="31"/>
  <c r="B80" i="31"/>
  <c r="B350" i="31"/>
  <c r="B243" i="31"/>
  <c r="B85" i="31"/>
  <c r="B316" i="31"/>
  <c r="B209" i="31"/>
  <c r="B369" i="31"/>
  <c r="B26" i="31"/>
  <c r="B302" i="31"/>
  <c r="B126" i="31"/>
  <c r="B104" i="31"/>
  <c r="B47" i="31"/>
  <c r="B71" i="31"/>
  <c r="B240" i="31"/>
  <c r="B123" i="31"/>
  <c r="B50" i="31"/>
  <c r="B168" i="31"/>
  <c r="B331" i="31"/>
  <c r="B305" i="31"/>
  <c r="B407" i="31"/>
  <c r="B222" i="31"/>
  <c r="B257" i="31"/>
  <c r="B43" i="31"/>
  <c r="B231" i="31"/>
  <c r="B120" i="31"/>
  <c r="B368" i="31"/>
  <c r="B119" i="31"/>
  <c r="B118" i="31"/>
  <c r="B59" i="31"/>
  <c r="B36" i="31"/>
  <c r="B117" i="31"/>
  <c r="B116" i="31"/>
  <c r="B258" i="31"/>
  <c r="B6" i="31"/>
  <c r="B46" i="31"/>
  <c r="B66" i="31"/>
  <c r="B309" i="31"/>
  <c r="B107" i="31"/>
  <c r="B348" i="31"/>
  <c r="B346" i="31"/>
  <c r="B390" i="31"/>
  <c r="B73" i="31"/>
  <c r="B35" i="31"/>
  <c r="B199" i="31"/>
  <c r="B398" i="31"/>
  <c r="B186" i="31"/>
  <c r="B356" i="31"/>
  <c r="B112" i="31"/>
  <c r="B355" i="31"/>
  <c r="B229" i="31"/>
  <c r="B11" i="31"/>
  <c r="B313" i="31"/>
  <c r="B249" i="31"/>
  <c r="B286" i="31"/>
  <c r="B110" i="31"/>
  <c r="B106" i="31"/>
  <c r="B306" i="31"/>
  <c r="B416" i="31"/>
  <c r="B45" i="31"/>
  <c r="B105" i="31"/>
  <c r="B194" i="31"/>
  <c r="B387" i="31"/>
  <c r="B111" i="31"/>
  <c r="B366" i="31"/>
  <c r="B10" i="31"/>
  <c r="B237" i="31"/>
  <c r="B230" i="31"/>
  <c r="B345" i="31"/>
  <c r="B102" i="31"/>
  <c r="B379" i="31"/>
  <c r="B44" i="31"/>
  <c r="B124" i="31"/>
  <c r="B248" i="31"/>
  <c r="B101" i="31"/>
  <c r="B100" i="31"/>
  <c r="B42" i="31"/>
  <c r="B99" i="31"/>
  <c r="B31" i="31"/>
  <c r="B98" i="31"/>
  <c r="B97" i="31"/>
  <c r="B320" i="31"/>
  <c r="B195" i="31"/>
  <c r="B381" i="31"/>
  <c r="B322" i="31"/>
  <c r="B41" i="31"/>
  <c r="B246" i="31"/>
  <c r="B93" i="31"/>
  <c r="B128" i="31"/>
  <c r="B410" i="31"/>
  <c r="B37" i="31"/>
  <c r="B92" i="31"/>
  <c r="B218" i="31"/>
  <c r="B179" i="31"/>
  <c r="B63" i="31"/>
  <c r="B389" i="31"/>
  <c r="B293" i="31"/>
  <c r="B403" i="31"/>
  <c r="B91" i="31"/>
  <c r="B40" i="31"/>
  <c r="B4" i="31"/>
  <c r="B30" i="31"/>
  <c r="B242" i="31"/>
  <c r="B88" i="31"/>
  <c r="B5" i="31"/>
  <c r="B208" i="31"/>
  <c r="B353" i="31"/>
  <c r="B3" i="31"/>
  <c r="B25" i="31"/>
  <c r="B84" i="31"/>
  <c r="B82" i="31"/>
  <c r="B370" i="31"/>
  <c r="B330" i="31"/>
  <c r="K2" i="31"/>
  <c r="J2" i="31"/>
  <c r="I2" i="31"/>
  <c r="H2" i="31"/>
  <c r="G2" i="31"/>
  <c r="F2" i="31"/>
  <c r="E2" i="31"/>
  <c r="D2" i="31"/>
  <c r="B2" i="31"/>
  <c r="I13" i="31" l="1"/>
</calcChain>
</file>

<file path=xl/sharedStrings.xml><?xml version="1.0" encoding="utf-8"?>
<sst xmlns="http://schemas.openxmlformats.org/spreadsheetml/2006/main" count="10549" uniqueCount="1740">
  <si>
    <t>EPA Region</t>
  </si>
  <si>
    <t>State</t>
  </si>
  <si>
    <t>City</t>
  </si>
  <si>
    <t>State Brownfields</t>
  </si>
  <si>
    <t>Superfund</t>
  </si>
  <si>
    <t>RCRA</t>
  </si>
  <si>
    <t>Other</t>
  </si>
  <si>
    <t>Private</t>
  </si>
  <si>
    <t>Federal</t>
  </si>
  <si>
    <t>RE Type</t>
  </si>
  <si>
    <t>Solar PV</t>
  </si>
  <si>
    <t>Wind</t>
  </si>
  <si>
    <t>Geothermal</t>
  </si>
  <si>
    <t>Project Capacity (MW)</t>
  </si>
  <si>
    <t>N/A</t>
  </si>
  <si>
    <t>Ownership Type</t>
  </si>
  <si>
    <t>Biomass</t>
  </si>
  <si>
    <t>Landfill?</t>
  </si>
  <si>
    <t>Clean Harbors</t>
  </si>
  <si>
    <t>NJ</t>
  </si>
  <si>
    <t>Yes</t>
  </si>
  <si>
    <t>No</t>
  </si>
  <si>
    <t>MA</t>
  </si>
  <si>
    <t>OH</t>
  </si>
  <si>
    <t>Dayton</t>
  </si>
  <si>
    <t>Trenton Solar Farm</t>
  </si>
  <si>
    <t>Trenton</t>
  </si>
  <si>
    <t>Site/Project Name</t>
  </si>
  <si>
    <t>PA</t>
  </si>
  <si>
    <t>GA</t>
  </si>
  <si>
    <t>Hickory Ridge Landfill</t>
  </si>
  <si>
    <t>Atlanta</t>
  </si>
  <si>
    <t>AZ</t>
  </si>
  <si>
    <t>Ajo</t>
  </si>
  <si>
    <t>HI</t>
  </si>
  <si>
    <t>Kapolei</t>
  </si>
  <si>
    <t>Canton</t>
  </si>
  <si>
    <t>Fairhaven</t>
  </si>
  <si>
    <t>Greenfield</t>
  </si>
  <si>
    <t>Linden Solar Farm</t>
  </si>
  <si>
    <t>Linden</t>
  </si>
  <si>
    <t>Stafford Twp</t>
  </si>
  <si>
    <t>Landfill</t>
  </si>
  <si>
    <t>Scituate</t>
  </si>
  <si>
    <t>Scituate Landfill</t>
  </si>
  <si>
    <t>Camp Pendleton Landfill</t>
  </si>
  <si>
    <t>CA</t>
  </si>
  <si>
    <t>Camp Pendleton</t>
  </si>
  <si>
    <t>NY</t>
  </si>
  <si>
    <t>RI</t>
  </si>
  <si>
    <t>East Providence</t>
  </si>
  <si>
    <t>Westfield Landfill</t>
  </si>
  <si>
    <t>Westfield</t>
  </si>
  <si>
    <t>Chevron Questa Project</t>
  </si>
  <si>
    <t>NM</t>
  </si>
  <si>
    <t>Questa</t>
  </si>
  <si>
    <t>Newark</t>
  </si>
  <si>
    <t>IL</t>
  </si>
  <si>
    <t>Ontario</t>
  </si>
  <si>
    <t>TX</t>
  </si>
  <si>
    <t>San Antonio</t>
  </si>
  <si>
    <t>Tessman Road Municipal Solid Waste Landfill</t>
  </si>
  <si>
    <t>Brick Township Landfill</t>
  </si>
  <si>
    <t>Brick Township</t>
  </si>
  <si>
    <t>Evergreen Packaging Landfill</t>
  </si>
  <si>
    <t>NC</t>
  </si>
  <si>
    <t>Kapolei Sustainable Energy Park</t>
  </si>
  <si>
    <t>Madison County Agriculture and Renewable Energy Park</t>
  </si>
  <si>
    <t>Riverside</t>
  </si>
  <si>
    <t>Indian Orchard Solar Facility</t>
  </si>
  <si>
    <t>Springfield</t>
  </si>
  <si>
    <t>Easthampton</t>
  </si>
  <si>
    <t>Dartmouth</t>
  </si>
  <si>
    <t>Pittsfield</t>
  </si>
  <si>
    <t>FL</t>
  </si>
  <si>
    <t>Cottage Street Landfill</t>
  </si>
  <si>
    <t>Sarasota</t>
  </si>
  <si>
    <t>NV</t>
  </si>
  <si>
    <t>CO</t>
  </si>
  <si>
    <t>Raleigh</t>
  </si>
  <si>
    <t>Paulsboro</t>
  </si>
  <si>
    <t>Pennsauken</t>
  </si>
  <si>
    <t>Norton</t>
  </si>
  <si>
    <t>Tequesquite Landfill</t>
  </si>
  <si>
    <t>Refuse Hideaway Landfill</t>
  </si>
  <si>
    <t>WI</t>
  </si>
  <si>
    <t>Dayton Tech Town</t>
  </si>
  <si>
    <t>Elizabeth Mine Superfund Site</t>
  </si>
  <si>
    <t>Unknown</t>
  </si>
  <si>
    <t>WV</t>
  </si>
  <si>
    <t>NH</t>
  </si>
  <si>
    <t>VT</t>
  </si>
  <si>
    <t>Gobnob Wind Turbine Project</t>
  </si>
  <si>
    <t>Exelon City Solar</t>
  </si>
  <si>
    <t>WY</t>
  </si>
  <si>
    <t>Fort Carson</t>
  </si>
  <si>
    <t>New Rifle Mill</t>
  </si>
  <si>
    <t>Belmar Mixed-Use Development</t>
  </si>
  <si>
    <t>Apache Powder</t>
  </si>
  <si>
    <t>Frontier Fertilizer</t>
  </si>
  <si>
    <t>Lawrence Livermore National Laboratory</t>
  </si>
  <si>
    <t>Barnstable</t>
  </si>
  <si>
    <t>Sagamore</t>
  </si>
  <si>
    <t>Oliver Street Landfill</t>
  </si>
  <si>
    <t xml:space="preserve">Russells Mills Road Landfill </t>
  </si>
  <si>
    <t>Norfolk</t>
  </si>
  <si>
    <t>Hill Street Landfill</t>
  </si>
  <si>
    <t>Holbrook</t>
  </si>
  <si>
    <t>Plymouth</t>
  </si>
  <si>
    <t>Bristol</t>
  </si>
  <si>
    <t>Strafford</t>
  </si>
  <si>
    <t>Kearny Landfill</t>
  </si>
  <si>
    <t>Hudson</t>
  </si>
  <si>
    <t>Kearny</t>
  </si>
  <si>
    <t>Paulsboro Terminal Landfill</t>
  </si>
  <si>
    <t>Stafford Park Solar Farm</t>
  </si>
  <si>
    <t>Woodbridge</t>
  </si>
  <si>
    <t>FedEx Ground Distribution Hub</t>
  </si>
  <si>
    <t>Hauppauge</t>
  </si>
  <si>
    <t>NC State University -  Agricultural Pesticide Landfill</t>
  </si>
  <si>
    <t>Camillus</t>
  </si>
  <si>
    <t>Honeywell Water Treatment Plant</t>
  </si>
  <si>
    <t>Casper</t>
  </si>
  <si>
    <t>Chevron Casper Wind Farm</t>
  </si>
  <si>
    <t>Middleton</t>
  </si>
  <si>
    <t>Rifle</t>
  </si>
  <si>
    <t>Benson</t>
  </si>
  <si>
    <t>Davis</t>
  </si>
  <si>
    <t>Maywood</t>
  </si>
  <si>
    <t>Richmond</t>
  </si>
  <si>
    <t>Las Vegas</t>
  </si>
  <si>
    <t>Brockton</t>
  </si>
  <si>
    <t>Chicago</t>
  </si>
  <si>
    <t>Farmersville</t>
  </si>
  <si>
    <t>Silver Lake Solar Photovoltaic Facility</t>
  </si>
  <si>
    <t>Pennsauken Landfill Renewable Energy Park-Solar</t>
  </si>
  <si>
    <t>TN</t>
  </si>
  <si>
    <t>Oak Ridge</t>
  </si>
  <si>
    <t>MD</t>
  </si>
  <si>
    <t>Ellicott City</t>
  </si>
  <si>
    <t>Edgeboro Landfill</t>
  </si>
  <si>
    <t>East Brunswick</t>
  </si>
  <si>
    <t>Aquinnah Landfill</t>
  </si>
  <si>
    <t>Aquinnah</t>
  </si>
  <si>
    <t>Bethel</t>
  </si>
  <si>
    <t>Tisbury Landfill</t>
  </si>
  <si>
    <t>Tisbury</t>
  </si>
  <si>
    <t>Barnstable Landfill</t>
  </si>
  <si>
    <t>VA</t>
  </si>
  <si>
    <t>Cedar Street Landfill</t>
  </si>
  <si>
    <t>Cohasset</t>
  </si>
  <si>
    <t>Esopus</t>
  </si>
  <si>
    <t>Handson Avenue Landfill</t>
  </si>
  <si>
    <t>Egg Harbor</t>
  </si>
  <si>
    <t>Emery Street Landfill</t>
  </si>
  <si>
    <t>Billerica</t>
  </si>
  <si>
    <t>Westport</t>
  </si>
  <si>
    <t>Lancaster Landfill</t>
  </si>
  <si>
    <t>Lancaster</t>
  </si>
  <si>
    <t>CT</t>
  </si>
  <si>
    <t>DE</t>
  </si>
  <si>
    <t>Huntington Avenue Landfill</t>
  </si>
  <si>
    <t>Metheun</t>
  </si>
  <si>
    <t>Prospect Street Landfill</t>
  </si>
  <si>
    <t>Easton</t>
  </si>
  <si>
    <t>Milliken Landfill</t>
  </si>
  <si>
    <t>Owens Corning Landfill</t>
  </si>
  <si>
    <t>Austin</t>
  </si>
  <si>
    <t>Duxbury Landfill</t>
  </si>
  <si>
    <t>Duxbury</t>
  </si>
  <si>
    <t>Dennis</t>
  </si>
  <si>
    <t>Hermitage</t>
  </si>
  <si>
    <t>North Haven Landfill</t>
  </si>
  <si>
    <t>North Haven</t>
  </si>
  <si>
    <t>Livermore</t>
  </si>
  <si>
    <t>Municipal</t>
  </si>
  <si>
    <t>Brockton Brightfield</t>
  </si>
  <si>
    <t>Long Island Solar Farm at Brookhaven National Laboratory</t>
  </si>
  <si>
    <t>Upton</t>
  </si>
  <si>
    <t>Lakewood</t>
  </si>
  <si>
    <t>Worcester</t>
  </si>
  <si>
    <t>Fairfield</t>
  </si>
  <si>
    <t>Ulster</t>
  </si>
  <si>
    <t>Savannah River's Biomass Steam Plant</t>
  </si>
  <si>
    <t>SC</t>
  </si>
  <si>
    <t>Northwood</t>
  </si>
  <si>
    <t>Pilkington North America</t>
  </si>
  <si>
    <t>re_cl_ss_pilkington_oh_draft.docx</t>
  </si>
  <si>
    <t>Lackawanna</t>
  </si>
  <si>
    <t>West County Wastewater District</t>
  </si>
  <si>
    <t>Pemaco Superfund Site</t>
  </si>
  <si>
    <t>Summitville Mine Superfund Site</t>
  </si>
  <si>
    <t>Aerojet General Corporation Superfund Site</t>
  </si>
  <si>
    <t>Sacramento</t>
  </si>
  <si>
    <t>North Providence Landfill</t>
  </si>
  <si>
    <t>North Providence</t>
  </si>
  <si>
    <t>Adams Landfill</t>
  </si>
  <si>
    <t>Agawam</t>
  </si>
  <si>
    <t>Former Grasso Landfill</t>
  </si>
  <si>
    <t>Brewster Landfill</t>
  </si>
  <si>
    <t>Brewster</t>
  </si>
  <si>
    <t>Chatham Landfill</t>
  </si>
  <si>
    <t>Chatham</t>
  </si>
  <si>
    <t>Eastham Landfill</t>
  </si>
  <si>
    <t>Eastham</t>
  </si>
  <si>
    <t>Harwich</t>
  </si>
  <si>
    <t>Harwich Municipal Landfill</t>
  </si>
  <si>
    <t>Haverhill</t>
  </si>
  <si>
    <t>Hull</t>
  </si>
  <si>
    <t>Sylvester Ray Construction &amp; Demolition Debris Landfill</t>
  </si>
  <si>
    <t>Marshfield</t>
  </si>
  <si>
    <t>Pittsfield Municipal Landfill</t>
  </si>
  <si>
    <t>Aiken</t>
  </si>
  <si>
    <t>South Hadley Landfill</t>
  </si>
  <si>
    <t>South Hadley</t>
  </si>
  <si>
    <t>Former Ellicott City Landfill</t>
  </si>
  <si>
    <t>Haywood County</t>
  </si>
  <si>
    <t>Type of Site</t>
  </si>
  <si>
    <t>Landfill Buffer</t>
  </si>
  <si>
    <t>Haverhill Solar Power Project</t>
  </si>
  <si>
    <t>Everett Solar Power Project</t>
  </si>
  <si>
    <t>Revere Solar Power Project</t>
  </si>
  <si>
    <t>Everett</t>
  </si>
  <si>
    <t>Dorchester</t>
  </si>
  <si>
    <t>Dorchester Solar Power Project</t>
  </si>
  <si>
    <t>Revere</t>
  </si>
  <si>
    <t xml:space="preserve">Fischer Properties: Depot Park </t>
  </si>
  <si>
    <t>Completion Date</t>
  </si>
  <si>
    <t>Altus Air Force Base</t>
  </si>
  <si>
    <t>OK</t>
  </si>
  <si>
    <t>Project Type</t>
  </si>
  <si>
    <t>Rooftop</t>
  </si>
  <si>
    <t>Busy Bee's Laundry</t>
  </si>
  <si>
    <t>MO</t>
  </si>
  <si>
    <t>Rolla</t>
  </si>
  <si>
    <t>Crozet Orchard</t>
  </si>
  <si>
    <t>Crozet</t>
  </si>
  <si>
    <t>Hull Wind II</t>
  </si>
  <si>
    <t>Former Ferdula Landfill</t>
  </si>
  <si>
    <t>Frankfurt</t>
  </si>
  <si>
    <t>Former Nebraska Ordnance Plant</t>
  </si>
  <si>
    <t>NE</t>
  </si>
  <si>
    <t>Mead</t>
  </si>
  <si>
    <t>VI</t>
  </si>
  <si>
    <t>St Croix</t>
  </si>
  <si>
    <t>Grove Landfill</t>
  </si>
  <si>
    <t>NASA Jet Propulsion Laboratory (JPL)</t>
  </si>
  <si>
    <t>Pasadena</t>
  </si>
  <si>
    <t>Onsite Use - Green Remediation</t>
  </si>
  <si>
    <t>Onsite Use - General</t>
  </si>
  <si>
    <t>Wholesale Electricity</t>
  </si>
  <si>
    <t>Site Ownership Type</t>
  </si>
  <si>
    <t>Tech City</t>
  </si>
  <si>
    <t>Bee Ridge Landfill / Rothenbach Park</t>
  </si>
  <si>
    <t>Lincoln</t>
  </si>
  <si>
    <t>Altus</t>
  </si>
  <si>
    <t>Volkswagen Chattanooga</t>
  </si>
  <si>
    <t>Chattanooga</t>
  </si>
  <si>
    <t xml:space="preserve">Warren AFB Wind </t>
  </si>
  <si>
    <t>Cheyenne</t>
  </si>
  <si>
    <t>Hackensack</t>
  </si>
  <si>
    <t>Hackensack Solar Farm</t>
  </si>
  <si>
    <t>Greenfield Solar Farm</t>
  </si>
  <si>
    <t>Former Newark Processing Co.</t>
  </si>
  <si>
    <t>RSI Brightfields One</t>
  </si>
  <si>
    <t>Fairhaven Sanitary Landfill (Canton)</t>
  </si>
  <si>
    <t>Evansville Avenue Landfill</t>
  </si>
  <si>
    <t>Meriden</t>
  </si>
  <si>
    <t>Ludlow Landfill</t>
  </si>
  <si>
    <t>Ludlow</t>
  </si>
  <si>
    <t>Charlotte</t>
  </si>
  <si>
    <t>Ajo Solar Project</t>
  </si>
  <si>
    <t>Brownfield</t>
  </si>
  <si>
    <t>Palmer</t>
  </si>
  <si>
    <t>Bridgeport</t>
  </si>
  <si>
    <t>Boulder</t>
  </si>
  <si>
    <t>-</t>
  </si>
  <si>
    <t>Community Owned / Subscription</t>
  </si>
  <si>
    <t>Aurora</t>
  </si>
  <si>
    <t>Bridge Street Landfill</t>
  </si>
  <si>
    <t>MATC PV Evaluation Lab</t>
  </si>
  <si>
    <t>Milwaukee</t>
  </si>
  <si>
    <t>Quaboag Landfill Solar</t>
  </si>
  <si>
    <t>Brookfield</t>
  </si>
  <si>
    <t>Pittsburg</t>
  </si>
  <si>
    <t xml:space="preserve">Emcore Eubank Landfill </t>
  </si>
  <si>
    <t>Albuquerque</t>
  </si>
  <si>
    <t>Waltham Street Landfill</t>
  </si>
  <si>
    <t>Maynard</t>
  </si>
  <si>
    <t>MI</t>
  </si>
  <si>
    <t>Eaton Rapids Landfill</t>
  </si>
  <si>
    <t>Hamlin Township</t>
  </si>
  <si>
    <t>Bristol Demolition Landfill</t>
  </si>
  <si>
    <t>Bernards Twp</t>
  </si>
  <si>
    <t>Weston Landfill</t>
  </si>
  <si>
    <t>Weston</t>
  </si>
  <si>
    <t>Weibel Avenue Landfill</t>
  </si>
  <si>
    <t>Hartford</t>
  </si>
  <si>
    <t>Kingston Landfill (wind)</t>
  </si>
  <si>
    <t>Ravenbrook Farms Landfill</t>
  </si>
  <si>
    <t>Acton Landfill</t>
  </si>
  <si>
    <t>Acton</t>
  </si>
  <si>
    <t>Rutland</t>
  </si>
  <si>
    <t>ME</t>
  </si>
  <si>
    <t>South Brunswick</t>
  </si>
  <si>
    <t>Highland Ave. Landfill</t>
  </si>
  <si>
    <t>South Portland</t>
  </si>
  <si>
    <t>Cumberland</t>
  </si>
  <si>
    <t>Fall River</t>
  </si>
  <si>
    <t>Hartford Turnpike/Shrewsbury Landfill</t>
  </si>
  <si>
    <t>Shrewsbury</t>
  </si>
  <si>
    <t>Sudbury Landfill</t>
  </si>
  <si>
    <t>Sudbury</t>
  </si>
  <si>
    <t>Theophilus Smith Road Landfill</t>
  </si>
  <si>
    <t>Casselman Wind Power Project</t>
  </si>
  <si>
    <t>Windham Solid Waste Management District</t>
  </si>
  <si>
    <t>Brattleboro</t>
  </si>
  <si>
    <t>Howe Street Landfill</t>
  </si>
  <si>
    <t>Ashland</t>
  </si>
  <si>
    <t>Clifton Park Landfill</t>
  </si>
  <si>
    <t>Clifton Park</t>
  </si>
  <si>
    <t>West Park Landfill (Floyd Ackert Rd.)</t>
  </si>
  <si>
    <t>West Nyack Landfill</t>
  </si>
  <si>
    <t>Rockland</t>
  </si>
  <si>
    <t>Clarkstown</t>
  </si>
  <si>
    <t>Concord</t>
  </si>
  <si>
    <t>Philadelphia</t>
  </si>
  <si>
    <t>Summit</t>
  </si>
  <si>
    <t>Fort Detrick</t>
  </si>
  <si>
    <t>Frederick</t>
  </si>
  <si>
    <t>Chilmark Landfill</t>
  </si>
  <si>
    <t>Chilmark</t>
  </si>
  <si>
    <t>Madison County Landfill (Canastota)</t>
  </si>
  <si>
    <t>Canastota</t>
  </si>
  <si>
    <t>Basketville Site</t>
  </si>
  <si>
    <t>Amarillo</t>
  </si>
  <si>
    <t>Salem VA Medical Center Solar</t>
  </si>
  <si>
    <t>Salem</t>
  </si>
  <si>
    <t>New Bedford</t>
  </si>
  <si>
    <t>Kinsley Landfill</t>
  </si>
  <si>
    <t>Deptford Township</t>
  </si>
  <si>
    <t>Amesbury</t>
  </si>
  <si>
    <t>Needham Landfill</t>
  </si>
  <si>
    <t>Needham</t>
  </si>
  <si>
    <t>Glenrock</t>
  </si>
  <si>
    <t>Traverses Summit, Black, and Addison</t>
  </si>
  <si>
    <t>Saratoga Springs</t>
  </si>
  <si>
    <t>Onsite Use - Training</t>
  </si>
  <si>
    <t>Bridgeport Landfill</t>
  </si>
  <si>
    <t>Wilmington</t>
  </si>
  <si>
    <t>Zortman-Landusky Mine</t>
  </si>
  <si>
    <t>MT</t>
  </si>
  <si>
    <t>Newport</t>
  </si>
  <si>
    <t>Salt Lake City Landfill</t>
  </si>
  <si>
    <t>UT</t>
  </si>
  <si>
    <t>Salt Lake City</t>
  </si>
  <si>
    <t>Beech St. Landfill</t>
  </si>
  <si>
    <t>Silver Lake Solar Farm</t>
  </si>
  <si>
    <t>Edison</t>
  </si>
  <si>
    <t>Frey Farm Landfill</t>
  </si>
  <si>
    <t>Conestoga</t>
  </si>
  <si>
    <t>Columbia Ridge Landfill</t>
  </si>
  <si>
    <t>OR</t>
  </si>
  <si>
    <t>Arlington</t>
  </si>
  <si>
    <t>Wood County Landfill</t>
  </si>
  <si>
    <t>Bowling Green</t>
  </si>
  <si>
    <t>Bolton Orchards</t>
  </si>
  <si>
    <t>Bolton</t>
  </si>
  <si>
    <t>Tulsa</t>
  </si>
  <si>
    <t>Guthrie Green</t>
  </si>
  <si>
    <t>Foundation</t>
  </si>
  <si>
    <t>Westford St. Landfill</t>
  </si>
  <si>
    <t>Lowell</t>
  </si>
  <si>
    <t>Townshend Landfill</t>
  </si>
  <si>
    <t>Townshend</t>
  </si>
  <si>
    <t>Stow Brownfield Solar</t>
  </si>
  <si>
    <t>Stow</t>
  </si>
  <si>
    <t>Federal/Municipal</t>
  </si>
  <si>
    <t>Industrial Land Reclaiming Landfill</t>
  </si>
  <si>
    <t>Bethel Town Landfill Solar</t>
  </si>
  <si>
    <t>Reilly Tar &amp; Chemical (Indianapolis)</t>
  </si>
  <si>
    <t>IN</t>
  </si>
  <si>
    <t>Indianapolis</t>
  </si>
  <si>
    <t>Mine Lands</t>
  </si>
  <si>
    <t>Tinton Falls Solar</t>
  </si>
  <si>
    <t>Tinton Falls</t>
  </si>
  <si>
    <t xml:space="preserve">Boxford Landfill </t>
  </si>
  <si>
    <t>Boxford</t>
  </si>
  <si>
    <t>Boulder Cowdery Meadows Solar Array</t>
  </si>
  <si>
    <t>Dave Johnston Mine / Rolling Hills</t>
  </si>
  <si>
    <t>Dave Johnston Mine / Glenrock Wind I</t>
  </si>
  <si>
    <t>Dave Johnston Mine / Glenrock Wind III</t>
  </si>
  <si>
    <t>Former St. Croix Alumina Plant Solar I</t>
  </si>
  <si>
    <t>Norfolk Landfill Phase I</t>
  </si>
  <si>
    <t>Norfolk Landfill Phase II</t>
  </si>
  <si>
    <t>Former St. Croix Alumina Plant Solar II</t>
  </si>
  <si>
    <t>Former St. Croix Alumina Plant Wind II</t>
  </si>
  <si>
    <t>Geothermal w/ solar PV</t>
  </si>
  <si>
    <t>Bethlehem Steel Winds I</t>
  </si>
  <si>
    <t>Bethlehem Steel Winds II</t>
  </si>
  <si>
    <t>Binkley Solar Farm</t>
  </si>
  <si>
    <t>Aurora/Arapahoe Solar Array</t>
  </si>
  <si>
    <t>Massachusetts Military Reservation (Otis)</t>
  </si>
  <si>
    <t>Coventry Landfill</t>
  </si>
  <si>
    <t>Coventry</t>
  </si>
  <si>
    <t>Concord Landfill Phase I</t>
  </si>
  <si>
    <t>Re-Solve Superfund Solar</t>
  </si>
  <si>
    <t>Saugus Landfill Solar</t>
  </si>
  <si>
    <t>Saugus</t>
  </si>
  <si>
    <t>Pembroke Landfill Solar</t>
  </si>
  <si>
    <t>Pembroke</t>
  </si>
  <si>
    <t>Marion Landfill Community Solar</t>
  </si>
  <si>
    <t>Williamson Landfill</t>
  </si>
  <si>
    <t>Williamson</t>
  </si>
  <si>
    <t>Hartford VT Landfill Solar</t>
  </si>
  <si>
    <t>Buckeye</t>
  </si>
  <si>
    <t>Pantex Renewable Energy Project (PREP)</t>
  </si>
  <si>
    <t>Woodstock</t>
  </si>
  <si>
    <t>Fridley Plant Solar</t>
  </si>
  <si>
    <t>MN</t>
  </si>
  <si>
    <t>Cloverdale Solar</t>
  </si>
  <si>
    <t>Cloverdale</t>
  </si>
  <si>
    <t>Picatinny Burning Grounds Solar</t>
  </si>
  <si>
    <t>Jefferson and Rockaway Townships</t>
  </si>
  <si>
    <t>York County Landfill Solar</t>
  </si>
  <si>
    <t>Hopewell Township</t>
  </si>
  <si>
    <t>Dreher Pickle Plant</t>
  </si>
  <si>
    <t>Fort Collins</t>
  </si>
  <si>
    <t>Toledo Zoo Solar</t>
  </si>
  <si>
    <t>Toledo</t>
  </si>
  <si>
    <t>Rogers Road Landfill</t>
  </si>
  <si>
    <t>Norwich</t>
  </si>
  <si>
    <t>Hix Bridge Road Landfill</t>
  </si>
  <si>
    <t>Rehoboth</t>
  </si>
  <si>
    <t>North Adams Landfill</t>
  </si>
  <si>
    <t>North Adams</t>
  </si>
  <si>
    <t>Parklands Solar Farm</t>
  </si>
  <si>
    <t>Sullivan's Ledge</t>
  </si>
  <si>
    <t>KY</t>
  </si>
  <si>
    <t>Fort Campbell</t>
  </si>
  <si>
    <t>Bordentown Township</t>
  </si>
  <si>
    <t>Mashpee Landfill Solar</t>
  </si>
  <si>
    <t>Mashpee</t>
  </si>
  <si>
    <t>Derby</t>
  </si>
  <si>
    <t>Regulus Solar Power Plant</t>
  </si>
  <si>
    <t>Braintree Landfill</t>
  </si>
  <si>
    <t>Braintree</t>
  </si>
  <si>
    <t>North Carver</t>
  </si>
  <si>
    <t>Cheshire</t>
  </si>
  <si>
    <t>Hamburg /  Lackawanna</t>
  </si>
  <si>
    <t>Sutter's Landing Landfill Solar</t>
  </si>
  <si>
    <t>Medical Center Company Solar</t>
  </si>
  <si>
    <t>Cleveland</t>
  </si>
  <si>
    <t>Cuyahoga Metropolitan Housing Authority</t>
  </si>
  <si>
    <t>Place Bridge Academy</t>
  </si>
  <si>
    <t>Denver</t>
  </si>
  <si>
    <t>Site Name</t>
  </si>
  <si>
    <t>Site Type</t>
  </si>
  <si>
    <t>RE Capacity (MW)</t>
  </si>
  <si>
    <t>RE Use Type</t>
  </si>
  <si>
    <t>Solar</t>
  </si>
  <si>
    <t>Project expected to save Fort Carson $500,000 in energy costs over the life of its 20-year contract with the utility.</t>
  </si>
  <si>
    <t>Hartford CT Landfill (Solar)</t>
  </si>
  <si>
    <t>McKees Solar Park</t>
  </si>
  <si>
    <t>Milton</t>
  </si>
  <si>
    <t>Stafford</t>
  </si>
  <si>
    <t>Greenwood St. Landfill</t>
  </si>
  <si>
    <t>Simonds Rd. Landfill</t>
  </si>
  <si>
    <t>Williamstown</t>
  </si>
  <si>
    <t>Bagdad Mine Solar</t>
  </si>
  <si>
    <t>Bagdad (census-designated)</t>
  </si>
  <si>
    <t>Northampton Landfill Solar</t>
  </si>
  <si>
    <t>Northampton</t>
  </si>
  <si>
    <t>North Carver Landfill</t>
  </si>
  <si>
    <t>Olean</t>
  </si>
  <si>
    <t>Olean Gateway "Solean"</t>
  </si>
  <si>
    <t>Cheshire Landfill Solar</t>
  </si>
  <si>
    <t>Branford</t>
  </si>
  <si>
    <t>Source(s)</t>
  </si>
  <si>
    <t>Vineyard Power Co-op website, http://www.vineyardpower.com/solar/aquinnah-landfill</t>
  </si>
  <si>
    <t>Bolton Orchards Completes 6 MW Net Metered Solar Project, SolarNovus.com, http://www.solarnovus.com/6mw-ground-mount-solar-project-complete-at-an-orchard_N7203.html</t>
  </si>
  <si>
    <t>Casselman Wind Power Project community brochure, Iberdrola Renewables, http://iberdrolarenewables.us.files.s3.amazonaws.com/pdf/casselman-community-brochure.pdf; Casselman Wind Power project fact sheet, Iberdrola Renewables, http://iberdrolarenewables.us.files.s3.amazonaws.com/pdf/casselman-fact-sheet.pdf</t>
  </si>
  <si>
    <t>Utility Scale Solar at Former Landfill Site, Town of Concord, MA, http://www.concordma.gov/pages/ConcordMA_LightPlant/Landfill%20Solar</t>
  </si>
  <si>
    <t>New Wind Turbines Help Air Force Go Green, U.S. Air Force, http://www.af.mil/News/ArticleDisplay/tabid/223/Article/112200/new-wind-turbines-help-air-force-go-green.aspx</t>
  </si>
  <si>
    <t>Pantex Wind Farm Complete, National Nuclear Security Administration, http://nnsa.energy.gov/mediaroom/pressreleases/prep</t>
  </si>
  <si>
    <t>City of Sacramento City Council Report (3/4/2014), http://sacramento.granicus.com/MetaViewer.php?view_id=22&amp;clip_id=3404&amp;meta_id=412469; Conergy Completes Solar Installation in Sacramento, Integrating Recreation and Wattage, PRNewswire, http://www.prnewswire.com/news-releases/conergy-completes-solar-installation-in-sacramento-integrating-recreation-and-wattage-644470034.html</t>
  </si>
  <si>
    <t>Solar projects abound in Dennis, Wicked Local, http://www.wickedlocal.com/x1740655509/Solar-projects-abound-in-Dennis; VIDEO: Dennis ground-breaking marks Cape's largest solar array, Wicked Local, http://www.wickedlocal.com/x919108590/VIDEO-Dennis-groundbreaking-marks-Cape-s-largest-solar-array; Dennis Solar Farm, Town of Dennis, http://www.town.dennis.ma.us/Pages/DennisMA_DPW/solar</t>
  </si>
  <si>
    <t>Abandoned Mine Lands: A New Legacy, Bureau of Land Management, http://www.blm.gov/pgdata/etc/medialib/blm/wo/MINERALS__REALTY__AND_RESOURCE_PROTECTION_/aml/aml_documents.Par.81686.File.dat/AML_NewLegacy.pdf</t>
  </si>
  <si>
    <t>groSolar case study on Clean Harbors; http://www.grosolar.com/sites/default/files/resources/files/Case_Study_CleanHarbors_0.pdf</t>
  </si>
  <si>
    <t>Princeton Landfill Solar</t>
  </si>
  <si>
    <t>Princeton</t>
  </si>
  <si>
    <t>Highland Wind</t>
  </si>
  <si>
    <t>Highland North Wind</t>
  </si>
  <si>
    <t>Cambria County</t>
  </si>
  <si>
    <t>Highland Wind Farm Fact Sheet, Everpower, http://everpower.com/wp-content/uploads/2014/06/Highland.pdf</t>
  </si>
  <si>
    <t>Approximately $5.5 million in tax revenue to the state, local townships and Forest Hills School District over the life of the project; over $3 million in local goods and services for operation and maintenance over the life of the project</t>
  </si>
  <si>
    <t>Highland North Wind Farm Fact Sheet, Everpower, http://everpower.com/wp-content/uploads/2014/07/Highland-North.pdf</t>
  </si>
  <si>
    <t>Forty West Landfill</t>
  </si>
  <si>
    <t>Falmouth Landfill</t>
  </si>
  <si>
    <t>Falmouth</t>
  </si>
  <si>
    <t>Beacon</t>
  </si>
  <si>
    <t>Emerson Street Landfill</t>
  </si>
  <si>
    <t>Rochester</t>
  </si>
  <si>
    <t>Fairfield Landfill</t>
  </si>
  <si>
    <t>Bellingham</t>
  </si>
  <si>
    <t>Bellingham Landfill Solar</t>
  </si>
  <si>
    <t>Desert Star Solar Plant</t>
  </si>
  <si>
    <t>East Hampton</t>
  </si>
  <si>
    <t>Ulster County Landfill Solar</t>
  </si>
  <si>
    <t>Williamston Landfill</t>
  </si>
  <si>
    <t>Williamston</t>
  </si>
  <si>
    <t>Annapolis Renewable Energy Park</t>
  </si>
  <si>
    <t>Annapolis</t>
  </si>
  <si>
    <t>Western Regional Sanitary Landfill</t>
  </si>
  <si>
    <t>Hood's Mill Landfill</t>
  </si>
  <si>
    <t>Westminster</t>
  </si>
  <si>
    <t>Orlando</t>
  </si>
  <si>
    <t>Charles George Landfill</t>
  </si>
  <si>
    <t>Walpole</t>
  </si>
  <si>
    <t>PSEG Pittsburg Solar Energy Center</t>
  </si>
  <si>
    <t>Beloit Coal Ash Landfill</t>
  </si>
  <si>
    <t>Beloit</t>
  </si>
  <si>
    <t>Validated Source Type/File</t>
  </si>
  <si>
    <t>City or town resource</t>
  </si>
  <si>
    <t>Developer resource</t>
  </si>
  <si>
    <t>Utility resource</t>
  </si>
  <si>
    <t>Site owner resource</t>
  </si>
  <si>
    <t>NOTE: Kurtis Group/other Everpower site has significantly different #s for this project; went with developer info because it seems safer (and the #s are more conservative) http://www.thekurtisgroup.com/dev_everpower/?page_id=43 (plus the site doesn't look "real")</t>
  </si>
  <si>
    <t>Notes</t>
  </si>
  <si>
    <t>City or town resource; developer resource</t>
  </si>
  <si>
    <t>Bakersfield</t>
  </si>
  <si>
    <t>Hagerstown</t>
  </si>
  <si>
    <t>Williamsport</t>
  </si>
  <si>
    <t>Troy</t>
  </si>
  <si>
    <t>Village of Hoosick Falls</t>
  </si>
  <si>
    <t xml:space="preserve">Village of Hoosick Falls, http://www.villageofhoosickfalls.com/Events/solar_ribbon_cutting.html </t>
  </si>
  <si>
    <t>Woburn</t>
  </si>
  <si>
    <t>L&amp;D Landfill</t>
  </si>
  <si>
    <t>Tyngsboro/Dunstable</t>
  </si>
  <si>
    <t>Tonawanda Landfill</t>
  </si>
  <si>
    <t>Tonawanda</t>
  </si>
  <si>
    <t>Burcham Park Landfill</t>
  </si>
  <si>
    <t>East Lansing</t>
  </si>
  <si>
    <t>Patterson</t>
  </si>
  <si>
    <t>Wintergreen Ave. Landfill</t>
  </si>
  <si>
    <t>Hamden</t>
  </si>
  <si>
    <t>Groton Landfill</t>
  </si>
  <si>
    <t>Groton</t>
  </si>
  <si>
    <t>Belfast Landfill</t>
  </si>
  <si>
    <t>Belfast</t>
  </si>
  <si>
    <t>http://bluewave-capital.com/2014/12/new-bedfords-sullivans-ledge-solar-project-receives-award-epa/; http://www.sunedison.com/sites/default/files/file-uploads/resources/sullivans_ledge_091814-Final.pdf; http://3t848o30ike211t7x11nzgxi.wpengine.netdna-cdn.com/mayor/wp-content/uploads/sites/3/2013/pressreleases/2014/12042014_New_Bedfords_Sullivans_Ledge_Solar_Project_Receives_Award_from_EPA.pdf</t>
  </si>
  <si>
    <t>Developer resource, financier resource, city or town resource</t>
  </si>
  <si>
    <t>Qualitative: http://www.town.billerica.ma.us/documentcenter/view/4564, http://town.billerica.ma.us/DocumentCenter/View/3440, and http://cumulis.epa.gov/supercpad/cursites/dsp_ssppSiteData2.cfm?id=0100524</t>
  </si>
  <si>
    <t>Qualitative benefits: City or town resource and EPA resource</t>
  </si>
  <si>
    <t>DuPont Newport</t>
  </si>
  <si>
    <t>City or town resource, Developer resource</t>
  </si>
  <si>
    <t>Resource updated to an article from Brownfields Conference website, written by the developers. The town has updated its website and Web address, so the original link is dead and I can't find a replacement.</t>
  </si>
  <si>
    <t>EPA Success Story, http://www.epa.gov/sites/production/files/2015-04/documents/success_casper_winds.pdf</t>
  </si>
  <si>
    <t>http://yosemite.epa.gov/opa/admpress.nsf/0/877564D39B0769A085257E8B00637EF2</t>
  </si>
  <si>
    <t>http://www.kyocerasolar.com/about-kyocera/kyocera-solar/news/?id=103</t>
  </si>
  <si>
    <t>EERE document at http://www1.eere.energy.gov/solar/pdfs/58088.pdf has a lot of good information about environmental benefits and the PPA, but nothing about cost savings.</t>
  </si>
  <si>
    <t>https://www.bnl.gov/SET/LISF.php; http://www1.eere.energy.gov/solar/pdfs/58088.pdf</t>
  </si>
  <si>
    <t>http://www.ameresco.com/sites/default/files/cs_doe_savannah_river_site.pdf</t>
  </si>
  <si>
    <t>http://www.afcec.af.mil/shared/media/document/AFD-121207-056.pdf</t>
  </si>
  <si>
    <t>http://media.vw.com/release/480/</t>
  </si>
  <si>
    <t>http://easycleanenergy.com/communitysolarprojects.aspx?project=48236340-bcc8-41ea-8b01-28b8e4af0881</t>
  </si>
  <si>
    <t>Quote from Shawn Garvin, EPA Region 3 Administrator, in Tracking Matrix http://www.rivermoorenergy.com/news/EPA_RE-Powering%20Americas_Land_2014.pdf</t>
  </si>
  <si>
    <t>EPA resource</t>
  </si>
  <si>
    <t>City or town resource, EPA resource</t>
  </si>
  <si>
    <t>Citable Source Found?</t>
  </si>
  <si>
    <t>Date Last Updated</t>
  </si>
  <si>
    <t>Rutland Landfill (Stafford Hill)</t>
  </si>
  <si>
    <t>Hoosick Falls Solar Garden</t>
  </si>
  <si>
    <t>New York State's First Solar Landfill Complete, MarketWatch, http://www.marketwatch.com/story/new-york-states-first-solar-landfill-complete-2014-10-29; http://town.clarkstown.ny.us/html/news.asp?id=462</t>
  </si>
  <si>
    <t>http://gov.findrfp.com/docs/18665_Solar_Notice.pdf; http://www.cityofwestfield.org/ArchiveCenter/ViewFile/Item/232; p://www.cityofwestfield.org/ArchiveCenter/ViewFile/Item/143; http://www.citizensenergy.com/news/articles/new-solar-farm-activated-former-westfield-landfill</t>
  </si>
  <si>
    <t>Utility source; EPA Success Story (draft only)</t>
  </si>
  <si>
    <t>https://www9.nationalgridus.com/masselectric/solar/everett.asp</t>
  </si>
  <si>
    <t>Project summary presentation by CVEC (Page 16) http://www.cvecinc.org/library/2010/05/Final-press-event-presentation-4-21-11.pdf and Project highlightsfrom ACE http://americancapitalenergy.com/projects/brewster/</t>
  </si>
  <si>
    <t>Cooperative resource</t>
  </si>
  <si>
    <t>County resource</t>
  </si>
  <si>
    <t>Found a citable qualitative reference but not quantitative</t>
  </si>
  <si>
    <t>Project highlightsfrom ACE http://americancapitalenergy.com/projects/chatham-landfill/</t>
  </si>
  <si>
    <t>CMHA Green Initiatives https://www.cmha.net/aboutus/greeninitiatives.aspx</t>
  </si>
  <si>
    <t>Qualitative: http://renewableenergydevpartners.com/projects/duxbury-landfill-solar-pv-project/atDuxbury enters service agreement for solar farm at capped landfill, WickedLocal.com, http://www.wickedlocal.com/x826304463/Duxbury-enters-service-agreement-for-solar-farm-at-capped-landfill; Town updated on solar project, Duxbury Clipper, http://duxburyclipper.com/index.php?option=com_content&amp;view=article&amp;id=7999:town-updated-on-solar-project&amp;catid=18:duxbury-news&amp;Itemid=226</t>
  </si>
  <si>
    <t>Project summary presentation by CVEC (Page 16) http://www.cvecinc.org/library/2010/05/Final-press-event-presentation-4-21-11.pdf and Project highlightsfrom ACE http://americancapitalenergy.com/projects/eastham-landfill/</t>
  </si>
  <si>
    <t>Factsheet from CPV http://www.cpv-10.org/cms/fileadmin/user_upload/_PDF/Suncore_Eubank_Landfill_Solar_Array_Fact_Sheet.pdf; http://sstp.org/news-item/the-eubank-landfill-solar-array-project</t>
  </si>
  <si>
    <t>The electricity produced by the solar system is expected to save the town approximately $1.5 million over the course of the 30 year contract.</t>
  </si>
  <si>
    <t>Coromal Development news release http://coronaldevelopment.com/fairhaven-landfill-project-is-commissioned/</t>
  </si>
  <si>
    <t>Borrego Solar Projects http://www.borregosolar.com/commercial-solar-systems/methuen-landfill</t>
  </si>
  <si>
    <t>The project is expected to produce more than 100% of the electricity consumed by the municipal electric load of the Town of Kingston.</t>
  </si>
  <si>
    <t>Kingston Wind Independence https://sites.google.com/site/kingstonwindindependence/home</t>
  </si>
  <si>
    <t>Found a citable qualitativereference but not quantitative</t>
  </si>
  <si>
    <t>Borrego Solar Projects http://www.borregosolar.com/commercial-solar-systems/ludlow-landfill</t>
  </si>
  <si>
    <t>ACE Project Highlights http://americancapitalenergy.com/projects/mashpee-landfill/; REDP Highlights http://renewableenergydevpartners.com/projects/mashpee-landfill-solar-facility/</t>
  </si>
  <si>
    <t>MATC Celebrates Photovoltaic Educational Laboratory Groundbreaking http://www.matc.edu/matc_news/2010_PhotovoltaicEducationalFarmGroundbreaking.cfm</t>
  </si>
  <si>
    <t xml:space="preserve">
Qualitative: Washington Gas Energy Systems to Finance, Own and Operate Solar Array on the Quaboag Street Landfill in Brookfield, Massachusetts http://www.wglholdings.com/releasedetail.cfm?ReleaseID=764495
Quantitative: Brookfield celebrates solar array opening at former Quaboag Street landfill, MassLive.com, http://www.masslive.com/news/index.ssf/2013/11/brookfield_celebrates_solar_ar.html</t>
  </si>
  <si>
    <t>System owner resource</t>
  </si>
  <si>
    <t>2.1 MW Anthony Wayne Solar Array Providing Power For The Toledo Zoo, Solar Industry Mag, http://www.solarindustrymag.com/e107_plugins/content/content.php?content.14400#; http://www.gemenergy.info/solar-array-complete-toledo-brownfield/</t>
  </si>
  <si>
    <t>Lowell turns former landfill into lucrative solar venture, Lowell Sun, http://www.lowellsun.com/todaysheadlines/ci_24852844/lowell-turns-former-landfill-into-lucrative-solar-venture; http://www.ameresco.com/press/city-lowell-and-ameresco-are-joined-congresswoman-tsongas-break-ground-new-15-mw-solar</t>
  </si>
  <si>
    <t>Project Profile for Aurora/Arapahoe Community Solar Array 1 http://www.easycleanenergy.com/communitysolarprojects.aspx?project=767f27d3-8425-4432-a009-6fcac1f6acd1</t>
  </si>
  <si>
    <t>There is a second array, the information here is just for the first one http://www.easycleanenergy.com/communitysolarprojects.aspx?project=18cbcef9-3916-4a99-8965-a3385050b6e3</t>
  </si>
  <si>
    <t>Bagdad Solar  http://www.duke-energy.com/commercial-renewables/bagdad-solar.asp</t>
  </si>
  <si>
    <t>200kW Ground Mount Municipal Solar Farm - Bristol, TN http://www.yourecoenergy.com/portfolio/bristol-landfill-project/
Solar Case Study Bristol, TN http://www.bristoltn.org/DocumentCenter/Home/View/4349</t>
  </si>
  <si>
    <t>Developer source; City source (Federally funded source)</t>
  </si>
  <si>
    <t>Cenergy Power and Greenleaf-TNX successfully commission 1.8MW “Cloverdale Solar” Project on Sonoma County Landfill Site http://cenergypower.com/blog/cenergy-power-greenleaf-tnx-successfully-commission-1-8mw-cloverdale-solar-project-sonoma-county-landfill-site/</t>
  </si>
  <si>
    <t>Project summary http://www.soltage.com/coventry.html</t>
  </si>
  <si>
    <t>OSMRE Mine summary http://www.wrcc.osmre.gov/successStories/WYGlenrock.shtm</t>
  </si>
  <si>
    <t>Over a 30 year period, this system is expected to save approximately 4,000 pounds of sulfur dioxide, 1,800 pounds of nitrous oxide, and 1.8 million pounds of carbon dioxide. This is equivalent to the emissions produced in generating electricity for 260 average household.</t>
  </si>
  <si>
    <t>National Grid Project Summary https://www9.nationalgridus.com/masselectric/solar/dorchester.asp</t>
  </si>
  <si>
    <t>http://citizensenergy.com/agawam-solar</t>
  </si>
  <si>
    <t>https://www.pseg.com/family/pseandg/solar4all/hackensack.jsp</t>
  </si>
  <si>
    <t>http://www.harwich-ma.gov/sites/harwichma/files/file/file/harwich_2014.pdf</t>
  </si>
  <si>
    <t>City or town resource; DOE resource</t>
  </si>
  <si>
    <t>http://www.osti.gov/scitech/servlets/purl/1087083; http://news.harvard.edu/gazette/2006/06.15/09-energy.html; http://energy.gov/sites/prod/files/2013/11/f5/20120918_hull_wind_presentation.pdf</t>
  </si>
  <si>
    <t>No specified dollar value specified for benefits, but the economic qualities and win-win of this installation are interesting (i.e. revenue to the developer for the RECs purchased by Harvard; Harvard's ability to meet REC guidelines; electricity for the town)</t>
  </si>
  <si>
    <t>Quantitative benefits from a non-citable source (news story)</t>
  </si>
  <si>
    <t>https://www.pseg.com/info/media/newsreleases/2010/2010-12-01.jsp</t>
  </si>
  <si>
    <t>Only economic benefit mentioned is "job creation," with no specifics offered. Part of PSE&amp;G's Solar4All.</t>
  </si>
  <si>
    <t>http://cityofnewarkde.us/index.aspx?nid=900</t>
  </si>
  <si>
    <t>Partnered with Case Western Reserve University’s Solar Durability and Lifetime Extension research Center to assist with their research and data collection goals.</t>
  </si>
  <si>
    <t>http://www.mcco.org/About-Us/In-The-News/MCCo-Solar-Generating-Facility.html</t>
  </si>
  <si>
    <t>PSE&amp;G estimates that at the height of construction, there were approximately 100 people onsite working on the project in a range of jobs, including electricians, engineers, heavy equipment operators, ironworkers, laborers, and truck drivers.</t>
  </si>
  <si>
    <t>https://www.pseg.com/info/media/newsreleases/2014/2014-09-24.jsp#.Vt44Ypc3ISk</t>
  </si>
  <si>
    <t>http://www.prnewswire.com/news-releases/ppl-dedicates-renewable-energy-park-in-camden-county-56979302.html</t>
  </si>
  <si>
    <t>No quantified benefits or savings identified. Sale of power to Aluminum Shapes also discussed in a case study by MassDEP http://www.mass.gov/eea/docs/dep/energy/0110ppl.pdf</t>
  </si>
  <si>
    <t>http://kedc.com/regulus-solar-facility-in-kern-county-generating-clean-energy/</t>
  </si>
  <si>
    <t>Located next to an active substation on Railroad Street that has encountered loading issues; solar project is designed to help alleviate this excessive loading.</t>
  </si>
  <si>
    <t>http://williamstanleybp.com/william-stanley/site-1-wmeco/</t>
  </si>
  <si>
    <t>https://www9.nationalgridus.com/masselectric/solar/haverhill.asp</t>
  </si>
  <si>
    <t>http://syncarpha.com/news/2013/8/13/solar-farm-hoping-for-roots-in-stow</t>
  </si>
  <si>
    <t>http://www.prnewswire.com/news-releases/riversides-solar-energy-totals-soar-past-20-megawatt-mark-with-new-sunpower-solar-farm-now-online-300142303.html</t>
  </si>
  <si>
    <t>Site uses a flexible solar cover. Republic and CPS Energy will study and document the results of this installation for use in the deployment of solar energy covers on owned landfills throughout the region.</t>
  </si>
  <si>
    <t>http://www.prnewswire.com/news-releases/republic-services-caps-landfill-with-flexible-solar-cover-61687227.html</t>
  </si>
  <si>
    <t>http://www.tintonfalls.com/content/99/14565.aspx</t>
  </si>
  <si>
    <t>https://www.pseg.com/info/media/newsreleases/2010/2010-08-03b.jsp</t>
  </si>
  <si>
    <t>No specific number of jobs or quantified economic benefit available. Part of PSE&amp;G's Solar4All program, which overall created more than 300 jobs across its sites.</t>
  </si>
  <si>
    <t>Could not find a quantified savings amount; given the cost of the installation, it may be based more on long-term value to the municipal utility than any short-term savings.</t>
  </si>
  <si>
    <t>Data about PPA prices is from a Boston Globe article. The developer resource confirms only that there will be savings; the information is not quantified.</t>
  </si>
  <si>
    <t>http://www.exeloncorp.com/locations/power-plants/exelon-city-solar</t>
  </si>
  <si>
    <t>Few quantified benefits identified.</t>
  </si>
  <si>
    <t>http://www.washco-md.net/public_info/press_release/2015/04/150422_Earth.pdf</t>
  </si>
  <si>
    <t>https://clu-in.org/greenremediation/profiles/aerojetgeneral</t>
  </si>
  <si>
    <t>https://israel.house.gov/media-center/press-releases/rep-israel-supervisor-nolan-councilman-edwards-join-local-companies-to</t>
  </si>
  <si>
    <t>Government resource</t>
  </si>
  <si>
    <t>Citable source is a press release from Rep. Israel, who serves the district in which the installation is located.</t>
  </si>
  <si>
    <t>http://www.northadams-ma.gov/UserFiles/Image/North%20Adams%20Bluewave%20Powerpoint.pdf</t>
  </si>
  <si>
    <t>Financier resource</t>
  </si>
  <si>
    <t>http://www.borregosolar.com/commercial-solar-systems/dartmouth-landfill</t>
  </si>
  <si>
    <t>http://psb.vermont.gov/sites/psb/files/orders/2014/2014-07/8098%20Final%20Order.pdf; http://energizevermont.org/2013/07/rutland-herald-gmp-landfill-solar-farm-could-be-model-for-vt/</t>
  </si>
  <si>
    <t>Government resource; news source</t>
  </si>
  <si>
    <t>The Public Service Board document confirms that the land will be leased but does not specify the amount or terms; could not find a citable document for that information. News source features the amount and terms of the lease.</t>
  </si>
  <si>
    <t>Noted qualitative benefit is the only economic related benefit to be found; no specifics about the potential savings or the net metering price seem to be available</t>
  </si>
  <si>
    <t>http://www.revisionenergy.com/belfast-kicks-off-the-new-year-with-more-solar-power/</t>
  </si>
  <si>
    <t>http://www.depotpark.com/blog/putting-solar-energy-to-work</t>
  </si>
  <si>
    <t>Resource is the Kern Economic Development Corporation.</t>
  </si>
  <si>
    <t>Eastampton, Lumberton, and Mount Holly</t>
  </si>
  <si>
    <t>http://www.prnewswire.com/news-releases/new-pseg-landfill-solar-farm-in-service-300215249.html</t>
  </si>
  <si>
    <t>Hutchinson Landfill</t>
  </si>
  <si>
    <t>Hutchinson</t>
  </si>
  <si>
    <t>http://mnbrownfields.org/wp-content/uploads/2016/02/City-of-Hutchinson-WWTF-MNBrownfield-presentation.pdf</t>
  </si>
  <si>
    <t>System expected to pay for itself in 14-18 years.</t>
  </si>
  <si>
    <t>If the market rate for electricity remains at least one penny per kWh above the fixed contract rate, the predicted cost savings from the landfill solar system totals over $325,000 for the 20 year period (more than $15,000 per year). If the market rate stays at the Town’s average 2013 rate or increases, Acton will save over $1,700,000 over the 20 year period, or $85,000 per year.</t>
  </si>
  <si>
    <t>http://www.acton-ma.gov/documentcenter/view/2867</t>
  </si>
  <si>
    <t>http://www.needhamma.gov/DocumentCenter/View/8947</t>
  </si>
  <si>
    <t>http://soverensolar.com/community-solar-projects/</t>
  </si>
  <si>
    <t>https://www.aps.com/en/ourcompany/aboutus/solar-commitment/Pages/powering-arizona-with-solar-energy.aspx</t>
  </si>
  <si>
    <t>Community solar project - Estimated that customers will receive a 6.9% payback on their solar panels in the first year and an average annual payback of 9.5% over the solar array’s lifetime.</t>
  </si>
  <si>
    <t>http://cleaneasyenergy.com/cecblog/index.php/fort-collins-community-solar-array-doubles-in-size/</t>
  </si>
  <si>
    <t>Fort Campbell Solar Phase Two</t>
  </si>
  <si>
    <t>Fort Campbell Solar Phase One</t>
  </si>
  <si>
    <t>Derby Landfill Solar</t>
  </si>
  <si>
    <t>Palmer Metropolitan Airfield Solar</t>
  </si>
  <si>
    <t>http://www.borregosolar.com/commercial-solar-systems/palmer-metropolitan-airfield</t>
  </si>
  <si>
    <t>http://chilmarkma.gov/Pages/FV1-0001A59E/FV1-00051184/FV1-00053BDB/landfill%20solar%20array%202015%20Annual%20Report.pdf</t>
  </si>
  <si>
    <t>https://www.madisoncounty.ny.gov/sites/default/files/solidwaste/solar_panels_for_website.pdf</t>
  </si>
  <si>
    <t>http://www.usace.army.mil/Media/NewsArchive/StoryArticleView/tabid/232/Article/620946/fort-campbell-solar-arrays-first-phase-plugs-in.aspx</t>
  </si>
  <si>
    <t>Stafford Landfill (CT)</t>
  </si>
  <si>
    <t>Central Texas Veterans Landfill Solar</t>
  </si>
  <si>
    <t>Temple</t>
  </si>
  <si>
    <t>PatterSun NY #2</t>
  </si>
  <si>
    <t>Shirley Landfill</t>
  </si>
  <si>
    <t>Shirley</t>
  </si>
  <si>
    <t>http://www.derbyct.gov/index.cfm?fuseaction=content.pageDetails&amp;id=63711&amp;typeID=40421</t>
  </si>
  <si>
    <t>Smithtown</t>
  </si>
  <si>
    <t>Chicopee</t>
  </si>
  <si>
    <t>Chicopee Elks Landfill</t>
  </si>
  <si>
    <t>http://citizensenergy.com/chicopee-elks-solar</t>
  </si>
  <si>
    <t>Raffaele Road Solar Project</t>
  </si>
  <si>
    <t>WMECo Selects Springfield Solar Energy Site, Western MA Electric, http://www.businesswire.com/news/home/20110117005705/en/WMECo-Selects-Springfield-Solar-Energy-Site</t>
  </si>
  <si>
    <t>WMECo Celebrates Completion of Largest Solar Facility in New England, Western MA Electric press release, http://www.prnewswire.com/news-releases/wmeco-celebrates-completion-of-largest-solar-facility-in-new-england-135996303.html</t>
  </si>
  <si>
    <t>Solar Farm Under Construction Near East Tennessee Technology Park, Restoration Services, Inc, http://www.rsienv.com/newsroom-1/2015/7/29/solar-farm-under-construction-near-east-tennessee-technology-park</t>
  </si>
  <si>
    <t>Revolution Energy And Dynamic Energy Announce Completion Of 1.6 MWs Solar Project In Massachusetts Including Town Of Fairhaven Landfill, TheStreet.com, http://www.thestreet.com/story/11867999/1/revolution-energy-and-dynamic-energy-announce-completion-of-16-mws-solar-project-in-massachusetts-including-town-of-fairhaven-landfill.html; Fairhaven Landfill Project is Commissioned, CoronoalDevelopment.com, http://coronaldevelopment.com/fairhaven-landfill-project-is-commissioned/</t>
  </si>
  <si>
    <t>Combined with a solar installation on its roof, landfill solar allow the city public safety building to achieve net zero energy.</t>
  </si>
  <si>
    <t>PSE&amp;G used a NJ contractor to build Silver Lake Solar Farm.</t>
  </si>
  <si>
    <t>https://www.pseg.com/info/media/newsreleases/2010/2010-07-08a.jsp</t>
  </si>
  <si>
    <t>Former St. Croix Alumina Plant Wind I</t>
  </si>
  <si>
    <t>Egg Harbor Township</t>
  </si>
  <si>
    <t>Price Landfill</t>
  </si>
  <si>
    <t>Wallingford</t>
  </si>
  <si>
    <t>Lenox Landfill</t>
  </si>
  <si>
    <t>Lenox</t>
  </si>
  <si>
    <t>Lee</t>
  </si>
  <si>
    <t>Stockbridge Landfill</t>
  </si>
  <si>
    <t>Stockbridge</t>
  </si>
  <si>
    <t>Nellis AFB Solar Facility Site I</t>
  </si>
  <si>
    <t>Date Installation Complete</t>
  </si>
  <si>
    <t>Jobs</t>
  </si>
  <si>
    <t>Energy Cost Savings</t>
  </si>
  <si>
    <t>Tax or PILOT Revenue</t>
  </si>
  <si>
    <t>Lease Revenue</t>
  </si>
  <si>
    <t>REC Revenue</t>
  </si>
  <si>
    <t>Environmental (e.g. GHG, number of homes powered)</t>
  </si>
  <si>
    <t>Benefits Found?</t>
  </si>
  <si>
    <t>The use of solar and wind energy to power cleanup reduces the 30-year groundwater cleanup cost from $25 million to approximately $2.5 million.  The cost of solar PV system and windmill pump is three times less expensive than the cost to run power lines and pay for electricity at remote areas of the site.</t>
  </si>
  <si>
    <t>X</t>
  </si>
  <si>
    <t>EPA RE-Powering Case Study, https://www.epa.gov/sites/production/files/2015-04/documents/success_apachepowder_az.pdf</t>
  </si>
  <si>
    <t>Avoids air emissions associated with consumption of grid electricity during soil treatment. Capitalizes on wind intermittency to provide the pulsed effect that is typically effective in venting operations. Recovered $14,000 in capital/installation costs for the wind system within one year due to avoided electricity. Accrues annual O&amp;M costs below $500, in contrast to potential $75,000 for a conventional soil vapor extraction (SVE) system.</t>
  </si>
  <si>
    <t>https://clu-in.org/greenremediation/profiles/formerferdulalandfill</t>
  </si>
  <si>
    <t>Solar to generate 350,000 kWh/year and will power approximately 30% of demand for remediation of the terminal. Reduction of CO2 gases by 571,000 pounds per year.</t>
  </si>
  <si>
    <t>https://brownfieldstsc.org/revtech/pdf/pause_stephen.pdf</t>
  </si>
  <si>
    <r>
      <t xml:space="preserve">Wind turbine provides sufficient renewable energy for continued trichloroethene removal and explosives destruction by the aboveground treatment system during grid inter-tie operation. </t>
    </r>
    <r>
      <rPr>
        <b/>
        <sz val="10"/>
        <rFont val="Calibri"/>
        <family val="2"/>
        <scheme val="minor"/>
      </rPr>
      <t xml:space="preserve">Provides electricity cost savings expected to total more than $40,000 over the next 15 years of treatment, based on an electricity rate of $0.0546/kWh at the time of wind turbine startup. </t>
    </r>
    <r>
      <rPr>
        <sz val="10"/>
        <rFont val="Calibri"/>
        <family val="2"/>
        <scheme val="minor"/>
      </rPr>
      <t xml:space="preserve">Reduces consumption of utility electricity by 26%. Decreases CO2 emissions by 24-32% during off-grid operation of the system's 230-volt submersible pump. Returns surplus electricity to the grid for other consumer use. Provides educational opportunities for Missouri University of Science and Technology students evaluating renewable energy, remediation, and electronic system technologies.
</t>
    </r>
  </si>
  <si>
    <t>https://clu-in.org/greenremediation/profiles/formernop</t>
  </si>
  <si>
    <t>http://www.bgohio.org/departments/utilities-department/wind-turbines/</t>
  </si>
  <si>
    <t>Avoided installation of utility lines and associated air emissions from construction equipment (and additional consumption of grid-supplied electricity) by using the PV energy system wherever possible.</t>
  </si>
  <si>
    <t>https://clu-in.org/greenremediation/profiles/grovelandfill</t>
  </si>
  <si>
    <r>
      <t>Combined</t>
    </r>
    <r>
      <rPr>
        <sz val="10"/>
        <rFont val="Calibri"/>
        <family val="2"/>
        <scheme val="minor"/>
      </rPr>
      <t>, Hull Wind I (not on CL) and Hull Wind II produce approximately 11% of the town's electricity. Harvard University purchases 100% of the RECs for Hull Wind II, equal to about $1.5 million in revenue for Hull.</t>
    </r>
  </si>
  <si>
    <t>Relying on an off-grid, 200-watt PV array to power a submersible pump used for recirculation of water through the bioreactor. During initial operations (2003-2005), the system recirculated groundwater at a rate ranging from approximately 600 to 1,650 gallons per day (gpd), at an average of 922 gpd. Use of the onsite solar energy also avoided significant consumption of materials and other resources (including project funds) otherwise needed to connect to the electricity grid.</t>
  </si>
  <si>
    <t>https://clu-in.org/greenremediation/profiles/altusafb</t>
  </si>
  <si>
    <t>Avoids costs and greenhouse gas emissions associated with consumption of grid electricity during the treatment process.</t>
  </si>
  <si>
    <t>https://clu-in.org/greenremediation/profiles/crozetorchard</t>
  </si>
  <si>
    <t>The system saves the USAF an estimated $1 million annually.</t>
  </si>
  <si>
    <t>RE on CL Success Story, https://www.epa.gov/sites/production/files/2015-04/documents/success_nellis_nv.pdf</t>
  </si>
  <si>
    <t>Annual electricity cost savings of $2,839.</t>
  </si>
  <si>
    <t xml:space="preserve">RE on CL Success Story, https://www.epa.gov/sites/production/files/2015-04/documents/success_pemaco_ca.pdf </t>
  </si>
  <si>
    <t>The system supplies all the electricity for the parking garages at the shopping mall, which is equivalent to 5% of Belmar’s energy use. A PPA uses RECs in exchange for below-retail electricity rates. The system generates enough energy to power 350 homes.</t>
  </si>
  <si>
    <t>RE on CL Success Story, https://www.epa.gov/sites/production/files/2015-04/documents/success_belmar_co.pdf</t>
  </si>
  <si>
    <t>Expected to generate approximately $245,000 in direct economic benefit to region annually, through combo of taxes, easement payments, and direct landowner payments. Up to 150 construction jobs created.</t>
  </si>
  <si>
    <t>RE on CL Success Story, https://www.epa.gov/sites/production/files/2015-04/documents/success_fortcarson_co.pdf</t>
  </si>
  <si>
    <t>All power from the installation sold to Aluminum Shapes aluminum company.</t>
  </si>
  <si>
    <t>Energy savings of more than $34.4 million annually. Created more than 27 full-time jobs on-site, with over 600,000 hours of construction and operational labor in construction period (30 months).</t>
  </si>
  <si>
    <t xml:space="preserve">West County Wastewater District will purchase energy at a fixed price over the next 20 years, providing a cost-saving. PG&amp;E's Self Generation Incentive Program mitigated project cost.  The PV system is estimated to produce 30% of the wastewater facility’s electricity needs. </t>
  </si>
  <si>
    <t>RE on CL Success Story, https://www.epa.gov/sites/production/files/2015-04/documents/success_westcounty_ca.pdf</t>
  </si>
  <si>
    <t>Created approximately 20 construction jobs, 1.5 permanent jobs.</t>
  </si>
  <si>
    <t>https://cumulis.epa.gov/supercpad/cursites/dsp_ssppSiteData2.cfm?id=0503738#Redev</t>
  </si>
  <si>
    <t>The Rural Electric Convenience Cooperative signed a 20-year lease agreement with the Department of Natural Resources for $1,200 per year.  The system will result in a reduction in GHG emissions of 1,997 tons of carbon dioxide annually.</t>
  </si>
  <si>
    <t>RE-Powering Case study that was not published</t>
  </si>
  <si>
    <t>Case study that was not published</t>
  </si>
  <si>
    <t>They system will generate approximately $4 million in local goods and services for operation and maintenance over the life of the project. Creates $4.5 million in tax revenue to state, local townships and school districts over the life of the project and 9 full-time O&amp;M staff.</t>
  </si>
  <si>
    <t>The self-powered solar treatment units allow ground water treatment at remote areas of the 7,000-acre site without the installation of costly power lines or generators.</t>
  </si>
  <si>
    <t>RE on CL Success Story, https://www.epa.gov/sites/production/files/2015-04/documents/success_lawrencelivermore_ca.pdf</t>
  </si>
  <si>
    <t>RE on CL Success Story, https://www.epa.gov/sites/production/files/2015-04/documents/success_newrifle_co.pdf</t>
  </si>
  <si>
    <t>Expected to save the Air Force more than $11.4 million in energy costs over the 20 years. The annual estimated energy production is approximately $575,000 with a simple payback period of 14 years.</t>
  </si>
  <si>
    <t>The project is anticipated to save more than $10 million in electricity over the cleanup project's 25-year life, due to the lower cost of electricity purchasing established by the PPA.</t>
  </si>
  <si>
    <t>https://www.epa.gov/sites/production/files/2015-10/documents/techtown_repowering_fs.pdf</t>
  </si>
  <si>
    <t>RE-Powering has a draft case study and conducted the interviews in which National Grid noted the tax revenues to the host cities. It was not published</t>
  </si>
  <si>
    <t>During construction, the $60 million project created 200 jobs. The developers sourced much of its labor and building materials from local companies on Chicago's South Side. The system provides permanent work in the areas of operations, maintenance, and security. The project also expands the local tax base and generates revenues from the land lease.</t>
  </si>
  <si>
    <t>The project provides more than 40% of the electricity load for the park during peak hours. That is equivalent to 6,335 barrels of oil, or removing 500 vehicles from the road.</t>
  </si>
  <si>
    <t>Site serves to conduct load switching with neighboring feeders, providing National Grid with additional flexibility in serving customers in this area.</t>
  </si>
  <si>
    <t>The estimated energy savings in the first year of operation is $70,300.  Energy produced at the site will be used to operate the Milwaukee Public Television transmitter that is located at the site. This will be the first public television transmitter in the country that will transition to being neutral to the energy grid. The facility also will serve as a training center for technicians, designers, site assessors, electricians, sales personnel and other professionals in the fields of renewable energy.</t>
  </si>
  <si>
    <t>The solar array generates clean power to offset the needs of the remediation systems. A Madison-based company was hired to install a 44-solar panel array, capable of generating 12,000 kilowatt
hours a year. Energy from the system is then returned to the power grid, and the DNR is credited on its next energy bill.</t>
  </si>
  <si>
    <t>http://dnr.wi.gov/files/PDF/pubs/rr/RR889.pdf</t>
  </si>
  <si>
    <t>http://www9.nationalgridus.com/masselectric/solar/revere.aspa</t>
  </si>
  <si>
    <t>The installation contributes approximately $220,000 of annual property tax revenues to the City of Pittsfield.</t>
  </si>
  <si>
    <t>Creation of green jobs.</t>
  </si>
  <si>
    <t>Half of the approximately 50 construction jobs went to local residents. The electricity generated onsite will be sold to Arizona Public Service (APS) under a 25-year power-purchasing agreement.</t>
  </si>
  <si>
    <t>Firm thrilled with support, progress in Ajo solar project, Ajo Copper News (via SmallTownNews.com), http://smalltownnews.com/article.php?catname=Energy&amp;pub=Ajo%20Copper%20News&amp;aid=87050; http://arraytechinc.com/wp-content/uploads/AM-10-01-AMEC-Ajo-AZ.-AM-10-02-Bagdad-AZ.pdf</t>
  </si>
  <si>
    <t>System installed to produce electricity needed for operating one 400-watt surface-mounted piston pump. Extracted more than 1,800 gallon of groundwater during the first four weeks of operation, at an average rate of 100-160 gallons per day, for ex situ treatment.  The PV system is supplying an energy quantity within the range predicted in the project design phase.</t>
  </si>
  <si>
    <t>https://clu-in.org/greenremediation/profiles/busybeeslaundry</t>
  </si>
  <si>
    <t>The Naval Facilities Engineering Command anticipates the system will save the Marine Corps $336,000 yearly in electricity costs while more than tripling its previous solar energy capacity.</t>
  </si>
  <si>
    <t>The village of Questa has seen economic benefits from the project. Chevron worked with several local companies, adding close to $3 million to the local economy and an additional $2.5 million with other contractors in the New Mexico area.</t>
  </si>
  <si>
    <t>The Sun Shines on Questa Chevron website, https://www.chevron.com/-/media/chevron/shared/documents/NextIssue5.pdf</t>
  </si>
  <si>
    <t>The system reduces  the $250,000 annual electric bill for cleanup by 90%. The revenue from the solar installation will fund continued groundwater treatment.</t>
  </si>
  <si>
    <t>The system offsets up to 5% of the site's annual electricity use for pump and treat system operations, saving energy costs of approximately $1,500 per year.</t>
  </si>
  <si>
    <t xml:space="preserve">RE on CL Success Story - https://www.epa.gov/sites/production/files/2015-04/documents/success_frontierfertilizer_ca.pdf </t>
  </si>
  <si>
    <t xml:space="preserve">Used an estimated 30 skilled craftsman on the job. Solar panels are “Buy America Act” qualified </t>
  </si>
  <si>
    <t xml:space="preserve">The system will produce enough electricity to power between 150 and 250 homes with clean, solar energy. </t>
  </si>
  <si>
    <t>http://www.helixelectric.com/portfolio/kapolei-sustainable-energy-park-ksep/</t>
  </si>
  <si>
    <t>Created construction and permanent jobs (number not specified).</t>
  </si>
  <si>
    <t>Created 200 plus full time equivalent jobs during construction, 2 full-time operational jobs. The system also provides price stability for electricity customers of Long Island Public Authority.</t>
  </si>
  <si>
    <t>https://www.nysaswm.org/pdf/2HICKS.pdf; https://www.madisoncounty.ny.gov/sites/default/files/solidwaste/madison_county_solar_cap_project.pdf</t>
  </si>
  <si>
    <t>County Resource</t>
  </si>
  <si>
    <t>The turbines to offset electrical costs for powering numerous groundwater cleanup systems at the site.</t>
  </si>
  <si>
    <t>https://clu-in.org/greenremediation/profiles/nasajpl</t>
  </si>
  <si>
    <t>Solar array supplies approximately 12% of the R&amp;D center’s power requirements. A feasibility study determined a 2MW system would be built in phases to maximize funding stream and lessen the financial burden through the sale of RECs.</t>
  </si>
  <si>
    <t>RE-Powering has a draft case study for this, it was not published.</t>
  </si>
  <si>
    <t>Hydroelectric plant will generate approximately 145,000 kWh per year – enough to power about 20 households, and prevent 120 metric tons of carbon dioxide from being released into the atmosphere every year.  It is anticipated that the hydroelectric plant will provide 15 to 20% of the electricity needed to operate the existing water treatment plant.</t>
  </si>
  <si>
    <t>https://www.epa.gov/sites/production/files/2015-04/documents/success_summitvillemine_co.pdf</t>
  </si>
  <si>
    <t>Solar generates power for the Binkley's construction recycling operation at the site. Binkley family expects to recoup investment by 2018. First landfill solar installation in TN.</t>
  </si>
  <si>
    <t>Annual Report, http://www.nespower.com/documents/AnnualReport2012.pdf</t>
  </si>
  <si>
    <t>The system is projected to save city $250,000 in first year of operation and created 50 local jobs.</t>
  </si>
  <si>
    <t>http://www.brownfieldsconference.org/en/Article/167/Brownfields_to_Brightfields_in_Greenfield__Permitting_the_First_Solar_Farm_on_a_Closed_Landfill_in_M</t>
  </si>
  <si>
    <t>A geothermal exchange well field circulates water that feeds ground source heat pumps in the neighboring Tulsa Paper Company building and the Hardesty Visual Arts Center, reducing their heating and cooling costs by approximately 60%. Using the innovative Rygan technology, the well field has a capacity of 600 tons of heating and cooling.</t>
  </si>
  <si>
    <t>https://www.guthriegreen.com/about</t>
  </si>
  <si>
    <t>The system was constructed at no cost to city. Borrego leases land for $1 and sells Easthampton electricity.  For the duration of the 10 year PPA term, Easthampton will pay $0.06/kWh and has the option to extend the contract, purchase the solar power installation, or have it removed at year 11. The reduced cost per kWh of energy is estimated to save Easthampton over $1.4 million dollars in 10 years.</t>
  </si>
  <si>
    <t>Borrego Case Study http://www.borregosolar.com/commercial-solar-systems/easthampton-landfill;  Powering up landfill, Boston.com, http://www.boston.com/news/local/massachusetts/articles/2011/10/31/solar_panels_bring_new_life_to_easthampton_landfill/?page=2</t>
  </si>
  <si>
    <t>http://www.astswmo.org/Files/Meetings/2012/2012-SSMS/Presentations/RIBEIRO-Solar.pdf</t>
  </si>
  <si>
    <t>Association Resource</t>
  </si>
  <si>
    <t>Used TN-produced solar panels.</t>
  </si>
  <si>
    <t xml:space="preserve">Electricity generated partially offsets electrical consumption from the adjacent South Hadley Department of Public Works (~50%). </t>
  </si>
  <si>
    <t>https://swana.org/Portals/0/Awards/2012Noms/Landfill_Re-Use_Bronze.pdf</t>
  </si>
  <si>
    <t>Wind turbine offsets some of the $300,000 in annual power costs for long-term water treatment and monitoring at the site.</t>
  </si>
  <si>
    <t>The town is expected to save $1.5M over 30 years. A PPA allows town to avoid costs associated with solar system ownership.</t>
  </si>
  <si>
    <t>Cuyahoga Metropolitan Housing Authority will save several million dollars over the life of the solar panels.</t>
  </si>
  <si>
    <t>Construction created nearly 120 jobs.</t>
  </si>
  <si>
    <t>Makes the nearby, energy-intensive Hood plant more competitive in today’s challenging business environment, while providing new tax revenue to Agawam.</t>
  </si>
  <si>
    <t>Methuen will see nearly $100,000 in energy savings per year by reducing the town's price per kWh by 40%. Under the terms of the PPA, Borrego Solar secured financing for the design, construction, and ongoing maintenance of the solar project, and will sell the power in the form of energy credits through National Grid Utility, produced by the project at $0.085 per kilowatt-hour, roughly $0.06 lower than the current rate.</t>
  </si>
  <si>
    <t xml:space="preserve">Without a capital expenditure from the city or its taxpayers, Ludlow can purchase the energy produced by the solar energy system at a rate of $0.05 per kilowatt-hour, much less than the $0.09 per kilowatt-hour charged by the local utility. Depending on the solar system’s efficiency, the town of Ludlow will save approximately $100,000–$140,000 a year on energy bills. Ludlow signed a 20-year contract to lease 17 acres of the old town landfill. In return for leasing the land, Borrego Solar secured private funds to finance the engineering, procurement, construction, and ongoing maintenance and operation costs associated with the project. </t>
  </si>
  <si>
    <t>http://static.dpsk12.org/gems/sustainability/PlaceBridgeAcademy.pdf</t>
  </si>
  <si>
    <t>The savings generated from the landfill solar energy system are approximately $3 million over the 20-year life of the PPA term.  It generates tax revenue from the solar project as it is constructed within the town limits.</t>
  </si>
  <si>
    <t>RE on CL Success Story, https://www.epa.gov/sites/production/files/2015-04/documents/scituate_landfill_case_study.pdf; personal interviews with Al Bangert (Town of Scituate) and John Hanselman (Brightfields)</t>
  </si>
  <si>
    <t>Provided "hundreds" of highly skilled union and professional jobs during construction.</t>
  </si>
  <si>
    <t>Expected to meet 12.5% of the energy needs of Volkswagen’s Chattanooga manufacturing plant during full production and 100% during non-production periods. Equivalent to avoiding CO2 emissions of nearly 2,000 passenger vehicles per year, or the equivalent amount of electricity needed to power nearly more than 1,000 average American homes annually.</t>
  </si>
  <si>
    <t>Lease payments $2,500 per MW annually.  Electricity generated by the panels goes into the regional grid; in return the utility (NSTAR) provides energy credits to the town.</t>
  </si>
  <si>
    <t>Solar Project Contract, Town of Maynard, http://www.townofmaynard-ma.gov/documents/solar-2011/solar-project-contract.pdf</t>
  </si>
  <si>
    <t>The town has 25-year PPA with NextSun and has locked in a rate of $0.0699/kWh for the first year and 2% increase in annual power rates after that versus original rates of $0.07887/kWh. A land lease will generate revenue of $50,000 per year. The project will save Rockland taxpayers through lower electricity prices, saved tax revenue, and provide a hedge against future energy rate hikes.</t>
  </si>
  <si>
    <t>The Braintree Electric Light Department has an agreement to buy the electricity that the site produces at a competitive rate of 6.5 cents per kilowatt (from Braintree Electric Light Department general manager William Bottiggi). Over the course of a year the project is expected to generate 1,645,000 kilowatt-hours of electricity—enough  to power to more than 200 homes.</t>
  </si>
  <si>
    <t>The project is expected to save town $75,685 in the first year.</t>
  </si>
  <si>
    <t>The township estimates that the solar array will save about $13 million through discounted energy prices over the course of 15 years.</t>
  </si>
  <si>
    <t xml:space="preserve">Estimated to save town $120,446 in the first year and more than $3.5M by the end of the 20-year PPA.  </t>
  </si>
  <si>
    <t>System offsets 60% of town's historical energy usage. In first year of operation, saved town $2,374 from net metering (as of Sept 2015).</t>
  </si>
  <si>
    <t>The Cloverdale project is designed to generate over 2.7 million kilowatt hours of energy annually, the equivalent of more than 6,000,000 pounds of CO2.</t>
  </si>
  <si>
    <t>Total installation (full 2.9 MW) expected to produce 2% of town's electricity needs. Enough energy to provide almost 400 homes with their annual energy needs.</t>
  </si>
  <si>
    <t>Estimated to have brought $22 million of construction revenue to the region.</t>
  </si>
  <si>
    <t>The system should meet 15% of town's electricity needs and save $45,000 per year. The project will generate enough electricity for over 100 homes.</t>
  </si>
  <si>
    <t>"Our old landfill (220 acres) was capped using 50 cubic tons of free soil from the relocation of Rt. 195 thus saving both East Providence and the state from the costs they otherwise would have incurred (Est. at $1,000,000)." Content is from an email submitted by the East Prov Planning Dept to the Redevelopment Institute and forwarded to Adam 7/23/14) - discuss with Marc.</t>
  </si>
  <si>
    <t>Savings from the system are estimated to be $34,010 in first year. The 627 kW array will provide green energy to the Town of Eastham, decreasing their carbon footprint and their utility bills.</t>
  </si>
  <si>
    <t>The project is expected to save the town about $300,000 per year.</t>
  </si>
  <si>
    <t>Powers the recycling building at the landfill.</t>
  </si>
  <si>
    <t>Funding model wherein residential electric users can contribute $50 in return for a $0.01 per kWh rebate on one (1) 100 kilowatt-hour block of power generated from the park per month, which will displace the first 100 kwh of household consumption. Residents can also make outright tax-deductible donations to the park.</t>
  </si>
  <si>
    <t xml:space="preserve">The project will save the town approximately $200,000 annually and nearly $4,500,000 over the course of the 20-year contract. The system will produce the equivalent quantity of electricity consumed by 235 homes in one year.
</t>
  </si>
  <si>
    <t>Borrego Project pagehttp://www.borregosolar.com/videos/solar-energy-system-on-town-of-eastons-landfill, Town of Easton http://www.easton.ma.us/departments/planning_and_community_development/click_here.php</t>
  </si>
  <si>
    <t>Under the 15-year PPA with Indianapolis Power and Light (IPL), developer Hanwha Q CELLS will sell electricity and environmental attributes from Maywood Solar Farm for 15 years. IPL will purchase 100% of the output at a set price ($.020/kWh) and will retain ownership of project RECs. The project created 75-100 jobs during construction and will continue to  have  a  positive  impact  on  the  economy  through  ongoing contracts for equipment and labor with local firms during the 15-35-year operating period of the facility.</t>
  </si>
  <si>
    <t xml:space="preserve">https://semspub.epa.gov/src/document/03/900106 </t>
  </si>
  <si>
    <t>The system is expected to save city $2.7 million over 20 years. Used a local (MA-based) capital firm - BlueWave, for development.</t>
  </si>
  <si>
    <t>Revenue from the power generated for and consumed by residents and businesses, and from lease payments, will be re-invested to fund park preservation and maintenance. Lease payments to city of $15,000 per year.</t>
  </si>
  <si>
    <t>The Dennis-Yarmouth School District and Dennis Water District will share approximately $500,000 to 695,000 in annual savings from installation. The town agrees to purchase the energy at a reduced rate and sell excess to the Dennis-Yarmouth Regional School District and the Dennis Water District at a reduced rate. Clean Focus owns and operates system at no cost to town.</t>
  </si>
  <si>
    <t>The zoo estimates energy savings to be in the range of $200,000. Installation provides power to Toledo Zoo (about 30% of zoo's total electricity needs).</t>
  </si>
  <si>
    <t>The town expects to save about $4M over life of system (30 years).</t>
  </si>
  <si>
    <t>The city is expected to save $1.5-$2.5 million a year, installed at no upfront cost to the city.</t>
  </si>
  <si>
    <t>The system is expected to generate enough power for all town facilities. The town anticipates $27,000 in savings in 2015 and up to $1.5 million in savings over the course of 25 years.</t>
  </si>
  <si>
    <t>https://cumulis.epa.gov/supercpad/cursites/dsp_ssppSiteData2.cfm?id=0301590; http://semspub.epa.gov/src/document/03/2219386</t>
  </si>
  <si>
    <t>The system provides nearly 20% of the electricity load for the city’s 11 municipal buildings. It is expected to generate $21,000 a year and pay for itself within 15 years.</t>
  </si>
  <si>
    <t>Power sold to Chicopee Electric &amp; Light at a discount, saving ratepayers money on their utility bill. Fifty-five jobs created.</t>
  </si>
  <si>
    <t>System produces 3,029 MWh per year.</t>
  </si>
  <si>
    <t>Energy from panels will be used to reduce town's electricity expenses by 15-20% over the next two decades.</t>
  </si>
  <si>
    <t>Estimated $15,000,000 -$20,000,000 of direct and indirect investments were made to the local economy from this project. More than 100 construction jobs.</t>
  </si>
  <si>
    <r>
      <t xml:space="preserve">Across </t>
    </r>
    <r>
      <rPr>
        <b/>
        <sz val="10"/>
        <rFont val="Calibri"/>
        <family val="2"/>
        <scheme val="minor"/>
      </rPr>
      <t>ALL</t>
    </r>
    <r>
      <rPr>
        <sz val="10"/>
        <rFont val="Calibri"/>
        <family val="2"/>
        <scheme val="minor"/>
      </rPr>
      <t xml:space="preserve"> EPGSolar installations (totaling 20 MW), the County will receive more than $375,000 a year in rent and revenue with an estimated $100,000 in energy cost savings.  (For ALL sites in the plan, not just Forty West Landfill.)</t>
    </r>
  </si>
  <si>
    <t>In conjunction with the other structure-mounted installations on village-owned buildings, installation will save the Village $40,000 in the first full year of operation, and over $1,300,000 over 20 years.</t>
  </si>
  <si>
    <t>Used local companies for the installation (tenKSolar, Bloomington-based solar company who supplied the hardware and 975 panels and Hunt Electric - the contractor that installed the panels). Generates 15% of power needed for WWTP (next door).</t>
  </si>
  <si>
    <t>Pattersun NY #1</t>
  </si>
  <si>
    <t>Sells power via remote net metering to Trinity Pawling High School under a long term agreement.</t>
  </si>
  <si>
    <t>http://www.bqenergy.com/projects/; http://www.gflawma.com/files/112339895.pdf</t>
  </si>
  <si>
    <t>The project will contribute to the creation of 1,300 full time equivalent employee years, $6.1M in property taxes and $25.4M in sales generated for the county over 20-year life of project. It is anticipated to provide almost $184 million in revenue to local businesses, governments and households during the first 20 years of operation.</t>
  </si>
  <si>
    <t>http://www.slcgov.com/city-break-ground-solar-farm</t>
  </si>
  <si>
    <t>A 25-year PPA will help Riverside Public Utilities minimize the effect of rising electricity costs.</t>
  </si>
  <si>
    <t>The county will receive more than $375,000 a year in rent and revenue with an estimated $100,000 in energy cost savings. (For ALL sites in the plan, not just Rubble Landfill.)</t>
  </si>
  <si>
    <t>Town of Palmer will receive real and personal property tax revenue of approximately $2 million over the 20-year project term; three public entities – the Town of Leicester, the Town of Spencer, and Worcester State University, will together purchase all of the net metering credits from the energy generated by the project, resulting in millions of dollars in energy savings for these entities over the 20-year term of the energy agreements. Land owner, JenJill LLC of Wilbraham, Mass., which purchased the site and paid for its cleanup, will benefit from the long-term ground lease.</t>
  </si>
  <si>
    <t>https://clu-in.org/greenremediation/profiles/formerscalumina</t>
  </si>
  <si>
    <t>EPA Success Story, https://www.epa.gov/sites/production/files/2015-04/documents/success_steelwinds_ny.pdf</t>
  </si>
  <si>
    <t xml:space="preserve">Created ~150 jobs for site installation and NV Energy upgrades; new substation and distribution lines help provide system redundancy and protect AFB against power vulnerabilities; expected to provide emissions reductions of 27,000 tons annually. </t>
  </si>
  <si>
    <t>AFB Release http://www.tyndall.af.mil/News/tabid/6600/Article/660195/nafb-powered-by-sun-installation-unveils-dods-largest-solar-array.aspx; SunPower Release http://newsroom.sunpower.com/2016-02-16-New-15-Megawatt-Solar-Plant-Operating-At-Nellis-Air-Force-Base</t>
  </si>
  <si>
    <t>Federal Gov source, Developer source</t>
  </si>
  <si>
    <t>Portland</t>
  </si>
  <si>
    <t>Randolph Landfill Solar</t>
  </si>
  <si>
    <t>Randolph</t>
  </si>
  <si>
    <t>Portland Landfill Solar</t>
  </si>
  <si>
    <t>http://www.alliantenergy.com/AboutAlliantEnergy/Newsroom/NewsReleases/207207</t>
  </si>
  <si>
    <t xml:space="preserve">Crane Naval </t>
  </si>
  <si>
    <t>Crane</t>
  </si>
  <si>
    <t>https://www.army.mil/article/170027/massive_detrick_solar_array_only_fraction_of_armys_renewable_energy_capacity</t>
  </si>
  <si>
    <t>Expected to provide nearly $3 million in cost avoidance over the duration of the 25-year electricity purchase agreement the Army has with the project's private developer and owner.</t>
  </si>
  <si>
    <t>Lake Worth Landfill</t>
  </si>
  <si>
    <t>Lake Worth</t>
  </si>
  <si>
    <t>Wilbraham Landfill</t>
  </si>
  <si>
    <t>Wilbraham</t>
  </si>
  <si>
    <t>http://www.masslive.com/news/index.ssf/2016/09/wilbraham_solar_project.html</t>
  </si>
  <si>
    <t>http://www.grotonelectric.org/wp-content/uploads/2016/03/March-2016-Newsletter.pdf</t>
  </si>
  <si>
    <t>Orleans Landfill</t>
  </si>
  <si>
    <t>Rehoboth Landfill (MA)</t>
  </si>
  <si>
    <t>Delta Hills Landfill</t>
  </si>
  <si>
    <t>West Tisbury Landfill</t>
  </si>
  <si>
    <t>West Tisbury</t>
  </si>
  <si>
    <t>Wallkill Landfill</t>
  </si>
  <si>
    <t>Wallkill</t>
  </si>
  <si>
    <t>Travis AFB</t>
  </si>
  <si>
    <t>Near Fairfield</t>
  </si>
  <si>
    <t>Nellis AFB Solar Array II Generating Station</t>
  </si>
  <si>
    <t>http://www.weston.org/760/Solar-Photovoltaic-Panels</t>
  </si>
  <si>
    <t xml:space="preserve">Brings Travis Air Force Base one step closer to shutting down its four groundwater treatment plants that currently cost about $7,000 a month in utilities to operate. </t>
  </si>
  <si>
    <t>http://www.travis.af.mil/News/Commentaries/Display/Article/152653/taking-energy-conservation-and-environmental-cleanup-to-the-next-level</t>
  </si>
  <si>
    <t>http://www.recordonline.com/news/20160624/depew-expect-solar-farm-to-run-this-summer</t>
  </si>
  <si>
    <t>On Public Version?</t>
  </si>
  <si>
    <t>Revenue</t>
  </si>
  <si>
    <t>Environmental</t>
  </si>
  <si>
    <t>Job Creation</t>
  </si>
  <si>
    <t>P</t>
  </si>
  <si>
    <t>Plainville Landfill</t>
  </si>
  <si>
    <t>Plainfille</t>
  </si>
  <si>
    <t>West Boylston Landfill</t>
  </si>
  <si>
    <t>West Boylston</t>
  </si>
  <si>
    <t>Mount Tom Station</t>
  </si>
  <si>
    <t>Holyoke</t>
  </si>
  <si>
    <t>South Burlington Landfill</t>
  </si>
  <si>
    <t>South Burlington</t>
  </si>
  <si>
    <t>Kokomo Solar Park</t>
  </si>
  <si>
    <t>Kokomo</t>
  </si>
  <si>
    <t>Identified Benefit Summary</t>
  </si>
  <si>
    <t>http://www.alterrapower.ca/news/Press-Release/News-Releases/News-Releases-Details/2017/Alterra-Powers-Kokomo-Solar-Project-Begins-Commercial-Operations/default.aspx</t>
  </si>
  <si>
    <t>x</t>
  </si>
  <si>
    <t>Pemberton Township</t>
  </si>
  <si>
    <t>Bernards Township Landfill</t>
  </si>
  <si>
    <t>Norwood Landfill Community Solar</t>
  </si>
  <si>
    <t>Norwood</t>
  </si>
  <si>
    <t>Non-profit</t>
  </si>
  <si>
    <t>Town source (via news story)</t>
  </si>
  <si>
    <t>per Town Superintendent of Sanitation and Waterways, Tom Colello, in an interview on WTNH News http://wtnh.com/2016/05/19/hamdens-solar-solution/ (The minimum of $30k in savings is also in the town's contract with True Green Capital).</t>
  </si>
  <si>
    <t>Fort Dix Landfill Solar</t>
  </si>
  <si>
    <t>https://www.pseg.com/info/media/newsreleases/2017/2017-01-24.jsp#.WKUvgJc3ISk</t>
  </si>
  <si>
    <t>Newtown</t>
  </si>
  <si>
    <t>Dover</t>
  </si>
  <si>
    <t>Woolwich Landfill</t>
  </si>
  <si>
    <t>http://www.bridgeportct.gov/qcontent/NewsFeed.aspx?FeedID=2118</t>
  </si>
  <si>
    <t>Milton Landfill Solar Garden</t>
  </si>
  <si>
    <t>Community solar model allows those who can't otherwise install solar to have access to solar energy; town has signed PPA, which provides energy cost savings.</t>
  </si>
  <si>
    <t>https://www.nhsolargarden.com/community-solar; http://goldengoosecapital.com/largest-landfill-solar-farm-in-new-hampshire/</t>
  </si>
  <si>
    <t>Bedford Solar Farm</t>
  </si>
  <si>
    <t>Bedford</t>
  </si>
  <si>
    <t>http://www.town.boxford.ma.us/Pages/BoxfordMA_News/0252D4AE-000F8513.0/Boxford%20to%20Launch%20New%20Solar%20Farm.pdf</t>
  </si>
  <si>
    <t>https://www.sierracollege.edu/about-us/public-relations/press-releases/2016/12/energy.php</t>
  </si>
  <si>
    <t>WPWMA will be saving $.04 per kWh over what it would otherwise be paying PG&amp;E—savings that are ultimately passed along to landfill ratepayers. More than 25 local students from Sierra College gained hands-on training for solar jobs by designing and installation the system. Solar powers the landfill's LFG power plant.</t>
  </si>
  <si>
    <t>http://www.lakeworth.org/topics/2016/03/24/fullspeed</t>
  </si>
  <si>
    <t>Newtown Landfill Solar</t>
  </si>
  <si>
    <t>Dover Landfill Solar</t>
  </si>
  <si>
    <t>http://www.sbu.edu/about-sbu/news-events/latest-news/news-release/2015/01/15/st.-bonaventure-to-benefit-from-new-solar-power-project-in-olean</t>
  </si>
  <si>
    <t>University (off-taker) source</t>
  </si>
  <si>
    <t>Through arrangement with National Grid and Olean Gateway LLC, St. Bonaventure University will save an estimated $100,000 or more a year on its electric bill based on credits from the solar installation. The solar will also reduce the university's carbon footprint.</t>
  </si>
  <si>
    <t>IA</t>
  </si>
  <si>
    <t>Schaus-Vorhies Solar</t>
  </si>
  <si>
    <t>System will pay for itself within 5-6 years, and cover 100% of the company’s electrical needs on a net-annual bases. Total energy production (over 25 years) will prevent 10,587 metric tons of CO2 from entering the atmosphere, equivalent to about 11 million pounds of coal or 25 million miles driven in a typical passenger car.</t>
  </si>
  <si>
    <t>https://www.idealenergysolar.com/peakperformers/brownfield_solar_conversion/; https://www.idealenergysolar.com/casestudies/schaus-vorhies-manufacturing/</t>
  </si>
  <si>
    <t>Developer source; System owner source</t>
  </si>
  <si>
    <t>Philips Lightolier Wind</t>
  </si>
  <si>
    <t>http://archives.lib.state.ma.us/bitstream/handle/2452/125898/ocn795183245-2012-01-31b.PDF?sequence=1</t>
  </si>
  <si>
    <t>Dubuque</t>
  </si>
  <si>
    <t>New Bedford High School Solar</t>
  </si>
  <si>
    <t>Rising Paper Solar</t>
  </si>
  <si>
    <t>Great Barrington</t>
  </si>
  <si>
    <t>Will produce enough clean energy to power the electrical needs of a local school district and the Town of Great Barrington’s municipal buildings. Net economic benefit of more than $200,000 in just the first year. Project also allows for the preservation of wetlands and riverfront buffers on the site.</t>
  </si>
  <si>
    <t>http://www.mass.gov/ago/news-and-updates/press-releases/2015/2015-06-29-brownfields-agreements.html</t>
  </si>
  <si>
    <t>Cowles Gravel Solar</t>
  </si>
  <si>
    <t>http://www.cityofwestfield.org/AgendaCenter/ViewFile/Minutes/12012015-2138</t>
  </si>
  <si>
    <t>W.R. Grace Solar</t>
  </si>
  <si>
    <t>Acton/Concord</t>
  </si>
  <si>
    <t>Will provide the town more than $700,000 in PILOT revenue over 20 years. Offsets approx. 4,503 metric tons of carbon dioxide per year.</t>
  </si>
  <si>
    <t>http://www.kearsargeenergy.com/kearsarge-concord-ii/; http://www.concordnet.org/DocumentCenter/View/6686; http://www.concordnet.org/DocumentCenter/View/6676</t>
  </si>
  <si>
    <t>Town source; developer source</t>
  </si>
  <si>
    <t>Bent Mill Solar</t>
  </si>
  <si>
    <t>Gardner</t>
  </si>
  <si>
    <t>Genrad Solar</t>
  </si>
  <si>
    <t>Groveland Wells Solar</t>
  </si>
  <si>
    <t>Groveland</t>
  </si>
  <si>
    <t>http://clerkshq.com/content/Attachments/EastProvidence-ri/130507_forbes.pdf; http://www.whitmanco.com/projects/details.php?East-Providence-Landfill-Redevelopment-16; http://www.cme-energy.com/content/forbes-street-solar-project</t>
  </si>
  <si>
    <t>http://citizensenergy.com/norton-solar</t>
  </si>
  <si>
    <t>Enough energy to power approximately 280 homes in New England and prevent the annual release of over 2,000 tons of carbon dioxide from non-renewable power plants. Created 50 construction jobs.</t>
  </si>
  <si>
    <t>Facts about the MIRA Solar Energy Facility at the Hartford Landfill http://www.crra.org/documents/press/2014/9-4-2014%20%28solar%20opening%29/Backgrounder%20Solar%20Grand%20Opening%2009-04-2014.pdf; Can view performance and output here https://www.solarems.net/kiosks/255</t>
  </si>
  <si>
    <t>https://www.pseg.com/info/media/newsreleases/2014/2014-10-28a.jsp#.WRmewJeVCk4</t>
  </si>
  <si>
    <t>no citable benefits found</t>
  </si>
  <si>
    <t>http://www.town.barnstable.ma.us/townmanager/deskoftm/enews.aspx?filename=FridayNovember152013.html</t>
  </si>
  <si>
    <t>http://www.bernards.org/township%20committee/Document/2017/OutGoingMayorStatement2016.pdf; http://syncarpha.com/news/2014/6/19/solar-project-could-reduce-bernards-townships-energy-costs</t>
  </si>
  <si>
    <t>Town source; financier source</t>
  </si>
  <si>
    <t>Will generate more than $500,000 in revenue for the town via land lease and energy cost savings</t>
  </si>
  <si>
    <t xml:space="preserve">Installation saves the U.S. Department of Veterans Affairs $300,000 per year in energy costs </t>
  </si>
  <si>
    <t>http://www.eetenn.com/projects/</t>
  </si>
  <si>
    <t>Developer savings on land lease via 20-year agreement at $1/year.</t>
  </si>
  <si>
    <t>http://www.icma.org/Documents/Document/Document/306498</t>
  </si>
  <si>
    <t>http://about.van.fedex.com/files/FedEx_09_GCR_final_boomrk_0415.pdf; http://about.van.fedex.com/newsroom/global-english/fedex-ground-plans-largest-rooftop-solar-power-system-in-u-s/</t>
  </si>
  <si>
    <t>http://nmwda.org/howard-county-solar/</t>
  </si>
  <si>
    <t>Provides ~90% of the annual electricity needs of Worthington Elementary School; SunEdison provided solar curricula for the Howard County Board of Education to use during classroom discussions of environmental sustainability and renewable energy</t>
  </si>
  <si>
    <t>DOE source</t>
  </si>
  <si>
    <t>http://site.republicservices.com/corporate/mediaroom/atlanta-landfill-solar-energy-cover.aspx</t>
  </si>
  <si>
    <t>https://www.osti.gov/scitech/servlets/purl/1133957</t>
  </si>
  <si>
    <t>http://www.conedsolutions.com/news/newsview/13-09-06/New_Bedford_Sees_Energy_Initiative_As_a_Key_To_Its_Future.aspx</t>
  </si>
  <si>
    <t>http://www.southernskyrenewableenergy.com/solarprojects.html</t>
  </si>
  <si>
    <t>http://www.ameresco.com/sites/default/files/sm_case_study_town_of_sudbury_ma.pdf</t>
  </si>
  <si>
    <t>Expected to save the equivalent of 1,310 metric tons of CO2 per year.</t>
  </si>
  <si>
    <t>Generates nearly $145,000 in annual revenue for the city, which goes towards paying off the cost to build and maintain the brightfield. It is estimated that the loan will be paid off in full by 2026, and the city will begin to directly profit from the sale of RECs and electricity. The brightfield has a module warranty of 20 years, and with an expected system life of 30-50 years, the city should see profits for 10 to 30 years.</t>
  </si>
  <si>
    <t>http://brownfields.org.uic.edu/research-results/documents/BrocktonBrightfield-finalforposting-May102013.pdf</t>
  </si>
  <si>
    <t>Academic source</t>
  </si>
  <si>
    <t>http://www.greenskies.com/news/press-releases/greenskies-build-solar-array-bay-state-landfill</t>
  </si>
  <si>
    <t>http://www.eastlightpartners.com/willow-hill-road-solar; https://www.eastlightpartners.com/single-post/2015/08/24/Lee-and-Lenox-plan-joint-solar-array-to-lower-town-electric-bills</t>
  </si>
  <si>
    <t>http://www.chilmarkma.gov/Pages/ChilmarkMA_SelectAgenda/2013/09102013/Vineyard%20Power%20Proposal%208%2030%202013.pdf</t>
  </si>
  <si>
    <t>The system generates about 300,000 kWh of electricity each year and reduces the facility’s dependence on fossil fuels. Generates power for the site’s general energy needs, including ongoing management of groundwater treatment systems and office buildings.</t>
  </si>
  <si>
    <t>http://citizensenergy.com/falmouth-solar</t>
  </si>
  <si>
    <t>http://palmcap.com/portfolio/cohasset-ma/</t>
  </si>
  <si>
    <t>http://www.kearsargeenergy.com/kearsarge-bellingham/</t>
  </si>
  <si>
    <t>NO</t>
  </si>
  <si>
    <t>Deptford Landfill</t>
  </si>
  <si>
    <t>Savannah</t>
  </si>
  <si>
    <t>Bird Machine Landfill</t>
  </si>
  <si>
    <t>Hunt Road Landfill</t>
  </si>
  <si>
    <t xml:space="preserve">Allowed this unused landfill with little development potential to produce energy, tax revenue, and local construction jobs; produces enough electricity to power approximately 800 New England homes and prevent the annual release of over 6,000 tons of carbon dioxide from non-renewable power plants; and provides the city with  discounted electricity rates as well as substantial tax revenues. </t>
  </si>
  <si>
    <t>http://citizensenergy.com/hunt-road-solar</t>
  </si>
  <si>
    <t>MT Sullivan Landfill Solar</t>
  </si>
  <si>
    <t>http://www.prnewswire.com/news-releases/closed-waste-management-landfill-is-home-to-new-25-mwdc-solar-farm-300489342.html</t>
  </si>
  <si>
    <t>Hudson/Stow Landfill Solar</t>
  </si>
  <si>
    <t>http://www.prnewswire.com/news-releases/closed-waste-management-landfill-site-is-home-to-new-5-mwac-solar-farm-300489346.html</t>
  </si>
  <si>
    <t>Berkley Landfill Solar</t>
  </si>
  <si>
    <t>Berkley</t>
  </si>
  <si>
    <t>Bethlehem Steel Sun</t>
  </si>
  <si>
    <t>Bethlehem Steel Sun Site 2</t>
  </si>
  <si>
    <t>Olean Gateway "Solean" West</t>
  </si>
  <si>
    <t>http://www.borregosolar.com/commercial-solar-systems/worcester-solar-landfill</t>
  </si>
  <si>
    <t>Lee Landfill (Willow Hill Road)</t>
  </si>
  <si>
    <t>http://www.ameresco.com/city-pittsfields-second-municipal-solar-power-generation-facility-now-operational/</t>
  </si>
  <si>
    <t>Enough electricity to power 1,800 homes for a year and reduce GHG emissions by 3,000 metric tons.</t>
  </si>
  <si>
    <t>http://www.aecom.com/projects/sustainability-focus-mount-tom-solar-farm/</t>
  </si>
  <si>
    <t>https://solstice.us/solstice-news/2017/6/21/solstice-closes-dover-solar-garden; https://solstice.us/solstice-blog/2017/6/20/community-solar-in-action-a-trip-to-the-dover-solar-garden</t>
  </si>
  <si>
    <t>Lindenfelser Landfill</t>
  </si>
  <si>
    <t>St. Michael</t>
  </si>
  <si>
    <t>Lake Elmo</t>
  </si>
  <si>
    <t>East Bridgewater</t>
  </si>
  <si>
    <t>Rumford Ave. Landfill Solar</t>
  </si>
  <si>
    <t>Brooklyn Landfill Solar</t>
  </si>
  <si>
    <t>Brooklyn</t>
  </si>
  <si>
    <t>Produces enough electricity to power 500 homes.</t>
  </si>
  <si>
    <t>http://www.projectnavigator.com/news.htm</t>
  </si>
  <si>
    <t>Gloucester Township</t>
  </si>
  <si>
    <t>http://glotwp.com/news/timber-creek-solar-park-opens-in-gloucester-twp/</t>
  </si>
  <si>
    <t>http://www.northhaven-ct.gov/public_meetings/clean_energy_task_force.php</t>
  </si>
  <si>
    <t>Powers on-site wastewater treatment facility</t>
  </si>
  <si>
    <t>https://www.pseg.com/info/media/newsreleases/2015/2015-08-25.jsp#.Wdu1eK-WzIU</t>
  </si>
  <si>
    <t>http://www.travis.af.mil/News/Article/1035865/largest-military-solar-energy-project-in-northeast-breaks-ground-on-jb-mdl</t>
  </si>
  <si>
    <t>Town source (email from Phil Barrett, Town Supervisor)</t>
  </si>
  <si>
    <t>Woburn Landfill</t>
  </si>
  <si>
    <t>https://www.woburnma.gov/news/2017/09/new-solar-array-land-fill-deliver-clean-energy-save-big-dollars/</t>
  </si>
  <si>
    <t>Washington County Landfill (MN)</t>
  </si>
  <si>
    <t>https://greenbank.ny.gov/-/media/greenbanknew/files/Transaction-Profile-BQ-EnergyEsopus.pdf</t>
  </si>
  <si>
    <t>Iron Horse Park/Dow Solar</t>
  </si>
  <si>
    <t>Iron Horse Park Asbestos Landfill Solar</t>
  </si>
  <si>
    <t>East Bridgewater Landfill Solar</t>
  </si>
  <si>
    <t>North Andover</t>
  </si>
  <si>
    <t>Osgood Landing Solar</t>
  </si>
  <si>
    <t>http://www.ozzyproperties.com/osgood-solar/</t>
  </si>
  <si>
    <t>Iron Horse Park / Shaffer Landfill</t>
  </si>
  <si>
    <t>Developer used local civil, mechanical, and electrical contractors for the project, driving employment for local economies during installation. Grid upgrades completed during construction benefited the community with an improved electrical system that upgraded the reliability of the entire system. Project will offset 6,000 tons of CO2 annually, equal to emissions from the combustion of 14,000 barrels of oil; equal the carbon sequestration from almost 5,000 acres of forest; and provides electricity sufficient to power 1,200 homes annually</t>
  </si>
  <si>
    <t>http://solarflexrack.com/resources/case-studies/elizabeth-mines/</t>
  </si>
  <si>
    <t>State source, Developer source</t>
  </si>
  <si>
    <t>https://www.nyserda.ny.gov/About/Newsroom/2017-Announcements/2017-09-26-Saratoga-Springs-Solar-Project-Completed-at-Former-Landfill; https://www.onyxrenewables.com/news/2017/09/13/saratoga-springs-spa-solar-park-energized/</t>
  </si>
  <si>
    <t>MCE Solar One (Chevron Richmond Refinery)</t>
  </si>
  <si>
    <t>Sky Park Solar</t>
  </si>
  <si>
    <t>Eau Claire</t>
  </si>
  <si>
    <t>https://www.xcelenergy.com/company/media_room/news_releases/xcel_energy_breaks_ground_on__solar*connect_community_project; Ned Noel at city of Eau Claire</t>
  </si>
  <si>
    <t>Developer source; city source</t>
  </si>
  <si>
    <t>Total economic benefit to the community over the life of the project is projected to be over $14 million; installation avoids the equivalent of 4,000 tons of CO2 emissions each year; 50 jobs created during construction.</t>
  </si>
  <si>
    <t>Energy generated is being purchased by the town of Randolph, saving millions of dollars over the life of the project. Town will receive a total of over $3.5 million in lease payments and tax revenues for the project.</t>
  </si>
  <si>
    <t>Expected to generate 40% of city's overall electricity needs and to avoid emissions of approximately 1,605 metric tons of CO2.</t>
  </si>
  <si>
    <t>Expected to save the city about $140,000 annually in energy costs.</t>
  </si>
  <si>
    <t>Produces nearly 4,600,000 kWh of electricity per year, enough to power approximately 460 New England homes and avoid the release of over 3,500 tons of carbon dioxide annually from non-renewable power plants.</t>
  </si>
  <si>
    <t>http://citizensenergy.com/tyngsborough-solar</t>
  </si>
  <si>
    <t>Project will generate revenue by selling net metering credits.</t>
  </si>
  <si>
    <t>https://www.randolph-ma.gov/sites/randolphma/files/minutes/07-11-16_town_council_minutes.pdf</t>
  </si>
  <si>
    <t>http://www.cityofmeriden.org/energynews/409685/Meriden-Landfill-Solar-Farm</t>
  </si>
  <si>
    <t xml:space="preserve">Combined with Phase One of the installation, provides a total of 5 MW of solar to Fort Campbell. Expected to reduce the post’s energy load on the power grid and help save money that will be repurposed toward training soldiers. </t>
  </si>
  <si>
    <t>http://www.dla.mil/AboutDLA/News/NewsArticleView/Article/1233527/phase-ii-increases-fort-campbell-solar-array-wattage/</t>
  </si>
  <si>
    <t>http://gridalternatives.org/sites/default/files/SMPA%20GRID%20CEO%20PARTNER%20ON%20LI%20COMMUNITY%20SOLAR%20PROJECT%20Press_Release_12-7-16_FINAL.pdf</t>
  </si>
  <si>
    <t>Will lower the electric bills of qualified low-income residents in SMPA’s service territory.</t>
  </si>
  <si>
    <t>Solar PV and Wind</t>
  </si>
  <si>
    <t>Kokomo Wind Farm (Continental Steel )</t>
  </si>
  <si>
    <t>Turbines provide 21-25% of power needs for nearby Turkey Hill Dairy (enough to make five million gallons of ice cream). Will reduce the dairy’s annual greenhouse gas emissions by roughly 5,900 tons, the equivalent of ~1,000 cars, or decreasing demand for foreign oil by 12,000 barrels. Turbines provide energy diversification and reduced electrical costs.</t>
  </si>
  <si>
    <t>Wind Project at Turkey Point fact sheet, Lancaster County Solid Waste Management Authority, http://www.lcswma.org/lcswma_energy_wind.cfm; Turkey Hill Dairy: Where Energy is not Left Flapping in the Wind http://energy.gov/articles/turkey-hill-dairy-where-energy-not-left-flapping-wind, https://www.turkeyhill.com/about/green</t>
  </si>
  <si>
    <t>Developer resource; Dept of Energy resource; Energy user source</t>
  </si>
  <si>
    <t>The installation provides the town with certainty and predictability with respect to the revenue stream to be generated from the subject property over its 20 year term. The 6-MW facility allows Billerica to reduce dependence on fossil fuels and gain significant long-term energy cost savings.</t>
  </si>
  <si>
    <t>http://gabelassociates.com/projects/princeton-township-landfill-solar-project/</t>
  </si>
  <si>
    <t>Town source (consultant for procurement)</t>
  </si>
  <si>
    <t>Drowne Road Landfill Solar</t>
  </si>
  <si>
    <t xml:space="preserve">Provides base with major energy cost savings as well as an on-base, secure, and reliable source of energy. Will save Army approximately $56,531 annually. </t>
  </si>
  <si>
    <t>https://www.youtube.com/watch?v=ExOcg_zUQEY&amp;feature=youtu.be; https://www.army.mil/article/125233/Solar_panel_project_at_former__burning_grounds__will_also_generate_savings</t>
  </si>
  <si>
    <t>Eliot Landfill Solar</t>
  </si>
  <si>
    <t>Eliot</t>
  </si>
  <si>
    <t>http://www.southportland.org/departments/sustainability-office/energy-climate/landfill-solar-project/</t>
  </si>
  <si>
    <t>Under net metering, the city will receive a credit for the quantity of electricity generated each month. The credit amount is greater than the PPA rate, thus saving money for the city. It is anticipated that the city will realize savings of at least $80,000 per year, with total cost savings of over $2 million over the 25-year term of the PPA. Expected to avoid GHG emissions from approx. 500 passenger vehicles annually.</t>
  </si>
  <si>
    <t>http://www.cityofrochester.gov/solarfield/</t>
  </si>
  <si>
    <t>Supported 341 jobs; partnered with job–training program RichmondBUILD to train and hire local residents. Maximized local economic benefits by requiring 50% local resident workforce and engaging Richmond–based contractors and supplier.</t>
  </si>
  <si>
    <t>https://www.mcecleanenergy.org/local-projects/</t>
  </si>
  <si>
    <t>Developer/site owner source</t>
  </si>
  <si>
    <t>Corvallis Municipal Airport</t>
  </si>
  <si>
    <t>Corvallis</t>
  </si>
  <si>
    <t>Woodstock (CT) Landfill Solar</t>
  </si>
  <si>
    <t>https://www.corvallisoregon.gov/publicworks/page/solar-electric-generation</t>
  </si>
  <si>
    <t>http://www.townofwoodstock.com/index.php/boardscommissions/zoning-appeals/15-commissions/economic-development2/15-solar-panels.html</t>
  </si>
  <si>
    <t>Bolton Orchards Phase II</t>
  </si>
  <si>
    <t>http://syncarpha.com/completed-projects/2017/2/3/mzln6z44rrigz9sx23aitylkgnavuq</t>
  </si>
  <si>
    <t>Coyote Ridge Solar</t>
  </si>
  <si>
    <t>https://www.colorado.gov/pacific/sites/default/files/atoms/files/PRVEA%20GRID%20CEO%20Partner%20on%20Nation's%20Largest%20LI%20Community%20Solar%20Project.pdf</t>
  </si>
  <si>
    <t xml:space="preserve">Project is a part of a statewide initiative to demonstrate how low-income community solar can help reduce energy costs for highest-need customers (i.e., those who spend 4% of income or more on utility bills). Project also provided thousands of hours in solar installation job training. </t>
  </si>
  <si>
    <t>https://dailyuv.com/profile/480/925045</t>
  </si>
  <si>
    <t>Under the PPA, town will purchase the generated electricity at $0.0630 per kWh vs. current cost of $0.09795</t>
  </si>
  <si>
    <t>http://www.gogreennewtown.com/</t>
  </si>
  <si>
    <t>Website is for the Newtown Sustainable Energy Commission, a town entity</t>
  </si>
  <si>
    <t>https://solarbrownfields.com/news/williamstown-landfill-solar-project-is-operational</t>
  </si>
  <si>
    <t>http://www.o2emc.com/bedford-solar-bedford-va/</t>
  </si>
  <si>
    <t>Camden</t>
  </si>
  <si>
    <t>Campbell's Soup #1</t>
  </si>
  <si>
    <t>https://www.campbellsoupcompany.com/newsroom/press-releases/campbell-announces-new-4-4-megawatt-solar-array-at-its-world-headquarters/</t>
  </si>
  <si>
    <t xml:space="preserve">Solar energy is sold under a long-term PPA to Stony Brook Regional Sewerage Authority at a reduced rate, providing substantial savings to Stony Brook and its customers. Princeton receives the benefits of land lease payments in exchange for hosting the facility. Princeton is expected to realize over $455,000 from lease payments while Stony Brook is expected to realize more than $2.4 million in energy savings. </t>
  </si>
  <si>
    <t>Campbell's Soup #2</t>
  </si>
  <si>
    <t>Three on-site wind turbines produce enough energy to offset at least half of the energy needed for ongoing groundwater treatment.</t>
  </si>
  <si>
    <t>https://www.epa.gov/superfund-redevelopment-initiative/superfund-sites-reuse-indiana</t>
  </si>
  <si>
    <t>https://www.ameresco.com/solar-farm-unveiled-saugus/</t>
  </si>
  <si>
    <t>Source is a newspaper article, but posted by the developer (which confirms it).</t>
  </si>
  <si>
    <t xml:space="preserve"> Project will provide an estimated $2.8M annual energy savings for DOE.</t>
  </si>
  <si>
    <t>System is demonstrating costs savings. As of April 13, 2016, lifetime energy production was 2,136,641 kWh, with customer savings from energy production of $462,168.</t>
  </si>
  <si>
    <t>System is demonstrating costs savings. As of April 13, 2016, lifetime production was 1,980,738 kWh, with customer savings from energy production of $725,004.</t>
  </si>
  <si>
    <t>South Brunswick Landfill Solar</t>
  </si>
  <si>
    <t>Lyndonville</t>
  </si>
  <si>
    <t>http://www.lyndonvt.org/Minutes/MeetingMinutes11_02_16a.pdf</t>
  </si>
  <si>
    <t>Lyndonville Solar West</t>
  </si>
  <si>
    <t>Lyndonville Solar East</t>
  </si>
  <si>
    <t>Bozrah Landfill Solar</t>
  </si>
  <si>
    <t>Bozrah</t>
  </si>
  <si>
    <t>http://solarbrownfields.com/projects/connecticut-community-shared-solar-portfolio</t>
  </si>
  <si>
    <t>Tremont Landfill Solar</t>
  </si>
  <si>
    <t>Tremont</t>
  </si>
  <si>
    <t>Dennings Point Landfill Solar</t>
  </si>
  <si>
    <t xml:space="preserve">Coldwater Board of Public Utilities Solar Field Park </t>
  </si>
  <si>
    <t>Coldwater</t>
  </si>
  <si>
    <t>Lincoln Ave. Landfill Solar</t>
  </si>
  <si>
    <t>Troy Landfill Solar 1</t>
  </si>
  <si>
    <t>Kessler Industries Solar</t>
  </si>
  <si>
    <t>Perth Amboy</t>
  </si>
  <si>
    <t>Matrix Industrial Site Solar</t>
  </si>
  <si>
    <t>Park Elementary School Solar</t>
  </si>
  <si>
    <t>AC Redshaw Elementary School Solar</t>
  </si>
  <si>
    <t>Jersey City</t>
  </si>
  <si>
    <t>North Bergen Pool Complex Solar</t>
  </si>
  <si>
    <t>Lincoln Elementary School Solar</t>
  </si>
  <si>
    <t>Amerigo A. Anastasia Elementary School Solar</t>
  </si>
  <si>
    <t>Albio Sires Elementary School Solar</t>
  </si>
  <si>
    <t>North Hudson Sewerage Authority Solar</t>
  </si>
  <si>
    <t>Public School #2 Solar</t>
  </si>
  <si>
    <t>Robert Menendez Elementary School Solar</t>
  </si>
  <si>
    <t>Science Park High School Solar</t>
  </si>
  <si>
    <t>Town of Livingston Municipal Complex Solar</t>
  </si>
  <si>
    <t>Livingston</t>
  </si>
  <si>
    <t>Schering Corporation Solar</t>
  </si>
  <si>
    <t>Bed Bath and Beyond Solar (Port Reading NJ)</t>
  </si>
  <si>
    <t>Port Reading</t>
  </si>
  <si>
    <t>Elizabeth</t>
  </si>
  <si>
    <t>Northport Industrial Center Solar</t>
  </si>
  <si>
    <t>Royal Wine Corporation Solar</t>
  </si>
  <si>
    <t>Bayonne</t>
  </si>
  <si>
    <t>Jersey Gardens Mall Solar #1</t>
  </si>
  <si>
    <t>Jersey Gardens Mall Solar #2</t>
  </si>
  <si>
    <t>Carteret</t>
  </si>
  <si>
    <t>Plainfield</t>
  </si>
  <si>
    <t>White Rose Foods Solar</t>
  </si>
  <si>
    <t>Injectron Corporation Solar</t>
  </si>
  <si>
    <t>Macy's Corporate Services Solar</t>
  </si>
  <si>
    <t>Wakefern Food Corporation Solar</t>
  </si>
  <si>
    <t>Keasbey</t>
  </si>
  <si>
    <t>Diamond Chemical Co. Solar</t>
  </si>
  <si>
    <t>East Rutherford</t>
  </si>
  <si>
    <t>Mullica Hill Cold Storage Solar</t>
  </si>
  <si>
    <t>Mullica Hill</t>
  </si>
  <si>
    <t>Goya Foods Inc.</t>
  </si>
  <si>
    <t>Montague Landfill Solar</t>
  </si>
  <si>
    <t>Montague</t>
  </si>
  <si>
    <t>Resh Road Landfill (Resh S1)</t>
  </si>
  <si>
    <t>Washington County Rubble Landfill #1</t>
  </si>
  <si>
    <t>Washington County Rubble Landfill #2</t>
  </si>
  <si>
    <t>Marion County Solar #1</t>
  </si>
  <si>
    <t>Marion County Solar #2</t>
  </si>
  <si>
    <t>https://www.annapolis.gov/DocumentCenter/View/11308/Part-I-Qualitative-Assessment-2018-Sustainable-Communities-Renewal-Application_DRAFT?bidId=</t>
  </si>
  <si>
    <t>https://www.ameresco.com/portfolio-item/town-of-bethel/</t>
  </si>
  <si>
    <t>Through virtual net metering, 100% of the energy generated is used to power town buildings and operations, offsetting total town consumption. The Town of Bethel is now being supplied by green renewable energy. Annual energy savings of 1,254,587 kWh Annual CO2 emissions reduction of 934 metric tons. Secured an additional subsidy for the project via the State of Connecticut’s Zero Emission Renewable Energy Credit (ZREC) program.  Brought the town landfill back into compliance with the Connecticut Department of Energy and Environmental Protection.</t>
  </si>
  <si>
    <t>https://www.igs.com/about-us/newsroom/4-mw-solar-array-completed-on-capped-landfill-in-cleveland?_ga=2.19851128.1944170684.1560968852-712141038.1560968852</t>
  </si>
  <si>
    <t>The County can save as much as $3 million on utility bills over the next 25 years through the solar agreement. The 20-year land lease will help the City of Brooklyn offset maintenance costs of approximately $400,000 over the course of the next 20 years.</t>
  </si>
  <si>
    <t>http://www.coldwater.org/453/CBPU-Solar-Field</t>
  </si>
  <si>
    <t>This project presented a unique opportunity for Coldwater to turn a Brownfield site into a Brightfield site.</t>
  </si>
  <si>
    <t>http://www.cityofbeacon.org/Pdf/BQ_Solar_Update_March_2018.pdf</t>
  </si>
  <si>
    <t>Company Source</t>
  </si>
  <si>
    <t xml:space="preserve">Generates over 70% of the building’s energy supply and provide a net zero carbon foot-print. </t>
  </si>
  <si>
    <t>https://www.goya.com/en/our-company/press-room/goya-foods-opens-state-of-the-art-and-sustainable-production-facility-in-new-jersey</t>
  </si>
  <si>
    <t>https://shrewsburyma.gov/DocumentCenter/View/5194/Shrewsbury-CR3-Shrewsbury-Energy-Reduction-Plan--10-16-2018?bidId=</t>
  </si>
  <si>
    <t>https://factoryoutletinsiders.blogspot.com/2012/02/jersey-gardens-solar-power-system.html</t>
  </si>
  <si>
    <t>https://www.edf-re.com/project/marion-county-landfill-project/</t>
  </si>
  <si>
    <t xml:space="preserve">The development of the Matrix Solar Project was a result of a partnership with PSE&amp;G to help them achieve their 80 MWp program goals.  They will produce enough solar electricity to power about 470 average-size homes.  </t>
  </si>
  <si>
    <t>https://www.edf-re.com/project/matrix-solar/; https://www.prnewswire.com/news-releases/pseg-and-matrix-development-group-cut-ribbon-on-new-solar-systems-121090579.html</t>
  </si>
  <si>
    <t>http://www.kearsargeenergy.com/kearsarge-montague</t>
  </si>
  <si>
    <t>Expected to provide approximately $120,000 in new revenue annually and to generate enough power to supply electricity to roughly 2500 homes annually</t>
  </si>
  <si>
    <t>https://northprovidenceri.gov/pdf/plan/2013_North_Providence_Comprehensive_Plan.pdf</t>
  </si>
  <si>
    <t>http://northamptonma.gov/1614/Landfill-Solar-Array; https://www.ameresco.com/northampton-solar-landfill-dream-come-true-says-ward-6-city-councilor-ribbon-cutting/</t>
  </si>
  <si>
    <t>Town and Developer Source</t>
  </si>
  <si>
    <t>https://www.spearpointenergy.com/projects/1050/</t>
  </si>
  <si>
    <t>https://pplweb.mediaroom.com/news-releases?item=16548?asPDF=1?asPDF=1?asPDF=1?asPDF=1?asPDF=1?asPDF=1?asPDF=1?asPDF=1</t>
  </si>
  <si>
    <t>https://www.ameresco.com/portfolio-item/town-of-stockbridge/</t>
  </si>
  <si>
    <t>https://www.nyserda.ny.gov/About/Newsroom/2018-Announcements/2018-04-04-NYSERDA-City-of-Troy-and-Monolith-Solar-Announce-Completion-of-Landfill-Solar-Project</t>
  </si>
  <si>
    <t>State and Developer Source</t>
  </si>
  <si>
    <t>https://ulstercountyny.gov/news/executive/county-executive-mike-hein-visits-construction-utility-scale-solar-installation</t>
  </si>
  <si>
    <t>Municipal Source</t>
  </si>
  <si>
    <t xml:space="preserve">Avoiding the greenhouse gas emissions equivalent to burning 2.4 million pounds of coal or over 5,000 barrels of oil. This installation at the former RRA site will generate approximately 20% of all the electricity used by Ulster County Government alone. Not only is that good for the environment, it will reduce our expenses which is good news for property taxpayers. </t>
  </si>
  <si>
    <t>http://newsroom.wakefern.com/wakefern/news/wakefern-food-corp-and-njr-clean-energy-ventures-announce-solar-project-for-wakefern-distribution-center-in-keasbey.htm</t>
  </si>
  <si>
    <t>https://www.spearpointenergy.com/projects/washington-county-maryland-phase-3/</t>
  </si>
  <si>
    <t>http://ktrcapital.com/NEWS/KTR%20-%20Solar%20NJ.pdf; https://kdcsolar.com/project/white-rose/</t>
  </si>
  <si>
    <t>https://encorerenewableenergy.com/project/town-of-brattleboro-landfill/</t>
  </si>
  <si>
    <t>Developer and Owner Source</t>
  </si>
  <si>
    <t xml:space="preserve">The project will generate annual lease revenue for the Windham Solid Waste Management Division and will also provide significant savings on electric costs for member communities through participation in a group net metering arrangement. </t>
  </si>
  <si>
    <t xml:space="preserve">To date, the Bed Bath &amp; Beyond 41 SunPower® systems have generated over 125 million kilowatt hours (kWh) of clean, solar energy, offsetting over 88,000 metric tons of carbon dioxide emissions. This is equivalent to the carbon sequestered by 1.4 million tree seedlings grown for 10 years. </t>
  </si>
  <si>
    <t>https://newsroom.sunpower.com/2019-04-22-SunPower-Commemorates-Decade-Long-Bed-Bath-Beyond-R-Partnership-this-Earth-Day-with-Completion-of-Second-Solar-Project-at-Retailers-Headquarters</t>
  </si>
  <si>
    <t>References multiple BB&amp;B but this was the only thing I could find</t>
  </si>
  <si>
    <t>References multiple installations but this was the only thing I could find</t>
  </si>
  <si>
    <t>https://www.eastlightpartners.com/single-post/2015/08/24/Lee-and-Lenox-plan-joint-solar-array-to-lower-town-electric-bills</t>
  </si>
  <si>
    <t>I think this is a developer.</t>
  </si>
  <si>
    <t>https://www.republicservices.com/cms/documents/sustainability_reports/2017SustainabilityReport.pdf</t>
  </si>
  <si>
    <t xml:space="preserve"> Cinnaminson Landfill Solar</t>
  </si>
  <si>
    <t>Somerville</t>
  </si>
  <si>
    <t>Saugerties</t>
  </si>
  <si>
    <t xml:space="preserve">Kings Park Solar Project </t>
  </si>
  <si>
    <t>Jekyll Island</t>
  </si>
  <si>
    <t>Jekyll Island Landfill</t>
  </si>
  <si>
    <t xml:space="preserve">Homeridae Project </t>
  </si>
  <si>
    <t>Highland Park Solar</t>
  </si>
  <si>
    <t>Highland Park</t>
  </si>
  <si>
    <t>https://nj.pseg.com/newsroom/newsrelease75</t>
  </si>
  <si>
    <t>Westlands Solar Park Phase I</t>
  </si>
  <si>
    <t>Somerville Solar Project</t>
  </si>
  <si>
    <t>Cinnaminson</t>
  </si>
  <si>
    <t>Raynham</t>
  </si>
  <si>
    <t>Forbes Street Solar Project II (FSSPII)</t>
  </si>
  <si>
    <t>Johnston</t>
  </si>
  <si>
    <t>Waldoboro Transfer Station Landfill</t>
  </si>
  <si>
    <t>Waldoboro</t>
  </si>
  <si>
    <t>Panorama Landfill Solar</t>
  </si>
  <si>
    <t>Fort Washington</t>
  </si>
  <si>
    <t>North and South Peninsula</t>
  </si>
  <si>
    <t>Hartland</t>
  </si>
  <si>
    <t>Long View Forest Solar</t>
  </si>
  <si>
    <t>Frederick County Landfill Solar</t>
  </si>
  <si>
    <t>Raynham Landfill Community Solar</t>
  </si>
  <si>
    <t>A Street Facility Solar</t>
  </si>
  <si>
    <t>Saugerties Town Landfill</t>
  </si>
  <si>
    <t>Ecology Park (AKA Branford Landfill Solar)</t>
  </si>
  <si>
    <t xml:space="preserve">Accabonac Solar Farm </t>
  </si>
  <si>
    <t>Kenneth P. Ksionek Community Solar Farm at the Stanton Energy Center (SEC)</t>
  </si>
  <si>
    <t>Warwick</t>
  </si>
  <si>
    <t>South Kingston</t>
  </si>
  <si>
    <t>Kilvert Street Solar</t>
  </si>
  <si>
    <t>West Kingston Town Dump</t>
  </si>
  <si>
    <t>Rose Hill Landfill</t>
  </si>
  <si>
    <t>University of Rhode Island (URI) Disposal Area</t>
  </si>
  <si>
    <t>University</t>
  </si>
  <si>
    <t>West Dubuque Solar Garden</t>
  </si>
  <si>
    <t xml:space="preserve">Gallup's Quarry </t>
  </si>
  <si>
    <t xml:space="preserve"> Lawrence Aviation Industries Site Geothermal</t>
  </si>
  <si>
    <t>Port Jefferson Station</t>
  </si>
  <si>
    <t xml:space="preserve">Barkhamsted-New Hartford Landfill </t>
  </si>
  <si>
    <t>Barkhamsted and New Hartford</t>
  </si>
  <si>
    <t>Arsenic Trioxide Site</t>
  </si>
  <si>
    <t>ND</t>
  </si>
  <si>
    <t>Lidgerwood, Wyndmere, Milnor and Hankinson</t>
  </si>
  <si>
    <t>Clay Pits-Old Bridge</t>
  </si>
  <si>
    <t>Blydenburgh Landfill Solar I</t>
  </si>
  <si>
    <t>Blydenburgh Landfill Solar II</t>
  </si>
  <si>
    <t>Forbes Street Solar Project I (FSSPI)</t>
  </si>
  <si>
    <t>http://lodestarenergy.com/case-studies/town-of-vernon-ct.html</t>
  </si>
  <si>
    <t xml:space="preserve">The lease payments help supplement the operating income of RRDD1, which continues to run a recycling program and transfer station. </t>
  </si>
  <si>
    <t>https://www.epa.gov/superfund-redevelopment-initiative/superfund-sites-reuse-connecticut#gallup; http://www.greenleaf-power.com/facilities/plainfield.html</t>
  </si>
  <si>
    <t>EPA and Developer Source</t>
  </si>
  <si>
    <t>https://www.standardsolar.com/about-us/projects/town-of-stafford</t>
  </si>
  <si>
    <t>Includes two other arrays in the city, combined these three arrays provide enough electricity to power 80% of the town’s buildings. The system is projected to save the town $4.3 million over 15 years, and $12.3 million over 25 years. Utilizes a Tax Exempt Lease Purchase (TELP) and make use of a long-term Zero Emission Energy Credit (ZREC) contract to allow the town to own and operate the arrays outright, as well as virtual net-metering. Stafford’s collection of solar arrays eliminates:
The equivalent greenhouse gas emissions from driving 7,410,973 miles in an average passenger car.
The equivalent CO2 emissions from 3,299,687 pounds of coal burned
The carbon sequestered by 2,927 acres of U.S. forest for one year</t>
  </si>
  <si>
    <t>https://gwenergy.com/projects/#modal</t>
  </si>
  <si>
    <t>The project sells energy and SRECs to Delmarva Power &amp; Light under separate long-term contracts.</t>
  </si>
  <si>
    <t>https://www.alliantenergy.com/OurEnergyVision/AdvancingCleanEnergy/SolarGeneration</t>
  </si>
  <si>
    <t>https://www.navy.mil/submit/display.asp?story_id=100538</t>
  </si>
  <si>
    <t>The installation is providing and promoting energy sustainability and bringing renewable energy options to the installation and neighboring communities. In exchange for providing secure, on-base land needed for the project, NSA Crane will receive in-kind consideration in the form of electrical infrastructure upgrades, such as a motor-operated disconnect switch, and a microgrid feasibility study to increase future base resiliency.</t>
  </si>
  <si>
    <t>https://www.ameresco.com/ashland-celebrates-completion-of-three-solar-projects/; https://www.ameresco.com/portfolio-item/town-of-ashland-massachusetts/; https://www.ameresco.com/wp-content/uploads/2018/11/town-of-ashland-ma.pdf</t>
  </si>
  <si>
    <t>https://www.csenergy.com/projects/pembroke-3.3-mw-landfill-solar-array</t>
  </si>
  <si>
    <t>The landfill is now generating clean renewable energy for the town.</t>
  </si>
  <si>
    <t>https://greenstreet.c7digital.com/home/portfolio-bw/</t>
  </si>
  <si>
    <t xml:space="preserve">Taunton Municipal Lighting Plant endeavors to embrace renewable energy as part of our portfolio.  We have been increasing the solar renewable production in our territory and this was an opportunity to reuse a landfill that would otherwise have no other purpose. </t>
  </si>
  <si>
    <t>http://www.altuspower.com/project/shirley-landfill-under-construction/</t>
  </si>
  <si>
    <t>https://williamstownma.gov/current-projects/landfill-solar/; https://communications.williams.edu/news-releases/7_27_2016_solarproject/</t>
  </si>
  <si>
    <t>Williamstown will use energy from the array to power all of its municipal buildings and the fire district building and streetlights, as well as facilities of the regional school district. The discounted clean power will provide both savings and price stability to the town’s energy budget by locking in a long-term price for electricity at less than half the price the town currently pays. The town will also receive property tax revenue from the landfill. A dashboard provides information on output and how this relates to various environmental offsets.</t>
  </si>
  <si>
    <t>Benefit to Lyndonville Electric Company  for Lyndonville Solar West and East combined over life of contract is expected to be $150,000-$200,000</t>
  </si>
  <si>
    <t>Annual output is equal to the annual usage of about 126 average Iowa homes. The Downtown Dubuque Solar Garden features an educational display and information to teach visitors about advancements in clean energy technology.</t>
  </si>
  <si>
    <t>Developer Source/Education Source</t>
  </si>
  <si>
    <t>https://www.frederickcountymd.gov/DocumentCenter/View/320855/Landfill-Solar-Commissioning-080719?bidId=</t>
  </si>
  <si>
    <t>http://psiint.com/solar-project-2/; https://www.carrollcountymd.gov/media/3351/environmental-stewardship-2019-2019-mar-20.pdf</t>
  </si>
  <si>
    <t>Developer and County Source</t>
  </si>
  <si>
    <t>https://www.eliotmaine.org/home/news/solar-array-production-data-eliot-town-garage-eliot-landfill; http://kiosk.datareadings.com/MjtTjvYb/overview</t>
  </si>
  <si>
    <t>The array will produce 1.2 million kWh per year or about the same as City Hall / Merrill Auditorium uses annually.</t>
  </si>
  <si>
    <t>http://www.portlandmaine.gov/DocumentCenter/View/23289/SustainabilitySeries_Nov2018_Presentation?bidId=</t>
  </si>
  <si>
    <t>http://www.southburlingtonvt.gov/article_detail_T10_R9.php</t>
  </si>
  <si>
    <t>The solar array will employ Vermont’s industry-leading virtual net-metering program. The City and School District will receive net-metering credits on electric bills for specified meters, at a significant discount compared to their value. “The 25-year contract will provide the opportunity for long-term savings and predictable electric pricing—the projected savings could be $2 million to $5 million,” said South Burlington City Manager Kevin Dorn.</t>
  </si>
  <si>
    <t>https://encorerenewableenergy.com/project/former-wood-treatment-brownfield-site/</t>
  </si>
  <si>
    <t>The solar project is expected to produce approximately 900,000 kWh per year, enough to power approximately 125 homes annually. Together, Mascoma and the Montshire Museum of Science will realize approximately $700,000 of savings on their electricity bills over the 25-year term of the agreement.</t>
  </si>
  <si>
    <t>https://hexagon-energy.com/hexagon-energy-news/somerville-solar</t>
  </si>
  <si>
    <t>The array will generate approximately 4 million kWh of renewable electricity each year, equivalent to the annual electricity usage of 260 local homes.</t>
  </si>
  <si>
    <t>https://semspub.epa.gov/work/HQ/100002105.pdf; http://www.kearsargeenergy.com/kearsarge-sksc</t>
  </si>
  <si>
    <t>EPA Source/Developer Source</t>
  </si>
  <si>
    <t>https://semspub.epa.gov/work/HQ/100002109.pdf; http://www.kearsargeenergy.com/kearsarge-sksc</t>
  </si>
  <si>
    <t>https://www.warwickri.gov/sites/warwickri/files/minutes/february_2017_minutes.pdf; https://www.warwickri.gov/sites/warwickri/files/agendas/february_agenda.pdf</t>
  </si>
  <si>
    <t>Forbes Street Solar Project II is expected to produce enough energy to serve nearly 500 Rhode Island households. Under a 20-year PPA with National Grid, the solar plant will provide electricity to customers of Narragansett Electric Co., a subsidiary of National Grid.</t>
  </si>
  <si>
    <t>http://sundog.solar/waldoboro-transfer-station-announcement/</t>
  </si>
  <si>
    <t>https://micommunitysolar.org/about/</t>
  </si>
  <si>
    <t>To ensure continued groundwater treatment and distribution, even during power outages, a geothermal heating and cooling system was installed to power the headquarters building where the District manages remote sensing of the system. This cost-effective approach reduces the facility’s use of fossil fuels and lowers operation and maintenance costs.</t>
  </si>
  <si>
    <t>https://nj.pseg.com/newsroom/newsrelease104</t>
  </si>
  <si>
    <t>This appears to be a SRI site but is not on the EPA website, should check back next update</t>
  </si>
  <si>
    <t>The array occupies 25 acres of reclaimed Superfund landfill space in Cinnaminson, NJ and will generate enough electricity to power more than 2,000 average-size New Jersey homes annually. The Cinnaminson Solar Farm is the 33rd Solar 4 All project, with six built on landfill sites and four built on brownfield sites.</t>
  </si>
  <si>
    <t>https://clu-in.org/greenremediation/profiles/lawrenceaviation</t>
  </si>
  <si>
    <t>Uses onsite geothermal energy to condition interior air of both groundwater treatment plants. At each building, the extracted groundwater is immediately routed to the heat exchanger from which heated or cooled air (during winter or summer seasons, respectively) is transferred to the building ductwork at an average rate of 600 standard cubic feet per minute. This and other measures at the site offset an estimated 4.1 to 4.8 metric tons of carbon dioxide (equivalent) associated with each plant annually through use of renewable, geothermal energy.</t>
  </si>
  <si>
    <t>https://www.madburycapital.com/portfolio/blydenburgh-landfill-solar-facility/; https://www.madburycapital.com/agilitas-energys-5-3mw-solar-farm-goes-live-in-islip-new-york/</t>
  </si>
  <si>
    <t>https://www.nyserda.ny.gov/About/Newsroom/2018-Announcements/2018-08-15-NYGB-Announces-Strong-Second-Quarter</t>
  </si>
  <si>
    <t>https://recom-solar.com/recom-nextera-energy-opens-6-mw-pv-installation-in-new-york/</t>
  </si>
  <si>
    <t>https://www.madburycapital.com/portfolio/lincoln-ave-landfill-solar-facility/</t>
  </si>
  <si>
    <t xml:space="preserve">City of Gardner benefits from the land lease and tax payments. Four local organizations are saving tens of thousands of dollars on their annual electricity bills, including GAAMHA, Inc., a non-profit provider of services for adults with disabilities. GAAMHA estimates they will see savings of at least $10,000 annually. </t>
  </si>
  <si>
    <t>This project is expected to reduce GHGs by up to 72,900 metric tons over the life of the underlying projects.</t>
  </si>
  <si>
    <t xml:space="preserve">Will supply power to a refrigerated warehouse, helping lower Wakefern’s long-term electricity costs and its greenhouse gas emissions. eliminating 2,000 metric tons of carbon-equivalent emissions from the atmosphere. This equates to removing the carbon dioxide emissions produced by approximately 390 vehicles. It is estimated that up to 35 jobs will be created as a result of this project. </t>
  </si>
  <si>
    <t>Linked article not available with job detail at this time.</t>
  </si>
  <si>
    <t>http://cme-energy.com/content/second-forbes-street-solar-project</t>
  </si>
  <si>
    <t>p</t>
  </si>
  <si>
    <t>https://www.epa.gov/superfund-redevelopment-initiative/superfund-sites-reuse-north-dakota</t>
  </si>
  <si>
    <t>None found 9/30/2019</t>
  </si>
  <si>
    <t>Is the source okay?</t>
  </si>
  <si>
    <t>https://cleanenergycap.com/news/2017/1/9/renewvia-energy-and-pseg-cut-ribbon-on-milestone-solar-project; http://www.renewvia.com/idi-northport/</t>
  </si>
  <si>
    <t>Do we want to include info about the solar loan? And is the source okay?</t>
  </si>
  <si>
    <t xml:space="preserve">https://www.foodlogistics.com/sustainability/news/10534368/royal-wine-corp-has-gone-green-with-its-latest-project-to-ensure-energy-efficiency-and-sustainability; </t>
  </si>
  <si>
    <t>Please verify not citable sources.</t>
  </si>
  <si>
    <t>Solarvision made use of partially tainted land and a floodplain to develop this ground-mounted array to supply electricity for the city’s water treatment plant.</t>
  </si>
  <si>
    <t>https://www.solarvisionllc.net/completed-projects</t>
  </si>
  <si>
    <t>https://www.trsa.org/news/nj-epa-recognizes-diamond-for-stewardship/; http://diamondchem.com/news.php</t>
  </si>
  <si>
    <t>Direct Quote</t>
  </si>
  <si>
    <t xml:space="preserve">The solar array supports Macy's energy independence and helps the company to operate more efficiently. </t>
  </si>
  <si>
    <t>https://www.prnewswire.com/news-releases/solar-project-at-macys-new-jersey-distribution-center-157449795.html</t>
  </si>
  <si>
    <t>https://www.njspotlight.com/2010/10/10-1021-2245/</t>
  </si>
  <si>
    <t>https://www.theday.com/article/20140803/NWS01/308039945/1018; https://www.norwichbulletin.com/article/20140804/NEWS/140809814</t>
  </si>
  <si>
    <t>Taking land in a community that has no other use and putting solar on that, is good reuse of a brownfield location.</t>
  </si>
  <si>
    <t>http://johnstonsunrise.net/stories/former-landfill-site-now-producing-clean-energy-for-municipal-school-buildings,139014</t>
  </si>
  <si>
    <t>https://www.savannahnow.com/news/20190215/former-savannah-landfill-gets-its-day-in-sun-with-new-solar-farm</t>
  </si>
  <si>
    <t>https://www.savannahnow.com/news/20190609/on-jekyll-island-former-landfill-produces-clean-energy</t>
  </si>
  <si>
    <t>“The beautiful thing is this is a brownfield being turned into a greenfield,” said Pete Marte, CEO of Hannah Solar, which installed the panels.</t>
  </si>
  <si>
    <t>The project will generate significant savings to the taxpayers in the form of lower utility payments.</t>
  </si>
  <si>
    <t>https://patch.com/connecticut/branford/branford-will-explore-large-scale-solar-array-project-former-landfill-1</t>
  </si>
  <si>
    <t>Tonawanda Landfill (Wales Avenue)</t>
  </si>
  <si>
    <t>MASS DEP</t>
  </si>
  <si>
    <t>American Cyanamid Co</t>
  </si>
  <si>
    <t>Ellsworth Air Force Base</t>
  </si>
  <si>
    <t>National Semiconductor Corp.</t>
  </si>
  <si>
    <t>Peterson/Puritan</t>
  </si>
  <si>
    <t>Tucson International Airport Area</t>
  </si>
  <si>
    <t>Palmerton Zinc Pile</t>
  </si>
  <si>
    <t>Solvents Recovery Service of New England</t>
  </si>
  <si>
    <t>Davisville Naval Construction Battalion Center</t>
  </si>
  <si>
    <t>Strother Field Industrial Park</t>
  </si>
  <si>
    <t>Newmark Ground Water Contamination</t>
  </si>
  <si>
    <t>Welsbach &amp; General Gas Mantle (Camden Radiation)</t>
  </si>
  <si>
    <t>https://cumulis.epa.gov/supercpad/SiteProfiles/index.cfm?fuseaction=second.cleanup&amp;id=0100124</t>
  </si>
  <si>
    <t>https://www.prnewswire.com/news-releases/north-americas-largest-rooftop-solar-power-plant-formally-completed-146325505.html</t>
  </si>
  <si>
    <t>KS</t>
  </si>
  <si>
    <t>ReVenture - Biomass</t>
  </si>
  <si>
    <t>Bridgewater</t>
  </si>
  <si>
    <t>Titcomb Solar Array</t>
  </si>
  <si>
    <t>Sunnyvale</t>
  </si>
  <si>
    <t>Palmerton</t>
  </si>
  <si>
    <t>Tucson</t>
  </si>
  <si>
    <t>Southington</t>
  </si>
  <si>
    <t>Winfield</t>
  </si>
  <si>
    <t>Various</t>
  </si>
  <si>
    <t>Camden and Gloucester</t>
  </si>
  <si>
    <t>FMR Lucent Technologies</t>
  </si>
  <si>
    <t>Former Comp Chemical</t>
  </si>
  <si>
    <t>Berkshire Truck Plaza</t>
  </si>
  <si>
    <t>Fitchburg Gas &amp; Electric Light Company</t>
  </si>
  <si>
    <t>M.T. Sullivan Landfill</t>
  </si>
  <si>
    <t>SOLUTIA (MONSANTO)</t>
  </si>
  <si>
    <t>Former Parsons Paper Company</t>
  </si>
  <si>
    <t>Lexington</t>
  </si>
  <si>
    <t>West Stockbridge</t>
  </si>
  <si>
    <t>Fitchburg</t>
  </si>
  <si>
    <t>Lexington Landfill</t>
  </si>
  <si>
    <t>AR</t>
  </si>
  <si>
    <t>Conway</t>
  </si>
  <si>
    <t>Blaney Hill Solar Farm</t>
  </si>
  <si>
    <t>Seneca Community Solar Garden</t>
  </si>
  <si>
    <t>Eagan</t>
  </si>
  <si>
    <t xml:space="preserve">Nyanza Waste Dump Superfund Site </t>
  </si>
  <si>
    <t>Pennsauken Brownfield Solar</t>
  </si>
  <si>
    <t>Goodfellow Bros. Solar Rooftop</t>
  </si>
  <si>
    <t>Wallingford Sand and Gravel Solar</t>
  </si>
  <si>
    <t>FMR Industrial</t>
  </si>
  <si>
    <t>Halifax</t>
  </si>
  <si>
    <t>http://www.essexcapitalpartners.com/2019/12/30/halifax-solar-achieves-commercial-operations/</t>
  </si>
  <si>
    <t>Brownfields</t>
  </si>
  <si>
    <t>SeQuential Biodiesel Solar</t>
  </si>
  <si>
    <t>Eugene</t>
  </si>
  <si>
    <t>Not on CL</t>
  </si>
  <si>
    <t>Ambler Pennsylvania Boiler House</t>
  </si>
  <si>
    <t>Ambler</t>
  </si>
  <si>
    <t>American Public University System Academic Center</t>
  </si>
  <si>
    <t>Ranson and Charles Town</t>
  </si>
  <si>
    <t>American Public University System Financial Center</t>
  </si>
  <si>
    <t>Stone Brewing Company</t>
  </si>
  <si>
    <t>The National Center for Medical Readiness at Calamityville</t>
  </si>
  <si>
    <t xml:space="preserve">Fairborn </t>
  </si>
  <si>
    <t>Grandyoats</t>
  </si>
  <si>
    <t>Hiram</t>
  </si>
  <si>
    <t>The Creamery</t>
  </si>
  <si>
    <t>Paseo Verde South Apartments</t>
  </si>
  <si>
    <t>Indian Valley Wood Products Campus</t>
  </si>
  <si>
    <t>Crescent Mills</t>
  </si>
  <si>
    <t>https://www.epa.gov/sites/production/files/2019-09/documents/cheers_to_a_revitalized_neighborhood.pdf</t>
  </si>
  <si>
    <t>https://www.epa.gov/sites/production/files/2015-10/documents/epa_oblr_successstory_calamityville_v2_release4.pdf</t>
  </si>
  <si>
    <t>https://www.epa.gov/sites/production/files/2019-08/documents/bf-ss-grandyoats-hiram-me.pdf</t>
  </si>
  <si>
    <t>https://www.epa.gov/sites/production/files/2020-06/documents/bf-ss-richmond-creamery-vt.pdf; https://www.richmondcreamery.com/</t>
  </si>
  <si>
    <t>https://www.epa.gov/brownfields/successful-transformation-paseo-verde-south-apartments; https://www.paseoverdeapts.com/</t>
  </si>
  <si>
    <t>Brunswick</t>
  </si>
  <si>
    <t>Brunswick Landing (Solar)</t>
  </si>
  <si>
    <t>Brunswick Landing (Biomass)</t>
  </si>
  <si>
    <t>https://semspub.epa.gov/src/document/07/30245979; https://www.kingsolar.net/sample-systems</t>
  </si>
  <si>
    <t>Superfund/RCRA</t>
  </si>
  <si>
    <t>Leviathan Mine</t>
  </si>
  <si>
    <t>Ventron/Velsicol</t>
  </si>
  <si>
    <t>Alpine County</t>
  </si>
  <si>
    <t>Hazelwood Green’s Mill 19 Solar</t>
  </si>
  <si>
    <t>Estimated annual savings for the town of over $270,000.</t>
  </si>
  <si>
    <t>The project provides added tax revenue for Everett and helps National Grid temporarily offset customer demand as the load in the area steadily increases.</t>
  </si>
  <si>
    <t xml:space="preserve"> The project will yield a substantial amount of renewable energy, thereby reducing energy costs projected for the next 20 to 25 years. Department of Public Works staff anticipates up to 25% reduction in the County’s energy bill for County facilities through these projects. A low fixed-rate of $.077 per kilowatt hour is guaranteed by the contract through 2037 for the 13.4 megawatt hours to be supplied by the solar panels.</t>
  </si>
  <si>
    <t xml:space="preserve">The city entered into a 25 year lease agreement. The output of the Kilvert Street solar array is projected to be 8,360,200 kWh per year, which equates to approximately 11,202,668 pounds of carbon eliminated annually. </t>
  </si>
  <si>
    <t>Energy generated is net metered to offset municipal building electricity needs, saving the town approximately $75,000 annually.</t>
  </si>
  <si>
    <t>In total across this installation plus three other solar sites in the city, North Adams receives nearly 100 % of municipal power from solar. The landfill installation represents the largest portion of this (approximately 40%).</t>
  </si>
  <si>
    <t>The county will generate power savings and rental revenue for unused ground, as well as cover all of its electricity needs over the next 20 years with clean renewable energy.</t>
  </si>
  <si>
    <t>The utility plans to lease the dormant landfill from the city for 25 years, with a 25-year option, for $30,600 a year.</t>
  </si>
  <si>
    <t>Anticipated that the project will generate at least $5 million of savings over 20 years; expected to displace 1,772 tons of CO2 annually.</t>
  </si>
  <si>
    <t>City officials say will provide about 20% of Troy’s municipal energy needs while helping the city save an estimated $2 million over the next 10 years. Projects like this support job creation and spur local investments all across the state.</t>
  </si>
  <si>
    <t>Net savings of about $1.8 million for the community over the life of the array.</t>
  </si>
  <si>
    <t>A 10-year PPA with extension options provides long-term energy cost assurance and savings for the town of up to $45,000 over the first 10 years of the PPA.</t>
  </si>
  <si>
    <t>Designed to supply 100% of the electricity needs at the grocer’s dry warehouse facility and will displace approximately 2,400 metric tons of CO2 from the environment annually. The building that the facility is built on is owned by KTR Carteret and 380 Middlesex Solar LLC has a lease agreement with the owner.</t>
  </si>
  <si>
    <t xml:space="preserve">The system supports municipal utility and reduces the amount of power they have to purchase from other generators; provides enough electricity to power approximately 2,500 residential customers. </t>
  </si>
  <si>
    <t>https://www.conwaycorp.com/solar</t>
  </si>
  <si>
    <t>https://www.flytucson.com/taa/environmental-programs/</t>
  </si>
  <si>
    <t>Planned 2020</t>
  </si>
  <si>
    <t>https://clu-in.org/greenremediation/docs/GR_factsheet_miningsites.pdf</t>
  </si>
  <si>
    <t>Solar energy is used  for four remote monitoring stations at key seeps and creeks and for an onsite emergency shower unit. Each monitoring station was custom built by EPA Region 9 staff to include a PV array for battery charging; multiprobe sonde to measure water quality parameters of streams impacted by AMD; and satellite telemetry for hourly data collection and transmission to EPA offices.</t>
  </si>
  <si>
    <t>https://www.svlg.org/wp-content/uploads/2013/11/Applied-Materials-Vic-Ciccarelli-Arques-Solar__Presentation10-03-2013.pdf; http://www.appliedmaterials.com/company/corporate-responsibility/sustainability/global-clean-power-generation</t>
  </si>
  <si>
    <t>The electricity generated is equivalent to that used by approximately 1,500 homes. The panels replace an amount of carbon equivalent to the emissions of 450 passenger cars for one year or that absorbed by 667 acres of pine forests.</t>
  </si>
  <si>
    <t>The installation of solar panels on the cap in September 2018 will provide the energy needed for future operation and maintenance at the Site.</t>
  </si>
  <si>
    <t>http://www.ouc.com/about-ouc/news/2017/12/08/kenneth-p.-ksionek-community-solar-farm-dedication</t>
  </si>
  <si>
    <t xml:space="preserve">The installation will generate enough electricity to power 2,100 homes. </t>
  </si>
  <si>
    <t>https://www.epa.gov/sites/production/files/2015-10/documents/epa_oblr_successstory_ranson_v7_508.pdf</t>
  </si>
  <si>
    <t xml:space="preserve">The building earned gold certification under the U.S. Green Building Council’s Leadership in Energy &amp; Environmental Design (LEED) program, thanks in part to the building’s energy-efficient design and solar panels on the roof that provide a portion of the facility’s energy. </t>
  </si>
  <si>
    <t xml:space="preserve">The solar array provides approximately half the energy required to run the financial center—that’s enough electricity to power 30 average-sized homes. The parking lot also includes 14 charging stations that employees, visitors and residents can use to recharge their electric or hybrid vehicles. </t>
  </si>
  <si>
    <t>https://ballparkdigest.com/201305026243/independent-baseball/news/td-bank-ballpark-goes-green-with-solar-panels</t>
  </si>
  <si>
    <t>10/1/20202</t>
  </si>
  <si>
    <t>The solar panel ground-mount array is projected to produce 3,291,000 kilowatt hours of electricity in its first year. The estimated carbon offset is equivalent to the CO2 emissions from 406 homes’ electricity use for one year and 296,750,995 smartphones charged.</t>
  </si>
  <si>
    <t>https://www.standardsolar.com/standard-solar%E2%80%99s-wallingford-vermont-32-mw-brownfield-solar-project-renewable-energy-program</t>
  </si>
  <si>
    <t>Fully net zero buildings through solar arrays.</t>
  </si>
  <si>
    <t xml:space="preserve"> https://www.revisionenergy.com/solar-projects/mrra-brunswick-landing-brunswick-me/</t>
  </si>
  <si>
    <t>A  solar array at Brunswick Landing will power 13% of the energy needs for the self-contained micro-grid supplying energy to almost 2 million square feet of commercial and industrial space at the site of Brunswick’s former Naval air base. The array will produce roughly 1,970,780 kilowatt-hours or 1.9 megawatt hours of electricity each year, offsetting the equivalent of over 3.4 million miles driven in a gas-powered car.</t>
  </si>
  <si>
    <t>http://mrra.us/about/infrastructure/anaerobic-digester-biogas-power-plant/</t>
  </si>
  <si>
    <t>Will generate enough to power more than 150 homes annually. The lifetime power production from Blaney Hill Solar Farm is estimated to reduce the city’s carbon footprint by the equivalent of CO2 emissions from 2,623,045 gallons of gasoline.</t>
  </si>
  <si>
    <t>https://www.ameresco.com/ameresco-helps-town-of-westport-massachusetts-transform-closed-landfill-into-source-of-renewable-energy-and-revenue/</t>
  </si>
  <si>
    <t>http://www.kearsargeenergy.com/kearsarge-amesbury; https://www.amesburyma.gov/home/news/titcomb-solar-array-is-up-and-running-on-south-hunt-road</t>
  </si>
  <si>
    <t>Developer/City</t>
  </si>
  <si>
    <t>https://www.solarpowerworldonline.com/2019/10/nautilus-solar-installs-largest-community-solar-project-maryland/</t>
  </si>
  <si>
    <t>Link is to a magizine publication but it is linked from the developer site.</t>
  </si>
  <si>
    <t>The project will produce enough energy to power 1,100 homes in the region. It is qualified under the Maryland Community Solar Energy Generating System program. The energy generated by the projects will directly benefit qualified residential off-takers who are situated within PEPCO Maryland’s service territory.</t>
  </si>
  <si>
    <t xml:space="preserve">The solar panels power everything at the facility including computers and ovens, thus moving GrandyOats toward their goal of being a net-zero carbon emissions facility. The solar array generates more than 95,000 kWh of clean energy per year. Powering the facility with clean energy instead of fossil fuels eliminates the amount of greenhouse gas emissions generated by driving an average passenger vehicle for 160,000 miles. </t>
  </si>
  <si>
    <t>http://sundog.solar/video-footage-of-tremont-solar-system/</t>
  </si>
  <si>
    <t>The town used to pay between $ 0.17 and $ 0.18 per kWh of electricity. They now pay $ 0.125 per kWh for solar electricity, resulting in instant savings.</t>
  </si>
  <si>
    <t>The solar garden will produce just under 1 megawatt of electricity – the equivalent of powering about 164 homes.</t>
  </si>
  <si>
    <t>https://metrocouncil.org/News-Events/Wastewater-Water/Newsletters/Improvements-at-Seneca-Wastewater-Treatment-Plant.aspx</t>
  </si>
  <si>
    <t>https://semspub.epa.gov/src/document/04/11014872; https://forsiteinc.com/news/regulators-reventure-biomass-plant-fuel-is-renewable/</t>
  </si>
  <si>
    <t xml:space="preserve">The first 20 megawatts of power from the plant to qualify for triple credits.  </t>
  </si>
  <si>
    <t>The Highland Park Solar Storage System will combine a 1,764 panel, 605 kilowatt-dc solar farm with 2,000 kilowatt-hour Tesla batteries. The solar panels are expected to provide enough electricity to power about 100 homes annually and also charge the batteries, which will be used to lessen voltage fluctuations that are inherent to grid connected solar systems due primarily to issues like intermittent cloud cover. The learnings from the Highland Park Solar Storage System will ultimately enable better integration of renewable energy onto the electric grid, which will allow for even more solar energy projects in New Jersey and better grid reliability.</t>
  </si>
  <si>
    <t>https://energizepseg.com/2019/12/11/giving-new-purpose-to-an-old-brownfield/</t>
  </si>
  <si>
    <t>The solar panels generate enough electricity to power more than 2,500 homes annually.</t>
  </si>
  <si>
    <t>http://www.ehamptonny.gov/625/Accabonac-Solar-Farm</t>
  </si>
  <si>
    <t>The 26,000 panels being installed here are sitting atop otherwise nuisance land that is undevelopable and providing power to some universities in the WNY area.</t>
  </si>
  <si>
    <t>https://www.solarbycir.com/solar-installations/steel-sun/</t>
  </si>
  <si>
    <t>https://hudsonvalleyone.com/2020/02/07/new-solar-array-at-old-saugerties-landfill-ready-to-start-generating/</t>
  </si>
  <si>
    <t>http://solarenergydesign.com/project/sequential-biofuels/</t>
  </si>
  <si>
    <t xml:space="preserve">The roof over the fueling pumps is built of 224 solar modules, some with clear backing to allow the sunlight to shine through, which composes part of a 33.6 kilowatt solar electric system that also keeps you dry while you’re getting fuel. Creates a weather tight roof out of solar modules. </t>
  </si>
  <si>
    <t xml:space="preserve">https://www.epa.gov/sites/production/files/2017-10/documents/epa_2017_oblr_successstory_ambler_pa_v2.pdf </t>
  </si>
  <si>
    <t>https://www.solarpowerworldonline.com/2020/08/2-mw-project-completed-atop-mill-19-in-pittsburgh-is-now-countrys-largest-single-sloped-solar-array/</t>
  </si>
  <si>
    <t>A former brownfield site, 100% of the complex’s total electricity usage will be offset by energy generated on site.</t>
  </si>
  <si>
    <t xml:space="preserve">Environmentally sensitive features include green and blue roofs, designed to retain and slowly release rainfall to urban storm drains, permeable paving, water gardens to retain and manage water, solar panels, and the use of local, recyclable and renewable materials. </t>
  </si>
  <si>
    <t>This facility has pursued LEED Silver certification through the use of eco-friendly materials and design practices that include 100,000 square-feet of photovoltaic solar panel.</t>
  </si>
  <si>
    <t>https://www.revisionenergy.com/solar-projects/town-of-cumberland-landfill-cumberland-me/</t>
  </si>
  <si>
    <t>https://www.mass.gov/guides/completed-brownfields-covenants#-2016-</t>
  </si>
  <si>
    <t>This solar array will produce enough clean energy to power 500-700 residences in West Stockbridge, in addition to the added tax revenue.</t>
  </si>
  <si>
    <t>https://unitil.com/our-community/solarway</t>
  </si>
  <si>
    <t xml:space="preserve">The project can independently power 144 homes. </t>
  </si>
  <si>
    <t>The system will deliver bill credits to community solar subscribers who are National Grid customers (commercial and residential) located throughout the state.</t>
  </si>
  <si>
    <t>https://www.syncarpha.com/completed-projects/2017/1/20/utynj9dnl5jgqfzhgrzb1wobfft20x; https://www.andersonkreiger.com/news/lexington-cuts-the-ribbon-on-solar-project-at-landfill/</t>
  </si>
  <si>
    <t>The solar facility  provides the town of Lexington with credits on their electricity bills and is estimated to produce 2,770,000 kWh in its first year of production.  The solar project, together with solar systems already installed on Lexington’s school and library rooftops, will power 45% of the municipality’s electric load.</t>
  </si>
  <si>
    <t>The solar array generates enough energy to power 400 homes in the region.</t>
  </si>
  <si>
    <t>https://neunyinsights.wm.com/transforming-landfills-solar-farms/#:~:text=MT%20Sullivan%20Landfill%20in%20Chicopee%2C%20MA%20%E2%80%93%20Closed,energy%20to%20power%20400%20homes%20in%20the%20region.</t>
  </si>
  <si>
    <t>https://solarliberty.com/local-landfill-is-going-solar/</t>
  </si>
  <si>
    <t>The system covers about ten acres and will produce about 2.6 megawatts of electricity, enough to power about 450 homes. Every kilowatt generated will be sold to offset electricity costs for municipal facilities. During the first year of operation the town should save about $80,000.</t>
  </si>
  <si>
    <t>https://lgnc.org/about-lgnc/about/</t>
  </si>
  <si>
    <t>The system is able to produce enough electricity to cover 100% of the building’ energy needs and is preventing 49,560 pounds of carbon dioxide emissions each year.</t>
  </si>
  <si>
    <t>https://www.nepsolar.com/mullica-hill</t>
  </si>
  <si>
    <t xml:space="preserve">The solar field at Mullica Hill Cold Storage will provide the facility with clean, green, low-cost energy. The state-of-the-art system monitors and adjusts the orientation of the solar arrays to maximize energy generation for Mullica Hill Cold Storage. </t>
  </si>
  <si>
    <t>http://www.livingstonnj.org/1206/Solar-Panel-Data</t>
  </si>
  <si>
    <t>https://www.organicconsumers.org/news/floridas-largest-solar-power-array-dedicated-sarasota</t>
  </si>
  <si>
    <t>The solar panels are expected to produce 250 kilowatts of clean energy, enough energy to power 55 average homes. Operating them prevents the release of more than 654,000 pounds of carbon dioxide into the atmosphere each year.</t>
  </si>
  <si>
    <t>https://www.tauntongazette.com/news/20170719/berkley-landfill-goes-solar</t>
  </si>
  <si>
    <t>https://walpole.wickedlocal.com/article/20151016/NEWS/151016693</t>
  </si>
  <si>
    <t>https://www.prnewswire.com/news-releases/waste-management-marks-first-year-generating-green-energy-for-7500-homes-across-pacific-northwest-124415143.html</t>
  </si>
  <si>
    <t>Columbia Ridge Landfill is a platform for wind power and a demonstration technology project designed to generate either renewable energy or clean fuels.</t>
  </si>
  <si>
    <t>https://www.enterprisenews.com/news/20170629/one-mans-mount-trashmore-is-anothers-green-treasure-in-brockton</t>
  </si>
  <si>
    <t>https://www.solarnovus.com/helios-solar-and-renusol-america-complete-brownfield-solar-project-in-michigan_N7705.html</t>
  </si>
  <si>
    <t>Eaton Rapids Solar LLC will own and operate the facility, which is expected to generate 658MWh of solar generated electricity annually for the City Eaton Rapids Electrical Utility. The lower cost power will be purchased by The City of Eaton Rapids and distributed to residential and commercial ratepayers in the community. The project is also expected to generate enough power to meet one-third of the community’s renewable energy requirements under the State’s Renewable Portfolio Standard regulations.</t>
  </si>
  <si>
    <t>http://www.sadat.com/PDF's/Project%20Histories/Landfill/Edgeboro-LF%20Closure%20Master.pdf</t>
  </si>
  <si>
    <t>http://thesouthportglobe.blogspot.com/2017/07/town-of-fairfield-landfill-solar-array.html</t>
  </si>
  <si>
    <t>https://www.epa.gov/superfund-redevelopment-initiative/superfund-sites-reuse-massachusetts#groveland</t>
  </si>
  <si>
    <t>The solar array provides power for more than 500 homes. </t>
  </si>
  <si>
    <t>https://www.cleanenergyauthority.com/solar-energy-news/new-jersey-to-host-solar-on-landfill-011712</t>
  </si>
  <si>
    <t>The developer has a 15-year lease agreement and two five-year extensions optional along with an option to buy from the landfill owner.</t>
  </si>
  <si>
    <t>http://www.lakecleanup.com/documents/Honeywell_End_of_Dredging_Fact_Sheet.pdf</t>
  </si>
  <si>
    <t>Produces enough energy to power about 400 homes in the area.</t>
  </si>
  <si>
    <t>Installation Owner</t>
  </si>
  <si>
    <t>https://apps.alsoenergy.com/kiosk/18014398509526695?dashkey=2a566973496547374241413d3d&amp;tag=2871325</t>
  </si>
  <si>
    <t>https://www.nj.com/jjournal-news/2012/05/newly_opened_kearny_landfill_s.html</t>
  </si>
  <si>
    <t>News article</t>
  </si>
  <si>
    <t>The array has enough photovoltaic cells to power up between 450 and 675 single-family homes.</t>
  </si>
  <si>
    <t>The solar panels are being used to provide power for equipment set up at the sites to collect the methane gas and leachate produced by decomposing fill.</t>
  </si>
  <si>
    <t>https://www.startribune.com/on-hard-to-use-brownfields-property-owners-see-a-new-option-shining-down-on-them/440949493/</t>
  </si>
  <si>
    <t>https://www.carolinasolarenergy.com/projects-featured-source/ncsu-demo</t>
  </si>
  <si>
    <t>https://www.wrenthamtimes.com/norfolk/2012/08/norfolk-continues-to-turn-green.html</t>
  </si>
  <si>
    <t>http://syncarpha.com/news/2017/5/22/solar-project-on-municipal-landfill-in-palmer-mass-completed; http://remenergyco.com/rem-projects/palmer-landfill-palmer-massachusetts</t>
  </si>
  <si>
    <t>https://www.thesunchronicle.com/news/local_news/plainville-poised-to-receive-new-revenue-from-old-landfill-site/article_57c2a10e-37c1-11e6-aab2-1f5057590826.html; http://www.soltage.com/uploads/2/5/6/8/25685721/republic_services_solar_project_ribbon_cutting_dedication_celebration.pdf</t>
  </si>
  <si>
    <t>http://bluewave-capital.co.za/projects/plymouth-ma/</t>
  </si>
  <si>
    <t>The project is creating environmental benefits – the 7,410,000 kWh of clean energy generated by this project each year is equivalent in terms of CO2 reductions to removing more than 1,000 cars from the road or preserving almost 3,000 acres of forest annually. In addition, the savings that New Bedford is expected to enjoy are substantial, amounting to more than $10 million over the life of the project.</t>
  </si>
  <si>
    <t>https://www.enr.com/articles/40958-energyindustrial---rehoboth-landfill-solar</t>
  </si>
  <si>
    <t>https://www.state.nj.us/dep/newsrel/2010/10_0126.htm</t>
  </si>
  <si>
    <t>“This model green energy project will create jobs and clean energy, and is consistent with Governor Christie’s commitment to developing more solar projects on landfills,” Commissioner Martin said.</t>
  </si>
  <si>
    <t>https://www.patriotledger.com/x175616518/Construction-of-solar-array-is-on-schedule-in-Marshfield</t>
  </si>
  <si>
    <t>“The town buys electricity from whoever it buys from, but we give them credit for it,” O’Donnell (developer owner) said. “They pay 10 cents (for power), and they get 14 cents, so they make 4 cents per kilowatt-hour for everything being made (at the solar farm), and the value is expected to go up in the next 20 years."  It is estimated the town would save $4 million on energy costs over two decades, while collecting property taxes on the 20 acres of land where the array is being built.</t>
  </si>
  <si>
    <t>https://vineyardgazette.com/news/2015/04/29/west-tisbury-inaugurates-new-solar-array</t>
  </si>
  <si>
    <t>On an annual basis, the solar array can more than offset the electricity used for the town’s municipal buildings, including the West Tisbury School. West Tisbury has estimated that it will save $63,427 per year as a result of the solar installation. Energy generated by the installation is fed into the utility grid. In exchange, the utility lowers the energy bill for the municipal buildings.</t>
  </si>
  <si>
    <t>https://cumulis.epa.gov/supercpad/SiteProfiles/index.cfm?fuseaction=second.redevelop&amp;id=0503888</t>
  </si>
  <si>
    <t>MPCA constructed a solar energy system on the landfill to supply energy for ongoing operation of the leachate and gas collection systems.</t>
  </si>
  <si>
    <t>https://www.buffalorising.com/2019/10/city-of-tonawanda-unveils-project-with-montante-solar/</t>
  </si>
  <si>
    <t>The arrays (installed at the site of the Tonawanda Landfill and on municipal owned buildings), will bring energy costs down for municipal buildings and operations throughout Tonawanda. “The benefits from this project, both fiscal and environmental, are substantial,” said Dan Montante, president of Montante Solar. “Not only will the power provided from these panels bring the city’s electricity costs down (the arrays will offset upwards of 85% of the city’s energy usage), it will also stabilize those energy costs, which can otherwise be unpredictable."</t>
  </si>
  <si>
    <t>https://pressofatlanticcity.com/news/superfund-site-in-eht-set-to-become-solar-farm/article_418e0538-f791-11e5-a990-ffd4fd64781b.html</t>
  </si>
  <si>
    <t>Under the agreement, the township will not foreclose on the property, while the developer for the project, will pay back more than $290,000 in back taxes and interest.</t>
  </si>
  <si>
    <t>The clean energy produced from the solar array will support the town of Ashland.</t>
  </si>
  <si>
    <t>https://www.ecmag.com/section/green-building/solar-power-station-built-top-massachusetts-superfund-site</t>
  </si>
  <si>
    <t>https://www.epa.gov/sites/production/files/2020-01/documents/cresce1.pdf</t>
  </si>
  <si>
    <t>https://www.bqenergy.com/inc/files/editor/files/solar-steel-city-tur.pdf</t>
  </si>
  <si>
    <t>http://www.soltage.com/uploads/2/5/6/8/25685721/dow_project_press_release_final.pdf; https://semspub.epa.gov/work/HQ/196739.pdf</t>
  </si>
  <si>
    <t>Power sold to Olean General Hospital.</t>
  </si>
  <si>
    <t>https://www.bqenergy.com/projects/</t>
  </si>
  <si>
    <t>https://roanoke.com/news/local/salem-va-center-will-soon-use-solar-power/article_6164e45a-c899-5b4f-8132-de53b5186a8b.html</t>
  </si>
  <si>
    <t xml:space="preserve">Will generate clean solar energy and net metering credits that deliver energy savings to the Town of Andover, while the Town of Palmer receives long-term lease payments and tax revenue. Produces enough energy for 820 typical U.S. homes. </t>
  </si>
  <si>
    <t xml:space="preserve">The Authority leases the land to Cherry Street Energy for about $2,000 a month for 30 years. "We'll pay more than $700,000 over 30 years,” Chanin said.
</t>
  </si>
  <si>
    <t>The town could receive over $2 million in new revenue from the former landfill that has sat idle for over a decade in the form of a PILOT agreement. This solar farm, in conjunction with two other solar on landfill sites (located in East Bridgewater  and Randolph), are also expected to reduce carbon emissions by more than 14,000 tons, which is the equivalent of removing the impact of carbon dioxide (CO2) emissions from almost 2,000 homes.</t>
  </si>
  <si>
    <t>The solar system, will produce an expected 1,140,000 kWh annually. The PV power is connected to the site’s utility meter and is expected to supplement 88% of the consumption used at the ballpark. 
Some environmental benefits equivalent to the 1,141,510 kWh annually can be described as follows:
-805 Metric Tons of CO2
-Annual greenhouse gas emissions from 168 passenger vehicles
-CO2 emissions from 90,291 gallons of gasoline consumed
-CO2 emissions from the electricity use of 131 homes for one year
-Carbon sequestered annually by 660 acres of U.S. forests
-CO2 emissions from burning 3.5 railcars’ worth of coal</t>
  </si>
  <si>
    <t>The solar panels allow the town to create their own energy, making the town more self-reliant, in addition to cutting down on the amount of pollution and greenhouse gasses produced.</t>
  </si>
  <si>
    <t>Site Owner  (via news article)</t>
  </si>
  <si>
    <t>Owner resource</t>
  </si>
  <si>
    <t>State resource</t>
  </si>
  <si>
    <t>Federal Gov resource</t>
  </si>
  <si>
    <t>http://www.beld.net/sites/default/files/Bright%20Ideas%20Newsletter_Oct%20'14.pdf</t>
  </si>
  <si>
    <t>https://www.bostonglobe.com/metro/regionals/south/2013/11/17/marshfield-solar-farm-becomes-state-build-atop-former-landfills/oh0K6qPAKmEFuGLQmrBGoJ/story.html; http://www.nextsunenergy.com/case-studies.html</t>
  </si>
  <si>
    <t>PPA</t>
  </si>
  <si>
    <t>The project will produce renewable energy offsetting more than two-thirds of the airport terminal’s use of energy, saving the TAA $35,000 per month in power costs and reducing the airport’s consumption of fossil-based grid energy.</t>
  </si>
  <si>
    <t xml:space="preserve">The Sierra Institute will generate renewable electricity and thermal outputs for the community at an appropriate rate of return, stimulate employment related to wood products in the area, and help improve the health of the forest in the Sierra Nevada mountains. </t>
  </si>
  <si>
    <t>The schools are not required to pay up-front costs for the systems, and will realize an overall cost savings on their electricity bills. The schools will incorporate an education component. The following environmental benefits will also be realized: 142,274 kWh of electricity production; 291,377 pounds per year of annual CO2 emissions reduced; 318,713 miles per year equivalent reduction in vehicle miles driven and equivalent 11,207 trees planted.</t>
  </si>
  <si>
    <t>Siting the project on contaminated land already owned by the city saved taxpayers approximately $2 million.</t>
  </si>
  <si>
    <t>Full energy park (2.2-MW solar and 2.8-MW fuel cell) expected to provide $7M to city in lease revenue over the course of the 20-year lease; create 92 jobs; and provide power for the equivalent of 5,000 homes annually.</t>
  </si>
  <si>
    <t>Will power 25% of wastewater treatment plant electricity needs.</t>
  </si>
  <si>
    <t>Savings of $30,000 for the town per year.</t>
  </si>
  <si>
    <t>Installed at no cost to taxpayers; will save the town over $2.4 million over the next 20 years.</t>
  </si>
  <si>
    <t>Helps meet city's commitment to diversifying energy to clean and renewable energy sources.</t>
  </si>
  <si>
    <t>Enough energy to meet the needs of 224 homes annually.</t>
  </si>
  <si>
    <t>This solar project (along with Marion County Solar #2) produces enough electricity to power over 700 homes and the equivalent to removing 7,000 tons of carbon dioxide from the environment every year.</t>
  </si>
  <si>
    <t>This solar project (along with Marion County Solar #1) produces enough electricity to power over 700 homes and the equivalent to removing 7,000 tons of carbon dioxide from the environment every year.</t>
  </si>
  <si>
    <t>Provides 7 MW of clean power capacity to the community and is located on a remediated Superfund parcel of land.</t>
  </si>
  <si>
    <t>The solar array is expected to reduce the company’s carbon footprint by 56 metric tons a year, the equivalent of planting 46 acres of mature forest.</t>
  </si>
  <si>
    <t>Along with the other Iron Horse Park solar installations, the site will generate energy for four school systems.</t>
  </si>
  <si>
    <t>Community solar project that enables residents to save money on their utility bills and support local solar.</t>
  </si>
  <si>
    <t>Will offset the production of nearly 30,000 tons of carbon dioxide over the lifetime of the project, supporting the state's GHG reduction goals; part of Philips Lightolier’s plan to create a net zero energy manufacturing facility.</t>
  </si>
  <si>
    <t xml:space="preserve">Will provide 25% of Groton Electric Light Department's required electricity during the middle of the day in the spring and fall. </t>
  </si>
  <si>
    <t>Produces enough energy to power about 1,000 homes in the area.</t>
  </si>
  <si>
    <t>Expected to provide first year revenues from net metering (approximately $487,000), PILOT (approximately $93,600), and land lease (approximately $50,000).</t>
  </si>
  <si>
    <t>Project will improve science education through the installation of an interactive digital “kiosk” and other tools so teachers at the High School and other schools can incorporate the solar project into their science lessons.</t>
  </si>
  <si>
    <t>Project will provide PILOT revenue of about $90,000 per year, plus lease revenues.</t>
  </si>
  <si>
    <t>Will provide energy for 400-500 homes.</t>
  </si>
  <si>
    <t>Expected to generate more than $370,000 a year in savings for the city.</t>
  </si>
  <si>
    <t>Will provide roughly 12% of the electricity used by South Portland’s municipal and school buildings.</t>
  </si>
  <si>
    <t>Transformed 35 acres of unused landfill into solar field.</t>
  </si>
  <si>
    <t xml:space="preserve">Installation of solar panels utilized landfill surface to create green energy for beneficial use that supplement the energy generated by the LFG production. </t>
  </si>
  <si>
    <t>Provides a partial source of power for operations. The use of solar energy lowers Diamond’s energy costs, which saves money and enhances Diamond’s competitiveness.</t>
  </si>
  <si>
    <t xml:space="preserve">Adds to state's renewable energy resources without reducing the state’s open space. </t>
  </si>
  <si>
    <t>Developing a green curriculum for students.</t>
  </si>
  <si>
    <t>Will produce enough energy to power 1,500 homes, reducing more than 15,000 metric tons of carbon dioxide emissions--the equivalent of removing 3,000 cars from the road.</t>
  </si>
  <si>
    <t>Reduces CO2 emissions that would otherwise be generated by 1,800 homes.</t>
  </si>
  <si>
    <t>Generates 30% of the hub's electricity needs; annual reduction of approximately 1,867 metric tons of CO2 emissions.</t>
  </si>
  <si>
    <t>The solar farm is expected to produce enough electricity for 1,600 single-family homes.</t>
  </si>
  <si>
    <t>Although the groundwater onsite is not potable, it was repurposed for use in an energy-saving geothermal system for heating and cooling.</t>
  </si>
  <si>
    <t xml:space="preserve">The building is LEED Platinum certified by the U.S. Green Building Council, due in great part to its geothermal heating and cooling system and extensive use of recycled materials during construction. </t>
  </si>
  <si>
    <t>Will generate around 6,000,000 kWh of energy per year, equivalent to the amount of electricity consumed by more than 500 average American homes annually.</t>
  </si>
  <si>
    <t>Will provide 10% of campus electricity needs, saving the  VA about $160,000 in costs each year.</t>
  </si>
  <si>
    <t>Generates clean power for 500 local households.</t>
  </si>
  <si>
    <t>Power generated by the solar is sold to Freeport-McMoRan at a set rate under the terms of a 25-year PPA.  Generates 15 megawatts of electricity, enough to power about 3,000 homes.</t>
  </si>
  <si>
    <t>Under a 20-year PPA, the PV system is expected to annually generate 869,158 kWh of energy (approximately 20% of the treatment system's electricity consumption, or the equivalent power used by 100 to 125 average Pasadena homes).</t>
  </si>
  <si>
    <t>This installation is part of three total installations. The town entered into a 20-year PPA  The installations provide more than $250,000 in annual savings in its building portfolio. Through net metering, 100% of the energy generated is used to power town buildings and operations, offsetting total town consumption. Additionally, this project brought the town landfill back into compliance with the Massachusetts Department of Environmental Protection. 
The installations provide: 
- Annual energy savings of 2.2 million kWh
- Annual CO2 emissions reduction of 1,632 metric tons
- Enhanced landscaping to blend array into the natural environment and minimize the visual impact of the landfill system</t>
  </si>
  <si>
    <t>The total anticipated cost savings over the 25-year PPA is anticipated at over $7 million. The system will generate sufficient electricity to offset a large portion of the electrical needs of the town at a substantial reduction in cost from current retail electricity rates. It will generate enough electricity to satisfy the needs of over 300 homes.</t>
  </si>
  <si>
    <t>The facility has the capacity to generate up to 1 megawatt of electricity; almost 33% of current electrical requirement at Brunswick Landing. Power plant will greatly reduce or eliminate electricity delivered over CMP’s distribution grid to the campus. PPA with VGV will allow MRRA to continue to offer a below-market electricity rate (currently 11.5 cents per kilowatt hour). The Digester will help eliminate organic waste by re-using and recycling it.</t>
  </si>
  <si>
    <t>The solar array is expected to produce 600,000 kilowatt hours of electricity each year.  It was built at no upfront cost to the town through a PPA. ReVision Energy expects the town to see savings of roughly $20,000 in the first year. The solar array will be used to offset electric use in the town’s municipal buildings. They expect savings of more than $100,000 over the next 10 years, and eventually over $1,000,000.</t>
  </si>
  <si>
    <t>Agilitas Energy is leasing two closed landfills from the Town of Islip in Holbrook and Hauppauge for nearly $120,000 a year. The solar arrays are expected to generate enough electricity annually to power over 5,000 homes. The electricity generated from the solar arrays will be sold to PSEG Long Island, the transmission and distribution system operator of Long Island Power Authority, to provide clean energy for local residents under a 20-year PPA as part of the Feed-in-Tariff program.</t>
  </si>
  <si>
    <t>The electricity generated from the solar arrays will be sold to PSEG Long Island, the transmission and distribution system operator of Long Island Power Authority, to provide clean energy for local residents under a 20-year PPA as part of the Feed-in-Tariff program.</t>
  </si>
  <si>
    <t>The project will provide renewable energy to customers under a 20-year PPA. It effectively avoids the use of approximately 4,500 metric tons per year of carbon dioxide, the equivalent of removing more than 800 cars from the road. Construction of the project created approximately 50 jobs, employing mainly local labor. The project will create an ongoing economic benefit for the region, including an estimated $800,000 in additional revenue for Smithtown over its first 20 years in operations.</t>
  </si>
  <si>
    <t>Through a net metering agreement, electricity generated by the solar array is transferred to Potomac Edison’s power grid. The county offsets power costs at designated county facilities through a net metering agreement. The county will have access to renewable power at a fixed rate for at least the next 20 years, under the terms of a 20-year agreement between the county and TESLA Energy. The agreement also allows the county to purchase and own Solar RECs that the system generates for at least the next six years at a reduced rate of $22 (a savings of approximately $32).</t>
  </si>
  <si>
    <t xml:space="preserve">Residential and commercial electric customers, including the City of East Lansing and the Capital Area Transportation Authority, signed a 25-year lease and paid $399 per panel to receive an annual credit of around $26 per panel on their electric utility bill for the solar power produced. In turn, they’ll get a credit on their electric bill for the energy produced by those panels. Each lessee will receive a proportional percentage of utility bill credit that is equal to the amount of energy their lease produces. By using renewable resources to produce electricity, the solar park becomes eligible for RECs. “This solar park will make the Lansing area more sustainable and represents another step in East Lansing’s Climate Sustainability Plan to transition to cleaner, more renewable energy options. Best of all, the city – and many who surround it economically since subscribers, including the city government, will save money on their utility bills” says Pivot Energy’s CEO, Rick Hunter. The community solar project cost $600,000 and the solar panels are capable of producing enough electricity each year to power about 60 homes. </t>
  </si>
  <si>
    <t xml:space="preserve">DOE Technology Demonstration Project. The electricity generated is sold to Progress Energy  under an avoided-cost contract and the RECs, for the first five years of operation, were sold to NC GreenPower. This project won a prestigious US Department of Energy “Brownfields to Brightfields”  Technology Demonstration Grant. </t>
  </si>
  <si>
    <t>The landfill solar farm will generate enough energy to power nearly 700 homes. Berkley has PILOT agreements with the solar farm developers – so the solar farms are generating revenue for the town.</t>
  </si>
  <si>
    <t>Projected to save the town more than $3 million in electricity costs over 20 years, in addition to generating $80,000 annually in additional revenue through a PILOT and land lease payments.</t>
  </si>
  <si>
    <t>The town receives PILOT with the Bird Machine solar farm and the Bird landfill solar array that would pay the town a total of $2.1 million spread out over the next 25 years.</t>
  </si>
  <si>
    <t>The city receives benefits from lease payments, PILOT, and operational savings. The power is purchased by the Municipal Light Board, which provides electricity to municipal facilities at a reduced rate.</t>
  </si>
  <si>
    <t xml:space="preserve">Ameresco is leasing the land housing the solar panels from Westport and making an annual PILOT to the town. </t>
  </si>
  <si>
    <t xml:space="preserve">As of October 2020, the installation had produced enough electricity to equal planting over 67,000 trees, equivalent to over 290,000 gallons of gas and over 230,000 pounds of methane. </t>
  </si>
  <si>
    <t>Do not include no longer functioning</t>
  </si>
  <si>
    <t>Will bring in an additional $830,000 in revenue for Gloucester Township, coming from lease payments made by Marina Energy.</t>
  </si>
  <si>
    <r>
      <t xml:space="preserve">Expected annual savings are over $66,000 and 300,000 kWh/year related to sustainable building and geothermal system </t>
    </r>
    <r>
      <rPr>
        <i/>
        <sz val="10"/>
        <rFont val="Calibri"/>
        <family val="2"/>
        <scheme val="minor"/>
      </rPr>
      <t>combined</t>
    </r>
    <r>
      <rPr>
        <sz val="10"/>
        <rFont val="Calibri"/>
        <family val="2"/>
        <scheme val="minor"/>
      </rPr>
      <t>.</t>
    </r>
  </si>
  <si>
    <t>Estimated CO2 Offset (over the life of the system) 23,279 metric tons.</t>
  </si>
  <si>
    <t>Williamson follows the sun, Rochester City Newspaper, http://www.rochestercitynewspaper.com/rochester/williamson-follows-the-sun/Content?oid=2365854; Solar energy: Is it right for Wayne County towns? Times of Wayne County, http://www.waynetimes.com/news/solar-energy-right-wayne-county-towns/; https://drive.google.com/file/d/0B9DMHfKgjhccNEJlUHNxTTVqa0k/view; http://www.larsenengineers.com/SolarEnergyProjects.asp</t>
  </si>
  <si>
    <t>Chelmsford's Town Manager negotiated a 25-year Net Metering Power Sales Agreement (NMPSA) with Main Street Power, who owns and operates the facility. The Town of Chelmsford receives 25 years of discounted electricity rates for the energy produced by the solar facility under the NMPSA. The project will provide tax revenue to town of Bolton and power to Town of Chelmsford (higher  demand than Bolton).</t>
  </si>
  <si>
    <t xml:space="preserve">The town touts economic benefits of ~$3 million over the next 20 years: (1) will receive nearly all the town’s municipal annual electricity needs from the solar farm, electricity that is not only clean but approximately 40% cheaper than the town’s current power purchase rate; (2) will receive revenue in exchange for leasing the capped landfill to the solar project’s owner, SunRaise Investments, LLC and GG Renewables, the partnership that acquired and constructed the project with plans to remain the long-term owner and operator; and (3) will receive tax revenue for the life of the solar project. Solar will also power the equivalent of 200 homes and offset the equivalent to a million pounds of coal burning. </t>
  </si>
  <si>
    <t xml:space="preserve">The  installation will earn approximately $800,000 over 20 years for town through lease payments, PILOT, and reduced electricity costs. The electricity will power nearly all municipal functions, including schools, emergency response, street lighting and the town hall. This is equivalent to the total annual electrical usage of almost 100 average single-family homes. </t>
  </si>
  <si>
    <t>The town could net as much as $1.6 million in energy cost savings over the 20-year contract, depending on net metering credit rates. Solar will produce power equal to approximately 16% of the town’s annual electric load.</t>
  </si>
  <si>
    <t>As part of the project, both towns will receive energy credits offsetting their electricity costs over the next 20 years.  The Town of Montague is the landlord of the newly energized solar site; the site is expected to garner tax revenues on otherwise unproductive land over the life of the project. Approximately, 118,187 tons of annual carbon dioxide offset  and 16,000 number of average homes powered annually.</t>
  </si>
  <si>
    <t>The town entered into an agreement with Osgood Solar to purchase discounted energy produced the solar array. By purchasing clean energy from Osgood Solar, coupled with a 20-year PILOT agreement, the Town of North Andover will accumulate over $6M in energy savings and PILOT revenue. Further, the town has zero capital invested in, and no operational responsibility for, the solar facility.</t>
  </si>
  <si>
    <t>PPA includes a 15% discount on electricity that is estimated to reduce the town’s energy bill by $160,000 in the first year. The town will accumulate over $6M in energy savings and PILOT revenue over life of the project.</t>
  </si>
  <si>
    <t>Developer negotiated to allow town to collect more than $200k in back taxes owed via added land lease payments. The town will also collect tax revenue on installation going forward.</t>
  </si>
  <si>
    <t>The solar array connects directly to the national electrical grid and is expected to generate approximately $2 million in revenue for the Town of Rehoboth during a 20-year PPA.</t>
  </si>
  <si>
    <t>The system is expected to save town $200,000 per year from discounted energy rates. The town pays Scituate Solar $0.084/hour ($0.145/hr. to National Grid). Revenue to pay for municipal building energy costs. City paid nothing up front except legal fees of approximately $9,000. Project qualified for 1603 Treasury Grant and the SREC I program administered by the Massachusetts Department of Energy Resources.</t>
  </si>
  <si>
    <t>Utilizing otherwise unusable land to generate renewable power, all while saving the town about 849 metric tons of CO2 offset annually, equivalent to 182 passenger vehicles driven for one year or annual electricity usage of 127 homes. Expected savings of $60,000 annually in electricity cost reduction and new tax revenue. Over the 20-year life of this solar PV facility, the town’s projected economic benefit is upwards of $1 million.</t>
  </si>
  <si>
    <t xml:space="preserve">The project pays the Town of Stow $12,000 per year as PILOT, plus the property taxes as determined by the assessment, an amount that now comes in at a little less than $8,000 annually for the twelve acres. </t>
  </si>
  <si>
    <t>Solar development will provide lease revenue to the town. The developer made several site improvements, including grinding an existing stockpile on the site of more than 56,000 tons of asphalt from roads and other demolition and construction debris to grade the site for solar and erecting a fence to deter off-road vehicles from entering (which was a prior issue in the community).</t>
  </si>
  <si>
    <t>The benefit to Town of Wilbraham from the project is $100,000 annually for 20 years, which is enough to pay for the town's municipal energy costs each year.</t>
  </si>
  <si>
    <t xml:space="preserve">The project will save the town $380,000 over the life of the system. Sundog Solar will install and own the solar system and sell power to the Town of Waldoboro for a lower rate than it currently pays. </t>
  </si>
  <si>
    <t>Energy generated is estimated to be the equivalent of 90% of the town's energy usage; the town will realize savings via remote net metering credits for this generation (town source)</t>
  </si>
  <si>
    <t>The system was built and operates at no cost to the town, through a 20 year fixed PPA.  The town receives annual lease payments from the developer for the land.</t>
  </si>
  <si>
    <t>The Town of Johnston is putting vacant, unusable land back to work to benefit their taxpayers with electricity savings, enhance tax payments and scholarships for the senior high school students. The former landfill is producing clean energy for town buildings while also generating tax revenue.</t>
  </si>
  <si>
    <t>Saved the town $28,516.99 in calendar year 2016, offsetting electricity costs for the Wendell A. Barwood Arena, town hall, and wastewater plant.</t>
  </si>
  <si>
    <t>Community solar project providing power to 15 residences as well as the town hall and town library.</t>
  </si>
  <si>
    <t>The city leases land for $40,000 per year for 18 acres (installation may be expanded in the future).  Property tax to city is $30,600 per year, based on the 20% of full valuation of tangible equipment per the corresponding PILOT agreement. Also created jobs. Power will be dedicated to the town, a wastewater treatment plant, and nearby school.</t>
  </si>
  <si>
    <t xml:space="preserve">The facility will sell excess electricity to the grid or, potentially, to the City of Hartford at a discounted rate that could save the city several hundred thousand dollars per year on its electricity bill. In addition, in 2012,  Connecticut Light &amp; Power selected the project to receive zero - emission renewable energy credits, or ZRECs. The ZRECs add 11 cents per kilowatt - hour to the price of electricity  generated for sale by the solar collectors. The system will generate up to one megawatt of electricity, enough to power about 1,000 homes when operating at full capacity. </t>
  </si>
  <si>
    <t>Solar project offsets power needs of co-located water pollution control facility. The city will save anywhere from $31,708 to $106,222 annually, or $634,150 to $2.2 million over the 20-year contract term (depending on future cost of electricity). The city will also receive annual tax payments over the 20-year contract totaling $235,923.  No cost to the city for this project.</t>
  </si>
  <si>
    <t>This solar array will reduce the release of carbon dioxide and other air pollutant discharges while also producing electricity. It will also generate revenue for the city from PILOT and lease payments, as well as energy credits totaling nearly $4 million over the next 20 years.</t>
  </si>
  <si>
    <t xml:space="preserve">The array will produce enough energy to power the town's Municipal electrical load including the town offices, police &amp; fire stations, library, street lights, and public bathrooms and eventually save the town over $10,000 per year in electricity costs. </t>
  </si>
  <si>
    <t>System to generate 90% of electricity for the groundwater treatment system; about 186,000 kWh/yr.</t>
  </si>
  <si>
    <t>The 20-year PPA provides long-term offtaker of electricity for developer and long-term energy price assurance for towns (project serves both Lee and Lenox, MA).</t>
  </si>
  <si>
    <t>The project will generate $400,000 in annual property tax revenue to City of Springfield.</t>
  </si>
  <si>
    <t>The town will receive 1 net metering credit for each kilowatt-hour of electricity generated by the solar array and received by Eversource (Nstar) over the course of the 20 year lease. These credits are applied to the electric bill received by the town, thereby reducing how much money is spent on electricity used by the municipality and saving tax dollars.</t>
  </si>
  <si>
    <t>Created 150+ jobs, including an electrical crew of 50+ workers from the local IBEW 96; Produces 20% of city's power needs; expected energy savings of up to $2M and revenue from energy credits in first 10 years valued at $10M; will offset 7,475 metric tons of carbon annually, equivalent amount emitted from driving  approximately 18 million miles.</t>
  </si>
  <si>
    <t xml:space="preserve">The city earns revenue by leasing the landfill to Annapolis Solar Park, saves money by purchasing some of the electricity at a rate less than what the city was paying and put local businesses to work on the construction of the project. More than 100 green jobs were created or will be created in the city over the next 20 years as a result of this partnership. Financial and environmental benefits to the city over the next 20 years with advancement of energy efficiency for all local government-owned buildings. </t>
  </si>
  <si>
    <t>The array was installed under a Plan Purchase Agreement where the contractor installs and owns the array until the town purchases it. The price will be determined based on Fair Market Value which is anticipated to be around $196,000. This solar array provides an opportunity to create clean, carbon free power from land which could not otherwise be used for development or other uses. The power generated by this array will be used to offset (about 95%) municipal CMP accounts across the town of Eliot providing long term cost savings and carbon footprint reduction. Each year the landfill solar array is expected to produce 171,144 kWh of electricity offsetting over 180,000 lbs of carbon pollution.</t>
  </si>
  <si>
    <t>The system created 190 construction jobs. It also generates enough electricity to power 2,000 average New Jersey homes annually.</t>
  </si>
  <si>
    <t>Savings to the city based on RFP assumptions is around $140,000 per year</t>
  </si>
  <si>
    <t>Produces enough energy to offset 50% of the material recycling facility's demand. Low cost land. Improvements are taxable and jobs were created. Any excess-electricity generated through the solar modules will be net-metered to the grid. It is estimated that the 50kW system will generate approximately 50,000 kWh power year; offsetting existing electric demand at the recycling facility.</t>
  </si>
  <si>
    <t xml:space="preserve">Array will generate enough electricity to power at least 75% of the energy consumed by city-paid Pacific Power meters at the airport </t>
  </si>
  <si>
    <t>Community solar project. Revenue neutral for Xcel Energy; consumers who purchase panels will receive credits for 25 years. The city receives lease revenue from developer. The city offsets 100% of power for their municipal swimming pool with 116kW in credits from the installation.</t>
  </si>
  <si>
    <t>Will help PG&amp;E meet California’s mandate that 33% of the energy sold by investor-owned utilities must come from renewable resources by 2020</t>
  </si>
  <si>
    <t>The 37.5-megawatt power plant uses waste wood to generate enough electricity to power the equivalent of about 40,000 homes in Plainfield. Connecticut Light &amp; Power purchases 80% of the generated energy under a 15-year agreement with the facility owner, while the remaining energy contributes to the regional REC market.</t>
  </si>
  <si>
    <t>Helps Fort Campbell meet federal directives outlined in the American Renewable Energy Act, requiring federal installations to obtain 25% of their energy by renewable means by 2025.</t>
  </si>
  <si>
    <t>The site will generate energy for four school systems and one local government through virtual net metering; will supply an average of 20% of the offtakers' electricity needs at costs below local utility rates. It will offset nearly 6.9 million pounds of carbon dioxide, the equivalent of burning more than 3.3 million pounds of coal, annually.</t>
  </si>
  <si>
    <t>Will allow Dover and Boston metro residents to enjoy local clean energy at no cost to join, while saving them 10% on their electricity bills; expected to offset approximately 1,300 metric tons of CO2 each year, equivalent to removing 270 cars from the roads or planting 1,250 acres of forest; created local jobs; helped Dover achieve Green Community status, which will allow the town to apply for additional grant money from the state.</t>
  </si>
  <si>
    <t>The city will receive 25% of the value of electricity generated at the landfill site in the form of net metering credits, which the city will be able to use to purchase its own energy. The estimated value to the city is $320,000 each year. In terms of the environmental benefit, the solar energy produced on the landfill will offset the carbon emissions of more than 12,000 passenger cars per year or carbon emissions by 5,500 homes.</t>
  </si>
  <si>
    <t>Lee and Lenox boards of selectmen have a plan to share a 20-year solar energy net meter-credit purchasing agreement. Lee will take 80% of the solar power generated, Lenox the remaining 20%, according to municipal officials from both communities. "The array just about covers our municipal needs," said Lee Selectman Thomas Wickham. Lee would save between $478,000 and $525,000 over the 20-year period on the electricity used to power the town's two public school buildings, water and wastewater treatment plants and other municipal facilities. In Lenox the wastewater treatment plant and the water treatment facility will yield a total savings of $131,162 over the 20 years.</t>
  </si>
  <si>
    <t>Expected to produce the equivalent of 45% of the power used by municipal buildings, said Narkewicz, saving $250,000 in city energy costs in year one, and $7.5 million over 20 years. Equivalent of taking 444 homes off the grid, or 634 vehicles off the road.</t>
  </si>
  <si>
    <t>RWC will be utilizing a federal incentive program afforded by the American Recovery Act that allows a 30% federal grant on the project. In addition to this program, Royal Wine will participate in the New Jersey Clean Energy Program allowing companies to earn Solar RECs.
The system that was installed is estimated to reduce the release of over 20,000 metric tons of carbon dioxide over the 20 year life expectancy of the project, or the equivalent to one of the following:
More than 3,500 passenger cars not driven;
2.0 million gallons of gasoline not burned;
42,000 barrels of oil not consumed;
2,200 households' electricity use;
46,000 tree seedlings grown; or
200 acres of forest preserved from deforestation.</t>
  </si>
  <si>
    <t>The system has the capacity to produce 9.0 MW of electricity – enough to power more than 1,500 homes. It will generate the equivalent of up to 80% of the Terminal's power demand. The system is expected to offset more than 8,100 tons of carbon dioxide, approximately the same amount that would be offset by planting 400,000 trees or removing 1,200 cars from the road.</t>
  </si>
  <si>
    <t>Generates approximately the amount of power required for 564 New Jersey homes. It is expected to generate the equivalent of 11% of the mall’s electrical demand. The loan can be re-paid using SRECs generated by the solar system.</t>
  </si>
  <si>
    <t>The project was financed in part by the PSE&amp;G Solar Loan Program, which typically helps finance about 50% of a solar system’s total cost and accepts the SRECs that the system generates as payment for the loan. Renewvia Energy owns and operates the Northport solar project and sells power using PPAs with the building’s tenants. The solar system is expected to generate more than 1,500 MWh of electricity annually and IDI’s tenants, Shipco Transport and Exel, Inc. expect to save at least $50,000 per year on their electricity bills. Because of Renewvia’s unique structure, both of IDI’s tenants benefit from the one net-metered system, and do so without the long-term commitments typical of PPA-backed projects. The system’s annual carbon dioxide offset, a reduction in emissions of carbon dioxide or greenhouse gases, is expected to total 247 tons and over a 25-year period will reach 12,630 tons. That is the equivalent of annually removing 98 automobiles from the road or 1.2 million miles not driven, and equal to planting 122 acres of pine trees.</t>
  </si>
  <si>
    <t>Will be able to use the clean energy supplied by the solar panels to meet about 12% of its peak energy needs.</t>
  </si>
  <si>
    <t>Project development employed up to 16 engineers at various stages, over a dozen electrical contractors, over 30 construction workers, laborers, equipment operators and truck drivers. Additional contractors included UL Engineers and Inspectors, and labor for fencing/signs and electrical enclosures made locally. The solar farm which will supply approximately 20% of the power requirements for EMCORE’s Albuquerque facilities.</t>
  </si>
  <si>
    <t xml:space="preserve"> Solar panels provide electric power for Honeywell’s Pump Station in Camillus and 100% renewable power for air monitoring equipment.</t>
  </si>
  <si>
    <t xml:space="preserve">The Town of Saugerties will purchase 40% of the project’s total energy output, according to Town Supervisor Fred Costello Jr. Approximately 800,000 kilowatts of the town’s cut will power 80% of town facilities and the savings will ultimately extend to taxpayers. The remainder of the energy produced will be sold to an estimated 150 Saugerties homes and businesses. The company has signed a 25-year lease with the town; the lease agreement costs the company $30,000 annually and $15,000 of taxes per year from the project will go toward the county, town and local school system. Residents who switch to energy produced by the solar farm will have guaranteed savings — at least 10% savings on their energy bill. </t>
  </si>
  <si>
    <t>As part of the 20-year contract, Wallkill will earn a flat fee of $15,000 a year, plus earn money off the power it generates through a deal with utility Orange &amp; Rockland. The Town Supervisor said the earnings are expected to average $137,000 a year and increase by 2-3% yearly, though the rate could vary</t>
  </si>
  <si>
    <t>The solar array  came at no cost to the municipalities and 25% of the power generated will be sold back to the municipalities. All municipal buildings in both towns, including the school districts, have access to power generated at the solar facility. The Towns of South Kingstown and Narragansett, as well as the University of Rhode island will receive energy credits over the life of the project. In conjunction with two other installations in the area this array contributes to: 
Tons of Annual Carbon Dioxide Offset: Approx. 9,343
Number of Average Homes Powered Annually: 924</t>
  </si>
  <si>
    <t>Part of the West Kingston Town Dump/URI Disposal Area Superfund Site. The solar arrays were built at no cost to the municipalities and 25% of the power generated will be sold back to the municipalities. All municipal buildings in both towns, including the school districts, have access to power generated at the solar facilities. The Towns of South Kingstown and Narragansett, as well as the University of Rhode island will receive energy credits over the life of the project. In conjunction with two other installations in the area this array contributes to: Tons of Annual Carbon Dioxide Offset: Approx. 9,343
Number of Average Homes Powered Annually: 924</t>
  </si>
  <si>
    <t>The city leases the land for $6,000 annually and sells the electricity generated at the landfill site to TVA via the local energy provider, Bristol Tennessee Essential Services (BTES), for $0.21/kWh. The contract specifies a twelve-and-a-half-year term of use with another twelve-and-a-half-year extension. After the initial term of the agreement, the kW rate will go down to $0.01/ kWh, but the $6,000 annual lease fee will stay the same.  The city receives about 10% of the revenue generated from the system and EES gets 90%.  This system will produce approximately 300,000 kW of solar electricity annually with a lifetime guarantee of 30 years.  The array provides enough electricity to power about fifty homes in the area and offsets over 6,000 tons of carbon dioxide annually.</t>
  </si>
  <si>
    <t>Solar panels provide 30% of the electrical energy needed for the remediation system on the southern side of the site. The amount of energy produced per year would supply enough power for four average-sized homes. The use of solar energy at the site reduces carbon dioxide equivalent emissions by 41,000 pounds per year.</t>
  </si>
  <si>
    <t xml:space="preserve">Combined with Steel Winds I, the project created approximately $190,000 in annual tax revenues for local communities and school districts. Created five permanent green jobs and 140 construction jobs in an area with high unemployment. </t>
  </si>
  <si>
    <t>Combined with Steel Winds II, the project created approximately $190,000 in annual tax revenues for local communities and school districts. Created five permanent green jobs and 140 construction jobs in an area with high unemployment.</t>
  </si>
  <si>
    <t>Combined with Phase II, the panels will provide the town with a benefit of $230-250,000 per year.</t>
  </si>
  <si>
    <t>Both Campbell's Soup project have a fixed PPA rate is currently lower than the cost of traditional electricity for Campbell and provides the company with long-term visibility into this portion of its electricity costs.</t>
  </si>
  <si>
    <t>Wind-driven turbine compressors drive compressed air into hydraulic skimming pumps. Solar PV powers some recovery wells. These systems avoid air emissions associated with consumption of grid electricity during petroleum recovery. (Benefits are from multiple projects.)</t>
  </si>
  <si>
    <t xml:space="preserve">The three systems produce enough electricity to supply 66,800 households for one year. </t>
  </si>
  <si>
    <t>The portfolio also includes two Tesla battery storage systems. The two battery systems will have an aggregate capacity of 1.5 MW and provide up to 6 MWh of electricity, enabling CMEEC to remotely dispatch stored solar energy for optimal grid performance.</t>
  </si>
  <si>
    <t>Combined with Phase I, the panels will provide the town with a benefit of $230-250,000 per year.</t>
  </si>
  <si>
    <t>Fairfield Landfill*</t>
  </si>
  <si>
    <t>Bee Ridge Landfill / Rothenbach Park*</t>
  </si>
  <si>
    <t>Beech St. Landfill*</t>
  </si>
  <si>
    <t>Berkley Landfill Solar*</t>
  </si>
  <si>
    <t>Bird Machine Landfill*</t>
  </si>
  <si>
    <t>East Bridgewater Landfill Solar*</t>
  </si>
  <si>
    <t>Hudson/Stow Landfill Solar*</t>
  </si>
  <si>
    <t>Combined, Hull Wind I (not on CL) and Hull Wind II produce approximately 11% of the town's electricity. Harvard University purchases 100% of the RECs for Hull Wind II, equal to about $1.5 million in revenue for Hull.</t>
  </si>
  <si>
    <t>MT Sullivan Landfill Solar*</t>
  </si>
  <si>
    <t>Norfolk Landfill Phase I*</t>
  </si>
  <si>
    <t>Norfolk Landfill Phase II*</t>
  </si>
  <si>
    <t>Nyanza Waste Dump Superfund Site*</t>
  </si>
  <si>
    <t>Plainville Landfill*</t>
  </si>
  <si>
    <t>Rehoboth Landfill (MA)*</t>
  </si>
  <si>
    <t>Sylvester Ray Construction &amp; Demolition Debris Landfill*</t>
  </si>
  <si>
    <t>Tisbury Landfill*</t>
  </si>
  <si>
    <t>Wilbraham Landfill*</t>
  </si>
  <si>
    <t>Across ALL EPGSolar installations (totaling 20 MW), the County will receive more than $375,000 a year in rent and revenue with an estimated $100,000 in energy cost savings.  (For ALL sites in the plan, not just Forty West Landfill.)</t>
  </si>
  <si>
    <t>Eaton Rapids Landfill*</t>
  </si>
  <si>
    <t>Lindenfelser Landfill*</t>
  </si>
  <si>
    <t xml:space="preserve">Wind turbine provides sufficient renewable energy for continued trichloroethene removal and explosives destruction by the aboveground treatment system during grid inter-tie operation. Provides electricity cost savings expected to total more than $40,000 over the next 15 years of treatment, based on an electricity rate of $0.0546/kWh at the time of wind turbine startup. Reduces consumption of utility electricity by 26%. Decreases CO2 emissions by 24-32% during off-grid operation of the system's 230-volt submersible pump. Returns surplus electricity to the grid for other consumer use. Provides educational opportunities for Missouri University of Science and Technology students evaluating renewable energy, remediation, and electronic system technologies.
</t>
  </si>
  <si>
    <t>Handson Avenue Landfill*</t>
  </si>
  <si>
    <t>Kearny Landfill*</t>
  </si>
  <si>
    <t>Price Landfill*</t>
  </si>
  <si>
    <t>Tonawanda Landfill (Wales Avenue)*</t>
  </si>
  <si>
    <t>Wallkill Landfill*</t>
  </si>
  <si>
    <t>Expected annual savings are over $66,000 and 300,000 kWh/year related to sustainable building and geothermal system combined.</t>
  </si>
  <si>
    <t>Columbia Ridge Landfill*</t>
  </si>
  <si>
    <t>Salem VA Medical Center Solar*</t>
  </si>
  <si>
    <t>Delete</t>
  </si>
  <si>
    <t>Okay per Lora</t>
  </si>
  <si>
    <t>No lease per Lora</t>
  </si>
  <si>
    <t>All Sites</t>
  </si>
  <si>
    <t>Landfill Only</t>
  </si>
  <si>
    <t>Muni Owned</t>
  </si>
  <si>
    <t>Number of sites</t>
  </si>
  <si>
    <t>The array was installed under a Plan Purchase Agreement where the contractor installs and owns the array until the town purchases it. The price will be determined based on Fair Market Value which is anticipated to be around $196,000. This solar array provides an opportunity to create clean, carbon free power from land which could not otherwise be used for development or other uses. The power generated by this array will be used to offset (about 95%) municipal CMP accounts across the town of Eliot providing long term cost savings and carbon footprint reduction. Each year the landfill solar array is expected to produce 171,144 kWh of electricity offsetting over 180,000 pounds of carbon pollution.</t>
  </si>
  <si>
    <t xml:space="preserve">The development of the Matrix Solar Project was a result of a partnership with PSE&amp;G to help them achieve their 80 MW program goals.  They will produce enough solar electricity to power about 470 average-size homes.  </t>
  </si>
  <si>
    <t>RE-Powering America's Land Initiative: Benefits Matrix - December 2020</t>
  </si>
  <si>
    <r>
      <t xml:space="preserve">Through the RE-Powering America's Land initiative, the EPA encourages renewable energy development on potentially contaminated land, landfills, and mine sites when aligned with the community's vision for the site.  Using public ally available information, RE-Powering maintains a list of completed renewable energy installations on contaminated sites and landfills and compiles this information in its Project Tracking Matrix. The following list tracks benefits associated with completed sites identified and reported by parties directly involved with their respective projects (e.g., information from the associated city, town, or county; site owners; developers; utilities; and/or financiers) or from other EPA resources.* Common benefits reported include revenues from land leases and taxes, electricity cost savings associated with the reduced need to purchase power from the grid, job creation, reduced greenhouse gas emissions, et al.  This resource is for informational purposes only. </t>
    </r>
    <r>
      <rPr>
        <b/>
        <sz val="10"/>
        <rFont val="Arial"/>
        <family val="2"/>
      </rPr>
      <t xml:space="preserve">Please note that the benefits listed here are not a comprehensive representation of all benefits associated with completed renewable energy projects on contaminated lands and such benefits are calculated in various ways; nevertheless, this list illustrates the breadth of benefits being realized and highlighted across the country by those developing these types of installations. </t>
    </r>
    <r>
      <rPr>
        <b/>
        <i/>
        <sz val="10"/>
        <rFont val="Arial"/>
        <family val="2"/>
      </rPr>
      <t xml:space="preserve">*With the exception of sites shaded in gray, benefits for these sites were only available from news article sources. </t>
    </r>
  </si>
  <si>
    <t>Methuen</t>
  </si>
  <si>
    <t>Plainville</t>
  </si>
  <si>
    <t>Bernards Township</t>
  </si>
  <si>
    <t>Stafford Township</t>
  </si>
  <si>
    <t>PatterSun NY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</si>
</sst>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4" formatCode="_(&quot;$&quot;* #,##0.00_);_(&quot;$&quot;* \(#,##0.00\);_(&quot;$&quot;* &quot;-&quot;??_);_(@_)"/>
    <numFmt numFmtId="43" formatCode="_(* #,##0.00_);_(* \(#,##0.00\);_(* &quot;-&quot;??_);_(@_)"/>
    <numFmt numFmtId="164" formatCode="m/d/yy;@"/>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9"/>
      <name val="Arial"/>
      <family val="2"/>
    </font>
    <font>
      <sz val="10"/>
      <name val="Arial"/>
      <family val="2"/>
    </font>
    <font>
      <b/>
      <sz val="10"/>
      <name val="Arial"/>
      <family val="2"/>
    </font>
    <font>
      <b/>
      <sz val="9"/>
      <name val="Arial"/>
      <family val="2"/>
    </font>
    <font>
      <u/>
      <sz val="10"/>
      <color theme="10"/>
      <name val="Arial"/>
      <family val="2"/>
    </font>
    <font>
      <sz val="9"/>
      <color rgb="FF000000"/>
      <name val="Arial"/>
      <family val="2"/>
    </font>
    <font>
      <sz val="10"/>
      <color rgb="FFFF0000"/>
      <name val="Arial"/>
      <family val="2"/>
    </font>
    <font>
      <sz val="9"/>
      <color rgb="FFFF0000"/>
      <name val="Arial"/>
      <family val="2"/>
    </font>
    <font>
      <sz val="10"/>
      <color theme="1"/>
      <name val="Calibri"/>
      <family val="2"/>
      <scheme val="minor"/>
    </font>
    <font>
      <b/>
      <sz val="10"/>
      <color theme="1"/>
      <name val="Calibri"/>
      <family val="2"/>
      <scheme val="minor"/>
    </font>
    <font>
      <sz val="10"/>
      <name val="Calibri"/>
      <family val="2"/>
      <scheme val="minor"/>
    </font>
    <font>
      <b/>
      <sz val="9"/>
      <name val="Calibri"/>
      <family val="2"/>
      <scheme val="minor"/>
    </font>
    <font>
      <sz val="9"/>
      <name val="Calibri"/>
      <family val="2"/>
      <scheme val="minor"/>
    </font>
    <font>
      <b/>
      <sz val="10"/>
      <name val="Calibri"/>
      <family val="2"/>
      <scheme val="minor"/>
    </font>
    <font>
      <u/>
      <sz val="9"/>
      <name val="Calibri"/>
      <family val="2"/>
      <scheme val="minor"/>
    </font>
    <font>
      <i/>
      <sz val="10"/>
      <name val="Calibri"/>
      <family val="2"/>
      <scheme val="minor"/>
    </font>
    <font>
      <u/>
      <sz val="10"/>
      <name val="Calibri"/>
      <family val="2"/>
      <scheme val="minor"/>
    </font>
    <font>
      <b/>
      <sz val="16"/>
      <color theme="0"/>
      <name val="Arial"/>
      <family val="2"/>
    </font>
    <font>
      <b/>
      <sz val="9"/>
      <color theme="0"/>
      <name val="Calibri"/>
      <family val="2"/>
      <scheme val="minor"/>
    </font>
    <font>
      <sz val="10"/>
      <color theme="0"/>
      <name val="Arial"/>
      <family val="2"/>
    </font>
    <font>
      <b/>
      <sz val="8"/>
      <color theme="0"/>
      <name val="Arial"/>
      <family val="2"/>
    </font>
    <font>
      <sz val="10"/>
      <name val="MS Sans Serif"/>
    </font>
    <font>
      <sz val="9"/>
      <color theme="1"/>
      <name val="Arial"/>
      <family val="2"/>
    </font>
    <font>
      <sz val="9"/>
      <name val="Wingdings 2"/>
      <family val="1"/>
      <charset val="2"/>
    </font>
    <font>
      <sz val="10"/>
      <color rgb="FF212121"/>
      <name val="Arial"/>
      <family val="2"/>
    </font>
    <font>
      <sz val="10"/>
      <color rgb="FFFF0000"/>
      <name val="Calibri"/>
      <family val="2"/>
      <scheme val="minor"/>
    </font>
    <font>
      <sz val="9"/>
      <color rgb="FFFF0000"/>
      <name val="Calibri"/>
      <family val="2"/>
      <scheme val="minor"/>
    </font>
    <font>
      <b/>
      <i/>
      <sz val="1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3"/>
        <bgColor indexed="64"/>
      </patternFill>
    </fill>
    <fill>
      <patternFill patternType="solid">
        <fgColor theme="1" tint="4.9989318521683403E-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6" tint="0.79998168889431442"/>
        <bgColor indexed="64"/>
      </patternFill>
    </fill>
    <fill>
      <patternFill patternType="solid">
        <fgColor rgb="FF3FAAAD"/>
        <bgColor indexed="64"/>
      </patternFill>
    </fill>
    <fill>
      <patternFill patternType="solid">
        <fgColor rgb="FF41AD49"/>
        <bgColor indexed="64"/>
      </patternFill>
    </fill>
    <fill>
      <patternFill patternType="solid">
        <fgColor rgb="FFA7D057"/>
        <bgColor indexed="64"/>
      </patternFill>
    </fill>
  </fills>
  <borders count="11">
    <border>
      <left/>
      <right/>
      <top/>
      <bottom/>
      <diagonal/>
    </border>
    <border>
      <left style="thin">
        <color indexed="64"/>
      </left>
      <right style="thin">
        <color indexed="64"/>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bottom style="thin">
        <color theme="4" tint="0.59996337778862885"/>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6">
    <xf numFmtId="0" fontId="0" fillId="0" borderId="0"/>
    <xf numFmtId="0" fontId="12" fillId="0" borderId="0" applyNumberFormat="0" applyFill="0" applyBorder="0" applyAlignment="0" applyProtection="0"/>
    <xf numFmtId="0" fontId="9" fillId="0" borderId="0"/>
    <xf numFmtId="44"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6" fillId="0" borderId="0"/>
    <xf numFmtId="0" fontId="5" fillId="0" borderId="0"/>
    <xf numFmtId="0" fontId="4" fillId="0" borderId="0"/>
    <xf numFmtId="0" fontId="3" fillId="0" borderId="0"/>
    <xf numFmtId="0" fontId="3" fillId="0" borderId="0"/>
    <xf numFmtId="0" fontId="29" fillId="0" borderId="0"/>
    <xf numFmtId="0" fontId="7" fillId="0" borderId="0"/>
    <xf numFmtId="0" fontId="7" fillId="0" borderId="0"/>
    <xf numFmtId="0" fontId="2" fillId="0" borderId="0"/>
    <xf numFmtId="0" fontId="1" fillId="0" borderId="0"/>
  </cellStyleXfs>
  <cellXfs count="274">
    <xf numFmtId="0" fontId="0" fillId="0" borderId="0" xfId="0"/>
    <xf numFmtId="0" fontId="8" fillId="0" borderId="3" xfId="2"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0" xfId="2" applyFill="1"/>
    <xf numFmtId="0" fontId="9" fillId="0" borderId="0" xfId="2"/>
    <xf numFmtId="0" fontId="9" fillId="0" borderId="0" xfId="0" applyFont="1" applyAlignment="1">
      <alignment wrapText="1"/>
    </xf>
    <xf numFmtId="0" fontId="17" fillId="4" borderId="5" xfId="7" applyFont="1" applyFill="1" applyBorder="1" applyAlignment="1">
      <alignment horizontal="center" wrapText="1"/>
    </xf>
    <xf numFmtId="0" fontId="17" fillId="4" borderId="5" xfId="7" applyFont="1" applyFill="1" applyBorder="1" applyAlignment="1">
      <alignment horizontal="center" vertical="center" wrapText="1"/>
    </xf>
    <xf numFmtId="0" fontId="17" fillId="4" borderId="6" xfId="7" applyFont="1" applyFill="1" applyBorder="1" applyAlignment="1">
      <alignment horizontal="center" wrapText="1"/>
    </xf>
    <xf numFmtId="0" fontId="19" fillId="4" borderId="5" xfId="7" applyFont="1" applyFill="1" applyBorder="1" applyAlignment="1">
      <alignment horizontal="center" wrapText="1"/>
    </xf>
    <xf numFmtId="0" fontId="17" fillId="4" borderId="7" xfId="7" applyFont="1" applyFill="1" applyBorder="1" applyAlignment="1">
      <alignment horizontal="center" wrapText="1"/>
    </xf>
    <xf numFmtId="0" fontId="17" fillId="4" borderId="0" xfId="7" applyFont="1" applyFill="1" applyAlignment="1">
      <alignment wrapText="1"/>
    </xf>
    <xf numFmtId="0" fontId="16" fillId="4" borderId="0" xfId="7" applyFont="1" applyFill="1" applyAlignment="1">
      <alignment wrapText="1"/>
    </xf>
    <xf numFmtId="0" fontId="18" fillId="0" borderId="5" xfId="7" applyFont="1" applyFill="1" applyBorder="1" applyAlignment="1">
      <alignment horizontal="left" vertical="center" wrapText="1"/>
    </xf>
    <xf numFmtId="0" fontId="18" fillId="0" borderId="5" xfId="2" applyFont="1" applyFill="1" applyBorder="1"/>
    <xf numFmtId="0" fontId="18" fillId="0" borderId="5" xfId="7" applyFont="1" applyFill="1" applyBorder="1" applyAlignment="1">
      <alignment vertical="center" wrapText="1"/>
    </xf>
    <xf numFmtId="0" fontId="18" fillId="0" borderId="6" xfId="2" applyFont="1" applyFill="1" applyBorder="1"/>
    <xf numFmtId="0" fontId="20" fillId="0" borderId="5" xfId="7" applyFont="1" applyFill="1" applyBorder="1" applyAlignment="1">
      <alignment vertical="center" wrapText="1"/>
    </xf>
    <xf numFmtId="0" fontId="18" fillId="0" borderId="7" xfId="7" applyFont="1" applyFill="1" applyBorder="1" applyAlignment="1">
      <alignment vertical="center" wrapText="1"/>
    </xf>
    <xf numFmtId="164" fontId="18" fillId="0" borderId="5" xfId="7" applyNumberFormat="1" applyFont="1" applyFill="1" applyBorder="1" applyAlignment="1">
      <alignment vertical="center" wrapText="1"/>
    </xf>
    <xf numFmtId="0" fontId="18" fillId="0" borderId="5" xfId="7" applyFont="1" applyFill="1" applyBorder="1" applyAlignment="1">
      <alignment wrapText="1"/>
    </xf>
    <xf numFmtId="0" fontId="20" fillId="0" borderId="5" xfId="2" applyFont="1" applyFill="1" applyBorder="1" applyAlignment="1">
      <alignment wrapText="1"/>
    </xf>
    <xf numFmtId="0" fontId="18" fillId="0" borderId="7" xfId="7" applyFont="1" applyFill="1" applyBorder="1" applyAlignment="1">
      <alignment wrapText="1"/>
    </xf>
    <xf numFmtId="164" fontId="18" fillId="0" borderId="5" xfId="7" applyNumberFormat="1" applyFont="1" applyFill="1" applyBorder="1" applyAlignment="1">
      <alignment wrapText="1"/>
    </xf>
    <xf numFmtId="0" fontId="20" fillId="0" borderId="5" xfId="7" applyFont="1" applyFill="1" applyBorder="1" applyAlignment="1">
      <alignment wrapText="1"/>
    </xf>
    <xf numFmtId="0" fontId="20" fillId="0" borderId="5" xfId="1" applyFont="1" applyFill="1" applyBorder="1" applyAlignment="1">
      <alignment vertical="center" wrapText="1"/>
    </xf>
    <xf numFmtId="0" fontId="22" fillId="0" borderId="5" xfId="1" applyFont="1" applyFill="1" applyBorder="1" applyAlignment="1">
      <alignment wrapText="1"/>
    </xf>
    <xf numFmtId="0" fontId="18" fillId="0" borderId="5" xfId="2" applyFont="1" applyFill="1" applyBorder="1" applyAlignment="1">
      <alignment horizontal="left" vertical="center" wrapText="1"/>
    </xf>
    <xf numFmtId="0" fontId="24" fillId="0" borderId="5" xfId="1" applyFont="1" applyFill="1" applyBorder="1" applyAlignment="1">
      <alignment vertical="center" wrapText="1"/>
    </xf>
    <xf numFmtId="17" fontId="20" fillId="0" borderId="5" xfId="7" applyNumberFormat="1" applyFont="1" applyFill="1" applyBorder="1" applyAlignment="1">
      <alignment vertical="center" wrapText="1"/>
    </xf>
    <xf numFmtId="0" fontId="18" fillId="0" borderId="8" xfId="7" applyFont="1" applyFill="1" applyBorder="1" applyAlignment="1">
      <alignment horizontal="left" vertical="center" wrapText="1"/>
    </xf>
    <xf numFmtId="164" fontId="18" fillId="0" borderId="8" xfId="7" applyNumberFormat="1" applyFont="1" applyFill="1" applyBorder="1" applyAlignment="1">
      <alignment vertical="center" wrapText="1"/>
    </xf>
    <xf numFmtId="0" fontId="20" fillId="0" borderId="5" xfId="1" applyFont="1" applyFill="1" applyBorder="1" applyAlignment="1">
      <alignment wrapText="1"/>
    </xf>
    <xf numFmtId="17" fontId="18" fillId="0" borderId="5" xfId="7" applyNumberFormat="1" applyFont="1" applyFill="1" applyBorder="1" applyAlignment="1">
      <alignment vertical="center" wrapText="1"/>
    </xf>
    <xf numFmtId="0" fontId="8" fillId="0" borderId="5" xfId="2" applyFont="1" applyBorder="1" applyAlignment="1">
      <alignment wrapText="1"/>
    </xf>
    <xf numFmtId="0" fontId="12" fillId="0" borderId="5" xfId="1" applyFill="1" applyBorder="1" applyAlignment="1">
      <alignment wrapText="1"/>
    </xf>
    <xf numFmtId="0" fontId="9" fillId="0" borderId="0" xfId="2" applyFill="1" applyAlignment="1">
      <alignment vertical="center" wrapText="1"/>
    </xf>
    <xf numFmtId="0" fontId="9" fillId="0" borderId="5" xfId="2" applyFill="1" applyBorder="1"/>
    <xf numFmtId="0" fontId="9" fillId="0" borderId="5" xfId="2" applyFill="1" applyBorder="1" applyAlignment="1">
      <alignment wrapText="1"/>
    </xf>
    <xf numFmtId="0" fontId="18" fillId="0" borderId="0" xfId="2" applyFont="1" applyFill="1"/>
    <xf numFmtId="0" fontId="18" fillId="6" borderId="0" xfId="2" applyFont="1" applyFill="1"/>
    <xf numFmtId="0" fontId="12" fillId="0" borderId="0" xfId="1"/>
    <xf numFmtId="0" fontId="8" fillId="0" borderId="5" xfId="0" applyFont="1" applyFill="1" applyBorder="1" applyAlignment="1">
      <alignment wrapText="1"/>
    </xf>
    <xf numFmtId="0" fontId="12" fillId="0" borderId="0" xfId="1" applyFill="1"/>
    <xf numFmtId="0" fontId="8" fillId="0" borderId="2" xfId="0" applyFont="1" applyFill="1" applyBorder="1" applyAlignment="1">
      <alignment wrapText="1"/>
    </xf>
    <xf numFmtId="0" fontId="8" fillId="0" borderId="2" xfId="0" applyFont="1" applyFill="1" applyBorder="1" applyAlignment="1">
      <alignment horizontal="center" wrapText="1"/>
    </xf>
    <xf numFmtId="0" fontId="8" fillId="0" borderId="2" xfId="0" applyNumberFormat="1" applyFont="1" applyFill="1" applyBorder="1" applyAlignment="1">
      <alignment horizontal="center" wrapText="1"/>
    </xf>
    <xf numFmtId="0" fontId="8" fillId="0" borderId="0" xfId="0" applyFont="1" applyFill="1" applyAlignment="1"/>
    <xf numFmtId="0" fontId="8" fillId="7" borderId="2" xfId="0" applyFont="1" applyFill="1" applyBorder="1" applyAlignment="1">
      <alignment wrapText="1"/>
    </xf>
    <xf numFmtId="0" fontId="8" fillId="7" borderId="2" xfId="0" applyFont="1" applyFill="1" applyBorder="1" applyAlignment="1">
      <alignment horizontal="center" wrapText="1"/>
    </xf>
    <xf numFmtId="0" fontId="8" fillId="7" borderId="2" xfId="0" applyNumberFormat="1" applyFont="1" applyFill="1" applyBorder="1" applyAlignment="1">
      <alignment horizontal="center" wrapText="1"/>
    </xf>
    <xf numFmtId="0" fontId="8" fillId="0" borderId="0" xfId="0" applyFont="1" applyFill="1"/>
    <xf numFmtId="0" fontId="17" fillId="4" borderId="5" xfId="7" applyFont="1" applyFill="1" applyBorder="1" applyAlignment="1">
      <alignment horizontal="left" wrapText="1"/>
    </xf>
    <xf numFmtId="0" fontId="18" fillId="0" borderId="5" xfId="2" applyFont="1" applyFill="1" applyBorder="1" applyAlignment="1">
      <alignment horizontal="left" wrapText="1"/>
    </xf>
    <xf numFmtId="0" fontId="18" fillId="0" borderId="5" xfId="7" applyFont="1" applyFill="1" applyBorder="1" applyAlignment="1">
      <alignment horizontal="left" wrapText="1"/>
    </xf>
    <xf numFmtId="0" fontId="21" fillId="0" borderId="5" xfId="7" applyFont="1" applyFill="1" applyBorder="1" applyAlignment="1">
      <alignment horizontal="left" wrapText="1"/>
    </xf>
    <xf numFmtId="6" fontId="18" fillId="0" borderId="5" xfId="7" applyNumberFormat="1" applyFont="1" applyFill="1" applyBorder="1" applyAlignment="1">
      <alignment horizontal="left" wrapText="1"/>
    </xf>
    <xf numFmtId="0" fontId="9" fillId="0" borderId="0" xfId="2" applyAlignment="1">
      <alignment horizontal="left" wrapText="1"/>
    </xf>
    <xf numFmtId="0" fontId="11" fillId="0" borderId="3" xfId="0" applyFont="1" applyFill="1" applyBorder="1" applyAlignment="1">
      <alignment wrapText="1"/>
    </xf>
    <xf numFmtId="0" fontId="8" fillId="0" borderId="0" xfId="0" applyFont="1" applyFill="1" applyBorder="1"/>
    <xf numFmtId="0" fontId="8" fillId="7" borderId="3" xfId="2"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 xfId="0" applyFont="1" applyFill="1" applyBorder="1" applyAlignment="1">
      <alignment horizontal="center"/>
    </xf>
    <xf numFmtId="0" fontId="8" fillId="7" borderId="0" xfId="2" applyFont="1" applyFill="1" applyBorder="1" applyAlignment="1">
      <alignment horizontal="left" vertical="center" wrapText="1"/>
    </xf>
    <xf numFmtId="0" fontId="8" fillId="7" borderId="3" xfId="0" applyFont="1" applyFill="1" applyBorder="1" applyAlignment="1">
      <alignment horizontal="left" wrapText="1"/>
    </xf>
    <xf numFmtId="0" fontId="8" fillId="0" borderId="0" xfId="0" applyFont="1" applyFill="1" applyBorder="1" applyAlignment="1"/>
    <xf numFmtId="0" fontId="25" fillId="5" borderId="0" xfId="2" applyFont="1" applyFill="1"/>
    <xf numFmtId="0" fontId="20" fillId="0" borderId="9" xfId="0" applyFont="1" applyFill="1" applyBorder="1" applyAlignment="1">
      <alignment horizontal="center"/>
    </xf>
    <xf numFmtId="0" fontId="20" fillId="0" borderId="9" xfId="0" applyFont="1" applyFill="1" applyBorder="1" applyAlignment="1">
      <alignment horizontal="center" wrapText="1"/>
    </xf>
    <xf numFmtId="43" fontId="20" fillId="0" borderId="9" xfId="0" applyNumberFormat="1" applyFont="1" applyFill="1" applyBorder="1" applyAlignment="1">
      <alignment horizontal="right"/>
    </xf>
    <xf numFmtId="0" fontId="20" fillId="0" borderId="9" xfId="0" applyNumberFormat="1" applyFont="1" applyFill="1" applyBorder="1" applyAlignment="1">
      <alignment horizontal="center" wrapText="1"/>
    </xf>
    <xf numFmtId="0" fontId="20" fillId="0" borderId="9" xfId="0" applyFont="1" applyFill="1" applyBorder="1" applyAlignment="1">
      <alignment horizontal="left" wrapText="1"/>
    </xf>
    <xf numFmtId="0" fontId="31" fillId="0" borderId="9" xfId="2" applyFont="1" applyFill="1" applyBorder="1" applyAlignment="1">
      <alignment horizontal="center" vertical="center"/>
    </xf>
    <xf numFmtId="0" fontId="8" fillId="0" borderId="0" xfId="2" applyFont="1" applyFill="1"/>
    <xf numFmtId="0" fontId="20" fillId="0" borderId="9" xfId="7" applyFont="1" applyFill="1" applyBorder="1" applyAlignment="1">
      <alignment horizontal="center" wrapText="1"/>
    </xf>
    <xf numFmtId="0" fontId="20" fillId="0" borderId="9" xfId="2" applyFont="1" applyFill="1" applyBorder="1" applyAlignment="1">
      <alignment horizontal="left" wrapText="1"/>
    </xf>
    <xf numFmtId="0" fontId="8" fillId="0" borderId="0" xfId="2" applyFont="1"/>
    <xf numFmtId="0" fontId="9" fillId="0" borderId="9" xfId="2" applyBorder="1"/>
    <xf numFmtId="0" fontId="18" fillId="0" borderId="0" xfId="7" applyFont="1" applyFill="1" applyBorder="1" applyAlignment="1">
      <alignment wrapText="1"/>
    </xf>
    <xf numFmtId="0" fontId="18" fillId="0" borderId="3" xfId="7" applyFont="1" applyFill="1" applyBorder="1" applyAlignment="1">
      <alignment wrapText="1"/>
    </xf>
    <xf numFmtId="0" fontId="11" fillId="0" borderId="5" xfId="0" applyFont="1" applyFill="1" applyBorder="1" applyAlignment="1">
      <alignment wrapText="1"/>
    </xf>
    <xf numFmtId="0" fontId="18" fillId="0" borderId="3" xfId="7" applyFont="1" applyFill="1" applyBorder="1" applyAlignment="1">
      <alignment horizontal="left" vertical="center" wrapText="1"/>
    </xf>
    <xf numFmtId="0" fontId="18" fillId="0" borderId="0" xfId="7" applyFont="1" applyFill="1" applyBorder="1" applyAlignment="1">
      <alignment horizontal="left" vertical="center" wrapText="1"/>
    </xf>
    <xf numFmtId="0" fontId="18" fillId="0" borderId="2" xfId="2" applyFont="1" applyFill="1" applyBorder="1"/>
    <xf numFmtId="0" fontId="18" fillId="0" borderId="2" xfId="2" applyFont="1" applyFill="1" applyBorder="1" applyAlignment="1">
      <alignment horizontal="left" wrapText="1"/>
    </xf>
    <xf numFmtId="0" fontId="18" fillId="0" borderId="2" xfId="7" applyFont="1" applyFill="1" applyBorder="1" applyAlignment="1">
      <alignment horizontal="left" vertical="center" wrapText="1"/>
    </xf>
    <xf numFmtId="0" fontId="18" fillId="0" borderId="2" xfId="7" applyFont="1" applyFill="1" applyBorder="1" applyAlignment="1">
      <alignment horizontal="left" wrapText="1"/>
    </xf>
    <xf numFmtId="0" fontId="18" fillId="0" borderId="5" xfId="0" applyFont="1" applyFill="1" applyBorder="1" applyAlignment="1">
      <alignment horizontal="left" wrapText="1"/>
    </xf>
    <xf numFmtId="0" fontId="8" fillId="0" borderId="5" xfId="0" applyFont="1" applyFill="1" applyBorder="1"/>
    <xf numFmtId="0" fontId="18" fillId="0" borderId="0" xfId="2" applyFont="1" applyFill="1" applyBorder="1"/>
    <xf numFmtId="0" fontId="9" fillId="0" borderId="0" xfId="2" applyFill="1" applyBorder="1"/>
    <xf numFmtId="0" fontId="8" fillId="0" borderId="5" xfId="0" applyFont="1" applyFill="1" applyBorder="1" applyAlignment="1"/>
    <xf numFmtId="0" fontId="8" fillId="0" borderId="6" xfId="0" applyFont="1" applyFill="1" applyBorder="1"/>
    <xf numFmtId="0" fontId="8" fillId="0" borderId="6" xfId="0" applyFont="1" applyFill="1" applyBorder="1" applyAlignment="1"/>
    <xf numFmtId="0" fontId="12" fillId="0" borderId="5" xfId="1" applyFill="1" applyBorder="1"/>
    <xf numFmtId="0" fontId="20" fillId="0" borderId="0" xfId="7" applyFont="1" applyFill="1" applyBorder="1" applyAlignment="1">
      <alignment wrapText="1"/>
    </xf>
    <xf numFmtId="0" fontId="20" fillId="0" borderId="0" xfId="2" applyFont="1" applyFill="1" applyBorder="1" applyAlignment="1">
      <alignment wrapText="1"/>
    </xf>
    <xf numFmtId="0" fontId="12" fillId="0" borderId="0" xfId="1" applyFill="1" applyBorder="1" applyAlignment="1">
      <alignment wrapText="1"/>
    </xf>
    <xf numFmtId="0" fontId="12" fillId="0" borderId="5" xfId="1" applyFill="1" applyBorder="1" applyAlignment="1"/>
    <xf numFmtId="0" fontId="8" fillId="0" borderId="7" xfId="0" applyFont="1" applyFill="1" applyBorder="1"/>
    <xf numFmtId="0" fontId="18" fillId="0" borderId="0" xfId="7" applyFont="1" applyFill="1" applyBorder="1" applyAlignment="1">
      <alignment vertical="center" wrapText="1"/>
    </xf>
    <xf numFmtId="14" fontId="8" fillId="0" borderId="5" xfId="0" applyNumberFormat="1" applyFont="1" applyFill="1" applyBorder="1"/>
    <xf numFmtId="164" fontId="18" fillId="0" borderId="0" xfId="7" applyNumberFormat="1" applyFont="1" applyFill="1" applyBorder="1" applyAlignment="1">
      <alignment wrapText="1"/>
    </xf>
    <xf numFmtId="164" fontId="18" fillId="0" borderId="0" xfId="7" applyNumberFormat="1" applyFont="1" applyFill="1" applyBorder="1" applyAlignment="1">
      <alignment vertical="center" wrapText="1"/>
    </xf>
    <xf numFmtId="14" fontId="8" fillId="0" borderId="5" xfId="0" applyNumberFormat="1" applyFont="1" applyFill="1" applyBorder="1" applyAlignment="1"/>
    <xf numFmtId="0" fontId="30" fillId="7" borderId="3" xfId="0" applyFont="1" applyFill="1" applyBorder="1" applyAlignment="1">
      <alignment horizontal="left" vertical="center" wrapText="1"/>
    </xf>
    <xf numFmtId="0" fontId="8" fillId="7" borderId="3" xfId="0" applyFont="1" applyFill="1" applyBorder="1" applyAlignment="1" applyProtection="1">
      <alignment horizontal="left" vertical="center" wrapText="1"/>
    </xf>
    <xf numFmtId="0" fontId="30" fillId="7" borderId="0" xfId="0" applyFont="1" applyFill="1" applyBorder="1" applyAlignment="1">
      <alignment horizontal="left" vertical="center" wrapText="1"/>
    </xf>
    <xf numFmtId="10" fontId="0" fillId="0" borderId="0" xfId="0" applyNumberFormat="1"/>
    <xf numFmtId="0" fontId="12" fillId="0" borderId="5" xfId="1" applyBorder="1" applyAlignment="1">
      <alignment wrapText="1"/>
    </xf>
    <xf numFmtId="14" fontId="9" fillId="0" borderId="0" xfId="2" applyNumberFormat="1"/>
    <xf numFmtId="0" fontId="8" fillId="0" borderId="5" xfId="0" applyFont="1" applyFill="1" applyBorder="1" applyAlignment="1">
      <alignment horizontal="left" wrapText="1"/>
    </xf>
    <xf numFmtId="0" fontId="18" fillId="0" borderId="5" xfId="0" applyFont="1" applyFill="1" applyBorder="1"/>
    <xf numFmtId="0" fontId="0" fillId="0" borderId="5" xfId="0" applyFill="1" applyBorder="1"/>
    <xf numFmtId="0" fontId="9" fillId="0" borderId="6" xfId="2" applyFill="1" applyBorder="1"/>
    <xf numFmtId="0" fontId="8" fillId="0" borderId="7" xfId="0" applyFont="1" applyFill="1" applyBorder="1" applyAlignment="1"/>
    <xf numFmtId="0" fontId="20" fillId="0" borderId="5" xfId="0" applyFont="1" applyFill="1" applyBorder="1" applyAlignment="1">
      <alignment wrapText="1"/>
    </xf>
    <xf numFmtId="0" fontId="9" fillId="0" borderId="1" xfId="2" applyFill="1" applyBorder="1"/>
    <xf numFmtId="0" fontId="9" fillId="0" borderId="5" xfId="0" applyFont="1" applyFill="1" applyBorder="1"/>
    <xf numFmtId="0" fontId="18" fillId="0" borderId="0" xfId="0" applyFont="1" applyFill="1" applyBorder="1"/>
    <xf numFmtId="0" fontId="8" fillId="0" borderId="2" xfId="0" applyFont="1" applyFill="1" applyBorder="1" applyAlignment="1">
      <alignment horizontal="left" wrapText="1"/>
    </xf>
    <xf numFmtId="0" fontId="12" fillId="0" borderId="0" xfId="1" applyFill="1" applyBorder="1"/>
    <xf numFmtId="0" fontId="18" fillId="7" borderId="5" xfId="2" applyFont="1" applyFill="1" applyBorder="1"/>
    <xf numFmtId="0" fontId="8" fillId="3" borderId="3" xfId="0" applyFont="1" applyFill="1" applyBorder="1" applyAlignment="1">
      <alignment horizontal="left" wrapText="1"/>
    </xf>
    <xf numFmtId="0" fontId="8" fillId="3" borderId="2" xfId="0" applyFont="1" applyFill="1" applyBorder="1" applyAlignment="1">
      <alignment horizontal="center" wrapText="1"/>
    </xf>
    <xf numFmtId="0" fontId="18" fillId="9" borderId="5" xfId="7" applyFont="1" applyFill="1" applyBorder="1" applyAlignment="1">
      <alignment wrapText="1"/>
    </xf>
    <xf numFmtId="0" fontId="8" fillId="9" borderId="3" xfId="2" applyFont="1" applyFill="1" applyBorder="1" applyAlignment="1">
      <alignment horizontal="left" vertical="center" wrapText="1"/>
    </xf>
    <xf numFmtId="0" fontId="18" fillId="3" borderId="5" xfId="7" applyFont="1" applyFill="1" applyBorder="1" applyAlignment="1">
      <alignment wrapText="1"/>
    </xf>
    <xf numFmtId="0" fontId="18" fillId="9" borderId="3" xfId="7" applyFont="1" applyFill="1" applyBorder="1" applyAlignment="1">
      <alignment wrapText="1"/>
    </xf>
    <xf numFmtId="2" fontId="17" fillId="4" borderId="5" xfId="7" applyNumberFormat="1" applyFont="1" applyFill="1" applyBorder="1" applyAlignment="1">
      <alignment horizontal="center" wrapText="1"/>
    </xf>
    <xf numFmtId="2" fontId="8" fillId="0" borderId="2" xfId="0" applyNumberFormat="1" applyFont="1" applyFill="1" applyBorder="1" applyAlignment="1">
      <alignment horizontal="right" wrapText="1"/>
    </xf>
    <xf numFmtId="2" fontId="8" fillId="3" borderId="2" xfId="0" applyNumberFormat="1" applyFont="1" applyFill="1" applyBorder="1" applyAlignment="1">
      <alignment horizontal="right" wrapText="1"/>
    </xf>
    <xf numFmtId="2" fontId="8" fillId="7" borderId="2" xfId="0" applyNumberFormat="1" applyFont="1" applyFill="1" applyBorder="1" applyAlignment="1">
      <alignment horizontal="right" wrapText="1"/>
    </xf>
    <xf numFmtId="2" fontId="9" fillId="0" borderId="0" xfId="2" applyNumberFormat="1"/>
    <xf numFmtId="0" fontId="17" fillId="4" borderId="9" xfId="7" applyFont="1" applyFill="1" applyBorder="1" applyAlignment="1">
      <alignment horizontal="center" wrapText="1"/>
    </xf>
    <xf numFmtId="0" fontId="8" fillId="0" borderId="9" xfId="0" applyFont="1" applyFill="1" applyBorder="1" applyAlignment="1">
      <alignment wrapText="1"/>
    </xf>
    <xf numFmtId="0" fontId="18" fillId="0" borderId="9" xfId="2" applyFont="1" applyFill="1" applyBorder="1"/>
    <xf numFmtId="0" fontId="9" fillId="0" borderId="9" xfId="2" applyFill="1" applyBorder="1"/>
    <xf numFmtId="0" fontId="17" fillId="8" borderId="5" xfId="7" applyFont="1" applyFill="1" applyBorder="1" applyAlignment="1">
      <alignment horizontal="center" wrapText="1"/>
    </xf>
    <xf numFmtId="0" fontId="8" fillId="7" borderId="5" xfId="0" applyFont="1" applyFill="1" applyBorder="1" applyAlignment="1">
      <alignment horizontal="center" wrapText="1"/>
    </xf>
    <xf numFmtId="0" fontId="8" fillId="7" borderId="5" xfId="0" applyFont="1" applyFill="1" applyBorder="1" applyAlignment="1">
      <alignment horizontal="left" wrapText="1"/>
    </xf>
    <xf numFmtId="0" fontId="30" fillId="7" borderId="4" xfId="0" applyFont="1" applyFill="1" applyBorder="1" applyAlignment="1">
      <alignment horizontal="left" vertical="center" wrapText="1"/>
    </xf>
    <xf numFmtId="0" fontId="8" fillId="9" borderId="5" xfId="0" applyFont="1" applyFill="1" applyBorder="1" applyAlignment="1">
      <alignment horizontal="left" wrapText="1"/>
    </xf>
    <xf numFmtId="0" fontId="30" fillId="7" borderId="5" xfId="0" applyFont="1" applyFill="1" applyBorder="1" applyAlignment="1">
      <alignment horizontal="left" vertical="center" wrapText="1"/>
    </xf>
    <xf numFmtId="0" fontId="8" fillId="9" borderId="5" xfId="2" applyFont="1" applyFill="1" applyBorder="1" applyAlignment="1">
      <alignment horizontal="left" vertical="center" wrapText="1"/>
    </xf>
    <xf numFmtId="0" fontId="8" fillId="7" borderId="5" xfId="2" applyFont="1" applyFill="1" applyBorder="1" applyAlignment="1">
      <alignment horizontal="left" vertical="center" wrapText="1"/>
    </xf>
    <xf numFmtId="0" fontId="8" fillId="0" borderId="5" xfId="2" applyFont="1" applyFill="1" applyBorder="1" applyAlignment="1">
      <alignment horizontal="left" vertical="center" wrapText="1"/>
    </xf>
    <xf numFmtId="0" fontId="8" fillId="0" borderId="5" xfId="0" applyFont="1" applyFill="1" applyBorder="1" applyAlignment="1">
      <alignment horizontal="left" vertical="center" wrapText="1"/>
    </xf>
    <xf numFmtId="0" fontId="10" fillId="0" borderId="3" xfId="0" applyFont="1" applyFill="1" applyBorder="1" applyAlignment="1">
      <alignment wrapText="1"/>
    </xf>
    <xf numFmtId="0" fontId="8" fillId="9" borderId="5" xfId="0" applyFont="1" applyFill="1" applyBorder="1" applyAlignment="1">
      <alignment horizontal="left" vertical="center" wrapText="1"/>
    </xf>
    <xf numFmtId="0" fontId="13" fillId="7" borderId="5" xfId="0" applyFont="1" applyFill="1" applyBorder="1" applyAlignment="1" applyProtection="1">
      <alignment horizontal="left" vertical="center" wrapText="1"/>
    </xf>
    <xf numFmtId="0" fontId="8" fillId="7" borderId="5" xfId="2" applyFont="1" applyFill="1" applyBorder="1" applyAlignment="1" applyProtection="1">
      <alignment horizontal="left" vertical="center" wrapText="1"/>
    </xf>
    <xf numFmtId="0" fontId="8" fillId="7" borderId="5" xfId="0" applyFont="1" applyFill="1" applyBorder="1" applyAlignment="1" applyProtection="1">
      <alignment horizontal="left" vertical="center" wrapText="1"/>
    </xf>
    <xf numFmtId="0" fontId="13" fillId="3" borderId="5" xfId="0" applyFont="1" applyFill="1" applyBorder="1" applyAlignment="1" applyProtection="1">
      <alignment horizontal="left" vertical="center" wrapText="1"/>
    </xf>
    <xf numFmtId="0" fontId="8" fillId="7" borderId="5" xfId="0" applyFont="1" applyFill="1" applyBorder="1" applyAlignment="1">
      <alignment horizontal="left" vertical="center" wrapText="1"/>
    </xf>
    <xf numFmtId="0" fontId="8" fillId="3" borderId="5" xfId="0" applyFont="1" applyFill="1" applyBorder="1" applyAlignment="1" applyProtection="1">
      <alignment horizontal="left" vertical="center" wrapText="1"/>
    </xf>
    <xf numFmtId="0" fontId="8" fillId="0" borderId="9" xfId="0" applyFont="1" applyFill="1" applyBorder="1" applyAlignment="1">
      <alignment horizontal="center" wrapText="1"/>
    </xf>
    <xf numFmtId="2" fontId="8" fillId="0" borderId="9" xfId="0" applyNumberFormat="1" applyFont="1" applyFill="1" applyBorder="1" applyAlignment="1">
      <alignment horizontal="right" wrapText="1"/>
    </xf>
    <xf numFmtId="0" fontId="8" fillId="0" borderId="9" xfId="0" applyNumberFormat="1" applyFont="1" applyFill="1" applyBorder="1" applyAlignment="1">
      <alignment horizontal="center" wrapText="1"/>
    </xf>
    <xf numFmtId="0" fontId="9" fillId="0" borderId="5" xfId="2" applyBorder="1" applyAlignment="1">
      <alignment horizontal="left" wrapText="1"/>
    </xf>
    <xf numFmtId="0" fontId="18" fillId="0" borderId="0" xfId="7" applyFont="1" applyFill="1" applyBorder="1" applyAlignment="1">
      <alignment horizontal="left" wrapText="1"/>
    </xf>
    <xf numFmtId="0" fontId="32" fillId="0" borderId="5" xfId="0" applyFont="1" applyBorder="1"/>
    <xf numFmtId="0" fontId="18" fillId="0" borderId="0" xfId="2" applyFont="1" applyFill="1" applyBorder="1" applyAlignment="1">
      <alignment horizontal="left" wrapText="1"/>
    </xf>
    <xf numFmtId="0" fontId="9" fillId="0" borderId="5" xfId="2" applyBorder="1"/>
    <xf numFmtId="0" fontId="9" fillId="0" borderId="6" xfId="2" applyBorder="1"/>
    <xf numFmtId="0" fontId="12" fillId="0" borderId="5" xfId="1" applyBorder="1"/>
    <xf numFmtId="0" fontId="9" fillId="0" borderId="0" xfId="0" applyFont="1" applyFill="1" applyBorder="1"/>
    <xf numFmtId="0" fontId="9" fillId="0" borderId="7" xfId="2" applyBorder="1"/>
    <xf numFmtId="0" fontId="18" fillId="0" borderId="8" xfId="7" applyFont="1" applyFill="1" applyBorder="1" applyAlignment="1">
      <alignment vertical="center" wrapText="1"/>
    </xf>
    <xf numFmtId="14" fontId="9" fillId="0" borderId="5" xfId="2" applyNumberFormat="1" applyBorder="1"/>
    <xf numFmtId="14" fontId="8" fillId="0" borderId="0" xfId="0" applyNumberFormat="1" applyFont="1" applyFill="1" applyBorder="1" applyAlignment="1"/>
    <xf numFmtId="0" fontId="18" fillId="9" borderId="5" xfId="7" applyFont="1" applyFill="1" applyBorder="1" applyAlignment="1">
      <alignment horizontal="left" vertical="center" wrapText="1"/>
    </xf>
    <xf numFmtId="0" fontId="0" fillId="0" borderId="0" xfId="0" applyAlignment="1">
      <alignment wrapText="1"/>
    </xf>
    <xf numFmtId="0" fontId="14" fillId="0" borderId="5" xfId="2" applyFont="1" applyFill="1" applyBorder="1"/>
    <xf numFmtId="0" fontId="15" fillId="0" borderId="2" xfId="0" applyFont="1" applyFill="1" applyBorder="1" applyAlignment="1">
      <alignment horizontal="center" wrapText="1"/>
    </xf>
    <xf numFmtId="0" fontId="33" fillId="0" borderId="5" xfId="7" applyFont="1" applyFill="1" applyBorder="1" applyAlignment="1">
      <alignment horizontal="left" vertical="center" wrapText="1"/>
    </xf>
    <xf numFmtId="0" fontId="15" fillId="0" borderId="9" xfId="0" applyFont="1" applyFill="1" applyBorder="1" applyAlignment="1">
      <alignment horizontal="center" wrapText="1"/>
    </xf>
    <xf numFmtId="0" fontId="15" fillId="0" borderId="9" xfId="0" applyFont="1" applyFill="1" applyBorder="1" applyAlignment="1">
      <alignment wrapText="1"/>
    </xf>
    <xf numFmtId="2" fontId="15" fillId="0" borderId="9" xfId="0" applyNumberFormat="1" applyFont="1" applyFill="1" applyBorder="1" applyAlignment="1">
      <alignment horizontal="right" wrapText="1"/>
    </xf>
    <xf numFmtId="0" fontId="15" fillId="0" borderId="9" xfId="0" applyNumberFormat="1" applyFont="1" applyFill="1" applyBorder="1" applyAlignment="1">
      <alignment horizontal="center" wrapText="1"/>
    </xf>
    <xf numFmtId="0" fontId="33" fillId="0" borderId="5" xfId="2" applyFont="1" applyFill="1" applyBorder="1" applyAlignment="1">
      <alignment horizontal="left" wrapText="1"/>
    </xf>
    <xf numFmtId="0" fontId="33" fillId="0" borderId="5" xfId="2" applyFont="1" applyFill="1" applyBorder="1"/>
    <xf numFmtId="0" fontId="33" fillId="0" borderId="9" xfId="2" applyFont="1" applyFill="1" applyBorder="1"/>
    <xf numFmtId="0" fontId="33" fillId="0" borderId="6" xfId="2" applyFont="1" applyFill="1" applyBorder="1"/>
    <xf numFmtId="0" fontId="34" fillId="0" borderId="5" xfId="2" applyFont="1" applyFill="1" applyBorder="1" applyAlignment="1">
      <alignment wrapText="1"/>
    </xf>
    <xf numFmtId="0" fontId="33" fillId="0" borderId="7" xfId="7" applyFont="1" applyFill="1" applyBorder="1" applyAlignment="1">
      <alignment vertical="center" wrapText="1"/>
    </xf>
    <xf numFmtId="0" fontId="33" fillId="0" borderId="5" xfId="7" applyFont="1" applyFill="1" applyBorder="1" applyAlignment="1">
      <alignment wrapText="1"/>
    </xf>
    <xf numFmtId="164" fontId="33" fillId="0" borderId="5" xfId="7" applyNumberFormat="1" applyFont="1" applyFill="1" applyBorder="1" applyAlignment="1">
      <alignment wrapText="1"/>
    </xf>
    <xf numFmtId="0" fontId="14" fillId="0" borderId="0" xfId="2" applyFont="1" applyFill="1"/>
    <xf numFmtId="0" fontId="15" fillId="0" borderId="2" xfId="0" applyFont="1" applyFill="1" applyBorder="1" applyAlignment="1">
      <alignment wrapText="1"/>
    </xf>
    <xf numFmtId="2" fontId="15" fillId="0" borderId="2" xfId="0" applyNumberFormat="1" applyFont="1" applyFill="1" applyBorder="1" applyAlignment="1">
      <alignment horizontal="right" wrapText="1"/>
    </xf>
    <xf numFmtId="0" fontId="15" fillId="0" borderId="2" xfId="0" applyNumberFormat="1" applyFont="1" applyFill="1" applyBorder="1" applyAlignment="1">
      <alignment horizontal="center" wrapText="1"/>
    </xf>
    <xf numFmtId="0" fontId="34" fillId="0" borderId="5" xfId="1" applyFont="1" applyFill="1" applyBorder="1" applyAlignment="1">
      <alignment vertical="center" wrapText="1"/>
    </xf>
    <xf numFmtId="0" fontId="33" fillId="0" borderId="7" xfId="7" applyFont="1" applyFill="1" applyBorder="1" applyAlignment="1">
      <alignment wrapText="1"/>
    </xf>
    <xf numFmtId="0" fontId="33" fillId="0" borderId="5" xfId="7" applyFont="1" applyFill="1" applyBorder="1" applyAlignment="1">
      <alignment vertical="center" wrapText="1"/>
    </xf>
    <xf numFmtId="164" fontId="33" fillId="0" borderId="5" xfId="7" applyNumberFormat="1" applyFont="1" applyFill="1" applyBorder="1" applyAlignment="1">
      <alignment vertical="center" wrapText="1"/>
    </xf>
    <xf numFmtId="17" fontId="18" fillId="0" borderId="9" xfId="7" applyNumberFormat="1" applyFont="1" applyFill="1" applyBorder="1" applyAlignment="1">
      <alignment vertical="center" wrapText="1"/>
    </xf>
    <xf numFmtId="0" fontId="18" fillId="0" borderId="9" xfId="7" applyFont="1" applyFill="1" applyBorder="1" applyAlignment="1">
      <alignment wrapText="1"/>
    </xf>
    <xf numFmtId="164" fontId="18" fillId="0" borderId="9" xfId="7" applyNumberFormat="1" applyFont="1" applyFill="1" applyBorder="1" applyAlignment="1">
      <alignment wrapText="1"/>
    </xf>
    <xf numFmtId="0" fontId="33" fillId="0" borderId="0" xfId="2" applyFont="1" applyFill="1"/>
    <xf numFmtId="0" fontId="8" fillId="9" borderId="3" xfId="0" applyFont="1" applyFill="1" applyBorder="1" applyAlignment="1">
      <alignment horizontal="left" vertical="center" wrapText="1"/>
    </xf>
    <xf numFmtId="0" fontId="20" fillId="0" borderId="9" xfId="9" applyFont="1" applyFill="1" applyBorder="1" applyAlignment="1">
      <alignment horizontal="center" wrapText="1"/>
    </xf>
    <xf numFmtId="0" fontId="20" fillId="0" borderId="9" xfId="10" applyFont="1" applyBorder="1" applyAlignment="1">
      <alignment horizontal="center" wrapText="1"/>
    </xf>
    <xf numFmtId="0" fontId="20" fillId="0" borderId="9" xfId="10" applyFont="1" applyFill="1" applyBorder="1" applyAlignment="1">
      <alignment horizontal="center" wrapText="1"/>
    </xf>
    <xf numFmtId="0" fontId="9" fillId="0" borderId="0" xfId="2" applyAlignment="1">
      <alignment horizontal="center"/>
    </xf>
    <xf numFmtId="0" fontId="20" fillId="0" borderId="9" xfId="0" applyFont="1" applyFill="1" applyBorder="1" applyAlignment="1">
      <alignment horizontal="center" vertical="center"/>
    </xf>
    <xf numFmtId="0" fontId="20" fillId="0" borderId="9" xfId="2" applyFont="1" applyFill="1" applyBorder="1" applyAlignment="1">
      <alignment horizontal="center" wrapText="1"/>
    </xf>
    <xf numFmtId="0" fontId="20" fillId="0" borderId="9" xfId="0" applyFont="1" applyFill="1" applyBorder="1" applyAlignment="1">
      <alignment horizontal="center" vertical="center" wrapText="1"/>
    </xf>
    <xf numFmtId="0" fontId="18" fillId="0" borderId="0" xfId="2" applyFont="1" applyAlignment="1">
      <alignment horizontal="center"/>
    </xf>
    <xf numFmtId="0" fontId="20" fillId="0" borderId="9" xfId="7" applyFont="1" applyFill="1" applyBorder="1" applyAlignment="1">
      <alignment horizontal="right" wrapText="1"/>
    </xf>
    <xf numFmtId="0" fontId="9" fillId="0" borderId="0" xfId="2" applyAlignment="1">
      <alignment horizontal="right"/>
    </xf>
    <xf numFmtId="0" fontId="20" fillId="0" borderId="9" xfId="9" applyFont="1" applyFill="1" applyBorder="1" applyAlignment="1">
      <alignment horizontal="right" wrapText="1"/>
    </xf>
    <xf numFmtId="0" fontId="20" fillId="0" borderId="9" xfId="10" applyFont="1" applyBorder="1" applyAlignment="1">
      <alignment horizontal="right" wrapText="1"/>
    </xf>
    <xf numFmtId="0" fontId="20" fillId="0" borderId="9" xfId="10" applyFont="1" applyFill="1" applyBorder="1" applyAlignment="1">
      <alignment horizontal="right" wrapText="1"/>
    </xf>
    <xf numFmtId="14" fontId="20" fillId="0" borderId="9" xfId="9" applyNumberFormat="1" applyFont="1" applyFill="1" applyBorder="1" applyAlignment="1">
      <alignment horizontal="center" wrapText="1"/>
    </xf>
    <xf numFmtId="0" fontId="20" fillId="0" borderId="9" xfId="9" applyFont="1" applyFill="1" applyBorder="1" applyAlignment="1">
      <alignment horizontal="left" wrapText="1"/>
    </xf>
    <xf numFmtId="0" fontId="9" fillId="0" borderId="0" xfId="2" applyAlignment="1">
      <alignment horizontal="left"/>
    </xf>
    <xf numFmtId="0" fontId="8" fillId="0" borderId="9" xfId="2" applyFont="1" applyFill="1" applyBorder="1" applyAlignment="1">
      <alignment horizontal="center" vertical="center"/>
    </xf>
    <xf numFmtId="0" fontId="20" fillId="0" borderId="9" xfId="2" applyFont="1" applyFill="1" applyBorder="1" applyAlignment="1">
      <alignment horizontal="center" vertical="center"/>
    </xf>
    <xf numFmtId="0" fontId="8" fillId="0" borderId="9" xfId="2" applyFont="1" applyBorder="1" applyAlignment="1">
      <alignment horizontal="center" vertical="center"/>
    </xf>
    <xf numFmtId="0" fontId="9" fillId="0" borderId="9" xfId="2" applyBorder="1" applyAlignment="1">
      <alignment horizontal="center" vertical="center"/>
    </xf>
    <xf numFmtId="0" fontId="27" fillId="0" borderId="0" xfId="2" applyFont="1" applyAlignment="1">
      <alignment horizontal="center" vertical="center"/>
    </xf>
    <xf numFmtId="0" fontId="20" fillId="0" borderId="9" xfId="7" applyFont="1" applyFill="1" applyBorder="1" applyAlignment="1">
      <alignment horizontal="left" wrapText="1"/>
    </xf>
    <xf numFmtId="0" fontId="20" fillId="0" borderId="9" xfId="10" applyFont="1" applyBorder="1" applyAlignment="1">
      <alignment horizontal="left" wrapText="1"/>
    </xf>
    <xf numFmtId="0" fontId="20" fillId="0" borderId="9" xfId="10" applyFont="1" applyFill="1" applyBorder="1" applyAlignment="1">
      <alignment horizontal="left" wrapText="1"/>
    </xf>
    <xf numFmtId="0" fontId="20" fillId="0" borderId="9" xfId="0" applyFont="1" applyFill="1" applyBorder="1" applyAlignment="1">
      <alignment horizontal="left" wrapText="1" readingOrder="1"/>
    </xf>
    <xf numFmtId="0" fontId="20" fillId="0" borderId="9" xfId="2" applyFont="1" applyFill="1" applyBorder="1" applyAlignment="1">
      <alignment horizontal="left" wrapText="1" readingOrder="1"/>
    </xf>
    <xf numFmtId="0" fontId="20" fillId="0" borderId="9" xfId="9" applyFont="1" applyFill="1" applyBorder="1" applyAlignment="1">
      <alignment horizontal="left" wrapText="1" readingOrder="1"/>
    </xf>
    <xf numFmtId="6" fontId="20" fillId="0" borderId="9" xfId="9" applyNumberFormat="1" applyFont="1" applyFill="1" applyBorder="1" applyAlignment="1">
      <alignment horizontal="left" wrapText="1" readingOrder="1"/>
    </xf>
    <xf numFmtId="0" fontId="20" fillId="0" borderId="9" xfId="2" applyFont="1" applyBorder="1" applyAlignment="1">
      <alignment horizontal="left" wrapText="1" readingOrder="1"/>
    </xf>
    <xf numFmtId="0" fontId="9" fillId="0" borderId="0" xfId="2" applyAlignment="1">
      <alignment horizontal="left" wrapText="1" readingOrder="1"/>
    </xf>
    <xf numFmtId="0" fontId="31" fillId="2" borderId="9" xfId="2" applyFont="1" applyFill="1" applyBorder="1" applyAlignment="1">
      <alignment horizontal="center" vertical="center"/>
    </xf>
    <xf numFmtId="0" fontId="9" fillId="2" borderId="9" xfId="2" applyFill="1" applyBorder="1" applyAlignment="1">
      <alignment horizontal="center" vertical="center"/>
    </xf>
    <xf numFmtId="0" fontId="9" fillId="2" borderId="0" xfId="2" applyFill="1"/>
    <xf numFmtId="0" fontId="20" fillId="2" borderId="9" xfId="9" applyFont="1" applyFill="1" applyBorder="1" applyAlignment="1">
      <alignment horizontal="left" wrapText="1"/>
    </xf>
    <xf numFmtId="0" fontId="20" fillId="2" borderId="9" xfId="9" applyFont="1" applyFill="1" applyBorder="1" applyAlignment="1">
      <alignment horizontal="center" wrapText="1"/>
    </xf>
    <xf numFmtId="0" fontId="20" fillId="2" borderId="9" xfId="2" applyFont="1" applyFill="1" applyBorder="1" applyAlignment="1">
      <alignment horizontal="center" wrapText="1"/>
    </xf>
    <xf numFmtId="0" fontId="20" fillId="2" borderId="9" xfId="9" applyFont="1" applyFill="1" applyBorder="1" applyAlignment="1">
      <alignment horizontal="right" wrapText="1"/>
    </xf>
    <xf numFmtId="0" fontId="20" fillId="2" borderId="9" xfId="9" applyFont="1" applyFill="1" applyBorder="1" applyAlignment="1">
      <alignment horizontal="left" wrapText="1" readingOrder="1"/>
    </xf>
    <xf numFmtId="0" fontId="8" fillId="2" borderId="9" xfId="2" applyFont="1" applyFill="1" applyBorder="1" applyAlignment="1">
      <alignment horizontal="center" vertical="center"/>
    </xf>
    <xf numFmtId="0" fontId="8" fillId="2" borderId="0" xfId="2" applyFont="1" applyFill="1"/>
    <xf numFmtId="0" fontId="20" fillId="2" borderId="9" xfId="7" applyFont="1" applyFill="1" applyBorder="1" applyAlignment="1">
      <alignment horizontal="right" wrapText="1"/>
    </xf>
    <xf numFmtId="0" fontId="20" fillId="2" borderId="9" xfId="7" applyFont="1" applyFill="1" applyBorder="1" applyAlignment="1">
      <alignment horizontal="center" wrapText="1"/>
    </xf>
    <xf numFmtId="0" fontId="20" fillId="2" borderId="9" xfId="2" applyFont="1" applyFill="1" applyBorder="1" applyAlignment="1">
      <alignment horizontal="left" wrapText="1" readingOrder="1"/>
    </xf>
    <xf numFmtId="0" fontId="20" fillId="2" borderId="9" xfId="7" applyFont="1" applyFill="1" applyBorder="1" applyAlignment="1">
      <alignment horizontal="left" wrapText="1"/>
    </xf>
    <xf numFmtId="0" fontId="20" fillId="2" borderId="9" xfId="2" applyFont="1" applyFill="1" applyBorder="1" applyAlignment="1">
      <alignment horizontal="center" vertical="center"/>
    </xf>
    <xf numFmtId="0" fontId="20" fillId="2" borderId="9" xfId="10" applyFont="1" applyFill="1" applyBorder="1" applyAlignment="1">
      <alignment horizontal="left" wrapText="1"/>
    </xf>
    <xf numFmtId="0" fontId="20" fillId="2" borderId="9" xfId="10" applyFont="1" applyFill="1" applyBorder="1" applyAlignment="1">
      <alignment horizontal="center" wrapText="1"/>
    </xf>
    <xf numFmtId="0" fontId="20" fillId="2" borderId="9" xfId="10" applyFont="1" applyFill="1" applyBorder="1" applyAlignment="1">
      <alignment horizontal="right" wrapText="1"/>
    </xf>
    <xf numFmtId="0" fontId="20" fillId="2" borderId="9" xfId="0" applyFont="1" applyFill="1" applyBorder="1" applyAlignment="1">
      <alignment horizontal="left" wrapText="1"/>
    </xf>
    <xf numFmtId="0" fontId="20" fillId="2" borderId="9" xfId="0" applyFont="1" applyFill="1" applyBorder="1" applyAlignment="1">
      <alignment horizontal="center"/>
    </xf>
    <xf numFmtId="0" fontId="20" fillId="2" borderId="9" xfId="0" applyFont="1" applyFill="1" applyBorder="1" applyAlignment="1">
      <alignment horizontal="center" wrapText="1"/>
    </xf>
    <xf numFmtId="43" fontId="20" fillId="2" borderId="9" xfId="0" applyNumberFormat="1" applyFont="1" applyFill="1" applyBorder="1" applyAlignment="1">
      <alignment horizontal="right"/>
    </xf>
    <xf numFmtId="0" fontId="20" fillId="2" borderId="9" xfId="0" applyNumberFormat="1" applyFont="1" applyFill="1" applyBorder="1" applyAlignment="1">
      <alignment horizontal="center" wrapText="1"/>
    </xf>
    <xf numFmtId="0" fontId="20" fillId="2" borderId="9" xfId="0" applyFont="1" applyFill="1" applyBorder="1" applyAlignment="1">
      <alignment horizontal="left" wrapText="1" readingOrder="1"/>
    </xf>
    <xf numFmtId="0" fontId="20" fillId="2" borderId="9" xfId="0" applyFont="1" applyFill="1" applyBorder="1" applyAlignment="1">
      <alignment horizontal="center" vertical="center"/>
    </xf>
    <xf numFmtId="0" fontId="20" fillId="2" borderId="9" xfId="0" applyFont="1" applyFill="1" applyBorder="1" applyAlignment="1">
      <alignment horizontal="center" vertical="center" wrapText="1"/>
    </xf>
    <xf numFmtId="0" fontId="20" fillId="2" borderId="9" xfId="2" applyFont="1" applyFill="1" applyBorder="1" applyAlignment="1">
      <alignment horizontal="left" wrapText="1"/>
    </xf>
    <xf numFmtId="0" fontId="9" fillId="0" borderId="0" xfId="2" applyBorder="1" applyAlignment="1">
      <alignment horizontal="center" vertical="center"/>
    </xf>
    <xf numFmtId="0" fontId="20" fillId="0" borderId="9" xfId="2" applyFont="1" applyBorder="1" applyAlignment="1">
      <alignment horizontal="left"/>
    </xf>
    <xf numFmtId="0" fontId="20" fillId="0" borderId="9" xfId="2" applyFont="1" applyBorder="1" applyAlignment="1">
      <alignment horizontal="center"/>
    </xf>
    <xf numFmtId="0" fontId="20" fillId="0" borderId="9" xfId="2" applyFont="1" applyBorder="1" applyAlignment="1">
      <alignment horizontal="right"/>
    </xf>
    <xf numFmtId="0" fontId="20" fillId="2" borderId="9" xfId="2" applyFont="1" applyFill="1" applyBorder="1" applyAlignment="1">
      <alignment horizontal="left"/>
    </xf>
    <xf numFmtId="0" fontId="20" fillId="2" borderId="9" xfId="2" applyFont="1" applyFill="1" applyBorder="1" applyAlignment="1">
      <alignment horizontal="center"/>
    </xf>
    <xf numFmtId="0" fontId="20" fillId="2" borderId="9" xfId="2" applyFont="1" applyFill="1" applyBorder="1" applyAlignment="1">
      <alignment horizontal="right"/>
    </xf>
    <xf numFmtId="0" fontId="25" fillId="0" borderId="0" xfId="2" applyFont="1" applyFill="1" applyBorder="1"/>
    <xf numFmtId="0" fontId="9" fillId="0" borderId="0" xfId="2" applyFill="1" applyBorder="1" applyAlignment="1">
      <alignment vertical="center" wrapText="1"/>
    </xf>
    <xf numFmtId="0" fontId="27" fillId="0" borderId="0" xfId="2" applyFont="1" applyFill="1" applyBorder="1" applyAlignment="1">
      <alignment horizontal="center" vertical="center"/>
    </xf>
    <xf numFmtId="0" fontId="8" fillId="0" borderId="0" xfId="2" applyFont="1" applyFill="1" applyBorder="1"/>
    <xf numFmtId="0" fontId="26" fillId="10" borderId="9" xfId="9" applyFont="1" applyFill="1" applyBorder="1" applyAlignment="1">
      <alignment horizontal="center" vertical="center" wrapText="1"/>
    </xf>
    <xf numFmtId="0" fontId="26" fillId="11" borderId="9" xfId="9" applyFont="1" applyFill="1" applyBorder="1" applyAlignment="1">
      <alignment horizontal="center" vertical="center" wrapText="1"/>
    </xf>
    <xf numFmtId="0" fontId="28" fillId="12" borderId="9" xfId="2" applyFont="1" applyFill="1" applyBorder="1" applyAlignment="1">
      <alignment horizontal="center" vertical="center" textRotation="69"/>
    </xf>
    <xf numFmtId="0" fontId="25" fillId="10" borderId="0" xfId="2" applyFont="1" applyFill="1"/>
    <xf numFmtId="0" fontId="9" fillId="2" borderId="10" xfId="2" applyFont="1" applyFill="1" applyBorder="1" applyAlignment="1">
      <alignment horizontal="left" vertical="top" wrapText="1"/>
    </xf>
  </cellXfs>
  <cellStyles count="16">
    <cellStyle name="Comma 2" xfId="4"/>
    <cellStyle name="Currency 2" xfId="3"/>
    <cellStyle name="Hyperlink" xfId="1" builtinId="8"/>
    <cellStyle name="Normal" xfId="0" builtinId="0"/>
    <cellStyle name="Normal 2" xfId="2"/>
    <cellStyle name="Normal 2 2" xfId="13"/>
    <cellStyle name="Normal 3" xfId="6"/>
    <cellStyle name="Normal 3 2" xfId="7"/>
    <cellStyle name="Normal 3 2 2" xfId="10"/>
    <cellStyle name="Normal 3 3" xfId="8"/>
    <cellStyle name="Normal 3 3 2" xfId="9"/>
    <cellStyle name="Normal 3 4" xfId="12"/>
    <cellStyle name="Normal 3 5" xfId="15"/>
    <cellStyle name="Normal 4" xfId="14"/>
    <cellStyle name="Normal 5" xfId="11"/>
    <cellStyle name="Percent 2" xfId="5"/>
  </cellStyles>
  <dxfs count="28">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b/>
        <i val="0"/>
      </font>
      <fill>
        <patternFill>
          <bgColor rgb="FFD7D7D7"/>
        </patternFill>
      </fill>
    </dxf>
    <dxf>
      <font>
        <b val="0"/>
        <i val="0"/>
      </font>
      <fill>
        <patternFill patternType="none">
          <bgColor indexed="65"/>
        </patternFill>
      </fill>
    </dxf>
    <dxf>
      <fill>
        <patternFill patternType="none">
          <bgColor auto="1"/>
        </patternFill>
      </fill>
    </dxf>
    <dxf>
      <fill>
        <patternFill>
          <bgColor theme="4" tint="0.79998168889431442"/>
        </patternFill>
      </fill>
    </dxf>
  </dxfs>
  <tableStyles count="2" defaultTableStyle="TableStyleMedium2" defaultPivotStyle="PivotStyleLight16">
    <tableStyle name="Table Style 1" pivot="0" count="2">
      <tableStyleElement type="wholeTable" dxfId="27"/>
      <tableStyleElement type="firstRowStripe" dxfId="26"/>
    </tableStyle>
    <tableStyle name="MySqlDefault" pivot="0" table="0" count="2">
      <tableStyleElement type="wholeTable" dxfId="25"/>
      <tableStyleElement type="headerRow" dxfId="24"/>
    </tableStyle>
  </tableStyles>
  <colors>
    <indexedColors>
      <rgbColor rgb="00000000"/>
      <rgbColor rgb="00FFFFFF"/>
      <rgbColor rgb="00FF0000"/>
      <rgbColor rgb="0000FF00"/>
      <rgbColor rgb="000000FF"/>
      <rgbColor rgb="00FFFF00"/>
      <rgbColor rgb="00FF00FF"/>
      <rgbColor rgb="0000FFFF"/>
      <rgbColor rgb="00000000"/>
      <rgbColor rgb="00FFFFFF"/>
      <rgbColor rgb="00D9BFBF"/>
      <rgbColor rgb="00B4CCC7"/>
      <rgbColor rgb="00BDCCDD"/>
      <rgbColor rgb="00E3E9E9"/>
      <rgbColor rgb="00D6D1C2"/>
      <rgbColor rgb="00D7D7D7"/>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2E2E2"/>
      <rgbColor rgb="00D2EEE3"/>
      <rgbColor rgb="00F8FCF2"/>
      <rgbColor rgb="00FDFAFA"/>
      <rgbColor rgb="00EDEFF3"/>
      <rgbColor rgb="00EAEAEA"/>
      <rgbColor rgb="00E2E1DE"/>
      <rgbColor rgb="00F8EBD4"/>
      <rgbColor rgb="003366FF"/>
      <rgbColor rgb="0033CCCC"/>
      <rgbColor rgb="00EBD3AF"/>
      <rgbColor rgb="00CEC1B2"/>
      <rgbColor rgb="00898600"/>
      <rgbColor rgb="00F3C6C5"/>
      <rgbColor rgb="00EDEFF3"/>
      <rgbColor rgb="00969696"/>
      <rgbColor rgb="00003366"/>
      <rgbColor rgb="00339966"/>
      <rgbColor rgb="00B15E1F"/>
      <rgbColor rgb="009C5A5A"/>
      <rgbColor rgb="00C17343"/>
      <rgbColor rgb="00CDCDCD"/>
      <rgbColor rgb="00333399"/>
      <rgbColor rgb="00333333"/>
    </indexedColors>
    <mruColors>
      <color rgb="FFA7D057"/>
      <color rgb="FF3FAAAD"/>
      <color rgb="FF41AD49"/>
      <color rgb="FFFF00FF"/>
      <color rgb="FFFF3300"/>
      <color rgb="FF99FF33"/>
      <color rgb="FF00FF00"/>
      <color rgb="FFFF0066"/>
      <color rgb="FF57EBFB"/>
      <color rgb="FF7FA6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Reported Benefits for PV Solar Energy Projects on Contaminated Lands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DDF-4D81-B599-FF06DBAAB4C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DDF-4D81-B599-FF06DBAAB4C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DDF-4D81-B599-FF06DBAAB4C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DDF-4D81-B599-FF06DBAAB4C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DDF-4D81-B599-FF06DBAAB4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A-BDDF-4D81-B599-FF06DBAAB4C1}"/>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Reported Benefits for Wind Energy Projects on Contaminated Lands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C42-41C2-8A77-B9AB5A61B0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C42-41C2-8A77-B9AB5A61B0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C42-41C2-8A77-B9AB5A61B0E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C42-41C2-8A77-B9AB5A61B0E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C42-41C2-8A77-B9AB5A61B0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A-2C42-41C2-8A77-B9AB5A61B0EC}"/>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Reported Benefits for Renewable Energy Projects on Landfills</a:t>
            </a:r>
            <a:r>
              <a:rPr lang="en-US" sz="1400" b="1" i="0" u="none" strike="noStrike" baseline="3000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AD-49D3-82CD-62C584FD0D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AD-49D3-82CD-62C584FD0D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3AD-49D3-82CD-62C584FD0DB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3AD-49D3-82CD-62C584FD0D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3AD-49D3-82CD-62C584FD0DB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A-53AD-49D3-82CD-62C584FD0DBA}"/>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378460</xdr:colOff>
      <xdr:row>1</xdr:row>
      <xdr:rowOff>27940</xdr:rowOff>
    </xdr:from>
    <xdr:to>
      <xdr:col>16</xdr:col>
      <xdr:colOff>561340</xdr:colOff>
      <xdr:row>22</xdr:row>
      <xdr:rowOff>41910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7</xdr:col>
      <xdr:colOff>393700</xdr:colOff>
      <xdr:row>18</xdr:row>
      <xdr:rowOff>21590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510540</xdr:colOff>
      <xdr:row>5</xdr:row>
      <xdr:rowOff>119380</xdr:rowOff>
    </xdr:from>
    <xdr:to>
      <xdr:col>25</xdr:col>
      <xdr:colOff>205740</xdr:colOff>
      <xdr:row>26</xdr:row>
      <xdr:rowOff>26670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hrewsburyma.gov/DocumentCenter/View/5194/Shrewsbury-CR3-Shrewsbury-Energy-Reduction-Plan--10-16-2018?bidId=" TargetMode="External"/><Relationship Id="rId117" Type="http://schemas.openxmlformats.org/officeDocument/2006/relationships/hyperlink" Target="https://unitil.com/our-community/solarway" TargetMode="External"/><Relationship Id="rId21" Type="http://schemas.openxmlformats.org/officeDocument/2006/relationships/hyperlink" Target="https://www.igs.com/about-us/newsroom/4-mw-solar-array-completed-on-capped-landfill-in-cleveland?_ga=2.19851128.1944170684.1560968852-712141038.1560968852" TargetMode="External"/><Relationship Id="rId42" Type="http://schemas.openxmlformats.org/officeDocument/2006/relationships/hyperlink" Target="https://encorerenewableenergy.com/project/town-of-brattleboro-landfill/" TargetMode="External"/><Relationship Id="rId47" Type="http://schemas.openxmlformats.org/officeDocument/2006/relationships/hyperlink" Target="http://lodestarenergy.com/case-studies/town-of-vernon-ct.html" TargetMode="External"/><Relationship Id="rId63" Type="http://schemas.openxmlformats.org/officeDocument/2006/relationships/hyperlink" Target="https://encorerenewableenergy.com/project/former-wood-treatment-brownfield-site/" TargetMode="External"/><Relationship Id="rId68" Type="http://schemas.openxmlformats.org/officeDocument/2006/relationships/hyperlink" Target="http://cme-energy.com/content/second-forbes-street-solar-project" TargetMode="External"/><Relationship Id="rId84" Type="http://schemas.openxmlformats.org/officeDocument/2006/relationships/hyperlink" Target="http://johnstonsunrise.net/stories/former-landfill-site-now-producing-clean-energy-for-municipal-school-buildings,139014" TargetMode="External"/><Relationship Id="rId89" Type="http://schemas.openxmlformats.org/officeDocument/2006/relationships/hyperlink" Target="https://www.flytucson.com/taa/environmental-programs/" TargetMode="External"/><Relationship Id="rId112" Type="http://schemas.openxmlformats.org/officeDocument/2006/relationships/hyperlink" Target="https://www.epa.gov/sites/production/files/2017-10/documents/epa_2017_oblr_successstory_ambler_pa_v2.pdf" TargetMode="External"/><Relationship Id="rId133" Type="http://schemas.openxmlformats.org/officeDocument/2006/relationships/hyperlink" Target="http://thesouthportglobe.blogspot.com/2017/07/town-of-fairfield-landfill-solar-array.html" TargetMode="External"/><Relationship Id="rId138" Type="http://schemas.openxmlformats.org/officeDocument/2006/relationships/hyperlink" Target="https://www.nj.com/jjournal-news/2012/05/newly_opened_kearny_landfill_s.html" TargetMode="External"/><Relationship Id="rId154" Type="http://schemas.openxmlformats.org/officeDocument/2006/relationships/hyperlink" Target="http://www.soltage.com/uploads/2/5/6/8/25685721/dow_project_press_release_final.pdf" TargetMode="External"/><Relationship Id="rId159" Type="http://schemas.openxmlformats.org/officeDocument/2006/relationships/hyperlink" Target="https://www.wrenthamtimes.com/norfolk/2012/08/norfolk-continues-to-turn-green.html" TargetMode="External"/><Relationship Id="rId16" Type="http://schemas.openxmlformats.org/officeDocument/2006/relationships/hyperlink" Target="http://www.borregosolar.com/commercial-solar-systems/worcester-solar-landfill" TargetMode="External"/><Relationship Id="rId107" Type="http://schemas.openxmlformats.org/officeDocument/2006/relationships/hyperlink" Target="http://www.ehamptonny.gov/625/Accabonac-Solar-Farm" TargetMode="External"/><Relationship Id="rId11" Type="http://schemas.openxmlformats.org/officeDocument/2006/relationships/hyperlink" Target="http://www.borregosolar.com/commercial-solar-systems/dartmouth-landfill" TargetMode="External"/><Relationship Id="rId32" Type="http://schemas.openxmlformats.org/officeDocument/2006/relationships/hyperlink" Target="https://northprovidenceri.gov/pdf/plan/2013_North_Providence_Comprehensive_Plan.pdf" TargetMode="External"/><Relationship Id="rId37" Type="http://schemas.openxmlformats.org/officeDocument/2006/relationships/hyperlink" Target="https://www.nyserda.ny.gov/About/Newsroom/2018-Announcements/2018-04-04-NYSERDA-City-of-Troy-and-Monolith-Solar-Announce-Completion-of-Landfill-Solar-Project" TargetMode="External"/><Relationship Id="rId53" Type="http://schemas.openxmlformats.org/officeDocument/2006/relationships/hyperlink" Target="https://www.csenergy.com/projects/pembroke-3.3-mw-landfill-solar-array" TargetMode="External"/><Relationship Id="rId58" Type="http://schemas.openxmlformats.org/officeDocument/2006/relationships/hyperlink" Target="http://psiint.com/solar-project-2/" TargetMode="External"/><Relationship Id="rId74" Type="http://schemas.openxmlformats.org/officeDocument/2006/relationships/hyperlink" Target="https://www.madburycapital.com/portfolio/blydenburgh-landfill-solar-facility/" TargetMode="External"/><Relationship Id="rId79" Type="http://schemas.openxmlformats.org/officeDocument/2006/relationships/hyperlink" Target="https://www.prnewswire.com/news-releases/solar-project-at-macys-new-jersey-distribution-center-157449795.html" TargetMode="External"/><Relationship Id="rId102" Type="http://schemas.openxmlformats.org/officeDocument/2006/relationships/hyperlink" Target="http://sundog.solar/video-footage-of-tremont-solar-system/" TargetMode="External"/><Relationship Id="rId123" Type="http://schemas.openxmlformats.org/officeDocument/2006/relationships/hyperlink" Target="https://lgnc.org/about-lgnc/about/" TargetMode="External"/><Relationship Id="rId128" Type="http://schemas.openxmlformats.org/officeDocument/2006/relationships/hyperlink" Target="https://walpole.wickedlocal.com/article/20151016/NEWS/151016693" TargetMode="External"/><Relationship Id="rId144" Type="http://schemas.openxmlformats.org/officeDocument/2006/relationships/hyperlink" Target="https://www.enr.com/articles/40958-energyindustrial---rehoboth-landfill-solar" TargetMode="External"/><Relationship Id="rId149" Type="http://schemas.openxmlformats.org/officeDocument/2006/relationships/hyperlink" Target="https://www.buffalorising.com/2019/10/city-of-tonawanda-unveils-project-with-montante-solar/" TargetMode="External"/><Relationship Id="rId5" Type="http://schemas.openxmlformats.org/officeDocument/2006/relationships/hyperlink" Target="https://semspub.epa.gov/src/document/03/900106" TargetMode="External"/><Relationship Id="rId90" Type="http://schemas.openxmlformats.org/officeDocument/2006/relationships/hyperlink" Target="https://clu-in.org/greenremediation/docs/GR_factsheet_miningsites.pdf" TargetMode="External"/><Relationship Id="rId95" Type="http://schemas.openxmlformats.org/officeDocument/2006/relationships/hyperlink" Target="https://www.epa.gov/sites/production/files/2015-10/documents/epa_oblr_successstory_ranson_v7_508.pdf" TargetMode="External"/><Relationship Id="rId160" Type="http://schemas.openxmlformats.org/officeDocument/2006/relationships/printerSettings" Target="../printerSettings/printerSettings1.bin"/><Relationship Id="rId22" Type="http://schemas.openxmlformats.org/officeDocument/2006/relationships/hyperlink" Target="http://www.coldwater.org/453/CBPU-Solar-Field" TargetMode="External"/><Relationship Id="rId27" Type="http://schemas.openxmlformats.org/officeDocument/2006/relationships/hyperlink" Target="https://factoryoutletinsiders.blogspot.com/2012/02/jersey-gardens-solar-power-system.html" TargetMode="External"/><Relationship Id="rId43" Type="http://schemas.openxmlformats.org/officeDocument/2006/relationships/hyperlink" Target="https://newsroom.sunpower.com/2019-04-22-SunPower-Commemorates-Decade-Long-Bed-Bath-Beyond-R-Partnership-this-Earth-Day-with-Completion-of-Second-Solar-Project-at-Retailers-Headquarters" TargetMode="External"/><Relationship Id="rId48" Type="http://schemas.openxmlformats.org/officeDocument/2006/relationships/hyperlink" Target="https://www.epa.gov/superfund-redevelopment-initiative/superfund-sites-reuse-connecticut" TargetMode="External"/><Relationship Id="rId64" Type="http://schemas.openxmlformats.org/officeDocument/2006/relationships/hyperlink" Target="https://hexagon-energy.com/hexagon-energy-news/somerville-solar" TargetMode="External"/><Relationship Id="rId69" Type="http://schemas.openxmlformats.org/officeDocument/2006/relationships/hyperlink" Target="http://sundog.solar/waldoboro-transfer-station-announcement/" TargetMode="External"/><Relationship Id="rId113" Type="http://schemas.openxmlformats.org/officeDocument/2006/relationships/hyperlink" Target="https://www.solarpowerworldonline.com/2020/08/2-mw-project-completed-atop-mill-19-in-pittsburgh-is-now-countrys-largest-single-sloped-solar-array/" TargetMode="External"/><Relationship Id="rId118" Type="http://schemas.openxmlformats.org/officeDocument/2006/relationships/hyperlink" Target="http://www.essexcapitalpartners.com/2019/12/30/halifax-solar-achieves-commercial-operations/" TargetMode="External"/><Relationship Id="rId134" Type="http://schemas.openxmlformats.org/officeDocument/2006/relationships/hyperlink" Target="https://www.epa.gov/superfund-redevelopment-initiative/superfund-sites-reuse-massachusetts" TargetMode="External"/><Relationship Id="rId139" Type="http://schemas.openxmlformats.org/officeDocument/2006/relationships/hyperlink" Target="https://www.startribune.com/on-hard-to-use-brownfields-property-owners-see-a-new-option-shining-down-on-them/440949493/" TargetMode="External"/><Relationship Id="rId80" Type="http://schemas.openxmlformats.org/officeDocument/2006/relationships/hyperlink" Target="https://www.foodlogistics.com/sustainability/news/10534368/royal-wine-corp-has-gone-green-with-its-latest-project-to-ensure-energy-efficiency-and-sustainability;" TargetMode="External"/><Relationship Id="rId85" Type="http://schemas.openxmlformats.org/officeDocument/2006/relationships/hyperlink" Target="https://www.savannahnow.com/news/20190215/former-savannah-landfill-gets-its-day-in-sun-with-new-solar-farm" TargetMode="External"/><Relationship Id="rId150" Type="http://schemas.openxmlformats.org/officeDocument/2006/relationships/hyperlink" Target="https://pressofatlanticcity.com/news/superfund-site-in-eht-set-to-become-solar-farm/article_418e0538-f791-11e5-a990-ffd4fd64781b.html" TargetMode="External"/><Relationship Id="rId155" Type="http://schemas.openxmlformats.org/officeDocument/2006/relationships/hyperlink" Target="http://www.soltage.com/uploads/2/5/6/8/25685721/dow_project_press_release_final.pdf" TargetMode="External"/><Relationship Id="rId12" Type="http://schemas.openxmlformats.org/officeDocument/2006/relationships/hyperlink" Target="http://www.exeloncorp.com/locations/power-plants/exelon-city-solar" TargetMode="External"/><Relationship Id="rId17" Type="http://schemas.openxmlformats.org/officeDocument/2006/relationships/hyperlink" Target="http://www.masslive.com/news/index.ssf/2016/09/wilbraham_solar_project.html" TargetMode="External"/><Relationship Id="rId33" Type="http://schemas.openxmlformats.org/officeDocument/2006/relationships/hyperlink" Target="http://northamptonma.gov/1614/Landfill-Solar-Array" TargetMode="External"/><Relationship Id="rId38" Type="http://schemas.openxmlformats.org/officeDocument/2006/relationships/hyperlink" Target="https://ulstercountyny.gov/news/executive/county-executive-mike-hein-visits-construction-utility-scale-solar-installation" TargetMode="External"/><Relationship Id="rId59" Type="http://schemas.openxmlformats.org/officeDocument/2006/relationships/hyperlink" Target="https://www.eliotmaine.org/home/news/solar-array-production-data-eliot-town-garage-eliot-landfill" TargetMode="External"/><Relationship Id="rId103" Type="http://schemas.openxmlformats.org/officeDocument/2006/relationships/hyperlink" Target="https://metrocouncil.org/News-Events/Wastewater-Water/Newsletters/Improvements-at-Seneca-Wastewater-Treatment-Plant.aspx" TargetMode="External"/><Relationship Id="rId108" Type="http://schemas.openxmlformats.org/officeDocument/2006/relationships/hyperlink" Target="https://www.solarbycir.com/solar-installations/steel-sun/" TargetMode="External"/><Relationship Id="rId124" Type="http://schemas.openxmlformats.org/officeDocument/2006/relationships/hyperlink" Target="https://www.nepsolar.com/mullica-hill" TargetMode="External"/><Relationship Id="rId129" Type="http://schemas.openxmlformats.org/officeDocument/2006/relationships/hyperlink" Target="https://www.prnewswire.com/news-releases/waste-management-marks-first-year-generating-green-energy-for-7500-homes-across-pacific-northwest-124415143.html" TargetMode="External"/><Relationship Id="rId20" Type="http://schemas.openxmlformats.org/officeDocument/2006/relationships/hyperlink" Target="https://www.ameresco.com/portfolio-item/town-of-bethel/" TargetMode="External"/><Relationship Id="rId41" Type="http://schemas.openxmlformats.org/officeDocument/2006/relationships/hyperlink" Target="http://ktrcapital.com/NEWS/KTR%20-%20Solar%20NJ.pdf;" TargetMode="External"/><Relationship Id="rId54" Type="http://schemas.openxmlformats.org/officeDocument/2006/relationships/hyperlink" Target="https://greenstreet.c7digital.com/home/portfolio-bw/" TargetMode="External"/><Relationship Id="rId62" Type="http://schemas.openxmlformats.org/officeDocument/2006/relationships/hyperlink" Target="http://www.southburlingtonvt.gov/article_detail_T10_R9.php" TargetMode="External"/><Relationship Id="rId70" Type="http://schemas.openxmlformats.org/officeDocument/2006/relationships/hyperlink" Target="https://micommunitysolar.org/about/" TargetMode="External"/><Relationship Id="rId75" Type="http://schemas.openxmlformats.org/officeDocument/2006/relationships/hyperlink" Target="https://www.nyserda.ny.gov/About/Newsroom/2018-Announcements/2018-08-15-NYGB-Announces-Strong-Second-Quarter" TargetMode="External"/><Relationship Id="rId83" Type="http://schemas.openxmlformats.org/officeDocument/2006/relationships/hyperlink" Target="https://www.theday.com/article/20140803/NWS01/308039945/1018" TargetMode="External"/><Relationship Id="rId88" Type="http://schemas.openxmlformats.org/officeDocument/2006/relationships/hyperlink" Target="https://www.conwaycorp.com/solar" TargetMode="External"/><Relationship Id="rId91" Type="http://schemas.openxmlformats.org/officeDocument/2006/relationships/hyperlink" Target="https://www.svlg.org/wp-content/uploads/2013/11/Applied-Materials-Vic-Ciccarelli-Arques-Solar__Presentation10-03-2013.pdf" TargetMode="External"/><Relationship Id="rId96" Type="http://schemas.openxmlformats.org/officeDocument/2006/relationships/hyperlink" Target="https://ballparkdigest.com/201305026243/independent-baseball/news/td-bank-ballpark-goes-green-with-solar-panels" TargetMode="External"/><Relationship Id="rId111" Type="http://schemas.openxmlformats.org/officeDocument/2006/relationships/hyperlink" Target="http://solarenergydesign.com/project/sequential-biofuels/" TargetMode="External"/><Relationship Id="rId132" Type="http://schemas.openxmlformats.org/officeDocument/2006/relationships/hyperlink" Target="http://www.sadat.com/PDF's/Project%20Histories/Landfill/Edgeboro-LF%20Closure%20Master.pdf" TargetMode="External"/><Relationship Id="rId140" Type="http://schemas.openxmlformats.org/officeDocument/2006/relationships/hyperlink" Target="https://www.carolinasolarenergy.com/projects-featured-source/ncsu-demo" TargetMode="External"/><Relationship Id="rId145" Type="http://schemas.openxmlformats.org/officeDocument/2006/relationships/hyperlink" Target="https://www.state.nj.us/dep/newsrel/2010/10_0126.htm" TargetMode="External"/><Relationship Id="rId153" Type="http://schemas.openxmlformats.org/officeDocument/2006/relationships/hyperlink" Target="https://www.bqenergy.com/inc/files/editor/files/solar-steel-city-tur.pdf" TargetMode="External"/><Relationship Id="rId1" Type="http://schemas.openxmlformats.org/officeDocument/2006/relationships/hyperlink" Target="https://sites.google.com/site/kingstonwindindependence/home" TargetMode="External"/><Relationship Id="rId6" Type="http://schemas.openxmlformats.org/officeDocument/2006/relationships/hyperlink" Target="http://citizensenergy.com/agawam-solar" TargetMode="External"/><Relationship Id="rId15" Type="http://schemas.openxmlformats.org/officeDocument/2006/relationships/hyperlink" Target="http://static.dpsk12.org/gems/sustainability/PlaceBridgeAcademy.pdf" TargetMode="External"/><Relationship Id="rId23" Type="http://schemas.openxmlformats.org/officeDocument/2006/relationships/hyperlink" Target="http://www.cityofbeacon.org/Pdf/BQ_Solar_Update_March_2018.pdf" TargetMode="External"/><Relationship Id="rId28" Type="http://schemas.openxmlformats.org/officeDocument/2006/relationships/hyperlink" Target="https://factoryoutletinsiders.blogspot.com/2012/02/jersey-gardens-solar-power-system.html" TargetMode="External"/><Relationship Id="rId36" Type="http://schemas.openxmlformats.org/officeDocument/2006/relationships/hyperlink" Target="https://www.ameresco.com/portfolio-item/town-of-stockbridge/" TargetMode="External"/><Relationship Id="rId49" Type="http://schemas.openxmlformats.org/officeDocument/2006/relationships/hyperlink" Target="https://www.standardsolar.com/about-us/projects/town-of-stafford" TargetMode="External"/><Relationship Id="rId57" Type="http://schemas.openxmlformats.org/officeDocument/2006/relationships/hyperlink" Target="https://www.frederickcountymd.gov/DocumentCenter/View/320855/Landfill-Solar-Commissioning-080719?bidId=" TargetMode="External"/><Relationship Id="rId106" Type="http://schemas.openxmlformats.org/officeDocument/2006/relationships/hyperlink" Target="https://www.prnewswire.com/news-releases/north-americas-largest-rooftop-solar-power-plant-formally-completed-146325505.html" TargetMode="External"/><Relationship Id="rId114" Type="http://schemas.openxmlformats.org/officeDocument/2006/relationships/hyperlink" Target="https://www.epa.gov/sites/production/files/2019-09/documents/cheers_to_a_revitalized_neighborhood.pdf" TargetMode="External"/><Relationship Id="rId119" Type="http://schemas.openxmlformats.org/officeDocument/2006/relationships/hyperlink" Target="http://www.ozzyproperties.com/osgood-solar/" TargetMode="External"/><Relationship Id="rId127" Type="http://schemas.openxmlformats.org/officeDocument/2006/relationships/hyperlink" Target="https://www.tauntongazette.com/news/20170719/berkley-landfill-goes-solar" TargetMode="External"/><Relationship Id="rId10" Type="http://schemas.openxmlformats.org/officeDocument/2006/relationships/hyperlink" Target="http://www9.nationalgridus.com/masselectric/solar/revere.aspa" TargetMode="External"/><Relationship Id="rId31" Type="http://schemas.openxmlformats.org/officeDocument/2006/relationships/hyperlink" Target="http://www.kearsargeenergy.com/kearsarge-montague" TargetMode="External"/><Relationship Id="rId44" Type="http://schemas.openxmlformats.org/officeDocument/2006/relationships/hyperlink" Target="http://solarbrownfields.com/projects/connecticut-community-shared-solar-portfolio" TargetMode="External"/><Relationship Id="rId52" Type="http://schemas.openxmlformats.org/officeDocument/2006/relationships/hyperlink" Target="https://www.navy.mil/submit/display.asp?story_id=100538" TargetMode="External"/><Relationship Id="rId60" Type="http://schemas.openxmlformats.org/officeDocument/2006/relationships/hyperlink" Target="http://www.portlandmaine.gov/DocumentCenter/View/23289/SustainabilitySeries_Nov2018_Presentation?bidId=" TargetMode="External"/><Relationship Id="rId65" Type="http://schemas.openxmlformats.org/officeDocument/2006/relationships/hyperlink" Target="https://semspub.epa.gov/work/HQ/100002105.pdf" TargetMode="External"/><Relationship Id="rId73" Type="http://schemas.openxmlformats.org/officeDocument/2006/relationships/hyperlink" Target="https://clu-in.org/greenremediation/profiles/lawrenceaviation" TargetMode="External"/><Relationship Id="rId78" Type="http://schemas.openxmlformats.org/officeDocument/2006/relationships/hyperlink" Target="https://www.edf-re.com/project/marion-county-landfill-project/" TargetMode="External"/><Relationship Id="rId81" Type="http://schemas.openxmlformats.org/officeDocument/2006/relationships/hyperlink" Target="https://www.solarvisionllc.net/completed-projects" TargetMode="External"/><Relationship Id="rId86" Type="http://schemas.openxmlformats.org/officeDocument/2006/relationships/hyperlink" Target="https://www.savannahnow.com/news/20190609/on-jekyll-island-former-landfill-produces-clean-energy" TargetMode="External"/><Relationship Id="rId94" Type="http://schemas.openxmlformats.org/officeDocument/2006/relationships/hyperlink" Target="https://www.epa.gov/sites/production/files/2015-10/documents/epa_oblr_successstory_ranson_v7_508.pdf" TargetMode="External"/><Relationship Id="rId99" Type="http://schemas.openxmlformats.org/officeDocument/2006/relationships/hyperlink" Target="https://www.ameresco.com/ameresco-helps-town-of-westport-massachusetts-transform-closed-landfill-into-source-of-renewable-energy-and-revenue/" TargetMode="External"/><Relationship Id="rId101" Type="http://schemas.openxmlformats.org/officeDocument/2006/relationships/hyperlink" Target="https://www.epa.gov/sites/production/files/2019-08/documents/bf-ss-grandyoats-hiram-me.pdf" TargetMode="External"/><Relationship Id="rId122" Type="http://schemas.openxmlformats.org/officeDocument/2006/relationships/hyperlink" Target="https://solarliberty.com/local-landfill-is-going-solar/" TargetMode="External"/><Relationship Id="rId130" Type="http://schemas.openxmlformats.org/officeDocument/2006/relationships/hyperlink" Target="https://www.enterprisenews.com/news/20170629/one-mans-mount-trashmore-is-anothers-green-treasure-in-brockton" TargetMode="External"/><Relationship Id="rId135" Type="http://schemas.openxmlformats.org/officeDocument/2006/relationships/hyperlink" Target="https://www.cleanenergyauthority.com/solar-energy-news/new-jersey-to-host-solar-on-landfill-011712" TargetMode="External"/><Relationship Id="rId143" Type="http://schemas.openxmlformats.org/officeDocument/2006/relationships/hyperlink" Target="http://bluewave-capital.co.za/projects/plymouth-ma/" TargetMode="External"/><Relationship Id="rId148" Type="http://schemas.openxmlformats.org/officeDocument/2006/relationships/hyperlink" Target="https://cumulis.epa.gov/supercpad/SiteProfiles/index.cfm?fuseaction=second.redevelop&amp;id=0503888" TargetMode="External"/><Relationship Id="rId151" Type="http://schemas.openxmlformats.org/officeDocument/2006/relationships/hyperlink" Target="https://www.ecmag.com/section/green-building/solar-power-station-built-top-massachusetts-superfund-site" TargetMode="External"/><Relationship Id="rId156" Type="http://schemas.openxmlformats.org/officeDocument/2006/relationships/hyperlink" Target="https://www.bqenergy.com/projects/" TargetMode="External"/><Relationship Id="rId4" Type="http://schemas.openxmlformats.org/officeDocument/2006/relationships/hyperlink" Target="http://www.kyocerasolar.com/about-kyocera/kyocera-solar/news/?id=103" TargetMode="External"/><Relationship Id="rId9" Type="http://schemas.openxmlformats.org/officeDocument/2006/relationships/hyperlink" Target="http://www.northadams-ma.gov/UserFiles/Image/North%20Adams%20Bluewave%20Powerpoint.pdf" TargetMode="External"/><Relationship Id="rId13" Type="http://schemas.openxmlformats.org/officeDocument/2006/relationships/hyperlink" Target="http://cityofnewarkde.us/index.aspx?nid=900" TargetMode="External"/><Relationship Id="rId18" Type="http://schemas.openxmlformats.org/officeDocument/2006/relationships/hyperlink" Target="http://solarflexrack.com/resources/case-studies/elizabeth-mines/" TargetMode="External"/><Relationship Id="rId39" Type="http://schemas.openxmlformats.org/officeDocument/2006/relationships/hyperlink" Target="http://newsroom.wakefern.com/wakefern/news/wakefern-food-corp-and-njr-clean-energy-ventures-announce-solar-project-for-wakefern-distribution-center-in-keasbey.htm" TargetMode="External"/><Relationship Id="rId109" Type="http://schemas.openxmlformats.org/officeDocument/2006/relationships/hyperlink" Target="https://hudsonvalleyone.com/2020/02/07/new-solar-array-at-old-saugerties-landfill-ready-to-start-generating/" TargetMode="External"/><Relationship Id="rId34" Type="http://schemas.openxmlformats.org/officeDocument/2006/relationships/hyperlink" Target="https://www.spearpointenergy.com/projects/1050/" TargetMode="External"/><Relationship Id="rId50" Type="http://schemas.openxmlformats.org/officeDocument/2006/relationships/hyperlink" Target="https://gwenergy.com/projects/" TargetMode="External"/><Relationship Id="rId55" Type="http://schemas.openxmlformats.org/officeDocument/2006/relationships/hyperlink" Target="http://www.altuspower.com/project/shirley-landfill-under-construction/" TargetMode="External"/><Relationship Id="rId76" Type="http://schemas.openxmlformats.org/officeDocument/2006/relationships/hyperlink" Target="https://recom-solar.com/recom-nextera-energy-opens-6-mw-pv-installation-in-new-york/" TargetMode="External"/><Relationship Id="rId97" Type="http://schemas.openxmlformats.org/officeDocument/2006/relationships/hyperlink" Target="https://www.standardsolar.com/standard-solar%E2%80%99s-wallingford-vermont-32-mw-brownfield-solar-project-renewable-energy-program" TargetMode="External"/><Relationship Id="rId104" Type="http://schemas.openxmlformats.org/officeDocument/2006/relationships/hyperlink" Target="https://nj.pseg.com/newsroom/newsrelease75" TargetMode="External"/><Relationship Id="rId120" Type="http://schemas.openxmlformats.org/officeDocument/2006/relationships/hyperlink" Target="https://www.syncarpha.com/completed-projects/2017/1/20/utynj9dnl5jgqfzhgrzb1wobfft20x" TargetMode="External"/><Relationship Id="rId125" Type="http://schemas.openxmlformats.org/officeDocument/2006/relationships/hyperlink" Target="http://www.livingstonnj.org/1206/Solar-Panel-Data" TargetMode="External"/><Relationship Id="rId141" Type="http://schemas.openxmlformats.org/officeDocument/2006/relationships/hyperlink" Target="https://www.wrenthamtimes.com/norfolk/2012/08/norfolk-continues-to-turn-green.html" TargetMode="External"/><Relationship Id="rId146" Type="http://schemas.openxmlformats.org/officeDocument/2006/relationships/hyperlink" Target="https://www.patriotledger.com/x175616518/Construction-of-solar-array-is-on-schedule-in-Marshfield" TargetMode="External"/><Relationship Id="rId7" Type="http://schemas.openxmlformats.org/officeDocument/2006/relationships/hyperlink" Target="http://www.harwich-ma.gov/sites/harwichma/files/file/file/harwich_2014.pdf" TargetMode="External"/><Relationship Id="rId71" Type="http://schemas.openxmlformats.org/officeDocument/2006/relationships/hyperlink" Target="https://www.epa.gov/superfund-redevelopment-initiative/superfund-sites-reuse-north-dakota" TargetMode="External"/><Relationship Id="rId92" Type="http://schemas.openxmlformats.org/officeDocument/2006/relationships/hyperlink" Target="https://cumulis.epa.gov/supercpad/SiteProfiles/index.cfm?fuseaction=second.cleanup&amp;id=0100124" TargetMode="External"/><Relationship Id="rId2" Type="http://schemas.openxmlformats.org/officeDocument/2006/relationships/hyperlink" Target="https://www.epa.gov/sites/production/files/2015-04/documents/success_fortcarson_co.pdf" TargetMode="External"/><Relationship Id="rId29" Type="http://schemas.openxmlformats.org/officeDocument/2006/relationships/hyperlink" Target="https://www.edf-re.com/project/marion-county-landfill-project/" TargetMode="External"/><Relationship Id="rId24" Type="http://schemas.openxmlformats.org/officeDocument/2006/relationships/hyperlink" Target="https://www.trsa.org/news/nj-epa-recognizes-diamond-for-stewardship/" TargetMode="External"/><Relationship Id="rId40" Type="http://schemas.openxmlformats.org/officeDocument/2006/relationships/hyperlink" Target="https://www.spearpointenergy.com/projects/washington-county-maryland-phase-3/" TargetMode="External"/><Relationship Id="rId45" Type="http://schemas.openxmlformats.org/officeDocument/2006/relationships/hyperlink" Target="https://www.eastlightpartners.com/single-post/2015/08/24/Lee-and-Lenox-plan-joint-solar-array-to-lower-town-electric-bills" TargetMode="External"/><Relationship Id="rId66" Type="http://schemas.openxmlformats.org/officeDocument/2006/relationships/hyperlink" Target="https://semspub.epa.gov/work/HQ/100002109.pdf" TargetMode="External"/><Relationship Id="rId87" Type="http://schemas.openxmlformats.org/officeDocument/2006/relationships/hyperlink" Target="https://patch.com/connecticut/branford/branford-will-explore-large-scale-solar-array-project-former-landfill-1" TargetMode="External"/><Relationship Id="rId110" Type="http://schemas.openxmlformats.org/officeDocument/2006/relationships/hyperlink" Target="https://www.epa.gov/sites/production/files/2015-10/documents/epa_oblr_successstory_calamityville_v2_release4.pdf" TargetMode="External"/><Relationship Id="rId115" Type="http://schemas.openxmlformats.org/officeDocument/2006/relationships/hyperlink" Target="https://www.revisionenergy.com/solar-projects/town-of-cumberland-landfill-cumberland-me/" TargetMode="External"/><Relationship Id="rId131" Type="http://schemas.openxmlformats.org/officeDocument/2006/relationships/hyperlink" Target="https://www.solarnovus.com/helios-solar-and-renusol-america-complete-brownfield-solar-project-in-michigan_N7705.html" TargetMode="External"/><Relationship Id="rId136" Type="http://schemas.openxmlformats.org/officeDocument/2006/relationships/hyperlink" Target="http://www.lakecleanup.com/documents/Honeywell_End_of_Dredging_Fact_Sheet.pdf" TargetMode="External"/><Relationship Id="rId157" Type="http://schemas.openxmlformats.org/officeDocument/2006/relationships/hyperlink" Target="https://roanoke.com/news/local/salem-va-center-will-soon-use-solar-power/article_6164e45a-c899-5b4f-8132-de53b5186a8b.html" TargetMode="External"/><Relationship Id="rId61" Type="http://schemas.openxmlformats.org/officeDocument/2006/relationships/hyperlink" Target="https://semspub.epa.gov/work/HQ/100002109.pdf" TargetMode="External"/><Relationship Id="rId82" Type="http://schemas.openxmlformats.org/officeDocument/2006/relationships/hyperlink" Target="https://www.njspotlight.com/2010/10/10-1021-2245/" TargetMode="External"/><Relationship Id="rId152" Type="http://schemas.openxmlformats.org/officeDocument/2006/relationships/hyperlink" Target="https://www.epa.gov/sites/production/files/2020-01/documents/cresce1.pdf" TargetMode="External"/><Relationship Id="rId19" Type="http://schemas.openxmlformats.org/officeDocument/2006/relationships/hyperlink" Target="https://www.annapolis.gov/DocumentCenter/View/11308/Part-I-Qualitative-Assessment-2018-Sustainable-Communities-Renewal-Application_DRAFT?bidId=" TargetMode="External"/><Relationship Id="rId14" Type="http://schemas.openxmlformats.org/officeDocument/2006/relationships/hyperlink" Target="http://yosemite.epa.gov/opa/admpress.nsf/0/877564D39B0769A085257E8B00637EF2" TargetMode="External"/><Relationship Id="rId30" Type="http://schemas.openxmlformats.org/officeDocument/2006/relationships/hyperlink" Target="https://www.edf-re.com/project/matrix-solar/" TargetMode="External"/><Relationship Id="rId35" Type="http://schemas.openxmlformats.org/officeDocument/2006/relationships/hyperlink" Target="https://pplweb.mediaroom.com/news-releases?item=16548?asPDF=1?asPDF=1?asPDF=1?asPDF=1?asPDF=1?asPDF=1?asPDF=1?asPDF=1" TargetMode="External"/><Relationship Id="rId56" Type="http://schemas.openxmlformats.org/officeDocument/2006/relationships/hyperlink" Target="https://williamstownma.gov/current-projects/landfill-solar/" TargetMode="External"/><Relationship Id="rId77" Type="http://schemas.openxmlformats.org/officeDocument/2006/relationships/hyperlink" Target="https://www.madburycapital.com/portfolio/lincoln-ave-landfill-solar-facility/" TargetMode="External"/><Relationship Id="rId100" Type="http://schemas.openxmlformats.org/officeDocument/2006/relationships/hyperlink" Target="https://www.solarpowerworldonline.com/2019/10/nautilus-solar-installs-largest-community-solar-project-maryland/" TargetMode="External"/><Relationship Id="rId105" Type="http://schemas.openxmlformats.org/officeDocument/2006/relationships/hyperlink" Target="https://energizepseg.com/2019/12/11/giving-new-purpose-to-an-old-brownfield/" TargetMode="External"/><Relationship Id="rId126" Type="http://schemas.openxmlformats.org/officeDocument/2006/relationships/hyperlink" Target="https://www.organicconsumers.org/news/floridas-largest-solar-power-array-dedicated-sarasota" TargetMode="External"/><Relationship Id="rId147" Type="http://schemas.openxmlformats.org/officeDocument/2006/relationships/hyperlink" Target="https://vineyardgazette.com/news/2015/04/29/west-tisbury-inaugurates-new-solar-array" TargetMode="External"/><Relationship Id="rId8" Type="http://schemas.openxmlformats.org/officeDocument/2006/relationships/hyperlink" Target="https://www9.nationalgridus.com/masselectric/solar/haverhill.asp" TargetMode="External"/><Relationship Id="rId51" Type="http://schemas.openxmlformats.org/officeDocument/2006/relationships/hyperlink" Target="https://www.alliantenergy.com/OurEnergyVision/AdvancingCleanEnergy/SolarGeneration" TargetMode="External"/><Relationship Id="rId72" Type="http://schemas.openxmlformats.org/officeDocument/2006/relationships/hyperlink" Target="https://nj.pseg.com/newsroom/newsrelease104" TargetMode="External"/><Relationship Id="rId93" Type="http://schemas.openxmlformats.org/officeDocument/2006/relationships/hyperlink" Target="http://www.ouc.com/about-ouc/news/2017/12/08/kenneth-p.-ksionek-community-solar-farm-dedication" TargetMode="External"/><Relationship Id="rId98" Type="http://schemas.openxmlformats.org/officeDocument/2006/relationships/hyperlink" Target="http://mrra.us/about/infrastructure/anaerobic-digester-biogas-power-plant/" TargetMode="External"/><Relationship Id="rId121" Type="http://schemas.openxmlformats.org/officeDocument/2006/relationships/hyperlink" Target="https://neunyinsights.wm.com/transforming-landfills-solar-farms/" TargetMode="External"/><Relationship Id="rId142" Type="http://schemas.openxmlformats.org/officeDocument/2006/relationships/hyperlink" Target="https://www.thesunchronicle.com/news/local_news/plainville-poised-to-receive-new-revenue-from-old-landfill-site/article_57c2a10e-37c1-11e6-aab2-1f5057590826.html;" TargetMode="External"/><Relationship Id="rId3" Type="http://schemas.openxmlformats.org/officeDocument/2006/relationships/hyperlink" Target="https://clu-in.org/greenremediation/profiles/aerojetgeneral" TargetMode="External"/><Relationship Id="rId25" Type="http://schemas.openxmlformats.org/officeDocument/2006/relationships/hyperlink" Target="https://www.goya.com/en/our-company/press-room/goya-foods-opens-state-of-the-art-and-sustainable-production-facility-in-new-jersey" TargetMode="External"/><Relationship Id="rId46" Type="http://schemas.openxmlformats.org/officeDocument/2006/relationships/hyperlink" Target="https://www.republicservices.com/cms/documents/sustainability_reports/2017SustainabilityReport.pdf" TargetMode="External"/><Relationship Id="rId67" Type="http://schemas.openxmlformats.org/officeDocument/2006/relationships/hyperlink" Target="https://www.warwickri.gov/sites/warwickri/files/minutes/february_2017_minutes.pdf;" TargetMode="External"/><Relationship Id="rId116" Type="http://schemas.openxmlformats.org/officeDocument/2006/relationships/hyperlink" Target="https://www.mass.gov/guides/completed-brownfields-covenants" TargetMode="External"/><Relationship Id="rId137" Type="http://schemas.openxmlformats.org/officeDocument/2006/relationships/hyperlink" Target="https://apps.alsoenergy.com/kiosk/18014398509526695?dashkey=2a566973496547374241413d3d&amp;tag=2871325" TargetMode="External"/><Relationship Id="rId158" Type="http://schemas.openxmlformats.org/officeDocument/2006/relationships/hyperlink" Target="http://www.beld.net/sites/default/files/Bright%20Ideas%20Newsletter_Oct%20'1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A420"/>
  <sheetViews>
    <sheetView zoomScale="70" zoomScaleNormal="70" workbookViewId="0">
      <pane xSplit="3" ySplit="1" topLeftCell="M413" activePane="bottomRight" state="frozen"/>
      <selection pane="topRight" activeCell="B1" sqref="B1"/>
      <selection pane="bottomLeft" activeCell="A2" sqref="A2"/>
      <selection pane="bottomRight" activeCell="U420" sqref="U420:X420"/>
    </sheetView>
  </sheetViews>
  <sheetFormatPr defaultColWidth="9.109375" defaultRowHeight="13.2" x14ac:dyDescent="0.25"/>
  <cols>
    <col min="1" max="1" width="17.6640625" style="4" bestFit="1" customWidth="1"/>
    <col min="2" max="2" width="6.6640625" style="4" customWidth="1"/>
    <col min="3" max="3" width="41.109375" style="4" customWidth="1"/>
    <col min="4" max="4" width="6.6640625" style="4" customWidth="1"/>
    <col min="5" max="5" width="17.33203125" style="4" bestFit="1" customWidth="1"/>
    <col min="6" max="6" width="14.33203125" style="4" bestFit="1" customWidth="1"/>
    <col min="7" max="7" width="11.6640625" style="4" customWidth="1"/>
    <col min="8" max="8" width="10.6640625" style="4" customWidth="1"/>
    <col min="9" max="9" width="7.6640625" style="133" customWidth="1"/>
    <col min="10" max="10" width="12.6640625" style="4" customWidth="1"/>
    <col min="11" max="11" width="10.6640625" style="4" customWidth="1"/>
    <col min="12" max="12" width="49" style="57" customWidth="1"/>
    <col min="13" max="14" width="9.109375" style="4" customWidth="1"/>
    <col min="15" max="17" width="9.109375" style="3" customWidth="1"/>
    <col min="18" max="18" width="16.109375" style="4" customWidth="1"/>
    <col min="19" max="20" width="9.109375" style="4" customWidth="1"/>
    <col min="21" max="21" width="51.6640625" style="34" customWidth="1"/>
    <col min="22" max="22" width="23.33203125" style="4" customWidth="1"/>
    <col min="23" max="23" width="18.6640625" style="4" customWidth="1"/>
    <col min="24" max="24" width="18.109375" style="4" customWidth="1"/>
    <col min="25" max="25" width="14.109375" style="4" customWidth="1"/>
    <col min="26" max="26" width="58.109375" style="4" customWidth="1"/>
    <col min="27" max="27" width="9.33203125" style="4" bestFit="1" customWidth="1"/>
    <col min="28" max="16384" width="9.109375" style="4"/>
  </cols>
  <sheetData>
    <row r="1" spans="1:27" s="12" customFormat="1" ht="55.2" x14ac:dyDescent="0.3">
      <c r="A1" s="12" t="s">
        <v>891</v>
      </c>
      <c r="B1" s="6" t="s">
        <v>0</v>
      </c>
      <c r="C1" s="6" t="s">
        <v>456</v>
      </c>
      <c r="D1" s="7" t="s">
        <v>1</v>
      </c>
      <c r="E1" s="7" t="s">
        <v>2</v>
      </c>
      <c r="F1" s="6" t="s">
        <v>457</v>
      </c>
      <c r="G1" s="6" t="s">
        <v>15</v>
      </c>
      <c r="H1" s="6" t="s">
        <v>9</v>
      </c>
      <c r="I1" s="129" t="s">
        <v>458</v>
      </c>
      <c r="J1" s="6" t="s">
        <v>459</v>
      </c>
      <c r="K1" s="6" t="s">
        <v>705</v>
      </c>
      <c r="L1" s="52" t="s">
        <v>906</v>
      </c>
      <c r="M1" s="6" t="s">
        <v>707</v>
      </c>
      <c r="N1" s="134" t="s">
        <v>892</v>
      </c>
      <c r="O1" s="138" t="s">
        <v>708</v>
      </c>
      <c r="P1" s="138" t="s">
        <v>709</v>
      </c>
      <c r="Q1" s="138" t="s">
        <v>710</v>
      </c>
      <c r="R1" s="6" t="s">
        <v>711</v>
      </c>
      <c r="S1" s="6" t="s">
        <v>706</v>
      </c>
      <c r="T1" s="8" t="s">
        <v>6</v>
      </c>
      <c r="U1" s="9" t="s">
        <v>478</v>
      </c>
      <c r="V1" s="10" t="s">
        <v>522</v>
      </c>
      <c r="W1" s="6" t="s">
        <v>712</v>
      </c>
      <c r="X1" s="6" t="s">
        <v>569</v>
      </c>
      <c r="Y1" s="6" t="s">
        <v>570</v>
      </c>
      <c r="Z1" s="6" t="s">
        <v>528</v>
      </c>
      <c r="AA1" s="11"/>
    </row>
    <row r="2" spans="1:27" s="3" customFormat="1" ht="69" x14ac:dyDescent="0.3">
      <c r="A2" s="122" t="s">
        <v>1440</v>
      </c>
      <c r="B2" s="139" t="e">
        <f>VLOOKUP($C2,#REF!,6, FALSE)</f>
        <v>#REF!</v>
      </c>
      <c r="C2" s="140" t="s">
        <v>1382</v>
      </c>
      <c r="D2" s="49" t="e">
        <f>VLOOKUP($C2,#REF!,7, FALSE)</f>
        <v>#REF!</v>
      </c>
      <c r="E2" s="48" t="e">
        <f>VLOOKUP($C2,#REF!,9, FALSE)</f>
        <v>#REF!</v>
      </c>
      <c r="F2" s="49" t="e">
        <f>IF(VLOOKUP($C2,#REF!,10, FALSE)="","Unknown",VLOOKUP($C2,#REF!,10, FALSE))</f>
        <v>#REF!</v>
      </c>
      <c r="G2" s="49" t="e">
        <f>IF(VLOOKUP($C2,#REF!,17, FALSE)="","Unknown",VLOOKUP($C2,#REF!,17, FALSE))</f>
        <v>#REF!</v>
      </c>
      <c r="H2" s="48" t="e">
        <f>IF(VLOOKUP($C2,#REF!,31, FALSE)="","",VLOOKUP($C2,#REF!,31, FALSE))</f>
        <v>#REF!</v>
      </c>
      <c r="I2" s="132" t="e">
        <f>IF(VLOOKUP($C2,#REF!,32, FALSE)="",0,VLOOKUP($C2,#REF!,32, FALSE))</f>
        <v>#REF!</v>
      </c>
      <c r="J2" s="49" t="e">
        <f>IF(VLOOKUP($C2,#REF!,65, FALSE)="","Unknown",VLOOKUP($C2,#REF!,65, FALSE))</f>
        <v>#REF!</v>
      </c>
      <c r="K2" s="50" t="e">
        <f>IF(VLOOKUP($C2,#REF!,67, FALSE)="","-",VLOOKUP($C2,#REF!,67, FALSE))</f>
        <v>#REF!</v>
      </c>
      <c r="L2" s="53" t="s">
        <v>1459</v>
      </c>
      <c r="M2" s="14"/>
      <c r="N2" s="136"/>
      <c r="O2" s="14"/>
      <c r="P2" s="14"/>
      <c r="Q2" s="14"/>
      <c r="R2" s="14" t="s">
        <v>714</v>
      </c>
      <c r="S2" s="14"/>
      <c r="T2" s="16"/>
      <c r="U2" s="35" t="s">
        <v>1438</v>
      </c>
      <c r="V2" s="18" t="s">
        <v>524</v>
      </c>
      <c r="W2" s="20" t="s">
        <v>20</v>
      </c>
      <c r="X2" s="20" t="s">
        <v>20</v>
      </c>
      <c r="Y2" s="23">
        <v>44105</v>
      </c>
      <c r="Z2" s="20"/>
      <c r="AA2" s="39"/>
    </row>
    <row r="3" spans="1:27" s="3" customFormat="1" ht="60" x14ac:dyDescent="0.3">
      <c r="A3" s="37" t="s">
        <v>20</v>
      </c>
      <c r="B3" s="45" t="e">
        <f>VLOOKUP($C3,#REF!,6, FALSE)</f>
        <v>#REF!</v>
      </c>
      <c r="C3" s="13" t="s">
        <v>271</v>
      </c>
      <c r="D3" s="45" t="e">
        <f>VLOOKUP($C3,#REF!,7, FALSE)</f>
        <v>#REF!</v>
      </c>
      <c r="E3" s="44" t="e">
        <f>VLOOKUP($C3,#REF!,9, FALSE)</f>
        <v>#REF!</v>
      </c>
      <c r="F3" s="45" t="e">
        <f>IF(VLOOKUP($C3,#REF!,10, FALSE)="","Unknown",VLOOKUP($C3,#REF!,10, FALSE))</f>
        <v>#REF!</v>
      </c>
      <c r="G3" s="45" t="e">
        <f>IF(VLOOKUP($C3,#REF!,17, FALSE)="","Unknown",VLOOKUP($C3,#REF!,17, FALSE))</f>
        <v>#REF!</v>
      </c>
      <c r="H3" s="44" t="e">
        <f>IF(VLOOKUP($C3,#REF!,31, FALSE)="","",VLOOKUP($C3,#REF!,31, FALSE))</f>
        <v>#REF!</v>
      </c>
      <c r="I3" s="130" t="e">
        <f>IF(VLOOKUP($C3,#REF!,32, FALSE)="",0,VLOOKUP($C3,#REF!,32, FALSE))</f>
        <v>#REF!</v>
      </c>
      <c r="J3" s="45" t="e">
        <f>IF(VLOOKUP($C3,#REF!,65, FALSE)="","Unknown",VLOOKUP($C3,#REF!,65, FALSE))</f>
        <v>#REF!</v>
      </c>
      <c r="K3" s="46" t="e">
        <f>IF(VLOOKUP($C3,#REF!,67, FALSE)="","-",VLOOKUP($C3,#REF!,67, FALSE))</f>
        <v>#REF!</v>
      </c>
      <c r="L3" s="13" t="s">
        <v>764</v>
      </c>
      <c r="M3" s="14"/>
      <c r="N3" s="136"/>
      <c r="O3" s="14"/>
      <c r="P3" s="14"/>
      <c r="Q3" s="14"/>
      <c r="R3" s="14"/>
      <c r="S3" s="14" t="s">
        <v>714</v>
      </c>
      <c r="T3" s="16" t="s">
        <v>714</v>
      </c>
      <c r="U3" s="17" t="s">
        <v>765</v>
      </c>
      <c r="V3" s="18" t="s">
        <v>524</v>
      </c>
      <c r="W3" s="15" t="s">
        <v>20</v>
      </c>
      <c r="X3" s="15" t="s">
        <v>20</v>
      </c>
      <c r="Y3" s="19">
        <v>42506</v>
      </c>
      <c r="Z3" s="15" t="s">
        <v>1566</v>
      </c>
    </row>
    <row r="4" spans="1:27" s="3" customFormat="1" ht="55.2" x14ac:dyDescent="0.3">
      <c r="A4" s="37" t="s">
        <v>20</v>
      </c>
      <c r="B4" s="45" t="e">
        <f>VLOOKUP($C4,#REF!,6, FALSE)</f>
        <v>#REF!</v>
      </c>
      <c r="C4" s="13" t="s">
        <v>469</v>
      </c>
      <c r="D4" s="45" t="e">
        <f>VLOOKUP($C4,#REF!,7, FALSE)</f>
        <v>#REF!</v>
      </c>
      <c r="E4" s="44" t="e">
        <f>VLOOKUP($C4,#REF!,9, FALSE)</f>
        <v>#REF!</v>
      </c>
      <c r="F4" s="45" t="e">
        <f>IF(VLOOKUP($C4,#REF!,10, FALSE)="","Unknown",VLOOKUP($C4,#REF!,10, FALSE))</f>
        <v>#REF!</v>
      </c>
      <c r="G4" s="45" t="e">
        <f>IF(VLOOKUP($C4,#REF!,17, FALSE)="","Unknown",VLOOKUP($C4,#REF!,17, FALSE))</f>
        <v>#REF!</v>
      </c>
      <c r="H4" s="44" t="e">
        <f>IF(VLOOKUP($C4,#REF!,31, FALSE)="","",VLOOKUP($C4,#REF!,31, FALSE))</f>
        <v>#REF!</v>
      </c>
      <c r="I4" s="130" t="e">
        <f>IF(VLOOKUP($C4,#REF!,32, FALSE)="",0,VLOOKUP($C4,#REF!,32, FALSE))</f>
        <v>#REF!</v>
      </c>
      <c r="J4" s="45" t="e">
        <f>IF(VLOOKUP($C4,#REF!,65, FALSE)="","Unknown",VLOOKUP($C4,#REF!,65, FALSE))</f>
        <v>#REF!</v>
      </c>
      <c r="K4" s="46" t="e">
        <f>IF(VLOOKUP($C4,#REF!,67, FALSE)="","-",VLOOKUP($C4,#REF!,67, FALSE))</f>
        <v>#REF!</v>
      </c>
      <c r="L4" s="54" t="s">
        <v>1606</v>
      </c>
      <c r="M4" s="14"/>
      <c r="N4" s="136"/>
      <c r="O4" s="14"/>
      <c r="P4" s="14"/>
      <c r="Q4" s="14"/>
      <c r="R4" s="14" t="s">
        <v>714</v>
      </c>
      <c r="S4" s="14"/>
      <c r="T4" s="16" t="s">
        <v>714</v>
      </c>
      <c r="U4" s="21" t="s">
        <v>601</v>
      </c>
      <c r="V4" s="22" t="s">
        <v>525</v>
      </c>
      <c r="W4" s="20" t="s">
        <v>20</v>
      </c>
      <c r="X4" s="20" t="s">
        <v>20</v>
      </c>
      <c r="Y4" s="19">
        <v>42425</v>
      </c>
      <c r="Z4" s="20" t="s">
        <v>1566</v>
      </c>
    </row>
    <row r="5" spans="1:27" s="3" customFormat="1" ht="82.8" x14ac:dyDescent="0.3">
      <c r="A5" s="37" t="s">
        <v>20</v>
      </c>
      <c r="B5" s="45" t="e">
        <f>VLOOKUP($C5,#REF!,6, FALSE)</f>
        <v>#REF!</v>
      </c>
      <c r="C5" s="13" t="s">
        <v>98</v>
      </c>
      <c r="D5" s="45" t="e">
        <f>VLOOKUP($C5,#REF!,7, FALSE)</f>
        <v>#REF!</v>
      </c>
      <c r="E5" s="44" t="e">
        <f>VLOOKUP($C5,#REF!,9, FALSE)</f>
        <v>#REF!</v>
      </c>
      <c r="F5" s="45" t="e">
        <f>IF(VLOOKUP($C5,#REF!,10, FALSE)="","Unknown",VLOOKUP($C5,#REF!,10, FALSE))</f>
        <v>#REF!</v>
      </c>
      <c r="G5" s="45" t="e">
        <f>IF(VLOOKUP($C5,#REF!,17, FALSE)="","Unknown",VLOOKUP($C5,#REF!,17, FALSE))</f>
        <v>#REF!</v>
      </c>
      <c r="H5" s="44" t="e">
        <f>IF(VLOOKUP($C5,#REF!,31, FALSE)="","",VLOOKUP($C5,#REF!,31, FALSE))</f>
        <v>#REF!</v>
      </c>
      <c r="I5" s="130" t="e">
        <f>IF(VLOOKUP($C5,#REF!,32, FALSE)="",0,VLOOKUP($C5,#REF!,32, FALSE))</f>
        <v>#REF!</v>
      </c>
      <c r="J5" s="45" t="e">
        <f>IF(VLOOKUP($C5,#REF!,65, FALSE)="","Unknown",VLOOKUP($C5,#REF!,65, FALSE))</f>
        <v>#REF!</v>
      </c>
      <c r="K5" s="46" t="e">
        <f>IF(VLOOKUP($C5,#REF!,67, FALSE)="","-",VLOOKUP($C5,#REF!,67, FALSE))</f>
        <v>#REF!</v>
      </c>
      <c r="L5" s="53" t="s">
        <v>713</v>
      </c>
      <c r="M5" s="14" t="s">
        <v>714</v>
      </c>
      <c r="N5" s="136"/>
      <c r="O5" s="14"/>
      <c r="P5" s="14"/>
      <c r="Q5" s="14"/>
      <c r="R5" s="14"/>
      <c r="S5" s="14"/>
      <c r="T5" s="16" t="s">
        <v>714</v>
      </c>
      <c r="U5" s="17" t="s">
        <v>715</v>
      </c>
      <c r="V5" s="18" t="s">
        <v>567</v>
      </c>
      <c r="W5" s="15" t="s">
        <v>20</v>
      </c>
      <c r="X5" s="15" t="s">
        <v>20</v>
      </c>
      <c r="Y5" s="19">
        <v>42423</v>
      </c>
      <c r="Z5" s="15"/>
    </row>
    <row r="6" spans="1:27" s="3" customFormat="1" ht="41.4" x14ac:dyDescent="0.3">
      <c r="A6" s="37" t="s">
        <v>20</v>
      </c>
      <c r="B6" s="45" t="e">
        <f>VLOOKUP($C6,#REF!,6, FALSE)</f>
        <v>#REF!</v>
      </c>
      <c r="C6" s="20" t="s">
        <v>506</v>
      </c>
      <c r="D6" s="45" t="e">
        <f>VLOOKUP($C6,#REF!,7, FALSE)</f>
        <v>#REF!</v>
      </c>
      <c r="E6" s="44" t="e">
        <f>VLOOKUP($C6,#REF!,9, FALSE)</f>
        <v>#REF!</v>
      </c>
      <c r="F6" s="45" t="e">
        <f>IF(VLOOKUP($C6,#REF!,10, FALSE)="","Unknown",VLOOKUP($C6,#REF!,10, FALSE))</f>
        <v>#REF!</v>
      </c>
      <c r="G6" s="45" t="e">
        <f>IF(VLOOKUP($C6,#REF!,17, FALSE)="","Unknown",VLOOKUP($C6,#REF!,17, FALSE))</f>
        <v>#REF!</v>
      </c>
      <c r="H6" s="44" t="e">
        <f>IF(VLOOKUP($C6,#REF!,31, FALSE)="","",VLOOKUP($C6,#REF!,31, FALSE))</f>
        <v>#REF!</v>
      </c>
      <c r="I6" s="130" t="e">
        <f>IF(VLOOKUP($C6,#REF!,32, FALSE)="",0,VLOOKUP($C6,#REF!,32, FALSE))</f>
        <v>#REF!</v>
      </c>
      <c r="J6" s="45" t="e">
        <f>IF(VLOOKUP($C6,#REF!,65, FALSE)="","Unknown",VLOOKUP($C6,#REF!,65, FALSE))</f>
        <v>#REF!</v>
      </c>
      <c r="K6" s="46" t="e">
        <f>IF(VLOOKUP($C6,#REF!,67, FALSE)="","-",VLOOKUP($C6,#REF!,67, FALSE))</f>
        <v>#REF!</v>
      </c>
      <c r="L6" s="53" t="s">
        <v>845</v>
      </c>
      <c r="M6" s="14"/>
      <c r="N6" s="136"/>
      <c r="O6" s="14"/>
      <c r="P6" s="14"/>
      <c r="Q6" s="14"/>
      <c r="R6" s="14"/>
      <c r="S6" s="14" t="s">
        <v>714</v>
      </c>
      <c r="T6" s="16" t="s">
        <v>714</v>
      </c>
      <c r="U6" s="24" t="s">
        <v>665</v>
      </c>
      <c r="V6" s="18" t="s">
        <v>524</v>
      </c>
      <c r="W6" s="20" t="s">
        <v>20</v>
      </c>
      <c r="X6" s="20" t="s">
        <v>20</v>
      </c>
      <c r="Y6" s="23">
        <v>42460</v>
      </c>
      <c r="Z6" s="20"/>
    </row>
    <row r="7" spans="1:27" s="3" customFormat="1" ht="69" x14ac:dyDescent="0.3">
      <c r="A7" s="122" t="s">
        <v>1440</v>
      </c>
      <c r="B7" s="49" t="e">
        <f>VLOOKUP($C7,#REF!,6, FALSE)</f>
        <v>#REF!</v>
      </c>
      <c r="C7" s="140" t="s">
        <v>1349</v>
      </c>
      <c r="D7" s="49" t="e">
        <f>VLOOKUP($C7,#REF!,7, FALSE)</f>
        <v>#REF!</v>
      </c>
      <c r="E7" s="48" t="e">
        <f>VLOOKUP($C7,#REF!,9, FALSE)</f>
        <v>#REF!</v>
      </c>
      <c r="F7" s="49" t="e">
        <f>IF(VLOOKUP($C7,#REF!,10, FALSE)="","Unknown",VLOOKUP($C7,#REF!,10, FALSE))</f>
        <v>#REF!</v>
      </c>
      <c r="G7" s="49" t="e">
        <f>IF(VLOOKUP($C7,#REF!,17, FALSE)="","Unknown",VLOOKUP($C7,#REF!,17, FALSE))</f>
        <v>#REF!</v>
      </c>
      <c r="H7" s="48" t="e">
        <f>IF(VLOOKUP($C7,#REF!,31, FALSE)="","",VLOOKUP($C7,#REF!,31, FALSE))</f>
        <v>#REF!</v>
      </c>
      <c r="I7" s="132" t="e">
        <f>IF(VLOOKUP($C7,#REF!,32, FALSE)="",0,VLOOKUP($C7,#REF!,32, FALSE))</f>
        <v>#REF!</v>
      </c>
      <c r="J7" s="49" t="e">
        <f>IF(VLOOKUP($C7,#REF!,65, FALSE)="","Unknown",VLOOKUP($C7,#REF!,65, FALSE))</f>
        <v>#REF!</v>
      </c>
      <c r="K7" s="50" t="e">
        <f>IF(VLOOKUP($C7,#REF!,67, FALSE)="","-",VLOOKUP($C7,#REF!,67, FALSE))</f>
        <v>#REF!</v>
      </c>
      <c r="L7" s="53" t="s">
        <v>1567</v>
      </c>
      <c r="M7" s="14" t="s">
        <v>714</v>
      </c>
      <c r="N7" s="136"/>
      <c r="O7" s="14"/>
      <c r="P7" s="14"/>
      <c r="Q7" s="14"/>
      <c r="R7" s="14" t="s">
        <v>714</v>
      </c>
      <c r="S7" s="14"/>
      <c r="T7" s="16"/>
      <c r="U7" s="35" t="s">
        <v>1439</v>
      </c>
      <c r="V7" s="22" t="s">
        <v>1561</v>
      </c>
      <c r="W7" s="20" t="s">
        <v>20</v>
      </c>
      <c r="X7" s="20" t="s">
        <v>20</v>
      </c>
      <c r="Y7" s="23">
        <v>44105</v>
      </c>
      <c r="Z7" s="20"/>
      <c r="AA7" s="39"/>
    </row>
    <row r="8" spans="1:27" s="3" customFormat="1" ht="96.6" x14ac:dyDescent="0.3">
      <c r="A8" s="122" t="s">
        <v>1440</v>
      </c>
      <c r="B8" s="49" t="e">
        <f>VLOOKUP($C8,#REF!,6, FALSE)</f>
        <v>#REF!</v>
      </c>
      <c r="C8" s="143" t="s">
        <v>1420</v>
      </c>
      <c r="D8" s="49" t="e">
        <f>VLOOKUP($C8,#REF!,7, FALSE)</f>
        <v>#REF!</v>
      </c>
      <c r="E8" s="48" t="e">
        <f>VLOOKUP($C8,#REF!,9, FALSE)</f>
        <v>#REF!</v>
      </c>
      <c r="F8" s="49" t="e">
        <f>IF(VLOOKUP($C8,#REF!,10, FALSE)="","Unknown",VLOOKUP($C8,#REF!,10, FALSE))</f>
        <v>#REF!</v>
      </c>
      <c r="G8" s="49" t="e">
        <f>IF(VLOOKUP($C8,#REF!,17, FALSE)="","Unknown",VLOOKUP($C8,#REF!,17, FALSE))</f>
        <v>#REF!</v>
      </c>
      <c r="H8" s="48" t="e">
        <f>IF(VLOOKUP($C8,#REF!,31, FALSE)="","",VLOOKUP($C8,#REF!,31, FALSE))</f>
        <v>#REF!</v>
      </c>
      <c r="I8" s="132" t="e">
        <f>IF(VLOOKUP($C8,#REF!,32, FALSE)="",0,VLOOKUP($C8,#REF!,32, FALSE))</f>
        <v>#REF!</v>
      </c>
      <c r="J8" s="49" t="e">
        <f>IF(VLOOKUP($C8,#REF!,65, FALSE)="","Unknown",VLOOKUP($C8,#REF!,65, FALSE))</f>
        <v>#REF!</v>
      </c>
      <c r="K8" s="50" t="e">
        <f>IF(VLOOKUP($C8,#REF!,67, FALSE)="","-",VLOOKUP($C8,#REF!,67, FALSE))</f>
        <v>#REF!</v>
      </c>
      <c r="L8" s="53" t="s">
        <v>1442</v>
      </c>
      <c r="M8" s="14"/>
      <c r="N8" s="136"/>
      <c r="O8" s="14"/>
      <c r="P8" s="14"/>
      <c r="Q8" s="14"/>
      <c r="R8" s="14"/>
      <c r="S8" s="14"/>
      <c r="T8" s="16" t="s">
        <v>714</v>
      </c>
      <c r="U8" s="35" t="s">
        <v>1441</v>
      </c>
      <c r="V8" s="18" t="s">
        <v>567</v>
      </c>
      <c r="W8" s="20" t="s">
        <v>20</v>
      </c>
      <c r="X8" s="20" t="s">
        <v>20</v>
      </c>
      <c r="Y8" s="23">
        <v>44105</v>
      </c>
      <c r="Z8" s="20"/>
      <c r="AA8" s="39"/>
    </row>
    <row r="9" spans="1:27" s="3" customFormat="1" ht="82.8" x14ac:dyDescent="0.3">
      <c r="A9" s="37" t="s">
        <v>20</v>
      </c>
      <c r="B9" s="45" t="e">
        <f>VLOOKUP($C9,#REF!,6, FALSE)</f>
        <v>#REF!</v>
      </c>
      <c r="C9" s="13" t="s">
        <v>444</v>
      </c>
      <c r="D9" s="45" t="e">
        <f>VLOOKUP($C9,#REF!,7, FALSE)</f>
        <v>#REF!</v>
      </c>
      <c r="E9" s="44" t="e">
        <f>VLOOKUP($C9,#REF!,9, FALSE)</f>
        <v>#REF!</v>
      </c>
      <c r="F9" s="45" t="e">
        <f>IF(VLOOKUP($C9,#REF!,10, FALSE)="","Unknown",VLOOKUP($C9,#REF!,10, FALSE))</f>
        <v>#REF!</v>
      </c>
      <c r="G9" s="45" t="e">
        <f>IF(VLOOKUP($C9,#REF!,17, FALSE)="","Unknown",VLOOKUP($C9,#REF!,17, FALSE))</f>
        <v>#REF!</v>
      </c>
      <c r="H9" s="44" t="e">
        <f>IF(VLOOKUP($C9,#REF!,31, FALSE)="","",VLOOKUP($C9,#REF!,31, FALSE))</f>
        <v>#REF!</v>
      </c>
      <c r="I9" s="130" t="e">
        <f>IF(VLOOKUP($C9,#REF!,32, FALSE)="",0,VLOOKUP($C9,#REF!,32, FALSE))</f>
        <v>#REF!</v>
      </c>
      <c r="J9" s="45" t="e">
        <f>IF(VLOOKUP($C9,#REF!,65, FALSE)="","Unknown",VLOOKUP($C9,#REF!,65, FALSE))</f>
        <v>#REF!</v>
      </c>
      <c r="K9" s="46" t="e">
        <f>IF(VLOOKUP($C9,#REF!,67, FALSE)="","-",VLOOKUP($C9,#REF!,67, FALSE))</f>
        <v>#REF!</v>
      </c>
      <c r="L9" s="54" t="s">
        <v>852</v>
      </c>
      <c r="M9" s="14"/>
      <c r="N9" s="135" t="s">
        <v>714</v>
      </c>
      <c r="O9" s="14" t="s">
        <v>714</v>
      </c>
      <c r="P9" s="14"/>
      <c r="Q9" s="14"/>
      <c r="R9" s="14"/>
      <c r="S9" s="14" t="s">
        <v>714</v>
      </c>
      <c r="T9" s="16" t="s">
        <v>714</v>
      </c>
      <c r="U9" s="21" t="s">
        <v>625</v>
      </c>
      <c r="V9" s="22" t="s">
        <v>523</v>
      </c>
      <c r="W9" s="20" t="s">
        <v>20</v>
      </c>
      <c r="X9" s="20" t="s">
        <v>20</v>
      </c>
      <c r="Y9" s="19">
        <v>42435</v>
      </c>
      <c r="Z9" s="20" t="s">
        <v>654</v>
      </c>
    </row>
    <row r="10" spans="1:27" s="3" customFormat="1" ht="55.2" x14ac:dyDescent="0.3">
      <c r="A10" s="37" t="s">
        <v>20</v>
      </c>
      <c r="B10" s="45" t="e">
        <f>VLOOKUP($C10,#REF!,6, FALSE)</f>
        <v>#REF!</v>
      </c>
      <c r="C10" s="147" t="s">
        <v>45</v>
      </c>
      <c r="D10" s="45" t="e">
        <f>VLOOKUP($C10,#REF!,7, FALSE)</f>
        <v>#REF!</v>
      </c>
      <c r="E10" s="44" t="e">
        <f>VLOOKUP($C10,#REF!,9, FALSE)</f>
        <v>#REF!</v>
      </c>
      <c r="F10" s="45" t="e">
        <f>IF(VLOOKUP($C10,#REF!,10, FALSE)="","Unknown",VLOOKUP($C10,#REF!,10, FALSE))</f>
        <v>#REF!</v>
      </c>
      <c r="G10" s="45" t="e">
        <f>IF(VLOOKUP($C10,#REF!,17, FALSE)="","Unknown",VLOOKUP($C10,#REF!,17, FALSE))</f>
        <v>#REF!</v>
      </c>
      <c r="H10" s="44" t="e">
        <f>IF(VLOOKUP($C10,#REF!,31, FALSE)="","",VLOOKUP($C10,#REF!,31, FALSE))</f>
        <v>#REF!</v>
      </c>
      <c r="I10" s="130" t="e">
        <f>IF(VLOOKUP($C10,#REF!,32, FALSE)="",0,VLOOKUP($C10,#REF!,32, FALSE))</f>
        <v>#REF!</v>
      </c>
      <c r="J10" s="45" t="e">
        <f>IF(VLOOKUP($C10,#REF!,65, FALSE)="","Unknown",VLOOKUP($C10,#REF!,65, FALSE))</f>
        <v>#REF!</v>
      </c>
      <c r="K10" s="46" t="e">
        <f>IF(VLOOKUP($C10,#REF!,67, FALSE)="","-",VLOOKUP($C10,#REF!,67, FALSE))</f>
        <v>#REF!</v>
      </c>
      <c r="L10" s="54" t="s">
        <v>768</v>
      </c>
      <c r="M10" s="14" t="s">
        <v>714</v>
      </c>
      <c r="N10" s="136"/>
      <c r="O10" s="14"/>
      <c r="P10" s="14"/>
      <c r="Q10" s="14"/>
      <c r="R10" s="14"/>
      <c r="S10" s="14"/>
      <c r="T10" s="16"/>
      <c r="U10" s="26" t="s">
        <v>559</v>
      </c>
      <c r="V10" s="18" t="s">
        <v>524</v>
      </c>
      <c r="W10" s="15" t="s">
        <v>20</v>
      </c>
      <c r="X10" s="15" t="s">
        <v>20</v>
      </c>
      <c r="Y10" s="19">
        <v>42423</v>
      </c>
      <c r="Z10" s="20"/>
    </row>
    <row r="11" spans="1:27" s="3" customFormat="1" ht="60.6" x14ac:dyDescent="0.3">
      <c r="A11" s="37" t="s">
        <v>20</v>
      </c>
      <c r="B11" s="45" t="e">
        <f>VLOOKUP($C11,#REF!,6, FALSE)</f>
        <v>#REF!</v>
      </c>
      <c r="C11" s="13" t="s">
        <v>420</v>
      </c>
      <c r="D11" s="45" t="e">
        <f>VLOOKUP($C11,#REF!,7, FALSE)</f>
        <v>#REF!</v>
      </c>
      <c r="E11" s="44" t="e">
        <f>VLOOKUP($C11,#REF!,9, FALSE)</f>
        <v>#REF!</v>
      </c>
      <c r="F11" s="45" t="e">
        <f>IF(VLOOKUP($C11,#REF!,10, FALSE)="","Unknown",VLOOKUP($C11,#REF!,10, FALSE))</f>
        <v>#REF!</v>
      </c>
      <c r="G11" s="45" t="e">
        <f>IF(VLOOKUP($C11,#REF!,17, FALSE)="","Unknown",VLOOKUP($C11,#REF!,17, FALSE))</f>
        <v>#REF!</v>
      </c>
      <c r="H11" s="44" t="e">
        <f>IF(VLOOKUP($C11,#REF!,31, FALSE)="","",VLOOKUP($C11,#REF!,31, FALSE))</f>
        <v>#REF!</v>
      </c>
      <c r="I11" s="130" t="e">
        <f>IF(VLOOKUP($C11,#REF!,32, FALSE)="",0,VLOOKUP($C11,#REF!,32, FALSE))</f>
        <v>#REF!</v>
      </c>
      <c r="J11" s="45" t="e">
        <f>IF(VLOOKUP($C11,#REF!,65, FALSE)="","Unknown",VLOOKUP($C11,#REF!,65, FALSE))</f>
        <v>#REF!</v>
      </c>
      <c r="K11" s="46" t="e">
        <f>IF(VLOOKUP($C11,#REF!,67, FALSE)="","-",VLOOKUP($C11,#REF!,67, FALSE))</f>
        <v>#REF!</v>
      </c>
      <c r="L11" s="54" t="s">
        <v>820</v>
      </c>
      <c r="M11" s="14"/>
      <c r="N11" s="136"/>
      <c r="O11" s="14"/>
      <c r="P11" s="14"/>
      <c r="Q11" s="14"/>
      <c r="R11" s="14" t="s">
        <v>714</v>
      </c>
      <c r="S11" s="14"/>
      <c r="T11" s="16"/>
      <c r="U11" s="24" t="s">
        <v>604</v>
      </c>
      <c r="V11" s="18" t="s">
        <v>524</v>
      </c>
      <c r="W11" s="20" t="s">
        <v>20</v>
      </c>
      <c r="X11" s="20" t="s">
        <v>20</v>
      </c>
      <c r="Y11" s="19">
        <v>42425</v>
      </c>
      <c r="Z11" s="20"/>
    </row>
    <row r="12" spans="1:27" s="3" customFormat="1" ht="69" x14ac:dyDescent="0.3">
      <c r="A12" s="14" t="s">
        <v>1440</v>
      </c>
      <c r="B12" s="49" t="e">
        <f>VLOOKUP($C12,#REF!,6, FALSE)</f>
        <v>#REF!</v>
      </c>
      <c r="C12" s="143" t="s">
        <v>1408</v>
      </c>
      <c r="D12" s="49" t="e">
        <f>VLOOKUP($C12,#REF!,7, FALSE)</f>
        <v>#REF!</v>
      </c>
      <c r="E12" s="48" t="e">
        <f>VLOOKUP($C12,#REF!,9, FALSE)</f>
        <v>#REF!</v>
      </c>
      <c r="F12" s="49" t="e">
        <f>IF(VLOOKUP($C12,#REF!,10, FALSE)="","Unknown",VLOOKUP($C12,#REF!,10, FALSE))</f>
        <v>#REF!</v>
      </c>
      <c r="G12" s="49" t="e">
        <f>IF(VLOOKUP($C12,#REF!,17, FALSE)="","Unknown",VLOOKUP($C12,#REF!,17, FALSE))</f>
        <v>#REF!</v>
      </c>
      <c r="H12" s="48" t="e">
        <f>IF(VLOOKUP($C12,#REF!,31, FALSE)="","",VLOOKUP($C12,#REF!,31, FALSE))</f>
        <v>#REF!</v>
      </c>
      <c r="I12" s="132" t="e">
        <f>IF(VLOOKUP($C12,#REF!,32, FALSE)="",0,VLOOKUP($C12,#REF!,32, FALSE))</f>
        <v>#REF!</v>
      </c>
      <c r="J12" s="49" t="e">
        <f>IF(VLOOKUP($C12,#REF!,65, FALSE)="","Unknown",VLOOKUP($C12,#REF!,65, FALSE))</f>
        <v>#REF!</v>
      </c>
      <c r="K12" s="50" t="e">
        <f>IF(VLOOKUP($C12,#REF!,67, FALSE)="","-",VLOOKUP($C12,#REF!,67, FALSE))</f>
        <v>#REF!</v>
      </c>
      <c r="L12" s="53" t="s">
        <v>1568</v>
      </c>
      <c r="M12" s="14"/>
      <c r="N12" s="136"/>
      <c r="O12" s="14"/>
      <c r="P12" s="14"/>
      <c r="Q12" s="14"/>
      <c r="R12" s="14" t="s">
        <v>714</v>
      </c>
      <c r="S12" s="14" t="s">
        <v>714</v>
      </c>
      <c r="T12" s="16" t="s">
        <v>714</v>
      </c>
      <c r="U12" s="35" t="s">
        <v>1549</v>
      </c>
      <c r="V12" s="18" t="s">
        <v>567</v>
      </c>
      <c r="W12" s="20" t="s">
        <v>20</v>
      </c>
      <c r="X12" s="20" t="s">
        <v>20</v>
      </c>
      <c r="Y12" s="23">
        <v>44119</v>
      </c>
      <c r="Z12" s="20"/>
      <c r="AA12" s="39"/>
    </row>
    <row r="13" spans="1:27" s="3" customFormat="1" ht="41.4" x14ac:dyDescent="0.3">
      <c r="A13" s="37" t="s">
        <v>20</v>
      </c>
      <c r="B13" s="45" t="e">
        <f>VLOOKUP($C13,#REF!,6, FALSE)</f>
        <v>#REF!</v>
      </c>
      <c r="C13" s="13" t="s">
        <v>99</v>
      </c>
      <c r="D13" s="45" t="e">
        <f>VLOOKUP($C13,#REF!,7, FALSE)</f>
        <v>#REF!</v>
      </c>
      <c r="E13" s="44" t="e">
        <f>VLOOKUP($C13,#REF!,9, FALSE)</f>
        <v>#REF!</v>
      </c>
      <c r="F13" s="45" t="e">
        <f>IF(VLOOKUP($C13,#REF!,10, FALSE)="","Unknown",VLOOKUP($C13,#REF!,10, FALSE))</f>
        <v>#REF!</v>
      </c>
      <c r="G13" s="45" t="e">
        <f>IF(VLOOKUP($C13,#REF!,17, FALSE)="","Unknown",VLOOKUP($C13,#REF!,17, FALSE))</f>
        <v>#REF!</v>
      </c>
      <c r="H13" s="44" t="e">
        <f>IF(VLOOKUP($C13,#REF!,31, FALSE)="","",VLOOKUP($C13,#REF!,31, FALSE))</f>
        <v>#REF!</v>
      </c>
      <c r="I13" s="130" t="e">
        <f>IF(VLOOKUP($C13,#REF!,32, FALSE)="",0,VLOOKUP($C13,#REF!,32, FALSE))</f>
        <v>#REF!</v>
      </c>
      <c r="J13" s="45" t="e">
        <f>IF(VLOOKUP($C13,#REF!,65, FALSE)="","Unknown",VLOOKUP($C13,#REF!,65, FALSE))</f>
        <v>#REF!</v>
      </c>
      <c r="K13" s="46" t="e">
        <f>IF(VLOOKUP($C13,#REF!,67, FALSE)="","-",VLOOKUP($C13,#REF!,67, FALSE))</f>
        <v>#REF!</v>
      </c>
      <c r="L13" s="13" t="s">
        <v>772</v>
      </c>
      <c r="M13" s="14" t="s">
        <v>714</v>
      </c>
      <c r="N13" s="136"/>
      <c r="O13" s="14"/>
      <c r="P13" s="14"/>
      <c r="Q13" s="14"/>
      <c r="R13" s="14"/>
      <c r="S13" s="14"/>
      <c r="T13" s="16" t="s">
        <v>714</v>
      </c>
      <c r="U13" s="17" t="s">
        <v>773</v>
      </c>
      <c r="V13" s="18" t="s">
        <v>567</v>
      </c>
      <c r="W13" s="15" t="s">
        <v>20</v>
      </c>
      <c r="X13" s="15" t="s">
        <v>20</v>
      </c>
      <c r="Y13" s="19">
        <v>42423</v>
      </c>
      <c r="Z13" s="15"/>
    </row>
    <row r="14" spans="1:27" s="3" customFormat="1" ht="13.8" x14ac:dyDescent="0.3">
      <c r="A14" s="14" t="s">
        <v>21</v>
      </c>
      <c r="B14" s="45" t="e">
        <f>VLOOKUP($C14,#REF!,6, FALSE)</f>
        <v>#REF!</v>
      </c>
      <c r="C14" s="80" t="s">
        <v>1224</v>
      </c>
      <c r="D14" s="45" t="e">
        <f>VLOOKUP($C14,#REF!,7, FALSE)</f>
        <v>#REF!</v>
      </c>
      <c r="E14" s="44" t="e">
        <f>VLOOKUP($C14,#REF!,9, FALSE)</f>
        <v>#REF!</v>
      </c>
      <c r="F14" s="45" t="e">
        <f>IF(VLOOKUP($C14,#REF!,10, FALSE)="","Unknown",VLOOKUP($C14,#REF!,10, FALSE))</f>
        <v>#REF!</v>
      </c>
      <c r="G14" s="45" t="e">
        <f>IF(VLOOKUP($C14,#REF!,17, FALSE)="","Unknown",VLOOKUP($C14,#REF!,17, FALSE))</f>
        <v>#REF!</v>
      </c>
      <c r="H14" s="44" t="e">
        <f>IF(VLOOKUP($C14,#REF!,31, FALSE)="","",VLOOKUP($C14,#REF!,31, FALSE))</f>
        <v>#REF!</v>
      </c>
      <c r="I14" s="130" t="e">
        <f>IF(VLOOKUP($C14,#REF!,32, FALSE)="",0,VLOOKUP($C14,#REF!,32, FALSE))</f>
        <v>#REF!</v>
      </c>
      <c r="J14" s="45" t="e">
        <f>IF(VLOOKUP($C14,#REF!,65, FALSE)="","Unknown",VLOOKUP($C14,#REF!,65, FALSE))</f>
        <v>#REF!</v>
      </c>
      <c r="K14" s="46" t="e">
        <f>IF(VLOOKUP($C14,#REF!,67, FALSE)="","-",VLOOKUP($C14,#REF!,67, FALSE))</f>
        <v>#REF!</v>
      </c>
      <c r="L14" s="53" t="s">
        <v>966</v>
      </c>
      <c r="M14" s="42"/>
      <c r="N14" s="135"/>
      <c r="O14" s="42"/>
      <c r="P14" s="91"/>
      <c r="Q14" s="91"/>
      <c r="R14" s="91"/>
      <c r="S14" s="91"/>
      <c r="T14" s="93"/>
      <c r="U14" s="98"/>
      <c r="V14" s="22"/>
      <c r="W14" s="20" t="s">
        <v>21</v>
      </c>
      <c r="X14" s="20" t="s">
        <v>21</v>
      </c>
      <c r="Y14" s="104">
        <v>43728</v>
      </c>
      <c r="Z14" s="20" t="s">
        <v>1322</v>
      </c>
      <c r="AA14" s="47"/>
    </row>
    <row r="15" spans="1:27" s="3" customFormat="1" ht="82.8" x14ac:dyDescent="0.3">
      <c r="A15" s="37" t="s">
        <v>20</v>
      </c>
      <c r="B15" s="45" t="e">
        <f>VLOOKUP($C15,#REF!,6, FALSE)</f>
        <v>#REF!</v>
      </c>
      <c r="C15" s="20" t="s">
        <v>513</v>
      </c>
      <c r="D15" s="45" t="e">
        <f>VLOOKUP($C15,#REF!,7, FALSE)</f>
        <v>#REF!</v>
      </c>
      <c r="E15" s="44" t="e">
        <f>VLOOKUP($C15,#REF!,9, FALSE)</f>
        <v>#REF!</v>
      </c>
      <c r="F15" s="45" t="e">
        <f>IF(VLOOKUP($C15,#REF!,10, FALSE)="","Unknown",VLOOKUP($C15,#REF!,10, FALSE))</f>
        <v>#REF!</v>
      </c>
      <c r="G15" s="45" t="e">
        <f>IF(VLOOKUP($C15,#REF!,17, FALSE)="","Unknown",VLOOKUP($C15,#REF!,17, FALSE))</f>
        <v>#REF!</v>
      </c>
      <c r="H15" s="44" t="e">
        <f>IF(VLOOKUP($C15,#REF!,31, FALSE)="","",VLOOKUP($C15,#REF!,31, FALSE))</f>
        <v>#REF!</v>
      </c>
      <c r="I15" s="130" t="e">
        <f>IF(VLOOKUP($C15,#REF!,32, FALSE)="",0,VLOOKUP($C15,#REF!,32, FALSE))</f>
        <v>#REF!</v>
      </c>
      <c r="J15" s="45" t="e">
        <f>IF(VLOOKUP($C15,#REF!,65, FALSE)="","Unknown",VLOOKUP($C15,#REF!,65, FALSE))</f>
        <v>#REF!</v>
      </c>
      <c r="K15" s="46" t="e">
        <f>IF(VLOOKUP($C15,#REF!,67, FALSE)="","-",VLOOKUP($C15,#REF!,67, FALSE))</f>
        <v>#REF!</v>
      </c>
      <c r="L15" s="53" t="s">
        <v>929</v>
      </c>
      <c r="M15" s="14" t="s">
        <v>714</v>
      </c>
      <c r="N15" s="136"/>
      <c r="O15" s="14"/>
      <c r="P15" s="14"/>
      <c r="Q15" s="14"/>
      <c r="R15" s="14"/>
      <c r="S15" s="14" t="s">
        <v>714</v>
      </c>
      <c r="T15" s="16"/>
      <c r="U15" s="24" t="s">
        <v>928</v>
      </c>
      <c r="V15" s="18" t="s">
        <v>524</v>
      </c>
      <c r="W15" s="20" t="s">
        <v>20</v>
      </c>
      <c r="X15" s="20" t="s">
        <v>20</v>
      </c>
      <c r="Y15" s="23">
        <v>42825</v>
      </c>
      <c r="Z15" s="20"/>
    </row>
    <row r="16" spans="1:27" s="3" customFormat="1" ht="41.4" x14ac:dyDescent="0.3">
      <c r="A16" s="37" t="s">
        <v>20</v>
      </c>
      <c r="B16" s="45" t="e">
        <f>VLOOKUP($C16,#REF!,6, FALSE)</f>
        <v>#REF!</v>
      </c>
      <c r="C16" s="13" t="s">
        <v>100</v>
      </c>
      <c r="D16" s="45" t="e">
        <f>VLOOKUP($C16,#REF!,7, FALSE)</f>
        <v>#REF!</v>
      </c>
      <c r="E16" s="44" t="e">
        <f>VLOOKUP($C16,#REF!,9, FALSE)</f>
        <v>#REF!</v>
      </c>
      <c r="F16" s="45" t="e">
        <f>IF(VLOOKUP($C16,#REF!,10, FALSE)="","Unknown",VLOOKUP($C16,#REF!,10, FALSE))</f>
        <v>#REF!</v>
      </c>
      <c r="G16" s="45" t="e">
        <f>IF(VLOOKUP($C16,#REF!,17, FALSE)="","Unknown",VLOOKUP($C16,#REF!,17, FALSE))</f>
        <v>#REF!</v>
      </c>
      <c r="H16" s="44" t="e">
        <f>IF(VLOOKUP($C16,#REF!,31, FALSE)="","",VLOOKUP($C16,#REF!,31, FALSE))</f>
        <v>#REF!</v>
      </c>
      <c r="I16" s="130" t="e">
        <f>IF(VLOOKUP($C16,#REF!,32, FALSE)="",0,VLOOKUP($C16,#REF!,32, FALSE))</f>
        <v>#REF!</v>
      </c>
      <c r="J16" s="45" t="e">
        <f>IF(VLOOKUP($C16,#REF!,65, FALSE)="","Unknown",VLOOKUP($C16,#REF!,65, FALSE))</f>
        <v>#REF!</v>
      </c>
      <c r="K16" s="46" t="e">
        <f>IF(VLOOKUP($C16,#REF!,67, FALSE)="","-",VLOOKUP($C16,#REF!,67, FALSE))</f>
        <v>#REF!</v>
      </c>
      <c r="L16" s="13" t="s">
        <v>748</v>
      </c>
      <c r="M16" s="14"/>
      <c r="N16" s="136"/>
      <c r="O16" s="14"/>
      <c r="P16" s="14"/>
      <c r="Q16" s="14"/>
      <c r="R16" s="14"/>
      <c r="S16" s="14"/>
      <c r="T16" s="16" t="s">
        <v>714</v>
      </c>
      <c r="U16" s="17" t="s">
        <v>749</v>
      </c>
      <c r="V16" s="18" t="s">
        <v>567</v>
      </c>
      <c r="W16" s="15" t="s">
        <v>20</v>
      </c>
      <c r="X16" s="15" t="s">
        <v>20</v>
      </c>
      <c r="Y16" s="19">
        <v>42423</v>
      </c>
      <c r="Z16" s="15"/>
    </row>
    <row r="17" spans="1:27" s="3" customFormat="1" ht="36" x14ac:dyDescent="0.3">
      <c r="A17" s="37" t="s">
        <v>20</v>
      </c>
      <c r="B17" s="45" t="e">
        <f>VLOOKUP($C17,#REF!,6, FALSE)</f>
        <v>#REF!</v>
      </c>
      <c r="C17" s="13" t="s">
        <v>190</v>
      </c>
      <c r="D17" s="45" t="e">
        <f>VLOOKUP($C17,#REF!,7, FALSE)</f>
        <v>#REF!</v>
      </c>
      <c r="E17" s="44" t="e">
        <f>VLOOKUP($C17,#REF!,9, FALSE)</f>
        <v>#REF!</v>
      </c>
      <c r="F17" s="45" t="e">
        <f>IF(VLOOKUP($C17,#REF!,10, FALSE)="","Unknown",VLOOKUP($C17,#REF!,10, FALSE))</f>
        <v>#REF!</v>
      </c>
      <c r="G17" s="45" t="e">
        <f>IF(VLOOKUP($C17,#REF!,17, FALSE)="","Unknown",VLOOKUP($C17,#REF!,17, FALSE))</f>
        <v>#REF!</v>
      </c>
      <c r="H17" s="44" t="e">
        <f>IF(VLOOKUP($C17,#REF!,31, FALSE)="","",VLOOKUP($C17,#REF!,31, FALSE))</f>
        <v>#REF!</v>
      </c>
      <c r="I17" s="130" t="e">
        <f>IF(VLOOKUP($C17,#REF!,32, FALSE)="",0,VLOOKUP($C17,#REF!,32, FALSE))</f>
        <v>#REF!</v>
      </c>
      <c r="J17" s="45" t="e">
        <f>IF(VLOOKUP($C17,#REF!,65, FALSE)="","Unknown",VLOOKUP($C17,#REF!,65, FALSE))</f>
        <v>#REF!</v>
      </c>
      <c r="K17" s="46" t="e">
        <f>IF(VLOOKUP($C17,#REF!,67, FALSE)="","-",VLOOKUP($C17,#REF!,67, FALSE))</f>
        <v>#REF!</v>
      </c>
      <c r="L17" s="13" t="s">
        <v>732</v>
      </c>
      <c r="M17" s="14" t="s">
        <v>714</v>
      </c>
      <c r="N17" s="136"/>
      <c r="O17" s="14"/>
      <c r="P17" s="14"/>
      <c r="Q17" s="14"/>
      <c r="R17" s="14"/>
      <c r="S17" s="14"/>
      <c r="T17" s="16"/>
      <c r="U17" s="17" t="s">
        <v>733</v>
      </c>
      <c r="V17" s="18" t="s">
        <v>567</v>
      </c>
      <c r="W17" s="15" t="s">
        <v>20</v>
      </c>
      <c r="X17" s="15" t="s">
        <v>20</v>
      </c>
      <c r="Y17" s="19">
        <v>42423</v>
      </c>
      <c r="Z17" s="15"/>
    </row>
    <row r="18" spans="1:27" s="3" customFormat="1" ht="41.4" x14ac:dyDescent="0.3">
      <c r="A18" s="37" t="s">
        <v>20</v>
      </c>
      <c r="B18" s="45" t="e">
        <f>VLOOKUP($C18,#REF!,6, FALSE)</f>
        <v>#REF!</v>
      </c>
      <c r="C18" s="20" t="s">
        <v>884</v>
      </c>
      <c r="D18" s="45" t="e">
        <f>VLOOKUP($C18,#REF!,7, FALSE)</f>
        <v>#REF!</v>
      </c>
      <c r="E18" s="44" t="e">
        <f>VLOOKUP($C18,#REF!,9, FALSE)</f>
        <v>#REF!</v>
      </c>
      <c r="F18" s="45" t="e">
        <f>IF(VLOOKUP($C18,#REF!,10, FALSE)="","Unknown",VLOOKUP($C18,#REF!,10, FALSE))</f>
        <v>#REF!</v>
      </c>
      <c r="G18" s="45" t="e">
        <f>IF(VLOOKUP($C18,#REF!,17, FALSE)="","Unknown",VLOOKUP($C18,#REF!,17, FALSE))</f>
        <v>#REF!</v>
      </c>
      <c r="H18" s="44" t="e">
        <f>IF(VLOOKUP($C18,#REF!,31, FALSE)="","",VLOOKUP($C18,#REF!,31, FALSE))</f>
        <v>#REF!</v>
      </c>
      <c r="I18" s="130" t="e">
        <f>IF(VLOOKUP($C18,#REF!,32, FALSE)="",0,VLOOKUP($C18,#REF!,32, FALSE))</f>
        <v>#REF!</v>
      </c>
      <c r="J18" s="45" t="e">
        <f>IF(VLOOKUP($C18,#REF!,65, FALSE)="","Unknown",VLOOKUP($C18,#REF!,65, FALSE))</f>
        <v>#REF!</v>
      </c>
      <c r="K18" s="46" t="e">
        <f>IF(VLOOKUP($C18,#REF!,67, FALSE)="","-",VLOOKUP($C18,#REF!,67, FALSE))</f>
        <v>#REF!</v>
      </c>
      <c r="L18" s="53" t="s">
        <v>888</v>
      </c>
      <c r="M18" s="14"/>
      <c r="N18" s="136"/>
      <c r="O18" s="14"/>
      <c r="P18" s="14"/>
      <c r="Q18" s="14"/>
      <c r="R18" s="14"/>
      <c r="S18" s="14"/>
      <c r="T18" s="16" t="s">
        <v>714</v>
      </c>
      <c r="U18" s="42" t="s">
        <v>889</v>
      </c>
      <c r="V18" s="22" t="s">
        <v>1563</v>
      </c>
      <c r="W18" s="20" t="s">
        <v>20</v>
      </c>
      <c r="X18" s="20" t="s">
        <v>20</v>
      </c>
      <c r="Y18" s="23">
        <v>42682</v>
      </c>
      <c r="Z18" s="20"/>
    </row>
    <row r="19" spans="1:27" s="3" customFormat="1" ht="13.8" x14ac:dyDescent="0.3">
      <c r="A19" s="14" t="s">
        <v>20</v>
      </c>
      <c r="B19" s="45" t="e">
        <f>VLOOKUP($C19,#REF!,6, FALSE)</f>
        <v>#REF!</v>
      </c>
      <c r="C19" s="147" t="s">
        <v>165</v>
      </c>
      <c r="D19" s="45" t="e">
        <f>VLOOKUP($C19,#REF!,7, FALSE)</f>
        <v>#REF!</v>
      </c>
      <c r="E19" s="44" t="e">
        <f>VLOOKUP($C19,#REF!,9, FALSE)</f>
        <v>#REF!</v>
      </c>
      <c r="F19" s="45" t="e">
        <f>IF(VLOOKUP($C19,#REF!,10, FALSE)="","Unknown",VLOOKUP($C19,#REF!,10, FALSE))</f>
        <v>#REF!</v>
      </c>
      <c r="G19" s="45" t="e">
        <f>IF(VLOOKUP($C19,#REF!,17, FALSE)="","Unknown",VLOOKUP($C19,#REF!,17, FALSE))</f>
        <v>#REF!</v>
      </c>
      <c r="H19" s="44" t="e">
        <f>IF(VLOOKUP($C19,#REF!,31, FALSE)="","",VLOOKUP($C19,#REF!,31, FALSE))</f>
        <v>#REF!</v>
      </c>
      <c r="I19" s="130" t="e">
        <f>IF(VLOOKUP($C19,#REF!,32, FALSE)="",0,VLOOKUP($C19,#REF!,32, FALSE))</f>
        <v>#REF!</v>
      </c>
      <c r="J19" s="45" t="e">
        <f>IF(VLOOKUP($C19,#REF!,65, FALSE)="","Unknown",VLOOKUP($C19,#REF!,65, FALSE))</f>
        <v>#REF!</v>
      </c>
      <c r="K19" s="46" t="e">
        <f>IF(VLOOKUP($C19,#REF!,67, FALSE)="","-",VLOOKUP($C19,#REF!,67, FALSE))</f>
        <v>#REF!</v>
      </c>
      <c r="L19" s="53" t="s">
        <v>1024</v>
      </c>
      <c r="M19" s="14"/>
      <c r="N19" s="136"/>
      <c r="O19" s="14"/>
      <c r="P19" s="14"/>
      <c r="Q19" s="14"/>
      <c r="R19" s="14" t="s">
        <v>714</v>
      </c>
      <c r="S19" s="14"/>
      <c r="T19" s="16"/>
      <c r="U19" s="20" t="s">
        <v>1025</v>
      </c>
      <c r="V19" s="18" t="s">
        <v>524</v>
      </c>
      <c r="W19" s="20" t="s">
        <v>20</v>
      </c>
      <c r="X19" s="20" t="s">
        <v>20</v>
      </c>
      <c r="Y19" s="23">
        <v>43008</v>
      </c>
      <c r="Z19" s="20"/>
      <c r="AA19" s="39"/>
    </row>
    <row r="20" spans="1:27" s="3" customFormat="1" ht="69" x14ac:dyDescent="0.3">
      <c r="A20" s="37" t="s">
        <v>20</v>
      </c>
      <c r="B20" s="45" t="e">
        <f>VLOOKUP($C20,#REF!,6, FALSE)</f>
        <v>#REF!</v>
      </c>
      <c r="C20" s="13" t="s">
        <v>246</v>
      </c>
      <c r="D20" s="45" t="e">
        <f>VLOOKUP($C20,#REF!,7, FALSE)</f>
        <v>#REF!</v>
      </c>
      <c r="E20" s="44" t="e">
        <f>VLOOKUP($C20,#REF!,9, FALSE)</f>
        <v>#REF!</v>
      </c>
      <c r="F20" s="45" t="e">
        <f>IF(VLOOKUP($C20,#REF!,10, FALSE)="","Unknown",VLOOKUP($C20,#REF!,10, FALSE))</f>
        <v>#REF!</v>
      </c>
      <c r="G20" s="45" t="e">
        <f>IF(VLOOKUP($C20,#REF!,17, FALSE)="","Unknown",VLOOKUP($C20,#REF!,17, FALSE))</f>
        <v>#REF!</v>
      </c>
      <c r="H20" s="44" t="e">
        <f>IF(VLOOKUP($C20,#REF!,31, FALSE)="","",VLOOKUP($C20,#REF!,31, FALSE))</f>
        <v>#REF!</v>
      </c>
      <c r="I20" s="130" t="e">
        <f>IF(VLOOKUP($C20,#REF!,32, FALSE)="",0,VLOOKUP($C20,#REF!,32, FALSE))</f>
        <v>#REF!</v>
      </c>
      <c r="J20" s="45" t="e">
        <f>IF(VLOOKUP($C20,#REF!,65, FALSE)="","Unknown",VLOOKUP($C20,#REF!,65, FALSE))</f>
        <v>#REF!</v>
      </c>
      <c r="K20" s="46" t="e">
        <f>IF(VLOOKUP($C20,#REF!,67, FALSE)="","-",VLOOKUP($C20,#REF!,67, FALSE))</f>
        <v>#REF!</v>
      </c>
      <c r="L20" s="53" t="s">
        <v>1607</v>
      </c>
      <c r="M20" s="14"/>
      <c r="N20" s="136"/>
      <c r="O20" s="14"/>
      <c r="P20" s="14"/>
      <c r="Q20" s="14"/>
      <c r="R20" s="14" t="s">
        <v>714</v>
      </c>
      <c r="S20" s="14"/>
      <c r="T20" s="16" t="s">
        <v>714</v>
      </c>
      <c r="U20" s="21" t="s">
        <v>782</v>
      </c>
      <c r="V20" s="18" t="s">
        <v>567</v>
      </c>
      <c r="W20" s="20" t="s">
        <v>20</v>
      </c>
      <c r="X20" s="20" t="s">
        <v>20</v>
      </c>
      <c r="Y20" s="23"/>
      <c r="Z20" s="20" t="s">
        <v>1566</v>
      </c>
    </row>
    <row r="21" spans="1:27" s="3" customFormat="1" ht="41.4" x14ac:dyDescent="0.3">
      <c r="A21" s="14" t="s">
        <v>20</v>
      </c>
      <c r="B21" s="45" t="e">
        <f>VLOOKUP($C21,#REF!,6, FALSE)</f>
        <v>#REF!</v>
      </c>
      <c r="C21" s="79" t="s">
        <v>519</v>
      </c>
      <c r="D21" s="45" t="e">
        <f>VLOOKUP($C21,#REF!,7, FALSE)</f>
        <v>#REF!</v>
      </c>
      <c r="E21" s="44" t="e">
        <f>VLOOKUP($C21,#REF!,9, FALSE)</f>
        <v>#REF!</v>
      </c>
      <c r="F21" s="45" t="e">
        <f>IF(VLOOKUP($C21,#REF!,10, FALSE)="","Unknown",VLOOKUP($C21,#REF!,10, FALSE))</f>
        <v>#REF!</v>
      </c>
      <c r="G21" s="45" t="e">
        <f>IF(VLOOKUP($C21,#REF!,17, FALSE)="","Unknown",VLOOKUP($C21,#REF!,17, FALSE))</f>
        <v>#REF!</v>
      </c>
      <c r="H21" s="44" t="e">
        <f>IF(VLOOKUP($C21,#REF!,31, FALSE)="","",VLOOKUP($C21,#REF!,31, FALSE))</f>
        <v>#REF!</v>
      </c>
      <c r="I21" s="130" t="e">
        <f>IF(VLOOKUP($C21,#REF!,32, FALSE)="",0,VLOOKUP($C21,#REF!,32, FALSE))</f>
        <v>#REF!</v>
      </c>
      <c r="J21" s="45" t="e">
        <f>IF(VLOOKUP($C21,#REF!,65, FALSE)="","Unknown",VLOOKUP($C21,#REF!,65, FALSE))</f>
        <v>#REF!</v>
      </c>
      <c r="K21" s="46" t="e">
        <f>IF(VLOOKUP($C21,#REF!,67, FALSE)="","-",VLOOKUP($C21,#REF!,67, FALSE))</f>
        <v>#REF!</v>
      </c>
      <c r="L21" s="53" t="s">
        <v>1666</v>
      </c>
      <c r="M21" s="14"/>
      <c r="N21" s="136"/>
      <c r="O21" s="14"/>
      <c r="P21" s="14"/>
      <c r="Q21" s="14"/>
      <c r="R21" s="14" t="s">
        <v>714</v>
      </c>
      <c r="S21" s="14"/>
      <c r="T21" s="16"/>
      <c r="U21" s="20" t="s">
        <v>1030</v>
      </c>
      <c r="V21" s="18" t="s">
        <v>524</v>
      </c>
      <c r="W21" s="20" t="s">
        <v>20</v>
      </c>
      <c r="X21" s="20" t="s">
        <v>20</v>
      </c>
      <c r="Y21" s="23">
        <v>43008</v>
      </c>
      <c r="Z21" s="20"/>
      <c r="AA21" s="39"/>
    </row>
    <row r="22" spans="1:27" s="3" customFormat="1" ht="69" x14ac:dyDescent="0.3">
      <c r="A22" s="14" t="s">
        <v>20</v>
      </c>
      <c r="B22" s="45" t="e">
        <f>VLOOKUP($C22,#REF!,6, FALSE)</f>
        <v>#REF!</v>
      </c>
      <c r="C22" s="20" t="s">
        <v>1048</v>
      </c>
      <c r="D22" s="45" t="e">
        <f>VLOOKUP($C22,#REF!,7, FALSE)</f>
        <v>#REF!</v>
      </c>
      <c r="E22" s="44" t="e">
        <f>VLOOKUP($C22,#REF!,9, FALSE)</f>
        <v>#REF!</v>
      </c>
      <c r="F22" s="45" t="e">
        <f>IF(VLOOKUP($C22,#REF!,10, FALSE)="","Unknown",VLOOKUP($C22,#REF!,10, FALSE))</f>
        <v>#REF!</v>
      </c>
      <c r="G22" s="45" t="e">
        <f>IF(VLOOKUP($C22,#REF!,17, FALSE)="","Unknown",VLOOKUP($C22,#REF!,17, FALSE))</f>
        <v>#REF!</v>
      </c>
      <c r="H22" s="44" t="e">
        <f>IF(VLOOKUP($C22,#REF!,31, FALSE)="","",VLOOKUP($C22,#REF!,31, FALSE))</f>
        <v>#REF!</v>
      </c>
      <c r="I22" s="130" t="e">
        <f>IF(VLOOKUP($C22,#REF!,32, FALSE)="",0,VLOOKUP($C22,#REF!,32, FALSE))</f>
        <v>#REF!</v>
      </c>
      <c r="J22" s="45" t="e">
        <f>IF(VLOOKUP($C22,#REF!,65, FALSE)="","Unknown",VLOOKUP($C22,#REF!,65, FALSE))</f>
        <v>#REF!</v>
      </c>
      <c r="K22" s="46" t="e">
        <f>IF(VLOOKUP($C22,#REF!,67, FALSE)="","-",VLOOKUP($C22,#REF!,67, FALSE))</f>
        <v>#REF!</v>
      </c>
      <c r="L22" s="53" t="s">
        <v>1082</v>
      </c>
      <c r="M22" s="14"/>
      <c r="N22" s="136"/>
      <c r="O22" s="14"/>
      <c r="P22" s="14"/>
      <c r="Q22" s="14"/>
      <c r="R22" s="14"/>
      <c r="S22" s="14" t="s">
        <v>908</v>
      </c>
      <c r="T22" s="16" t="s">
        <v>908</v>
      </c>
      <c r="U22" s="113" t="s">
        <v>1083</v>
      </c>
      <c r="V22" s="22" t="s">
        <v>1084</v>
      </c>
      <c r="W22" s="20" t="s">
        <v>20</v>
      </c>
      <c r="X22" s="20" t="s">
        <v>20</v>
      </c>
      <c r="Y22" s="23">
        <v>43167</v>
      </c>
      <c r="Z22" s="20"/>
      <c r="AA22" s="39"/>
    </row>
    <row r="23" spans="1:27" s="3" customFormat="1" ht="69" x14ac:dyDescent="0.3">
      <c r="A23" s="37" t="s">
        <v>20</v>
      </c>
      <c r="B23" s="45" t="e">
        <f>VLOOKUP($C23,#REF!,6, FALSE)</f>
        <v>#REF!</v>
      </c>
      <c r="C23" s="13" t="s">
        <v>189</v>
      </c>
      <c r="D23" s="45" t="e">
        <f>VLOOKUP($C23,#REF!,7, FALSE)</f>
        <v>#REF!</v>
      </c>
      <c r="E23" s="44" t="e">
        <f>VLOOKUP($C23,#REF!,9, FALSE)</f>
        <v>#REF!</v>
      </c>
      <c r="F23" s="45" t="e">
        <f>IF(VLOOKUP($C23,#REF!,10, FALSE)="","Unknown",VLOOKUP($C23,#REF!,10, FALSE))</f>
        <v>#REF!</v>
      </c>
      <c r="G23" s="45" t="e">
        <f>IF(VLOOKUP($C23,#REF!,17, FALSE)="","Unknown",VLOOKUP($C23,#REF!,17, FALSE))</f>
        <v>#REF!</v>
      </c>
      <c r="H23" s="44" t="e">
        <f>IF(VLOOKUP($C23,#REF!,31, FALSE)="","",VLOOKUP($C23,#REF!,31, FALSE))</f>
        <v>#REF!</v>
      </c>
      <c r="I23" s="130" t="e">
        <f>IF(VLOOKUP($C23,#REF!,32, FALSE)="",0,VLOOKUP($C23,#REF!,32, FALSE))</f>
        <v>#REF!</v>
      </c>
      <c r="J23" s="45" t="e">
        <f>IF(VLOOKUP($C23,#REF!,65, FALSE)="","Unknown",VLOOKUP($C23,#REF!,65, FALSE))</f>
        <v>#REF!</v>
      </c>
      <c r="K23" s="46" t="e">
        <f>IF(VLOOKUP($C23,#REF!,67, FALSE)="","-",VLOOKUP($C23,#REF!,67, FALSE))</f>
        <v>#REF!</v>
      </c>
      <c r="L23" s="13" t="s">
        <v>740</v>
      </c>
      <c r="M23" s="14" t="s">
        <v>714</v>
      </c>
      <c r="N23" s="136"/>
      <c r="O23" s="14"/>
      <c r="P23" s="14"/>
      <c r="Q23" s="14"/>
      <c r="R23" s="14"/>
      <c r="S23" s="14"/>
      <c r="T23" s="16"/>
      <c r="U23" s="17" t="s">
        <v>741</v>
      </c>
      <c r="V23" s="18" t="s">
        <v>567</v>
      </c>
      <c r="W23" s="15" t="s">
        <v>20</v>
      </c>
      <c r="X23" s="15" t="s">
        <v>20</v>
      </c>
      <c r="Y23" s="19">
        <v>42423</v>
      </c>
      <c r="Z23" s="15"/>
    </row>
    <row r="24" spans="1:27" s="3" customFormat="1" ht="36.6" x14ac:dyDescent="0.3">
      <c r="A24" s="37" t="s">
        <v>20</v>
      </c>
      <c r="B24" s="45" t="e">
        <f>VLOOKUP($C24,#REF!,6, FALSE)</f>
        <v>#REF!</v>
      </c>
      <c r="C24" s="81" t="s">
        <v>83</v>
      </c>
      <c r="D24" s="45" t="e">
        <f>VLOOKUP($C24,#REF!,7, FALSE)</f>
        <v>#REF!</v>
      </c>
      <c r="E24" s="44" t="e">
        <f>VLOOKUP($C24,#REF!,9, FALSE)</f>
        <v>#REF!</v>
      </c>
      <c r="F24" s="45" t="e">
        <f>IF(VLOOKUP($C24,#REF!,10, FALSE)="","Unknown",VLOOKUP($C24,#REF!,10, FALSE))</f>
        <v>#REF!</v>
      </c>
      <c r="G24" s="45" t="e">
        <f>IF(VLOOKUP($C24,#REF!,17, FALSE)="","Unknown",VLOOKUP($C24,#REF!,17, FALSE))</f>
        <v>#REF!</v>
      </c>
      <c r="H24" s="44" t="e">
        <f>IF(VLOOKUP($C24,#REF!,31, FALSE)="","",VLOOKUP($C24,#REF!,31, FALSE))</f>
        <v>#REF!</v>
      </c>
      <c r="I24" s="130" t="e">
        <f>IF(VLOOKUP($C24,#REF!,32, FALSE)="",0,VLOOKUP($C24,#REF!,32, FALSE))</f>
        <v>#REF!</v>
      </c>
      <c r="J24" s="45" t="e">
        <f>IF(VLOOKUP($C24,#REF!,65, FALSE)="","Unknown",VLOOKUP($C24,#REF!,65, FALSE))</f>
        <v>#REF!</v>
      </c>
      <c r="K24" s="46" t="e">
        <f>IF(VLOOKUP($C24,#REF!,67, FALSE)="","-",VLOOKUP($C24,#REF!,67, FALSE))</f>
        <v>#REF!</v>
      </c>
      <c r="L24" s="54" t="s">
        <v>854</v>
      </c>
      <c r="M24" s="14"/>
      <c r="N24" s="136"/>
      <c r="O24" s="14"/>
      <c r="P24" s="14"/>
      <c r="Q24" s="14"/>
      <c r="R24" s="14"/>
      <c r="S24" s="14"/>
      <c r="T24" s="16" t="s">
        <v>714</v>
      </c>
      <c r="U24" s="21" t="s">
        <v>630</v>
      </c>
      <c r="V24" s="18" t="s">
        <v>524</v>
      </c>
      <c r="W24" s="20" t="s">
        <v>20</v>
      </c>
      <c r="X24" s="20" t="s">
        <v>20</v>
      </c>
      <c r="Y24" s="19">
        <v>42436</v>
      </c>
      <c r="Z24" s="20" t="s">
        <v>1566</v>
      </c>
    </row>
    <row r="25" spans="1:27" s="3" customFormat="1" ht="41.4" x14ac:dyDescent="0.3">
      <c r="A25" s="37" t="s">
        <v>20</v>
      </c>
      <c r="B25" s="45" t="e">
        <f>VLOOKUP($C25,#REF!,6, FALSE)</f>
        <v>#REF!</v>
      </c>
      <c r="C25" s="81" t="s">
        <v>192</v>
      </c>
      <c r="D25" s="45" t="e">
        <f>VLOOKUP($C25,#REF!,7, FALSE)</f>
        <v>#REF!</v>
      </c>
      <c r="E25" s="44" t="e">
        <f>VLOOKUP($C25,#REF!,9, FALSE)</f>
        <v>#REF!</v>
      </c>
      <c r="F25" s="45" t="e">
        <f>IF(VLOOKUP($C25,#REF!,10, FALSE)="","Unknown",VLOOKUP($C25,#REF!,10, FALSE))</f>
        <v>#REF!</v>
      </c>
      <c r="G25" s="45" t="e">
        <f>IF(VLOOKUP($C25,#REF!,17, FALSE)="","Unknown",VLOOKUP($C25,#REF!,17, FALSE))</f>
        <v>#REF!</v>
      </c>
      <c r="H25" s="44" t="e">
        <f>IF(VLOOKUP($C25,#REF!,31, FALSE)="","",VLOOKUP($C25,#REF!,31, FALSE))</f>
        <v>#REF!</v>
      </c>
      <c r="I25" s="130" t="e">
        <f>IF(VLOOKUP($C25,#REF!,32, FALSE)="",0,VLOOKUP($C25,#REF!,32, FALSE))</f>
        <v>#REF!</v>
      </c>
      <c r="J25" s="45" t="e">
        <f>IF(VLOOKUP($C25,#REF!,65, FALSE)="","Unknown",VLOOKUP($C25,#REF!,65, FALSE))</f>
        <v>#REF!</v>
      </c>
      <c r="K25" s="46" t="e">
        <f>IF(VLOOKUP($C25,#REF!,67, FALSE)="","-",VLOOKUP($C25,#REF!,67, FALSE))</f>
        <v>#REF!</v>
      </c>
      <c r="L25" s="54" t="s">
        <v>752</v>
      </c>
      <c r="M25" s="14" t="s">
        <v>714</v>
      </c>
      <c r="N25" s="136"/>
      <c r="O25" s="14"/>
      <c r="P25" s="14"/>
      <c r="Q25" s="14"/>
      <c r="R25" s="14"/>
      <c r="S25" s="14"/>
      <c r="T25" s="16"/>
      <c r="U25" s="26" t="s">
        <v>641</v>
      </c>
      <c r="V25" s="18" t="s">
        <v>567</v>
      </c>
      <c r="W25" s="15" t="s">
        <v>20</v>
      </c>
      <c r="X25" s="15" t="s">
        <v>20</v>
      </c>
      <c r="Y25" s="19">
        <v>42438</v>
      </c>
      <c r="Z25" s="20"/>
    </row>
    <row r="26" spans="1:27" s="3" customFormat="1" ht="41.4" x14ac:dyDescent="0.3">
      <c r="A26" s="37" t="s">
        <v>20</v>
      </c>
      <c r="B26" s="45" t="e">
        <f>VLOOKUP($C26,#REF!,6, FALSE)</f>
        <v>#REF!</v>
      </c>
      <c r="C26" s="13" t="s">
        <v>226</v>
      </c>
      <c r="D26" s="45" t="e">
        <f>VLOOKUP($C26,#REF!,7, FALSE)</f>
        <v>#REF!</v>
      </c>
      <c r="E26" s="44" t="e">
        <f>VLOOKUP($C26,#REF!,9, FALSE)</f>
        <v>#REF!</v>
      </c>
      <c r="F26" s="45" t="e">
        <f>IF(VLOOKUP($C26,#REF!,10, FALSE)="","Unknown",VLOOKUP($C26,#REF!,10, FALSE))</f>
        <v>#REF!</v>
      </c>
      <c r="G26" s="45" t="e">
        <f>IF(VLOOKUP($C26,#REF!,17, FALSE)="","Unknown",VLOOKUP($C26,#REF!,17, FALSE))</f>
        <v>#REF!</v>
      </c>
      <c r="H26" s="44" t="e">
        <f>IF(VLOOKUP($C26,#REF!,31, FALSE)="","",VLOOKUP($C26,#REF!,31, FALSE))</f>
        <v>#REF!</v>
      </c>
      <c r="I26" s="130" t="e">
        <f>IF(VLOOKUP($C26,#REF!,32, FALSE)="",0,VLOOKUP($C26,#REF!,32, FALSE))</f>
        <v>#REF!</v>
      </c>
      <c r="J26" s="45" t="e">
        <f>IF(VLOOKUP($C26,#REF!,65, FALSE)="","Unknown",VLOOKUP($C26,#REF!,65, FALSE))</f>
        <v>#REF!</v>
      </c>
      <c r="K26" s="46" t="e">
        <f>IF(VLOOKUP($C26,#REF!,67, FALSE)="","-",VLOOKUP($C26,#REF!,67, FALSE))</f>
        <v>#REF!</v>
      </c>
      <c r="L26" s="54" t="s">
        <v>756</v>
      </c>
      <c r="M26" s="14"/>
      <c r="N26" s="136"/>
      <c r="O26" s="14"/>
      <c r="P26" s="14"/>
      <c r="Q26" s="14"/>
      <c r="R26" s="14" t="s">
        <v>714</v>
      </c>
      <c r="S26" s="14"/>
      <c r="T26" s="16" t="s">
        <v>714</v>
      </c>
      <c r="U26" s="21" t="s">
        <v>653</v>
      </c>
      <c r="V26" s="22" t="s">
        <v>526</v>
      </c>
      <c r="W26" s="20" t="s">
        <v>20</v>
      </c>
      <c r="X26" s="20" t="s">
        <v>20</v>
      </c>
      <c r="Y26" s="19">
        <v>42506</v>
      </c>
      <c r="Z26" s="20"/>
    </row>
    <row r="27" spans="1:27" s="3" customFormat="1" ht="84" x14ac:dyDescent="0.3">
      <c r="A27" s="37" t="s">
        <v>20</v>
      </c>
      <c r="B27" s="45" t="e">
        <f>VLOOKUP($C27,#REF!,6, FALSE)</f>
        <v>#REF!</v>
      </c>
      <c r="C27" s="13" t="s">
        <v>450</v>
      </c>
      <c r="D27" s="45" t="e">
        <f>VLOOKUP($C27,#REF!,7, FALSE)</f>
        <v>#REF!</v>
      </c>
      <c r="E27" s="44" t="e">
        <f>VLOOKUP($C27,#REF!,9, FALSE)</f>
        <v>#REF!</v>
      </c>
      <c r="F27" s="45" t="e">
        <f>IF(VLOOKUP($C27,#REF!,10, FALSE)="","Unknown",VLOOKUP($C27,#REF!,10, FALSE))</f>
        <v>#REF!</v>
      </c>
      <c r="G27" s="45" t="e">
        <f>IF(VLOOKUP($C27,#REF!,17, FALSE)="","Unknown",VLOOKUP($C27,#REF!,17, FALSE))</f>
        <v>#REF!</v>
      </c>
      <c r="H27" s="44" t="e">
        <f>IF(VLOOKUP($C27,#REF!,31, FALSE)="","",VLOOKUP($C27,#REF!,31, FALSE))</f>
        <v>#REF!</v>
      </c>
      <c r="I27" s="130" t="e">
        <f>IF(VLOOKUP($C27,#REF!,32, FALSE)="",0,VLOOKUP($C27,#REF!,32, FALSE))</f>
        <v>#REF!</v>
      </c>
      <c r="J27" s="45" t="e">
        <f>IF(VLOOKUP($C27,#REF!,65, FALSE)="","Unknown",VLOOKUP($C27,#REF!,65, FALSE))</f>
        <v>#REF!</v>
      </c>
      <c r="K27" s="46" t="e">
        <f>IF(VLOOKUP($C27,#REF!,67, FALSE)="","-",VLOOKUP($C27,#REF!,67, FALSE))</f>
        <v>#REF!</v>
      </c>
      <c r="L27" s="13" t="s">
        <v>834</v>
      </c>
      <c r="M27" s="14"/>
      <c r="N27" s="136" t="s">
        <v>714</v>
      </c>
      <c r="O27" s="14"/>
      <c r="P27" s="14" t="s">
        <v>714</v>
      </c>
      <c r="Q27" s="14"/>
      <c r="R27" s="14"/>
      <c r="S27" s="14"/>
      <c r="T27" s="16" t="s">
        <v>714</v>
      </c>
      <c r="U27" s="17" t="s">
        <v>485</v>
      </c>
      <c r="V27" s="18" t="s">
        <v>523</v>
      </c>
      <c r="W27" s="15" t="s">
        <v>20</v>
      </c>
      <c r="X27" s="15" t="s">
        <v>20</v>
      </c>
      <c r="Y27" s="19">
        <v>42423</v>
      </c>
      <c r="Z27" s="15"/>
    </row>
    <row r="28" spans="1:27" s="3" customFormat="1" ht="13.8" x14ac:dyDescent="0.3">
      <c r="A28" s="14" t="s">
        <v>21</v>
      </c>
      <c r="B28" s="49" t="e">
        <f>VLOOKUP($C28,#REF!,6, FALSE)</f>
        <v>#REF!</v>
      </c>
      <c r="C28" s="140" t="s">
        <v>1354</v>
      </c>
      <c r="D28" s="49" t="e">
        <f>VLOOKUP($C28,#REF!,7, FALSE)</f>
        <v>#REF!</v>
      </c>
      <c r="E28" s="48" t="e">
        <f>VLOOKUP($C28,#REF!,9, FALSE)</f>
        <v>#REF!</v>
      </c>
      <c r="F28" s="49" t="e">
        <f>IF(VLOOKUP($C28,#REF!,10, FALSE)="","Unknown",VLOOKUP($C28,#REF!,10, FALSE))</f>
        <v>#REF!</v>
      </c>
      <c r="G28" s="49" t="e">
        <f>IF(VLOOKUP($C28,#REF!,17, FALSE)="","Unknown",VLOOKUP($C28,#REF!,17, FALSE))</f>
        <v>#REF!</v>
      </c>
      <c r="H28" s="48" t="e">
        <f>IF(VLOOKUP($C28,#REF!,31, FALSE)="","",VLOOKUP($C28,#REF!,31, FALSE))</f>
        <v>#REF!</v>
      </c>
      <c r="I28" s="132" t="e">
        <f>IF(VLOOKUP($C28,#REF!,32, FALSE)="",0,VLOOKUP($C28,#REF!,32, FALSE))</f>
        <v>#REF!</v>
      </c>
      <c r="J28" s="49" t="e">
        <f>IF(VLOOKUP($C28,#REF!,65, FALSE)="","Unknown",VLOOKUP($C28,#REF!,65, FALSE))</f>
        <v>#REF!</v>
      </c>
      <c r="K28" s="50" t="e">
        <f>IF(VLOOKUP($C28,#REF!,67, FALSE)="","-",VLOOKUP($C28,#REF!,67, FALSE))</f>
        <v>#REF!</v>
      </c>
      <c r="L28" s="53" t="s">
        <v>966</v>
      </c>
      <c r="M28" s="14"/>
      <c r="N28" s="136"/>
      <c r="O28" s="14"/>
      <c r="P28" s="14"/>
      <c r="Q28" s="14"/>
      <c r="R28" s="14"/>
      <c r="S28" s="14"/>
      <c r="T28" s="16"/>
      <c r="U28" s="35"/>
      <c r="V28" s="22"/>
      <c r="W28" s="20"/>
      <c r="X28" s="20"/>
      <c r="Y28" s="23"/>
      <c r="Z28" s="20"/>
      <c r="AA28" s="39"/>
    </row>
    <row r="29" spans="1:27" s="3" customFormat="1" ht="66.599999999999994" x14ac:dyDescent="0.3">
      <c r="A29" s="122" t="s">
        <v>1440</v>
      </c>
      <c r="B29" s="49" t="e">
        <f>VLOOKUP($C29,#REF!,6, FALSE)</f>
        <v>#REF!</v>
      </c>
      <c r="C29" s="140" t="s">
        <v>1347</v>
      </c>
      <c r="D29" s="49" t="e">
        <f>VLOOKUP($C29,#REF!,7, FALSE)</f>
        <v>#REF!</v>
      </c>
      <c r="E29" s="48" t="e">
        <f>VLOOKUP($C29,#REF!,9, FALSE)</f>
        <v>#REF!</v>
      </c>
      <c r="F29" s="49" t="e">
        <f>IF(VLOOKUP($C29,#REF!,10, FALSE)="","Unknown",VLOOKUP($C29,#REF!,10, FALSE))</f>
        <v>#REF!</v>
      </c>
      <c r="G29" s="49" t="e">
        <f>IF(VLOOKUP($C29,#REF!,17, FALSE)="","Unknown",VLOOKUP($C29,#REF!,17, FALSE))</f>
        <v>#REF!</v>
      </c>
      <c r="H29" s="48" t="e">
        <f>IF(VLOOKUP($C29,#REF!,31, FALSE)="","",VLOOKUP($C29,#REF!,31, FALSE))</f>
        <v>#REF!</v>
      </c>
      <c r="I29" s="132" t="e">
        <f>IF(VLOOKUP($C29,#REF!,32, FALSE)="",0,VLOOKUP($C29,#REF!,32, FALSE))</f>
        <v>#REF!</v>
      </c>
      <c r="J29" s="49" t="e">
        <f>IF(VLOOKUP($C29,#REF!,65, FALSE)="","Unknown",VLOOKUP($C29,#REF!,65, FALSE))</f>
        <v>#REF!</v>
      </c>
      <c r="K29" s="50" t="e">
        <f>IF(VLOOKUP($C29,#REF!,67, FALSE)="","-",VLOOKUP($C29,#REF!,67, FALSE))</f>
        <v>#REF!</v>
      </c>
      <c r="L29" s="53" t="s">
        <v>1444</v>
      </c>
      <c r="M29" s="14"/>
      <c r="N29" s="136"/>
      <c r="O29" s="14"/>
      <c r="P29" s="14"/>
      <c r="Q29" s="14"/>
      <c r="R29" s="14" t="s">
        <v>714</v>
      </c>
      <c r="S29" s="14"/>
      <c r="T29" s="16"/>
      <c r="U29" s="35" t="s">
        <v>1443</v>
      </c>
      <c r="V29" s="22" t="s">
        <v>1561</v>
      </c>
      <c r="W29" s="20" t="s">
        <v>20</v>
      </c>
      <c r="X29" s="20" t="s">
        <v>20</v>
      </c>
      <c r="Y29" s="23">
        <v>44105</v>
      </c>
      <c r="Z29" s="20"/>
      <c r="AA29" s="39"/>
    </row>
    <row r="30" spans="1:27" s="3" customFormat="1" ht="41.4" x14ac:dyDescent="0.3">
      <c r="A30" s="37" t="s">
        <v>20</v>
      </c>
      <c r="B30" s="45" t="e">
        <f>VLOOKUP($C30,#REF!,6, FALSE)</f>
        <v>#REF!</v>
      </c>
      <c r="C30" s="13" t="s">
        <v>401</v>
      </c>
      <c r="D30" s="45" t="e">
        <f>VLOOKUP($C30,#REF!,7, FALSE)</f>
        <v>#REF!</v>
      </c>
      <c r="E30" s="44" t="e">
        <f>VLOOKUP($C30,#REF!,9, FALSE)</f>
        <v>#REF!</v>
      </c>
      <c r="F30" s="45" t="e">
        <f>IF(VLOOKUP($C30,#REF!,10, FALSE)="","Unknown",VLOOKUP($C30,#REF!,10, FALSE))</f>
        <v>#REF!</v>
      </c>
      <c r="G30" s="45" t="e">
        <f>IF(VLOOKUP($C30,#REF!,17, FALSE)="","Unknown",VLOOKUP($C30,#REF!,17, FALSE))</f>
        <v>#REF!</v>
      </c>
      <c r="H30" s="44" t="e">
        <f>IF(VLOOKUP($C30,#REF!,31, FALSE)="","",VLOOKUP($C30,#REF!,31, FALSE))</f>
        <v>#REF!</v>
      </c>
      <c r="I30" s="130" t="e">
        <f>IF(VLOOKUP($C30,#REF!,32, FALSE)="",0,VLOOKUP($C30,#REF!,32, FALSE))</f>
        <v>#REF!</v>
      </c>
      <c r="J30" s="45" t="e">
        <f>IF(VLOOKUP($C30,#REF!,65, FALSE)="","Unknown",VLOOKUP($C30,#REF!,65, FALSE))</f>
        <v>#REF!</v>
      </c>
      <c r="K30" s="46" t="e">
        <f>IF(VLOOKUP($C30,#REF!,67, FALSE)="","-",VLOOKUP($C30,#REF!,67, FALSE))</f>
        <v>#REF!</v>
      </c>
      <c r="L30" s="56" t="s">
        <v>1112</v>
      </c>
      <c r="M30" s="14" t="s">
        <v>714</v>
      </c>
      <c r="N30" s="136"/>
      <c r="O30" s="14"/>
      <c r="P30" s="14"/>
      <c r="Q30" s="14"/>
      <c r="R30" s="14"/>
      <c r="S30" s="14"/>
      <c r="T30" s="16"/>
      <c r="U30" s="21" t="s">
        <v>599</v>
      </c>
      <c r="V30" s="18" t="s">
        <v>524</v>
      </c>
      <c r="W30" s="20" t="s">
        <v>20</v>
      </c>
      <c r="X30" s="20" t="s">
        <v>20</v>
      </c>
      <c r="Y30" s="19">
        <v>42425</v>
      </c>
      <c r="Z30" s="20" t="s">
        <v>600</v>
      </c>
    </row>
    <row r="31" spans="1:27" s="3" customFormat="1" ht="41.4" x14ac:dyDescent="0.3">
      <c r="A31" s="37" t="s">
        <v>20</v>
      </c>
      <c r="B31" s="45" t="e">
        <f>VLOOKUP($C31,#REF!,6, FALSE)</f>
        <v>#REF!</v>
      </c>
      <c r="C31" s="81" t="s">
        <v>388</v>
      </c>
      <c r="D31" s="45" t="e">
        <f>VLOOKUP($C31,#REF!,7, FALSE)</f>
        <v>#REF!</v>
      </c>
      <c r="E31" s="44" t="e">
        <f>VLOOKUP($C31,#REF!,9, FALSE)</f>
        <v>#REF!</v>
      </c>
      <c r="F31" s="45" t="e">
        <f>IF(VLOOKUP($C31,#REF!,10, FALSE)="","Unknown",VLOOKUP($C31,#REF!,10, FALSE))</f>
        <v>#REF!</v>
      </c>
      <c r="G31" s="45" t="e">
        <f>IF(VLOOKUP($C31,#REF!,17, FALSE)="","Unknown",VLOOKUP($C31,#REF!,17, FALSE))</f>
        <v>#REF!</v>
      </c>
      <c r="H31" s="44" t="e">
        <f>IF(VLOOKUP($C31,#REF!,31, FALSE)="","",VLOOKUP($C31,#REF!,31, FALSE))</f>
        <v>#REF!</v>
      </c>
      <c r="I31" s="130" t="e">
        <f>IF(VLOOKUP($C31,#REF!,32, FALSE)="",0,VLOOKUP($C31,#REF!,32, FALSE))</f>
        <v>#REF!</v>
      </c>
      <c r="J31" s="45" t="e">
        <f>IF(VLOOKUP($C31,#REF!,65, FALSE)="","Unknown",VLOOKUP($C31,#REF!,65, FALSE))</f>
        <v>#REF!</v>
      </c>
      <c r="K31" s="46" t="e">
        <f>IF(VLOOKUP($C31,#REF!,67, FALSE)="","-",VLOOKUP($C31,#REF!,67, FALSE))</f>
        <v>#REF!</v>
      </c>
      <c r="L31" s="56" t="s">
        <v>1111</v>
      </c>
      <c r="M31" s="14" t="s">
        <v>714</v>
      </c>
      <c r="N31" s="136"/>
      <c r="O31" s="14"/>
      <c r="P31" s="14"/>
      <c r="Q31" s="14"/>
      <c r="R31" s="14"/>
      <c r="S31" s="14"/>
      <c r="T31" s="16"/>
      <c r="U31" s="24" t="s">
        <v>565</v>
      </c>
      <c r="V31" s="18" t="s">
        <v>524</v>
      </c>
      <c r="W31" s="15" t="s">
        <v>20</v>
      </c>
      <c r="X31" s="15" t="s">
        <v>20</v>
      </c>
      <c r="Y31" s="19">
        <v>42423</v>
      </c>
      <c r="Z31" s="20"/>
    </row>
    <row r="32" spans="1:27" s="188" customFormat="1" ht="96.6" x14ac:dyDescent="0.3">
      <c r="A32" s="173" t="s">
        <v>1624</v>
      </c>
      <c r="B32" s="174" t="e">
        <f>VLOOKUP($C32,#REF!,6, FALSE)</f>
        <v>#REF!</v>
      </c>
      <c r="C32" s="175" t="s">
        <v>191</v>
      </c>
      <c r="D32" s="176" t="e">
        <f>VLOOKUP($C32,#REF!,7, FALSE)</f>
        <v>#REF!</v>
      </c>
      <c r="E32" s="177" t="e">
        <f>VLOOKUP($C32,#REF!,9, FALSE)</f>
        <v>#REF!</v>
      </c>
      <c r="F32" s="176" t="e">
        <f>IF(VLOOKUP($C32,#REF!,10, FALSE)="","Unknown",VLOOKUP($C32,#REF!,10, FALSE))</f>
        <v>#REF!</v>
      </c>
      <c r="G32" s="176" t="e">
        <f>IF(VLOOKUP($C32,#REF!,17, FALSE)="","Unknown",VLOOKUP($C32,#REF!,17, FALSE))</f>
        <v>#REF!</v>
      </c>
      <c r="H32" s="177" t="e">
        <f>IF(VLOOKUP($C32,#REF!,31, FALSE)="","",VLOOKUP($C32,#REF!,31, FALSE))</f>
        <v>#REF!</v>
      </c>
      <c r="I32" s="178" t="e">
        <f>IF(VLOOKUP($C32,#REF!,32, FALSE)="",0,VLOOKUP($C32,#REF!,32, FALSE))</f>
        <v>#REF!</v>
      </c>
      <c r="J32" s="176" t="e">
        <f>IF(VLOOKUP($C32,#REF!,65, FALSE)="","Unknown",VLOOKUP($C32,#REF!,65, FALSE))</f>
        <v>#REF!</v>
      </c>
      <c r="K32" s="179" t="e">
        <f>IF(VLOOKUP($C32,#REF!,67, FALSE)="","-",VLOOKUP($C32,#REF!,67, FALSE))</f>
        <v>#REF!</v>
      </c>
      <c r="L32" s="180" t="s">
        <v>785</v>
      </c>
      <c r="M32" s="181"/>
      <c r="N32" s="182"/>
      <c r="O32" s="181"/>
      <c r="P32" s="181"/>
      <c r="Q32" s="181"/>
      <c r="R32" s="181" t="s">
        <v>714</v>
      </c>
      <c r="S32" s="181"/>
      <c r="T32" s="183" t="s">
        <v>908</v>
      </c>
      <c r="U32" s="184" t="s">
        <v>786</v>
      </c>
      <c r="V32" s="185" t="s">
        <v>567</v>
      </c>
      <c r="W32" s="186" t="s">
        <v>20</v>
      </c>
      <c r="X32" s="186" t="s">
        <v>20</v>
      </c>
      <c r="Y32" s="187"/>
      <c r="Z32" s="186" t="s">
        <v>1724</v>
      </c>
    </row>
    <row r="33" spans="1:27" s="3" customFormat="1" ht="110.4" x14ac:dyDescent="0.3">
      <c r="A33" s="37" t="s">
        <v>20</v>
      </c>
      <c r="B33" s="45" t="e">
        <f>VLOOKUP($C33,#REF!,6, FALSE)</f>
        <v>#REF!</v>
      </c>
      <c r="C33" s="13" t="s">
        <v>454</v>
      </c>
      <c r="D33" s="45" t="e">
        <f>VLOOKUP($C33,#REF!,7, FALSE)</f>
        <v>#REF!</v>
      </c>
      <c r="E33" s="44" t="e">
        <f>VLOOKUP($C33,#REF!,9, FALSE)</f>
        <v>#REF!</v>
      </c>
      <c r="F33" s="45" t="e">
        <f>IF(VLOOKUP($C33,#REF!,10, FALSE)="","Unknown",VLOOKUP($C33,#REF!,10, FALSE))</f>
        <v>#REF!</v>
      </c>
      <c r="G33" s="45" t="e">
        <f>IF(VLOOKUP($C33,#REF!,17, FALSE)="","Unknown",VLOOKUP($C33,#REF!,17, FALSE))</f>
        <v>#REF!</v>
      </c>
      <c r="H33" s="44" t="e">
        <f>IF(VLOOKUP($C33,#REF!,31, FALSE)="","",VLOOKUP($C33,#REF!,31, FALSE))</f>
        <v>#REF!</v>
      </c>
      <c r="I33" s="130" t="e">
        <f>IF(VLOOKUP($C33,#REF!,32, FALSE)="",0,VLOOKUP($C33,#REF!,32, FALSE))</f>
        <v>#REF!</v>
      </c>
      <c r="J33" s="45" t="e">
        <f>IF(VLOOKUP($C33,#REF!,65, FALSE)="","Unknown",VLOOKUP($C33,#REF!,65, FALSE))</f>
        <v>#REF!</v>
      </c>
      <c r="K33" s="46" t="e">
        <f>IF(VLOOKUP($C33,#REF!,67, FALSE)="","-",VLOOKUP($C33,#REF!,67, FALSE))</f>
        <v>#REF!</v>
      </c>
      <c r="L33" s="53" t="s">
        <v>1569</v>
      </c>
      <c r="M33" s="14" t="s">
        <v>714</v>
      </c>
      <c r="N33" s="136"/>
      <c r="O33" s="14"/>
      <c r="P33" s="14"/>
      <c r="Q33" s="14"/>
      <c r="R33" s="14" t="s">
        <v>714</v>
      </c>
      <c r="S33" s="14"/>
      <c r="T33" s="16" t="s">
        <v>714</v>
      </c>
      <c r="U33" s="35" t="s">
        <v>807</v>
      </c>
      <c r="V33" s="22" t="s">
        <v>526</v>
      </c>
      <c r="W33" s="20" t="s">
        <v>20</v>
      </c>
      <c r="X33" s="20" t="s">
        <v>20</v>
      </c>
      <c r="Y33" s="19"/>
      <c r="Z33" s="20"/>
    </row>
    <row r="34" spans="1:27" s="3" customFormat="1" ht="36" x14ac:dyDescent="0.3">
      <c r="A34" s="37" t="s">
        <v>20</v>
      </c>
      <c r="B34" s="45" t="e">
        <f>VLOOKUP($C34,#REF!,6, FALSE)</f>
        <v>#REF!</v>
      </c>
      <c r="C34" s="13" t="s">
        <v>95</v>
      </c>
      <c r="D34" s="45" t="e">
        <f>VLOOKUP($C34,#REF!,7, FALSE)</f>
        <v>#REF!</v>
      </c>
      <c r="E34" s="44" t="e">
        <f>VLOOKUP($C34,#REF!,9, FALSE)</f>
        <v>#REF!</v>
      </c>
      <c r="F34" s="45" t="e">
        <f>IF(VLOOKUP($C34,#REF!,10, FALSE)="","Unknown",VLOOKUP($C34,#REF!,10, FALSE))</f>
        <v>#REF!</v>
      </c>
      <c r="G34" s="45" t="e">
        <f>IF(VLOOKUP($C34,#REF!,17, FALSE)="","Unknown",VLOOKUP($C34,#REF!,17, FALSE))</f>
        <v>#REF!</v>
      </c>
      <c r="H34" s="44" t="e">
        <f>IF(VLOOKUP($C34,#REF!,31, FALSE)="","",VLOOKUP($C34,#REF!,31, FALSE))</f>
        <v>#REF!</v>
      </c>
      <c r="I34" s="130" t="e">
        <f>IF(VLOOKUP($C34,#REF!,32, FALSE)="",0,VLOOKUP($C34,#REF!,32, FALSE))</f>
        <v>#REF!</v>
      </c>
      <c r="J34" s="45" t="e">
        <f>IF(VLOOKUP($C34,#REF!,65, FALSE)="","Unknown",VLOOKUP($C34,#REF!,65, FALSE))</f>
        <v>#REF!</v>
      </c>
      <c r="K34" s="46" t="e">
        <f>IF(VLOOKUP($C34,#REF!,67, FALSE)="","-",VLOOKUP($C34,#REF!,67, FALSE))</f>
        <v>#REF!</v>
      </c>
      <c r="L34" s="13" t="s">
        <v>461</v>
      </c>
      <c r="M34" s="14" t="s">
        <v>714</v>
      </c>
      <c r="N34" s="136"/>
      <c r="O34" s="14"/>
      <c r="P34" s="14"/>
      <c r="Q34" s="14"/>
      <c r="R34" s="14"/>
      <c r="S34" s="14"/>
      <c r="T34" s="16"/>
      <c r="U34" s="25" t="s">
        <v>737</v>
      </c>
      <c r="V34" s="18" t="s">
        <v>567</v>
      </c>
      <c r="W34" s="15" t="s">
        <v>20</v>
      </c>
      <c r="X34" s="15" t="s">
        <v>20</v>
      </c>
      <c r="Y34" s="19">
        <v>42423</v>
      </c>
      <c r="Z34" s="15"/>
    </row>
    <row r="35" spans="1:27" s="3" customFormat="1" ht="69" x14ac:dyDescent="0.3">
      <c r="A35" s="14" t="s">
        <v>20</v>
      </c>
      <c r="B35" s="45" t="e">
        <f>VLOOKUP($C35,#REF!,6, FALSE)</f>
        <v>#REF!</v>
      </c>
      <c r="C35" s="20" t="s">
        <v>1092</v>
      </c>
      <c r="D35" s="45" t="e">
        <f>VLOOKUP($C35,#REF!,7, FALSE)</f>
        <v>#REF!</v>
      </c>
      <c r="E35" s="44" t="e">
        <f>VLOOKUP($C35,#REF!,9, FALSE)</f>
        <v>#REF!</v>
      </c>
      <c r="F35" s="45" t="e">
        <f>IF(VLOOKUP($C35,#REF!,10, FALSE)="","Unknown",VLOOKUP($C35,#REF!,10, FALSE))</f>
        <v>#REF!</v>
      </c>
      <c r="G35" s="45" t="e">
        <f>IF(VLOOKUP($C35,#REF!,17, FALSE)="","Unknown",VLOOKUP($C35,#REF!,17, FALSE))</f>
        <v>#REF!</v>
      </c>
      <c r="H35" s="44" t="e">
        <f>IF(VLOOKUP($C35,#REF!,31, FALSE)="","",VLOOKUP($C35,#REF!,31, FALSE))</f>
        <v>#REF!</v>
      </c>
      <c r="I35" s="130" t="e">
        <f>IF(VLOOKUP($C35,#REF!,32, FALSE)="",0,VLOOKUP($C35,#REF!,32, FALSE))</f>
        <v>#REF!</v>
      </c>
      <c r="J35" s="45" t="e">
        <f>IF(VLOOKUP($C35,#REF!,65, FALSE)="","Unknown",VLOOKUP($C35,#REF!,65, FALSE))</f>
        <v>#REF!</v>
      </c>
      <c r="K35" s="46" t="e">
        <f>IF(VLOOKUP($C35,#REF!,67, FALSE)="","-",VLOOKUP($C35,#REF!,67, FALSE))</f>
        <v>#REF!</v>
      </c>
      <c r="L35" s="53" t="s">
        <v>1094</v>
      </c>
      <c r="M35" s="14" t="s">
        <v>908</v>
      </c>
      <c r="N35" s="136"/>
      <c r="O35" s="14"/>
      <c r="P35" s="14"/>
      <c r="Q35" s="14"/>
      <c r="R35" s="14"/>
      <c r="S35" s="14" t="s">
        <v>908</v>
      </c>
      <c r="T35" s="16" t="s">
        <v>714</v>
      </c>
      <c r="U35" s="113" t="s">
        <v>1093</v>
      </c>
      <c r="V35" s="18" t="s">
        <v>524</v>
      </c>
      <c r="W35" s="20" t="s">
        <v>20</v>
      </c>
      <c r="X35" s="20" t="s">
        <v>20</v>
      </c>
      <c r="Y35" s="23">
        <v>43190</v>
      </c>
      <c r="Z35" s="20"/>
      <c r="AA35" s="39"/>
    </row>
    <row r="36" spans="1:27" s="3" customFormat="1" ht="55.2" x14ac:dyDescent="0.3">
      <c r="A36" s="37" t="s">
        <v>20</v>
      </c>
      <c r="B36" s="45" t="e">
        <f>VLOOKUP($C36,#REF!,6, FALSE)</f>
        <v>#REF!</v>
      </c>
      <c r="C36" s="20" t="s">
        <v>426</v>
      </c>
      <c r="D36" s="45" t="e">
        <f>VLOOKUP($C36,#REF!,7, FALSE)</f>
        <v>#REF!</v>
      </c>
      <c r="E36" s="44" t="e">
        <f>VLOOKUP($C36,#REF!,9, FALSE)</f>
        <v>#REF!</v>
      </c>
      <c r="F36" s="45" t="e">
        <f>IF(VLOOKUP($C36,#REF!,10, FALSE)="","Unknown",VLOOKUP($C36,#REF!,10, FALSE))</f>
        <v>#REF!</v>
      </c>
      <c r="G36" s="45" t="e">
        <f>IF(VLOOKUP($C36,#REF!,17, FALSE)="","Unknown",VLOOKUP($C36,#REF!,17, FALSE))</f>
        <v>#REF!</v>
      </c>
      <c r="H36" s="44" t="e">
        <f>IF(VLOOKUP($C36,#REF!,31, FALSE)="","",VLOOKUP($C36,#REF!,31, FALSE))</f>
        <v>#REF!</v>
      </c>
      <c r="I36" s="130" t="e">
        <f>IF(VLOOKUP($C36,#REF!,32, FALSE)="",0,VLOOKUP($C36,#REF!,32, FALSE))</f>
        <v>#REF!</v>
      </c>
      <c r="J36" s="45" t="e">
        <f>IF(VLOOKUP($C36,#REF!,65, FALSE)="","Unknown",VLOOKUP($C36,#REF!,65, FALSE))</f>
        <v>#REF!</v>
      </c>
      <c r="K36" s="46" t="e">
        <f>IF(VLOOKUP($C36,#REF!,67, FALSE)="","-",VLOOKUP($C36,#REF!,67, FALSE))</f>
        <v>#REF!</v>
      </c>
      <c r="L36" s="53" t="s">
        <v>666</v>
      </c>
      <c r="M36" s="14" t="s">
        <v>714</v>
      </c>
      <c r="N36" s="136"/>
      <c r="O36" s="14"/>
      <c r="P36" s="14"/>
      <c r="Q36" s="14"/>
      <c r="R36" s="14"/>
      <c r="S36" s="14"/>
      <c r="T36" s="16"/>
      <c r="U36" s="24" t="s">
        <v>667</v>
      </c>
      <c r="V36" s="18" t="s">
        <v>524</v>
      </c>
      <c r="W36" s="20" t="s">
        <v>20</v>
      </c>
      <c r="X36" s="20" t="s">
        <v>20</v>
      </c>
      <c r="Y36" s="23">
        <v>42460</v>
      </c>
      <c r="Z36" s="20"/>
    </row>
    <row r="37" spans="1:27" s="3" customFormat="1" ht="69" x14ac:dyDescent="0.3">
      <c r="A37" s="37" t="s">
        <v>20</v>
      </c>
      <c r="B37" s="45" t="e">
        <f>VLOOKUP($C37,#REF!,6, FALSE)</f>
        <v>#REF!</v>
      </c>
      <c r="C37" s="147" t="s">
        <v>97</v>
      </c>
      <c r="D37" s="45" t="e">
        <f>VLOOKUP($C37,#REF!,7, FALSE)</f>
        <v>#REF!</v>
      </c>
      <c r="E37" s="44" t="e">
        <f>VLOOKUP($C37,#REF!,9, FALSE)</f>
        <v>#REF!</v>
      </c>
      <c r="F37" s="45" t="e">
        <f>IF(VLOOKUP($C37,#REF!,10, FALSE)="","Unknown",VLOOKUP($C37,#REF!,10, FALSE))</f>
        <v>#REF!</v>
      </c>
      <c r="G37" s="45" t="e">
        <f>IF(VLOOKUP($C37,#REF!,17, FALSE)="","Unknown",VLOOKUP($C37,#REF!,17, FALSE))</f>
        <v>#REF!</v>
      </c>
      <c r="H37" s="44" t="e">
        <f>IF(VLOOKUP($C37,#REF!,31, FALSE)="","",VLOOKUP($C37,#REF!,31, FALSE))</f>
        <v>#REF!</v>
      </c>
      <c r="I37" s="130" t="e">
        <f>IF(VLOOKUP($C37,#REF!,32, FALSE)="",0,VLOOKUP($C37,#REF!,32, FALSE))</f>
        <v>#REF!</v>
      </c>
      <c r="J37" s="45" t="e">
        <f>IF(VLOOKUP($C37,#REF!,65, FALSE)="","Unknown",VLOOKUP($C37,#REF!,65, FALSE))</f>
        <v>#REF!</v>
      </c>
      <c r="K37" s="46" t="e">
        <f>IF(VLOOKUP($C37,#REF!,67, FALSE)="","-",VLOOKUP($C37,#REF!,67, FALSE))</f>
        <v>#REF!</v>
      </c>
      <c r="L37" s="13" t="s">
        <v>734</v>
      </c>
      <c r="M37" s="14" t="s">
        <v>714</v>
      </c>
      <c r="N37" s="136" t="s">
        <v>714</v>
      </c>
      <c r="O37" s="14"/>
      <c r="P37" s="14"/>
      <c r="Q37" s="14" t="s">
        <v>714</v>
      </c>
      <c r="R37" s="14" t="s">
        <v>714</v>
      </c>
      <c r="S37" s="14"/>
      <c r="T37" s="16"/>
      <c r="U37" s="17" t="s">
        <v>735</v>
      </c>
      <c r="V37" s="18" t="s">
        <v>567</v>
      </c>
      <c r="W37" s="15" t="s">
        <v>20</v>
      </c>
      <c r="X37" s="15" t="s">
        <v>20</v>
      </c>
      <c r="Y37" s="19">
        <v>42423</v>
      </c>
      <c r="Z37" s="15"/>
    </row>
    <row r="38" spans="1:27" s="3" customFormat="1" ht="27.6" x14ac:dyDescent="0.3">
      <c r="A38" s="14" t="s">
        <v>20</v>
      </c>
      <c r="B38" s="45" t="e">
        <f>VLOOKUP($C38,#REF!,6, FALSE)</f>
        <v>#REF!</v>
      </c>
      <c r="C38" s="20" t="s">
        <v>911</v>
      </c>
      <c r="D38" s="45" t="e">
        <f>VLOOKUP($C38,#REF!,7, FALSE)</f>
        <v>#REF!</v>
      </c>
      <c r="E38" s="44" t="e">
        <f>VLOOKUP($C38,#REF!,9, FALSE)</f>
        <v>#REF!</v>
      </c>
      <c r="F38" s="45" t="e">
        <f>IF(VLOOKUP($C38,#REF!,10, FALSE)="","Unknown",VLOOKUP($C38,#REF!,10, FALSE))</f>
        <v>#REF!</v>
      </c>
      <c r="G38" s="45" t="e">
        <f>IF(VLOOKUP($C38,#REF!,17, FALSE)="","Unknown",VLOOKUP($C38,#REF!,17, FALSE))</f>
        <v>#REF!</v>
      </c>
      <c r="H38" s="44" t="e">
        <f>IF(VLOOKUP($C38,#REF!,31, FALSE)="","",VLOOKUP($C38,#REF!,31, FALSE))</f>
        <v>#REF!</v>
      </c>
      <c r="I38" s="130" t="e">
        <f>IF(VLOOKUP($C38,#REF!,32, FALSE)="",0,VLOOKUP($C38,#REF!,32, FALSE))</f>
        <v>#REF!</v>
      </c>
      <c r="J38" s="45" t="e">
        <f>IF(VLOOKUP($C38,#REF!,65, FALSE)="","Unknown",VLOOKUP($C38,#REF!,65, FALSE))</f>
        <v>#REF!</v>
      </c>
      <c r="K38" s="46" t="e">
        <f>IF(VLOOKUP($C38,#REF!,67, FALSE)="","-",VLOOKUP($C38,#REF!,67, FALSE))</f>
        <v>#REF!</v>
      </c>
      <c r="L38" s="53" t="s">
        <v>1065</v>
      </c>
      <c r="M38" s="14" t="s">
        <v>908</v>
      </c>
      <c r="N38" s="136"/>
      <c r="O38" s="14"/>
      <c r="P38" s="14"/>
      <c r="Q38" s="14"/>
      <c r="R38" s="14"/>
      <c r="S38" s="14"/>
      <c r="T38" s="16"/>
      <c r="U38" s="112" t="s">
        <v>1064</v>
      </c>
      <c r="V38" s="18" t="s">
        <v>524</v>
      </c>
      <c r="W38" s="20" t="s">
        <v>20</v>
      </c>
      <c r="X38" s="20" t="s">
        <v>20</v>
      </c>
      <c r="Y38" s="23">
        <v>43069</v>
      </c>
      <c r="Z38" s="20"/>
      <c r="AA38" s="39"/>
    </row>
    <row r="39" spans="1:27" s="3" customFormat="1" ht="36" x14ac:dyDescent="0.3">
      <c r="A39" s="37" t="s">
        <v>20</v>
      </c>
      <c r="B39" s="45" t="e">
        <f>VLOOKUP($C39,#REF!,6, FALSE)</f>
        <v>#REF!</v>
      </c>
      <c r="C39" s="81" t="s">
        <v>96</v>
      </c>
      <c r="D39" s="45" t="e">
        <f>VLOOKUP($C39,#REF!,7, FALSE)</f>
        <v>#REF!</v>
      </c>
      <c r="E39" s="44" t="e">
        <f>VLOOKUP($C39,#REF!,9, FALSE)</f>
        <v>#REF!</v>
      </c>
      <c r="F39" s="45" t="e">
        <f>IF(VLOOKUP($C39,#REF!,10, FALSE)="","Unknown",VLOOKUP($C39,#REF!,10, FALSE))</f>
        <v>#REF!</v>
      </c>
      <c r="G39" s="45" t="e">
        <f>IF(VLOOKUP($C39,#REF!,17, FALSE)="","Unknown",VLOOKUP($C39,#REF!,17, FALSE))</f>
        <v>#REF!</v>
      </c>
      <c r="H39" s="44" t="e">
        <f>IF(VLOOKUP($C39,#REF!,31, FALSE)="","",VLOOKUP($C39,#REF!,31, FALSE))</f>
        <v>#REF!</v>
      </c>
      <c r="I39" s="130" t="e">
        <f>IF(VLOOKUP($C39,#REF!,32, FALSE)="",0,VLOOKUP($C39,#REF!,32, FALSE))</f>
        <v>#REF!</v>
      </c>
      <c r="J39" s="45" t="e">
        <f>IF(VLOOKUP($C39,#REF!,65, FALSE)="","Unknown",VLOOKUP($C39,#REF!,65, FALSE))</f>
        <v>#REF!</v>
      </c>
      <c r="K39" s="46" t="e">
        <f>IF(VLOOKUP($C39,#REF!,67, FALSE)="","-",VLOOKUP($C39,#REF!,67, FALSE))</f>
        <v>#REF!</v>
      </c>
      <c r="L39" s="13" t="s">
        <v>1570</v>
      </c>
      <c r="M39" s="14"/>
      <c r="N39" s="136"/>
      <c r="O39" s="14"/>
      <c r="P39" s="14"/>
      <c r="Q39" s="14"/>
      <c r="R39" s="14"/>
      <c r="S39" s="14"/>
      <c r="T39" s="16" t="s">
        <v>908</v>
      </c>
      <c r="U39" s="17" t="s">
        <v>750</v>
      </c>
      <c r="V39" s="18" t="s">
        <v>567</v>
      </c>
      <c r="W39" s="15" t="s">
        <v>20</v>
      </c>
      <c r="X39" s="15" t="s">
        <v>20</v>
      </c>
      <c r="Y39" s="19">
        <v>42423</v>
      </c>
      <c r="Z39" s="15"/>
    </row>
    <row r="40" spans="1:27" s="3" customFormat="1" ht="35.4" x14ac:dyDescent="0.3">
      <c r="A40" s="14" t="s">
        <v>20</v>
      </c>
      <c r="B40" s="45" t="e">
        <f>VLOOKUP($C40,#REF!,6, FALSE)</f>
        <v>#REF!</v>
      </c>
      <c r="C40" s="80" t="s">
        <v>1255</v>
      </c>
      <c r="D40" s="45" t="e">
        <f>VLOOKUP($C40,#REF!,7, FALSE)</f>
        <v>#REF!</v>
      </c>
      <c r="E40" s="44" t="e">
        <f>VLOOKUP($C40,#REF!,9, FALSE)</f>
        <v>#REF!</v>
      </c>
      <c r="F40" s="45" t="e">
        <f>IF(VLOOKUP($C40,#REF!,10, FALSE)="","Unknown",VLOOKUP($C40,#REF!,10, FALSE))</f>
        <v>#REF!</v>
      </c>
      <c r="G40" s="45" t="e">
        <f>IF(VLOOKUP($C40,#REF!,17, FALSE)="","Unknown",VLOOKUP($C40,#REF!,17, FALSE))</f>
        <v>#REF!</v>
      </c>
      <c r="H40" s="44" t="e">
        <f>IF(VLOOKUP($C40,#REF!,31, FALSE)="","",VLOOKUP($C40,#REF!,31, FALSE))</f>
        <v>#REF!</v>
      </c>
      <c r="I40" s="130" t="e">
        <f>IF(VLOOKUP($C40,#REF!,32, FALSE)="",0,VLOOKUP($C40,#REF!,32, FALSE))</f>
        <v>#REF!</v>
      </c>
      <c r="J40" s="45" t="e">
        <f>IF(VLOOKUP($C40,#REF!,65, FALSE)="","Unknown",VLOOKUP($C40,#REF!,65, FALSE))</f>
        <v>#REF!</v>
      </c>
      <c r="K40" s="46" t="e">
        <f>IF(VLOOKUP($C40,#REF!,67, FALSE)="","-",VLOOKUP($C40,#REF!,67, FALSE))</f>
        <v>#REF!</v>
      </c>
      <c r="L40" s="111" t="s">
        <v>1265</v>
      </c>
      <c r="M40" s="42"/>
      <c r="N40" s="136" t="s">
        <v>714</v>
      </c>
      <c r="O40" s="42"/>
      <c r="P40" s="91" t="s">
        <v>908</v>
      </c>
      <c r="Q40" s="91"/>
      <c r="R40" s="91"/>
      <c r="S40" s="91"/>
      <c r="T40" s="93"/>
      <c r="U40" s="98" t="s">
        <v>1264</v>
      </c>
      <c r="V40" s="18" t="s">
        <v>524</v>
      </c>
      <c r="W40" s="91" t="s">
        <v>20</v>
      </c>
      <c r="X40" s="91" t="s">
        <v>20</v>
      </c>
      <c r="Y40" s="104">
        <v>43719</v>
      </c>
      <c r="Z40" s="91"/>
      <c r="AA40" s="47" t="s">
        <v>895</v>
      </c>
    </row>
    <row r="41" spans="1:27" s="3" customFormat="1" ht="138" x14ac:dyDescent="0.3">
      <c r="A41" s="14" t="s">
        <v>20</v>
      </c>
      <c r="B41" s="45" t="e">
        <f>VLOOKUP($C41,#REF!,6, FALSE)</f>
        <v>#REF!</v>
      </c>
      <c r="C41" s="20" t="s">
        <v>379</v>
      </c>
      <c r="D41" s="45" t="e">
        <f>VLOOKUP($C41,#REF!,7, FALSE)</f>
        <v>#REF!</v>
      </c>
      <c r="E41" s="44" t="e">
        <f>VLOOKUP($C41,#REF!,9, FALSE)</f>
        <v>#REF!</v>
      </c>
      <c r="F41" s="45" t="e">
        <f>IF(VLOOKUP($C41,#REF!,10, FALSE)="","Unknown",VLOOKUP($C41,#REF!,10, FALSE))</f>
        <v>#REF!</v>
      </c>
      <c r="G41" s="45" t="e">
        <f>IF(VLOOKUP($C41,#REF!,17, FALSE)="","Unknown",VLOOKUP($C41,#REF!,17, FALSE))</f>
        <v>#REF!</v>
      </c>
      <c r="H41" s="44" t="e">
        <f>IF(VLOOKUP($C41,#REF!,31, FALSE)="","",VLOOKUP($C41,#REF!,31, FALSE))</f>
        <v>#REF!</v>
      </c>
      <c r="I41" s="130" t="e">
        <f>IF(VLOOKUP($C41,#REF!,32, FALSE)="",0,VLOOKUP($C41,#REF!,32, FALSE))</f>
        <v>#REF!</v>
      </c>
      <c r="J41" s="45" t="e">
        <f>IF(VLOOKUP($C41,#REF!,65, FALSE)="","Unknown",VLOOKUP($C41,#REF!,65, FALSE))</f>
        <v>#REF!</v>
      </c>
      <c r="K41" s="46" t="e">
        <f>IF(VLOOKUP($C41,#REF!,67, FALSE)="","-",VLOOKUP($C41,#REF!,67, FALSE))</f>
        <v>#REF!</v>
      </c>
      <c r="L41" s="53" t="s">
        <v>1174</v>
      </c>
      <c r="M41" s="14" t="s">
        <v>908</v>
      </c>
      <c r="N41" s="136" t="s">
        <v>714</v>
      </c>
      <c r="O41" s="14"/>
      <c r="P41" s="14"/>
      <c r="Q41" s="14" t="s">
        <v>908</v>
      </c>
      <c r="R41" s="14" t="s">
        <v>908</v>
      </c>
      <c r="S41" s="14"/>
      <c r="T41" s="16" t="s">
        <v>908</v>
      </c>
      <c r="U41" s="35" t="s">
        <v>1173</v>
      </c>
      <c r="V41" s="18" t="s">
        <v>524</v>
      </c>
      <c r="W41" s="20" t="s">
        <v>20</v>
      </c>
      <c r="X41" s="20" t="s">
        <v>20</v>
      </c>
      <c r="Y41" s="23">
        <v>43635</v>
      </c>
      <c r="Z41" s="20"/>
      <c r="AA41" s="39" t="s">
        <v>895</v>
      </c>
    </row>
    <row r="42" spans="1:27" s="3" customFormat="1" ht="69" x14ac:dyDescent="0.3">
      <c r="A42" s="14" t="s">
        <v>20</v>
      </c>
      <c r="B42" s="45" t="e">
        <f>VLOOKUP($C42,#REF!,6, FALSE)</f>
        <v>#REF!</v>
      </c>
      <c r="C42" s="20" t="s">
        <v>1118</v>
      </c>
      <c r="D42" s="45" t="e">
        <f>VLOOKUP($C42,#REF!,7, FALSE)</f>
        <v>#REF!</v>
      </c>
      <c r="E42" s="44" t="e">
        <f>VLOOKUP($C42,#REF!,9, FALSE)</f>
        <v>#REF!</v>
      </c>
      <c r="F42" s="45" t="e">
        <f>IF(VLOOKUP($C42,#REF!,10, FALSE)="","Unknown",VLOOKUP($C42,#REF!,10, FALSE))</f>
        <v>#REF!</v>
      </c>
      <c r="G42" s="45" t="e">
        <f>IF(VLOOKUP($C42,#REF!,17, FALSE)="","Unknown",VLOOKUP($C42,#REF!,17, FALSE))</f>
        <v>#REF!</v>
      </c>
      <c r="H42" s="44" t="e">
        <f>IF(VLOOKUP($C42,#REF!,31, FALSE)="","",VLOOKUP($C42,#REF!,31, FALSE))</f>
        <v>#REF!</v>
      </c>
      <c r="I42" s="130" t="e">
        <f>IF(VLOOKUP($C42,#REF!,32, FALSE)="",0,VLOOKUP($C42,#REF!,32, FALSE))</f>
        <v>#REF!</v>
      </c>
      <c r="J42" s="45" t="e">
        <f>IF(VLOOKUP($C42,#REF!,65, FALSE)="","Unknown",VLOOKUP($C42,#REF!,65, FALSE))</f>
        <v>#REF!</v>
      </c>
      <c r="K42" s="46" t="e">
        <f>IF(VLOOKUP($C42,#REF!,67, FALSE)="","-",VLOOKUP($C42,#REF!,67, FALSE))</f>
        <v>#REF!</v>
      </c>
      <c r="L42" s="53" t="s">
        <v>1693</v>
      </c>
      <c r="M42" s="14"/>
      <c r="N42" s="136"/>
      <c r="O42" s="14"/>
      <c r="P42" s="14"/>
      <c r="Q42" s="14"/>
      <c r="R42" s="14"/>
      <c r="S42" s="14"/>
      <c r="T42" s="16" t="s">
        <v>908</v>
      </c>
      <c r="U42" s="35" t="s">
        <v>1120</v>
      </c>
      <c r="V42" s="18" t="s">
        <v>524</v>
      </c>
      <c r="W42" s="20" t="s">
        <v>20</v>
      </c>
      <c r="X42" s="20" t="s">
        <v>20</v>
      </c>
      <c r="Y42" s="23">
        <v>43640</v>
      </c>
      <c r="Z42" s="20" t="s">
        <v>1210</v>
      </c>
      <c r="AA42" s="39" t="s">
        <v>895</v>
      </c>
    </row>
    <row r="43" spans="1:27" s="3" customFormat="1" ht="24" x14ac:dyDescent="0.3">
      <c r="A43" s="14" t="s">
        <v>20</v>
      </c>
      <c r="B43" s="45" t="e">
        <f>VLOOKUP($C43,#REF!,6, FALSE)</f>
        <v>#REF!</v>
      </c>
      <c r="C43" s="80" t="s">
        <v>1241</v>
      </c>
      <c r="D43" s="45" t="e">
        <f>VLOOKUP($C43,#REF!,7, FALSE)</f>
        <v>#REF!</v>
      </c>
      <c r="E43" s="44" t="e">
        <f>VLOOKUP($C43,#REF!,9, FALSE)</f>
        <v>#REF!</v>
      </c>
      <c r="F43" s="45" t="e">
        <f>IF(VLOOKUP($C43,#REF!,10, FALSE)="","Unknown",VLOOKUP($C43,#REF!,10, FALSE))</f>
        <v>#REF!</v>
      </c>
      <c r="G43" s="45" t="e">
        <f>IF(VLOOKUP($C43,#REF!,17, FALSE)="","Unknown",VLOOKUP($C43,#REF!,17, FALSE))</f>
        <v>#REF!</v>
      </c>
      <c r="H43" s="44" t="e">
        <f>IF(VLOOKUP($C43,#REF!,31, FALSE)="","",VLOOKUP($C43,#REF!,31, FALSE))</f>
        <v>#REF!</v>
      </c>
      <c r="I43" s="130" t="e">
        <f>IF(VLOOKUP($C43,#REF!,32, FALSE)="",0,VLOOKUP($C43,#REF!,32, FALSE))</f>
        <v>#REF!</v>
      </c>
      <c r="J43" s="45" t="e">
        <f>IF(VLOOKUP($C43,#REF!,65, FALSE)="","Unknown",VLOOKUP($C43,#REF!,65, FALSE))</f>
        <v>#REF!</v>
      </c>
      <c r="K43" s="46" t="e">
        <f>IF(VLOOKUP($C43,#REF!,67, FALSE)="","-",VLOOKUP($C43,#REF!,67, FALSE))</f>
        <v>#REF!</v>
      </c>
      <c r="L43" s="111" t="s">
        <v>1341</v>
      </c>
      <c r="M43" s="42" t="s">
        <v>714</v>
      </c>
      <c r="N43" s="135"/>
      <c r="O43" s="42"/>
      <c r="P43" s="91"/>
      <c r="Q43" s="91"/>
      <c r="R43" s="91"/>
      <c r="S43" s="91"/>
      <c r="T43" s="93"/>
      <c r="U43" s="98" t="s">
        <v>1342</v>
      </c>
      <c r="V43" s="115" t="s">
        <v>1331</v>
      </c>
      <c r="W43" s="20" t="s">
        <v>20</v>
      </c>
      <c r="X43" s="20" t="s">
        <v>20</v>
      </c>
      <c r="Y43" s="104">
        <v>43728</v>
      </c>
      <c r="Z43" s="20" t="s">
        <v>1322</v>
      </c>
      <c r="AA43" s="47" t="s">
        <v>895</v>
      </c>
    </row>
    <row r="44" spans="1:27" s="3" customFormat="1" ht="55.2" x14ac:dyDescent="0.3">
      <c r="A44" s="37" t="s">
        <v>20</v>
      </c>
      <c r="B44" s="45" t="e">
        <f>VLOOKUP($C44,#REF!,6, FALSE)</f>
        <v>#REF!</v>
      </c>
      <c r="C44" s="20" t="s">
        <v>348</v>
      </c>
      <c r="D44" s="45" t="e">
        <f>VLOOKUP($C44,#REF!,7, FALSE)</f>
        <v>#REF!</v>
      </c>
      <c r="E44" s="44" t="e">
        <f>VLOOKUP($C44,#REF!,9, FALSE)</f>
        <v>#REF!</v>
      </c>
      <c r="F44" s="45" t="e">
        <f>IF(VLOOKUP($C44,#REF!,10, FALSE)="","Unknown",VLOOKUP($C44,#REF!,10, FALSE))</f>
        <v>#REF!</v>
      </c>
      <c r="G44" s="45" t="e">
        <f>IF(VLOOKUP($C44,#REF!,17, FALSE)="","Unknown",VLOOKUP($C44,#REF!,17, FALSE))</f>
        <v>#REF!</v>
      </c>
      <c r="H44" s="44" t="e">
        <f>IF(VLOOKUP($C44,#REF!,31, FALSE)="","",VLOOKUP($C44,#REF!,31, FALSE))</f>
        <v>#REF!</v>
      </c>
      <c r="I44" s="130" t="e">
        <f>IF(VLOOKUP($C44,#REF!,32, FALSE)="",0,VLOOKUP($C44,#REF!,32, FALSE))</f>
        <v>#REF!</v>
      </c>
      <c r="J44" s="45" t="e">
        <f>IF(VLOOKUP($C44,#REF!,65, FALSE)="","Unknown",VLOOKUP($C44,#REF!,65, FALSE))</f>
        <v>#REF!</v>
      </c>
      <c r="K44" s="46" t="e">
        <f>IF(VLOOKUP($C44,#REF!,67, FALSE)="","-",VLOOKUP($C44,#REF!,67, FALSE))</f>
        <v>#REF!</v>
      </c>
      <c r="L44" s="53" t="s">
        <v>1571</v>
      </c>
      <c r="M44" s="14"/>
      <c r="N44" s="136" t="s">
        <v>714</v>
      </c>
      <c r="O44" s="14"/>
      <c r="P44" s="14" t="s">
        <v>714</v>
      </c>
      <c r="Q44" s="14"/>
      <c r="R44" s="14" t="s">
        <v>714</v>
      </c>
      <c r="S44" s="14" t="s">
        <v>714</v>
      </c>
      <c r="T44" s="16"/>
      <c r="U44" s="24" t="s">
        <v>921</v>
      </c>
      <c r="V44" s="22" t="s">
        <v>523</v>
      </c>
      <c r="W44" s="20" t="s">
        <v>20</v>
      </c>
      <c r="X44" s="20" t="s">
        <v>20</v>
      </c>
      <c r="Y44" s="23">
        <v>42825</v>
      </c>
      <c r="Z44" s="20"/>
    </row>
    <row r="45" spans="1:27" s="3" customFormat="1" ht="35.4" x14ac:dyDescent="0.3">
      <c r="A45" s="14" t="s">
        <v>1440</v>
      </c>
      <c r="B45" s="45" t="e">
        <f>VLOOKUP($C45,#REF!,6, FALSE)</f>
        <v>#REF!</v>
      </c>
      <c r="C45" s="80" t="s">
        <v>476</v>
      </c>
      <c r="D45" s="45" t="e">
        <f>VLOOKUP($C45,#REF!,7, FALSE)</f>
        <v>#REF!</v>
      </c>
      <c r="E45" s="44" t="e">
        <f>VLOOKUP($C45,#REF!,9, FALSE)</f>
        <v>#REF!</v>
      </c>
      <c r="F45" s="45" t="e">
        <f>IF(VLOOKUP($C45,#REF!,10, FALSE)="","Unknown",VLOOKUP($C45,#REF!,10, FALSE))</f>
        <v>#REF!</v>
      </c>
      <c r="G45" s="45" t="e">
        <f>IF(VLOOKUP($C45,#REF!,17, FALSE)="","Unknown",VLOOKUP($C45,#REF!,17, FALSE))</f>
        <v>#REF!</v>
      </c>
      <c r="H45" s="44" t="e">
        <f>IF(VLOOKUP($C45,#REF!,31, FALSE)="","",VLOOKUP($C45,#REF!,31, FALSE))</f>
        <v>#REF!</v>
      </c>
      <c r="I45" s="130" t="e">
        <f>IF(VLOOKUP($C45,#REF!,32, FALSE)="",0,VLOOKUP($C45,#REF!,32, FALSE))</f>
        <v>#REF!</v>
      </c>
      <c r="J45" s="45" t="e">
        <f>IF(VLOOKUP($C45,#REF!,65, FALSE)="","Unknown",VLOOKUP($C45,#REF!,65, FALSE))</f>
        <v>#REF!</v>
      </c>
      <c r="K45" s="46" t="e">
        <f>IF(VLOOKUP($C45,#REF!,67, FALSE)="","-",VLOOKUP($C45,#REF!,67, FALSE))</f>
        <v>#REF!</v>
      </c>
      <c r="L45" s="111" t="s">
        <v>1623</v>
      </c>
      <c r="M45" s="42"/>
      <c r="N45" s="135"/>
      <c r="O45" s="42"/>
      <c r="P45" s="91"/>
      <c r="Q45" s="91"/>
      <c r="R45" s="91" t="s">
        <v>714</v>
      </c>
      <c r="S45" s="91"/>
      <c r="T45" s="93"/>
      <c r="U45" s="98" t="s">
        <v>1522</v>
      </c>
      <c r="V45" s="115" t="s">
        <v>1521</v>
      </c>
      <c r="W45" s="91" t="s">
        <v>20</v>
      </c>
      <c r="X45" s="91" t="s">
        <v>20</v>
      </c>
      <c r="Y45" s="104">
        <v>44118</v>
      </c>
      <c r="Z45" s="20" t="s">
        <v>1725</v>
      </c>
      <c r="AA45" s="47"/>
    </row>
    <row r="46" spans="1:27" s="3" customFormat="1" ht="27.6" x14ac:dyDescent="0.3">
      <c r="A46" s="37" t="s">
        <v>20</v>
      </c>
      <c r="B46" s="45" t="e">
        <f>VLOOKUP($C46,#REF!,6, FALSE)</f>
        <v>#REF!</v>
      </c>
      <c r="C46" s="20" t="s">
        <v>670</v>
      </c>
      <c r="D46" s="45" t="e">
        <f>VLOOKUP($C46,#REF!,7, FALSE)</f>
        <v>#REF!</v>
      </c>
      <c r="E46" s="44" t="e">
        <f>VLOOKUP($C46,#REF!,9, FALSE)</f>
        <v>#REF!</v>
      </c>
      <c r="F46" s="45" t="e">
        <f>IF(VLOOKUP($C46,#REF!,10, FALSE)="","Unknown",VLOOKUP($C46,#REF!,10, FALSE))</f>
        <v>#REF!</v>
      </c>
      <c r="G46" s="45" t="e">
        <f>IF(VLOOKUP($C46,#REF!,17, FALSE)="","Unknown",VLOOKUP($C46,#REF!,17, FALSE))</f>
        <v>#REF!</v>
      </c>
      <c r="H46" s="44" t="e">
        <f>IF(VLOOKUP($C46,#REF!,31, FALSE)="","",VLOOKUP($C46,#REF!,31, FALSE))</f>
        <v>#REF!</v>
      </c>
      <c r="I46" s="130" t="e">
        <f>IF(VLOOKUP($C46,#REF!,32, FALSE)="",0,VLOOKUP($C46,#REF!,32, FALSE))</f>
        <v>#REF!</v>
      </c>
      <c r="J46" s="45" t="e">
        <f>IF(VLOOKUP($C46,#REF!,65, FALSE)="","Unknown",VLOOKUP($C46,#REF!,65, FALSE))</f>
        <v>#REF!</v>
      </c>
      <c r="K46" s="46" t="e">
        <f>IF(VLOOKUP($C46,#REF!,67, FALSE)="","-",VLOOKUP($C46,#REF!,67, FALSE))</f>
        <v>#REF!</v>
      </c>
      <c r="L46" s="53" t="s">
        <v>844</v>
      </c>
      <c r="M46" s="14" t="s">
        <v>714</v>
      </c>
      <c r="N46" s="136"/>
      <c r="O46" s="14"/>
      <c r="P46" s="14"/>
      <c r="Q46" s="14"/>
      <c r="R46" s="14"/>
      <c r="S46" s="14"/>
      <c r="T46" s="16"/>
      <c r="U46" s="24" t="s">
        <v>682</v>
      </c>
      <c r="V46" s="22" t="s">
        <v>523</v>
      </c>
      <c r="W46" s="20" t="s">
        <v>20</v>
      </c>
      <c r="X46" s="20" t="s">
        <v>20</v>
      </c>
      <c r="Y46" s="23">
        <v>42460</v>
      </c>
      <c r="Z46" s="20"/>
    </row>
    <row r="47" spans="1:27" s="3" customFormat="1" ht="27.6" x14ac:dyDescent="0.3">
      <c r="A47" s="37" t="s">
        <v>1440</v>
      </c>
      <c r="B47" s="45" t="e">
        <f>VLOOKUP($C47,#REF!,6, FALSE)</f>
        <v>#REF!</v>
      </c>
      <c r="C47" s="125" t="s">
        <v>503</v>
      </c>
      <c r="D47" s="45" t="e">
        <f>VLOOKUP($C47,#REF!,7, FALSE)</f>
        <v>#REF!</v>
      </c>
      <c r="E47" s="44" t="e">
        <f>VLOOKUP($C47,#REF!,9, FALSE)</f>
        <v>#REF!</v>
      </c>
      <c r="F47" s="45" t="e">
        <f>IF(VLOOKUP($C47,#REF!,10, FALSE)="","Unknown",VLOOKUP($C47,#REF!,10, FALSE))</f>
        <v>#REF!</v>
      </c>
      <c r="G47" s="45" t="e">
        <f>IF(VLOOKUP($C47,#REF!,17, FALSE)="","Unknown",VLOOKUP($C47,#REF!,17, FALSE))</f>
        <v>#REF!</v>
      </c>
      <c r="H47" s="44" t="e">
        <f>IF(VLOOKUP($C47,#REF!,31, FALSE)="","",VLOOKUP($C47,#REF!,31, FALSE))</f>
        <v>#REF!</v>
      </c>
      <c r="I47" s="130" t="e">
        <f>IF(VLOOKUP($C47,#REF!,32, FALSE)="",0,VLOOKUP($C47,#REF!,32, FALSE))</f>
        <v>#REF!</v>
      </c>
      <c r="J47" s="45" t="e">
        <f>IF(VLOOKUP($C47,#REF!,65, FALSE)="","Unknown",VLOOKUP($C47,#REF!,65, FALSE))</f>
        <v>#REF!</v>
      </c>
      <c r="K47" s="46" t="e">
        <f>IF(VLOOKUP($C47,#REF!,67, FALSE)="","-",VLOOKUP($C47,#REF!,67, FALSE))</f>
        <v>#REF!</v>
      </c>
      <c r="L47" s="53" t="s">
        <v>1572</v>
      </c>
      <c r="M47" s="14" t="s">
        <v>908</v>
      </c>
      <c r="N47" s="136"/>
      <c r="O47" s="14"/>
      <c r="P47" s="14"/>
      <c r="Q47" s="14"/>
      <c r="R47" s="14"/>
      <c r="S47" s="14"/>
      <c r="T47" s="16"/>
      <c r="U47" s="35" t="s">
        <v>1514</v>
      </c>
      <c r="V47" s="22" t="s">
        <v>1524</v>
      </c>
      <c r="W47" s="20" t="s">
        <v>20</v>
      </c>
      <c r="X47" s="20" t="s">
        <v>21</v>
      </c>
      <c r="Y47" s="23">
        <v>43008</v>
      </c>
      <c r="Z47" s="20"/>
      <c r="AA47" s="39"/>
    </row>
    <row r="48" spans="1:27" s="3" customFormat="1" ht="48.6" x14ac:dyDescent="0.3">
      <c r="A48" s="37" t="s">
        <v>20</v>
      </c>
      <c r="B48" s="45" t="e">
        <f>VLOOKUP($C48,#REF!,6, FALSE)</f>
        <v>#REF!</v>
      </c>
      <c r="C48" s="20" t="s">
        <v>544</v>
      </c>
      <c r="D48" s="45" t="e">
        <f>VLOOKUP($C48,#REF!,7, FALSE)</f>
        <v>#REF!</v>
      </c>
      <c r="E48" s="44" t="e">
        <f>VLOOKUP($C48,#REF!,9, FALSE)</f>
        <v>#REF!</v>
      </c>
      <c r="F48" s="45" t="e">
        <f>IF(VLOOKUP($C48,#REF!,10, FALSE)="","Unknown",VLOOKUP($C48,#REF!,10, FALSE))</f>
        <v>#REF!</v>
      </c>
      <c r="G48" s="45" t="e">
        <f>IF(VLOOKUP($C48,#REF!,17, FALSE)="","Unknown",VLOOKUP($C48,#REF!,17, FALSE))</f>
        <v>#REF!</v>
      </c>
      <c r="H48" s="44" t="e">
        <f>IF(VLOOKUP($C48,#REF!,31, FALSE)="","",VLOOKUP($C48,#REF!,31, FALSE))</f>
        <v>#REF!</v>
      </c>
      <c r="I48" s="130" t="e">
        <f>IF(VLOOKUP($C48,#REF!,32, FALSE)="",0,VLOOKUP($C48,#REF!,32, FALSE))</f>
        <v>#REF!</v>
      </c>
      <c r="J48" s="45" t="e">
        <f>IF(VLOOKUP($C48,#REF!,65, FALSE)="","Unknown",VLOOKUP($C48,#REF!,65, FALSE))</f>
        <v>#REF!</v>
      </c>
      <c r="K48" s="46" t="e">
        <f>IF(VLOOKUP($C48,#REF!,67, FALSE)="","-",VLOOKUP($C48,#REF!,67, FALSE))</f>
        <v>#REF!</v>
      </c>
      <c r="L48" s="53" t="s">
        <v>1573</v>
      </c>
      <c r="M48" s="14" t="s">
        <v>714</v>
      </c>
      <c r="N48" s="136"/>
      <c r="O48" s="14"/>
      <c r="P48" s="14"/>
      <c r="Q48" s="14"/>
      <c r="R48" s="14"/>
      <c r="S48" s="14"/>
      <c r="T48" s="16"/>
      <c r="U48" s="24" t="s">
        <v>915</v>
      </c>
      <c r="V48" s="22" t="s">
        <v>914</v>
      </c>
      <c r="W48" s="20" t="s">
        <v>20</v>
      </c>
      <c r="X48" s="20" t="s">
        <v>20</v>
      </c>
      <c r="Y48" s="23"/>
      <c r="Z48" s="20"/>
    </row>
    <row r="49" spans="1:27" s="3" customFormat="1" ht="138" x14ac:dyDescent="0.3">
      <c r="A49" s="37" t="s">
        <v>20</v>
      </c>
      <c r="B49" s="45" t="e">
        <f>VLOOKUP($C49,#REF!,6, FALSE)</f>
        <v>#REF!</v>
      </c>
      <c r="C49" s="13" t="s">
        <v>462</v>
      </c>
      <c r="D49" s="45" t="e">
        <f>VLOOKUP($C49,#REF!,7, FALSE)</f>
        <v>#REF!</v>
      </c>
      <c r="E49" s="44" t="e">
        <f>VLOOKUP($C49,#REF!,9, FALSE)</f>
        <v>#REF!</v>
      </c>
      <c r="F49" s="45" t="e">
        <f>IF(VLOOKUP($C49,#REF!,10, FALSE)="","Unknown",VLOOKUP($C49,#REF!,10, FALSE))</f>
        <v>#REF!</v>
      </c>
      <c r="G49" s="45" t="e">
        <f>IF(VLOOKUP($C49,#REF!,17, FALSE)="","Unknown",VLOOKUP($C49,#REF!,17, FALSE))</f>
        <v>#REF!</v>
      </c>
      <c r="H49" s="44" t="e">
        <f>IF(VLOOKUP($C49,#REF!,31, FALSE)="","",VLOOKUP($C49,#REF!,31, FALSE))</f>
        <v>#REF!</v>
      </c>
      <c r="I49" s="130" t="e">
        <f>IF(VLOOKUP($C49,#REF!,32, FALSE)="",0,VLOOKUP($C49,#REF!,32, FALSE))</f>
        <v>#REF!</v>
      </c>
      <c r="J49" s="45" t="e">
        <f>IF(VLOOKUP($C49,#REF!,65, FALSE)="","Unknown",VLOOKUP($C49,#REF!,65, FALSE))</f>
        <v>#REF!</v>
      </c>
      <c r="K49" s="46" t="e">
        <f>IF(VLOOKUP($C49,#REF!,67, FALSE)="","-",VLOOKUP($C49,#REF!,67, FALSE))</f>
        <v>#REF!</v>
      </c>
      <c r="L49" s="13" t="s">
        <v>1650</v>
      </c>
      <c r="M49" s="14" t="s">
        <v>714</v>
      </c>
      <c r="N49" s="136" t="s">
        <v>714</v>
      </c>
      <c r="O49" s="14"/>
      <c r="P49" s="14"/>
      <c r="Q49" s="14" t="s">
        <v>714</v>
      </c>
      <c r="R49" s="14" t="s">
        <v>714</v>
      </c>
      <c r="S49" s="14"/>
      <c r="T49" s="16"/>
      <c r="U49" s="17" t="s">
        <v>964</v>
      </c>
      <c r="V49" s="22" t="s">
        <v>526</v>
      </c>
      <c r="W49" s="15" t="s">
        <v>20</v>
      </c>
      <c r="X49" s="15" t="s">
        <v>20</v>
      </c>
      <c r="Y49" s="19">
        <v>42423</v>
      </c>
      <c r="Z49" s="15"/>
    </row>
    <row r="50" spans="1:27" s="3" customFormat="1" ht="96.6" x14ac:dyDescent="0.3">
      <c r="A50" s="14" t="s">
        <v>20</v>
      </c>
      <c r="B50" s="45" t="e">
        <f>VLOOKUP($C50,#REF!,6, FALSE)</f>
        <v>#REF!</v>
      </c>
      <c r="C50" s="147" t="s">
        <v>266</v>
      </c>
      <c r="D50" s="45" t="e">
        <f>VLOOKUP($C50,#REF!,7, FALSE)</f>
        <v>#REF!</v>
      </c>
      <c r="E50" s="44" t="e">
        <f>VLOOKUP($C50,#REF!,9, FALSE)</f>
        <v>#REF!</v>
      </c>
      <c r="F50" s="45" t="e">
        <f>IF(VLOOKUP($C50,#REF!,10, FALSE)="","Unknown",VLOOKUP($C50,#REF!,10, FALSE))</f>
        <v>#REF!</v>
      </c>
      <c r="G50" s="45" t="e">
        <f>IF(VLOOKUP($C50,#REF!,17, FALSE)="","Unknown",VLOOKUP($C50,#REF!,17, FALSE))</f>
        <v>#REF!</v>
      </c>
      <c r="H50" s="44" t="e">
        <f>IF(VLOOKUP($C50,#REF!,31, FALSE)="","",VLOOKUP($C50,#REF!,31, FALSE))</f>
        <v>#REF!</v>
      </c>
      <c r="I50" s="130" t="e">
        <f>IF(VLOOKUP($C50,#REF!,32, FALSE)="",0,VLOOKUP($C50,#REF!,32, FALSE))</f>
        <v>#REF!</v>
      </c>
      <c r="J50" s="45" t="e">
        <f>IF(VLOOKUP($C50,#REF!,65, FALSE)="","Unknown",VLOOKUP($C50,#REF!,65, FALSE))</f>
        <v>#REF!</v>
      </c>
      <c r="K50" s="46" t="e">
        <f>IF(VLOOKUP($C50,#REF!,67, FALSE)="","-",VLOOKUP($C50,#REF!,67, FALSE))</f>
        <v>#REF!</v>
      </c>
      <c r="L50" s="53" t="s">
        <v>1651</v>
      </c>
      <c r="M50" s="14" t="s">
        <v>908</v>
      </c>
      <c r="N50" s="135" t="s">
        <v>714</v>
      </c>
      <c r="O50" s="14" t="s">
        <v>908</v>
      </c>
      <c r="P50" s="14"/>
      <c r="Q50" s="14"/>
      <c r="R50" s="14"/>
      <c r="S50" s="14"/>
      <c r="T50" s="16"/>
      <c r="U50" s="112" t="s">
        <v>1061</v>
      </c>
      <c r="V50" s="22" t="s">
        <v>523</v>
      </c>
      <c r="W50" s="20" t="s">
        <v>20</v>
      </c>
      <c r="X50" s="20" t="s">
        <v>20</v>
      </c>
      <c r="Y50" s="23">
        <v>43069</v>
      </c>
      <c r="Z50" s="20"/>
      <c r="AA50" s="39"/>
    </row>
    <row r="51" spans="1:27" s="3" customFormat="1" ht="27.6" x14ac:dyDescent="0.3">
      <c r="A51" s="14" t="s">
        <v>20</v>
      </c>
      <c r="B51" s="45" t="e">
        <f>VLOOKUP($C51,#REF!,6, FALSE)</f>
        <v>#REF!</v>
      </c>
      <c r="C51" s="79" t="s">
        <v>931</v>
      </c>
      <c r="D51" s="45" t="e">
        <f>VLOOKUP($C51,#REF!,7, FALSE)</f>
        <v>#REF!</v>
      </c>
      <c r="E51" s="44" t="e">
        <f>VLOOKUP($C51,#REF!,9, FALSE)</f>
        <v>#REF!</v>
      </c>
      <c r="F51" s="45" t="e">
        <f>IF(VLOOKUP($C51,#REF!,10, FALSE)="","Unknown",VLOOKUP($C51,#REF!,10, FALSE))</f>
        <v>#REF!</v>
      </c>
      <c r="G51" s="45" t="e">
        <f>IF(VLOOKUP($C51,#REF!,17, FALSE)="","Unknown",VLOOKUP($C51,#REF!,17, FALSE))</f>
        <v>#REF!</v>
      </c>
      <c r="H51" s="44" t="e">
        <f>IF(VLOOKUP($C51,#REF!,31, FALSE)="","",VLOOKUP($C51,#REF!,31, FALSE))</f>
        <v>#REF!</v>
      </c>
      <c r="I51" s="130" t="e">
        <f>IF(VLOOKUP($C51,#REF!,32, FALSE)="",0,VLOOKUP($C51,#REF!,32, FALSE))</f>
        <v>#REF!</v>
      </c>
      <c r="J51" s="45" t="e">
        <f>IF(VLOOKUP($C51,#REF!,65, FALSE)="","Unknown",VLOOKUP($C51,#REF!,65, FALSE))</f>
        <v>#REF!</v>
      </c>
      <c r="K51" s="46" t="e">
        <f>IF(VLOOKUP($C51,#REF!,67, FALSE)="","-",VLOOKUP($C51,#REF!,67, FALSE))</f>
        <v>#REF!</v>
      </c>
      <c r="L51" s="53" t="s">
        <v>1096</v>
      </c>
      <c r="M51" s="14" t="s">
        <v>908</v>
      </c>
      <c r="N51" s="136"/>
      <c r="O51" s="14"/>
      <c r="P51" s="14"/>
      <c r="Q51" s="14"/>
      <c r="R51" s="14"/>
      <c r="S51" s="14"/>
      <c r="T51" s="16"/>
      <c r="U51" s="20" t="s">
        <v>1097</v>
      </c>
      <c r="V51" s="22" t="s">
        <v>523</v>
      </c>
      <c r="W51" s="20" t="s">
        <v>20</v>
      </c>
      <c r="X51" s="20" t="s">
        <v>20</v>
      </c>
      <c r="Y51" s="23">
        <v>43190</v>
      </c>
      <c r="Z51" s="20" t="s">
        <v>1098</v>
      </c>
      <c r="AA51" s="39"/>
    </row>
    <row r="52" spans="1:27" s="3" customFormat="1" ht="27.6" x14ac:dyDescent="0.3">
      <c r="A52" s="14" t="s">
        <v>20</v>
      </c>
      <c r="B52" s="45" t="e">
        <f>VLOOKUP($C52,#REF!,6, FALSE)</f>
        <v>#REF!</v>
      </c>
      <c r="C52" s="20" t="s">
        <v>172</v>
      </c>
      <c r="D52" s="156" t="e">
        <f>VLOOKUP($C52,#REF!,7, FALSE)</f>
        <v>#REF!</v>
      </c>
      <c r="E52" s="135" t="e">
        <f>VLOOKUP($C52,#REF!,9, FALSE)</f>
        <v>#REF!</v>
      </c>
      <c r="F52" s="156" t="e">
        <f>IF(VLOOKUP($C52,#REF!,10, FALSE)="","Unknown",VLOOKUP($C52,#REF!,10, FALSE))</f>
        <v>#REF!</v>
      </c>
      <c r="G52" s="156" t="e">
        <f>IF(VLOOKUP($C52,#REF!,17, FALSE)="","Unknown",VLOOKUP($C52,#REF!,17, FALSE))</f>
        <v>#REF!</v>
      </c>
      <c r="H52" s="135" t="e">
        <f>IF(VLOOKUP($C52,#REF!,31, FALSE)="","",VLOOKUP($C52,#REF!,31, FALSE))</f>
        <v>#REF!</v>
      </c>
      <c r="I52" s="157" t="e">
        <f>IF(VLOOKUP($C52,#REF!,32, FALSE)="",0,VLOOKUP($C52,#REF!,32, FALSE))</f>
        <v>#REF!</v>
      </c>
      <c r="J52" s="156" t="e">
        <f>IF(VLOOKUP($C52,#REF!,65, FALSE)="","Unknown",VLOOKUP($C52,#REF!,65, FALSE))</f>
        <v>#REF!</v>
      </c>
      <c r="K52" s="158" t="e">
        <f>IF(VLOOKUP($C52,#REF!,67, FALSE)="","-",VLOOKUP($C52,#REF!,67, FALSE))</f>
        <v>#REF!</v>
      </c>
      <c r="L52" s="53" t="s">
        <v>1029</v>
      </c>
      <c r="M52" s="14"/>
      <c r="N52" s="136"/>
      <c r="O52" s="14"/>
      <c r="P52" s="14"/>
      <c r="Q52" s="14"/>
      <c r="R52" s="14"/>
      <c r="S52" s="14"/>
      <c r="T52" s="16" t="s">
        <v>908</v>
      </c>
      <c r="U52" s="20" t="s">
        <v>1028</v>
      </c>
      <c r="V52" s="22" t="s">
        <v>523</v>
      </c>
      <c r="W52" s="20" t="s">
        <v>20</v>
      </c>
      <c r="X52" s="20" t="s">
        <v>20</v>
      </c>
      <c r="Y52" s="23">
        <v>43008</v>
      </c>
      <c r="Z52" s="20"/>
      <c r="AA52" s="39"/>
    </row>
    <row r="53" spans="1:27" s="3" customFormat="1" ht="53.4" x14ac:dyDescent="0.3">
      <c r="A53" s="14" t="s">
        <v>20</v>
      </c>
      <c r="B53" s="45" t="e">
        <f>VLOOKUP($C53,#REF!,6, FALSE)</f>
        <v>#REF!</v>
      </c>
      <c r="C53" s="20" t="s">
        <v>430</v>
      </c>
      <c r="D53" s="45" t="e">
        <f>VLOOKUP($C53,#REF!,7, FALSE)</f>
        <v>#REF!</v>
      </c>
      <c r="E53" s="44" t="e">
        <f>VLOOKUP($C53,#REF!,9, FALSE)</f>
        <v>#REF!</v>
      </c>
      <c r="F53" s="45" t="e">
        <f>IF(VLOOKUP($C53,#REF!,10, FALSE)="","Unknown",VLOOKUP($C53,#REF!,10, FALSE))</f>
        <v>#REF!</v>
      </c>
      <c r="G53" s="45" t="e">
        <f>IF(VLOOKUP($C53,#REF!,17, FALSE)="","Unknown",VLOOKUP($C53,#REF!,17, FALSE))</f>
        <v>#REF!</v>
      </c>
      <c r="H53" s="44" t="e">
        <f>IF(VLOOKUP($C53,#REF!,31, FALSE)="","",VLOOKUP($C53,#REF!,31, FALSE))</f>
        <v>#REF!</v>
      </c>
      <c r="I53" s="130" t="e">
        <f>IF(VLOOKUP($C53,#REF!,32, FALSE)="",0,VLOOKUP($C53,#REF!,32, FALSE))</f>
        <v>#REF!</v>
      </c>
      <c r="J53" s="45" t="e">
        <f>IF(VLOOKUP($C53,#REF!,65, FALSE)="","Unknown",VLOOKUP($C53,#REF!,65, FALSE))</f>
        <v>#REF!</v>
      </c>
      <c r="K53" s="46" t="e">
        <f>IF(VLOOKUP($C53,#REF!,67, FALSE)="","-",VLOOKUP($C53,#REF!,67, FALSE))</f>
        <v>#REF!</v>
      </c>
      <c r="L53" s="53" t="s">
        <v>1336</v>
      </c>
      <c r="M53" s="14"/>
      <c r="N53" s="136"/>
      <c r="O53" s="14"/>
      <c r="P53" s="14"/>
      <c r="Q53" s="14"/>
      <c r="R53" s="14"/>
      <c r="S53" s="14"/>
      <c r="T53" s="16" t="s">
        <v>908</v>
      </c>
      <c r="U53" s="35" t="s">
        <v>1335</v>
      </c>
      <c r="V53" s="22" t="s">
        <v>1331</v>
      </c>
      <c r="W53" s="20" t="s">
        <v>20</v>
      </c>
      <c r="X53" s="20" t="s">
        <v>20</v>
      </c>
      <c r="Y53" s="23">
        <v>43637</v>
      </c>
      <c r="Z53" s="20"/>
      <c r="AA53" s="39" t="s">
        <v>895</v>
      </c>
    </row>
    <row r="54" spans="1:27" s="3" customFormat="1" ht="69.599999999999994" x14ac:dyDescent="0.3">
      <c r="A54" s="14" t="s">
        <v>20</v>
      </c>
      <c r="B54" s="45" t="e">
        <f>VLOOKUP($C54,#REF!,6, FALSE)</f>
        <v>#REF!</v>
      </c>
      <c r="C54" s="80" t="s">
        <v>1252</v>
      </c>
      <c r="D54" s="45" t="e">
        <f>VLOOKUP($C54,#REF!,7, FALSE)</f>
        <v>#REF!</v>
      </c>
      <c r="E54" s="44" t="e">
        <f>VLOOKUP($C54,#REF!,9, FALSE)</f>
        <v>#REF!</v>
      </c>
      <c r="F54" s="45" t="e">
        <f>IF(VLOOKUP($C54,#REF!,10, FALSE)="","Unknown",VLOOKUP($C54,#REF!,10, FALSE))</f>
        <v>#REF!</v>
      </c>
      <c r="G54" s="45" t="e">
        <f>IF(VLOOKUP($C54,#REF!,17, FALSE)="","Unknown",VLOOKUP($C54,#REF!,17, FALSE))</f>
        <v>#REF!</v>
      </c>
      <c r="H54" s="44" t="e">
        <f>IF(VLOOKUP($C54,#REF!,31, FALSE)="","",VLOOKUP($C54,#REF!,31, FALSE))</f>
        <v>#REF!</v>
      </c>
      <c r="I54" s="130" t="e">
        <f>IF(VLOOKUP($C54,#REF!,32, FALSE)="",0,VLOOKUP($C54,#REF!,32, FALSE))</f>
        <v>#REF!</v>
      </c>
      <c r="J54" s="45" t="e">
        <f>IF(VLOOKUP($C54,#REF!,65, FALSE)="","Unknown",VLOOKUP($C54,#REF!,65, FALSE))</f>
        <v>#REF!</v>
      </c>
      <c r="K54" s="46" t="e">
        <f>IF(VLOOKUP($C54,#REF!,67, FALSE)="","-",VLOOKUP($C54,#REF!,67, FALSE))</f>
        <v>#REF!</v>
      </c>
      <c r="L54" s="111" t="s">
        <v>1667</v>
      </c>
      <c r="M54" s="42" t="s">
        <v>908</v>
      </c>
      <c r="N54" s="136" t="s">
        <v>714</v>
      </c>
      <c r="O54" s="42"/>
      <c r="P54" s="91"/>
      <c r="Q54" s="91" t="s">
        <v>908</v>
      </c>
      <c r="R54" s="91" t="s">
        <v>908</v>
      </c>
      <c r="S54" s="91"/>
      <c r="T54" s="93"/>
      <c r="U54" s="98" t="s">
        <v>1266</v>
      </c>
      <c r="V54" s="115" t="s">
        <v>1267</v>
      </c>
      <c r="W54" s="91" t="s">
        <v>20</v>
      </c>
      <c r="X54" s="91" t="s">
        <v>20</v>
      </c>
      <c r="Y54" s="104">
        <v>43719</v>
      </c>
      <c r="Z54" s="91"/>
      <c r="AA54" s="47" t="s">
        <v>895</v>
      </c>
    </row>
    <row r="55" spans="1:27" s="3" customFormat="1" ht="41.4" x14ac:dyDescent="0.3">
      <c r="A55" s="122" t="s">
        <v>1440</v>
      </c>
      <c r="B55" s="49" t="e">
        <f>VLOOKUP($C55,#REF!,6, FALSE)</f>
        <v>#REF!</v>
      </c>
      <c r="C55" s="140" t="s">
        <v>1351</v>
      </c>
      <c r="D55" s="49" t="e">
        <f>VLOOKUP($C55,#REF!,7, FALSE)</f>
        <v>#REF!</v>
      </c>
      <c r="E55" s="48" t="e">
        <f>VLOOKUP($C55,#REF!,9, FALSE)</f>
        <v>#REF!</v>
      </c>
      <c r="F55" s="49" t="e">
        <f>IF(VLOOKUP($C55,#REF!,10, FALSE)="","Unknown",VLOOKUP($C55,#REF!,10, FALSE))</f>
        <v>#REF!</v>
      </c>
      <c r="G55" s="49" t="e">
        <f>IF(VLOOKUP($C55,#REF!,17, FALSE)="","Unknown",VLOOKUP($C55,#REF!,17, FALSE))</f>
        <v>#REF!</v>
      </c>
      <c r="H55" s="48" t="e">
        <f>IF(VLOOKUP($C55,#REF!,31, FALSE)="","",VLOOKUP($C55,#REF!,31, FALSE))</f>
        <v>#REF!</v>
      </c>
      <c r="I55" s="132" t="e">
        <f>IF(VLOOKUP($C55,#REF!,32, FALSE)="",0,VLOOKUP($C55,#REF!,32, FALSE))</f>
        <v>#REF!</v>
      </c>
      <c r="J55" s="49" t="e">
        <f>IF(VLOOKUP($C55,#REF!,65, FALSE)="","Unknown",VLOOKUP($C55,#REF!,65, FALSE))</f>
        <v>#REF!</v>
      </c>
      <c r="K55" s="50" t="e">
        <f>IF(VLOOKUP($C55,#REF!,67, FALSE)="","-",VLOOKUP($C55,#REF!,67, FALSE))</f>
        <v>#REF!</v>
      </c>
      <c r="L55" s="53" t="s">
        <v>1445</v>
      </c>
      <c r="M55" s="14"/>
      <c r="N55" s="136"/>
      <c r="O55" s="14"/>
      <c r="P55" s="14"/>
      <c r="Q55" s="14"/>
      <c r="R55" s="14"/>
      <c r="S55" s="14"/>
      <c r="T55" s="16" t="s">
        <v>714</v>
      </c>
      <c r="U55" s="35" t="s">
        <v>1356</v>
      </c>
      <c r="V55" s="18" t="s">
        <v>567</v>
      </c>
      <c r="W55" s="20" t="s">
        <v>20</v>
      </c>
      <c r="X55" s="20" t="s">
        <v>20</v>
      </c>
      <c r="Y55" s="23">
        <v>44105</v>
      </c>
      <c r="Z55" s="20"/>
      <c r="AA55" s="39"/>
    </row>
    <row r="56" spans="1:27" s="3" customFormat="1" ht="160.80000000000001" x14ac:dyDescent="0.3">
      <c r="A56" s="14" t="s">
        <v>20</v>
      </c>
      <c r="B56" s="45" t="e">
        <f>VLOOKUP($C56,#REF!,6, FALSE)</f>
        <v>#REF!</v>
      </c>
      <c r="C56" s="80" t="s">
        <v>676</v>
      </c>
      <c r="D56" s="45" t="e">
        <f>VLOOKUP($C56,#REF!,7, FALSE)</f>
        <v>#REF!</v>
      </c>
      <c r="E56" s="44" t="e">
        <f>VLOOKUP($C56,#REF!,9, FALSE)</f>
        <v>#REF!</v>
      </c>
      <c r="F56" s="45" t="e">
        <f>IF(VLOOKUP($C56,#REF!,10, FALSE)="","Unknown",VLOOKUP($C56,#REF!,10, FALSE))</f>
        <v>#REF!</v>
      </c>
      <c r="G56" s="45" t="e">
        <f>IF(VLOOKUP($C56,#REF!,17, FALSE)="","Unknown",VLOOKUP($C56,#REF!,17, FALSE))</f>
        <v>#REF!</v>
      </c>
      <c r="H56" s="44" t="e">
        <f>IF(VLOOKUP($C56,#REF!,31, FALSE)="","",VLOOKUP($C56,#REF!,31, FALSE))</f>
        <v>#REF!</v>
      </c>
      <c r="I56" s="130" t="e">
        <f>IF(VLOOKUP($C56,#REF!,32, FALSE)="",0,VLOOKUP($C56,#REF!,32, FALSE))</f>
        <v>#REF!</v>
      </c>
      <c r="J56" s="45" t="e">
        <f>IF(VLOOKUP($C56,#REF!,65, FALSE)="","Unknown",VLOOKUP($C56,#REF!,65, FALSE))</f>
        <v>#REF!</v>
      </c>
      <c r="K56" s="46" t="e">
        <f>IF(VLOOKUP($C56,#REF!,67, FALSE)="","-",VLOOKUP($C56,#REF!,67, FALSE))</f>
        <v>#REF!</v>
      </c>
      <c r="L56" s="111" t="s">
        <v>1269</v>
      </c>
      <c r="M56" s="42" t="s">
        <v>908</v>
      </c>
      <c r="N56" s="136" t="s">
        <v>714</v>
      </c>
      <c r="O56" s="42" t="s">
        <v>908</v>
      </c>
      <c r="P56" s="91"/>
      <c r="Q56" s="91" t="s">
        <v>908</v>
      </c>
      <c r="R56" s="91" t="s">
        <v>908</v>
      </c>
      <c r="S56" s="91"/>
      <c r="T56" s="93" t="s">
        <v>908</v>
      </c>
      <c r="U56" s="98" t="s">
        <v>1268</v>
      </c>
      <c r="V56" s="18" t="s">
        <v>524</v>
      </c>
      <c r="W56" s="91" t="s">
        <v>20</v>
      </c>
      <c r="X56" s="91" t="s">
        <v>20</v>
      </c>
      <c r="Y56" s="104">
        <v>43719</v>
      </c>
      <c r="Z56" s="91"/>
      <c r="AA56" s="47" t="s">
        <v>895</v>
      </c>
    </row>
    <row r="57" spans="1:27" s="3" customFormat="1" ht="27.6" x14ac:dyDescent="0.3">
      <c r="A57" s="14" t="s">
        <v>20</v>
      </c>
      <c r="B57" s="45" t="e">
        <f>VLOOKUP($C57,#REF!,6, FALSE)</f>
        <v>#REF!</v>
      </c>
      <c r="C57" s="20" t="s">
        <v>1087</v>
      </c>
      <c r="D57" s="45" t="e">
        <f>VLOOKUP($C57,#REF!,7, FALSE)</f>
        <v>#REF!</v>
      </c>
      <c r="E57" s="44" t="e">
        <f>VLOOKUP($C57,#REF!,9, FALSE)</f>
        <v>#REF!</v>
      </c>
      <c r="F57" s="45" t="e">
        <f>IF(VLOOKUP($C57,#REF!,10, FALSE)="","Unknown",VLOOKUP($C57,#REF!,10, FALSE))</f>
        <v>#REF!</v>
      </c>
      <c r="G57" s="45" t="e">
        <f>IF(VLOOKUP($C57,#REF!,17, FALSE)="","Unknown",VLOOKUP($C57,#REF!,17, FALSE))</f>
        <v>#REF!</v>
      </c>
      <c r="H57" s="44" t="e">
        <f>IF(VLOOKUP($C57,#REF!,31, FALSE)="","",VLOOKUP($C57,#REF!,31, FALSE))</f>
        <v>#REF!</v>
      </c>
      <c r="I57" s="130" t="e">
        <f>IF(VLOOKUP($C57,#REF!,32, FALSE)="",0,VLOOKUP($C57,#REF!,32, FALSE))</f>
        <v>#REF!</v>
      </c>
      <c r="J57" s="45" t="e">
        <f>IF(VLOOKUP($C57,#REF!,65, FALSE)="","Unknown",VLOOKUP($C57,#REF!,65, FALSE))</f>
        <v>#REF!</v>
      </c>
      <c r="K57" s="46" t="e">
        <f>IF(VLOOKUP($C57,#REF!,67, FALSE)="","-",VLOOKUP($C57,#REF!,67, FALSE))</f>
        <v>#REF!</v>
      </c>
      <c r="L57" s="53" t="s">
        <v>1574</v>
      </c>
      <c r="M57" s="14" t="s">
        <v>908</v>
      </c>
      <c r="N57" s="136"/>
      <c r="O57" s="14"/>
      <c r="P57" s="14"/>
      <c r="Q57" s="14"/>
      <c r="R57" s="14"/>
      <c r="S57" s="14"/>
      <c r="T57" s="16"/>
      <c r="U57" s="112" t="s">
        <v>1089</v>
      </c>
      <c r="V57" s="22" t="s">
        <v>523</v>
      </c>
      <c r="W57" s="20" t="s">
        <v>20</v>
      </c>
      <c r="X57" s="20" t="s">
        <v>20</v>
      </c>
      <c r="Y57" s="23">
        <v>43190</v>
      </c>
      <c r="Z57" s="20"/>
      <c r="AA57" s="39"/>
    </row>
    <row r="58" spans="1:27" s="3" customFormat="1" ht="82.8" x14ac:dyDescent="0.3">
      <c r="A58" s="37" t="s">
        <v>20</v>
      </c>
      <c r="B58" s="45" t="e">
        <f>VLOOKUP($C58,#REF!,6, FALSE)</f>
        <v>#REF!</v>
      </c>
      <c r="C58" s="13" t="s">
        <v>463</v>
      </c>
      <c r="D58" s="45" t="e">
        <f>VLOOKUP($C58,#REF!,7, FALSE)</f>
        <v>#REF!</v>
      </c>
      <c r="E58" s="44" t="e">
        <f>VLOOKUP($C58,#REF!,9, FALSE)</f>
        <v>#REF!</v>
      </c>
      <c r="F58" s="45" t="e">
        <f>IF(VLOOKUP($C58,#REF!,10, FALSE)="","Unknown",VLOOKUP($C58,#REF!,10, FALSE))</f>
        <v>#REF!</v>
      </c>
      <c r="G58" s="45" t="e">
        <f>IF(VLOOKUP($C58,#REF!,17, FALSE)="","Unknown",VLOOKUP($C58,#REF!,17, FALSE))</f>
        <v>#REF!</v>
      </c>
      <c r="H58" s="44" t="e">
        <f>IF(VLOOKUP($C58,#REF!,31, FALSE)="","",VLOOKUP($C58,#REF!,31, FALSE))</f>
        <v>#REF!</v>
      </c>
      <c r="I58" s="130" t="e">
        <f>IF(VLOOKUP($C58,#REF!,32, FALSE)="",0,VLOOKUP($C58,#REF!,32, FALSE))</f>
        <v>#REF!</v>
      </c>
      <c r="J58" s="45" t="e">
        <f>IF(VLOOKUP($C58,#REF!,65, FALSE)="","Unknown",VLOOKUP($C58,#REF!,65, FALSE))</f>
        <v>#REF!</v>
      </c>
      <c r="K58" s="46" t="e">
        <f>IF(VLOOKUP($C58,#REF!,67, FALSE)="","-",VLOOKUP($C58,#REF!,67, FALSE))</f>
        <v>#REF!</v>
      </c>
      <c r="L58" s="54" t="s">
        <v>828</v>
      </c>
      <c r="M58" s="14"/>
      <c r="N58" s="136"/>
      <c r="O58" s="14"/>
      <c r="P58" s="14"/>
      <c r="Q58" s="14"/>
      <c r="R58" s="14" t="s">
        <v>714</v>
      </c>
      <c r="S58" s="14"/>
      <c r="T58" s="16" t="s">
        <v>714</v>
      </c>
      <c r="U58" s="26" t="s">
        <v>618</v>
      </c>
      <c r="V58" s="22" t="s">
        <v>523</v>
      </c>
      <c r="W58" s="20" t="s">
        <v>20</v>
      </c>
      <c r="X58" s="20" t="s">
        <v>20</v>
      </c>
      <c r="Y58" s="19">
        <v>42436</v>
      </c>
      <c r="Z58" s="20"/>
    </row>
    <row r="59" spans="1:27" s="3" customFormat="1" ht="36.6" x14ac:dyDescent="0.3">
      <c r="A59" s="37" t="s">
        <v>20</v>
      </c>
      <c r="B59" s="45" t="e">
        <f>VLOOKUP($C59,#REF!,6, FALSE)</f>
        <v>#REF!</v>
      </c>
      <c r="C59" s="13" t="s">
        <v>554</v>
      </c>
      <c r="D59" s="45" t="e">
        <f>VLOOKUP($C59,#REF!,7, FALSE)</f>
        <v>#REF!</v>
      </c>
      <c r="E59" s="44" t="e">
        <f>VLOOKUP($C59,#REF!,9, FALSE)</f>
        <v>#REF!</v>
      </c>
      <c r="F59" s="45" t="e">
        <f>IF(VLOOKUP($C59,#REF!,10, FALSE)="","Unknown",VLOOKUP($C59,#REF!,10, FALSE))</f>
        <v>#REF!</v>
      </c>
      <c r="G59" s="45" t="e">
        <f>IF(VLOOKUP($C59,#REF!,17, FALSE)="","Unknown",VLOOKUP($C59,#REF!,17, FALSE))</f>
        <v>#REF!</v>
      </c>
      <c r="H59" s="44" t="e">
        <f>IF(VLOOKUP($C59,#REF!,31, FALSE)="","",VLOOKUP($C59,#REF!,31, FALSE))</f>
        <v>#REF!</v>
      </c>
      <c r="I59" s="130" t="e">
        <f>IF(VLOOKUP($C59,#REF!,32, FALSE)="",0,VLOOKUP($C59,#REF!,32, FALSE))</f>
        <v>#REF!</v>
      </c>
      <c r="J59" s="45" t="e">
        <f>IF(VLOOKUP($C59,#REF!,65, FALSE)="","Unknown",VLOOKUP($C59,#REF!,65, FALSE))</f>
        <v>#REF!</v>
      </c>
      <c r="K59" s="46" t="e">
        <f>IF(VLOOKUP($C59,#REF!,67, FALSE)="","-",VLOOKUP($C59,#REF!,67, FALSE))</f>
        <v>#REF!</v>
      </c>
      <c r="L59" s="54" t="s">
        <v>803</v>
      </c>
      <c r="M59" s="14"/>
      <c r="N59" s="136"/>
      <c r="O59" s="14"/>
      <c r="P59" s="14"/>
      <c r="Q59" s="14"/>
      <c r="R59" s="14"/>
      <c r="S59" s="14" t="s">
        <v>714</v>
      </c>
      <c r="T59" s="16"/>
      <c r="U59" s="24" t="s">
        <v>566</v>
      </c>
      <c r="V59" s="18" t="s">
        <v>567</v>
      </c>
      <c r="W59" s="15" t="s">
        <v>20</v>
      </c>
      <c r="X59" s="15" t="s">
        <v>20</v>
      </c>
      <c r="Y59" s="19">
        <v>42423</v>
      </c>
      <c r="Z59" s="20"/>
    </row>
    <row r="60" spans="1:27" s="3" customFormat="1" ht="24" x14ac:dyDescent="0.3">
      <c r="A60" s="14" t="s">
        <v>20</v>
      </c>
      <c r="B60" s="45" t="e">
        <f>VLOOKUP($C60,#REF!,6, FALSE)</f>
        <v>#REF!</v>
      </c>
      <c r="C60" s="58" t="s">
        <v>1234</v>
      </c>
      <c r="D60" s="45" t="e">
        <f>VLOOKUP($C60,#REF!,7, FALSE)</f>
        <v>#REF!</v>
      </c>
      <c r="E60" s="44" t="e">
        <f>VLOOKUP($C60,#REF!,9, FALSE)</f>
        <v>#REF!</v>
      </c>
      <c r="F60" s="45" t="e">
        <f>IF(VLOOKUP($C60,#REF!,10, FALSE)="","Unknown",VLOOKUP($C60,#REF!,10, FALSE))</f>
        <v>#REF!</v>
      </c>
      <c r="G60" s="45" t="e">
        <f>IF(VLOOKUP($C60,#REF!,17, FALSE)="","Unknown",VLOOKUP($C60,#REF!,17, FALSE))</f>
        <v>#REF!</v>
      </c>
      <c r="H60" s="44" t="e">
        <f>IF(VLOOKUP($C60,#REF!,31, FALSE)="","",VLOOKUP($C60,#REF!,31, FALSE))</f>
        <v>#REF!</v>
      </c>
      <c r="I60" s="130" t="e">
        <f>IF(VLOOKUP($C60,#REF!,32, FALSE)="",0,VLOOKUP($C60,#REF!,32, FALSE))</f>
        <v>#REF!</v>
      </c>
      <c r="J60" s="45" t="e">
        <f>IF(VLOOKUP($C60,#REF!,65, FALSE)="","Unknown",VLOOKUP($C60,#REF!,65, FALSE))</f>
        <v>#REF!</v>
      </c>
      <c r="K60" s="46" t="e">
        <f>IF(VLOOKUP($C60,#REF!,67, FALSE)="","-",VLOOKUP($C60,#REF!,67, FALSE))</f>
        <v>#REF!</v>
      </c>
      <c r="L60" s="111" t="s">
        <v>1271</v>
      </c>
      <c r="M60" s="42"/>
      <c r="N60" s="136" t="s">
        <v>714</v>
      </c>
      <c r="O60" s="42"/>
      <c r="P60" s="91"/>
      <c r="Q60" s="91" t="s">
        <v>908</v>
      </c>
      <c r="R60" s="91"/>
      <c r="S60" s="91"/>
      <c r="T60" s="93" t="s">
        <v>908</v>
      </c>
      <c r="U60" s="94" t="s">
        <v>1270</v>
      </c>
      <c r="V60" s="18" t="s">
        <v>524</v>
      </c>
      <c r="W60" s="91" t="s">
        <v>20</v>
      </c>
      <c r="X60" s="91" t="s">
        <v>20</v>
      </c>
      <c r="Y60" s="104">
        <v>43728</v>
      </c>
      <c r="Z60" s="91"/>
      <c r="AA60" s="47" t="s">
        <v>895</v>
      </c>
    </row>
    <row r="61" spans="1:27" s="3" customFormat="1" ht="27.6" x14ac:dyDescent="0.3">
      <c r="A61" s="37" t="s">
        <v>20</v>
      </c>
      <c r="B61" s="45" t="e">
        <f>VLOOKUP($C61,#REF!,6, FALSE)</f>
        <v>#REF!</v>
      </c>
      <c r="C61" s="20" t="s">
        <v>871</v>
      </c>
      <c r="D61" s="45" t="e">
        <f>VLOOKUP($C61,#REF!,7, FALSE)</f>
        <v>#REF!</v>
      </c>
      <c r="E61" s="44" t="e">
        <f>VLOOKUP($C61,#REF!,9, FALSE)</f>
        <v>#REF!</v>
      </c>
      <c r="F61" s="45" t="e">
        <f>IF(VLOOKUP($C61,#REF!,10, FALSE)="","Unknown",VLOOKUP($C61,#REF!,10, FALSE))</f>
        <v>#REF!</v>
      </c>
      <c r="G61" s="45" t="e">
        <f>IF(VLOOKUP($C61,#REF!,17, FALSE)="","Unknown",VLOOKUP($C61,#REF!,17, FALSE))</f>
        <v>#REF!</v>
      </c>
      <c r="H61" s="44" t="e">
        <f>IF(VLOOKUP($C61,#REF!,31, FALSE)="","",VLOOKUP($C61,#REF!,31, FALSE))</f>
        <v>#REF!</v>
      </c>
      <c r="I61" s="130" t="e">
        <f>IF(VLOOKUP($C61,#REF!,32, FALSE)="",0,VLOOKUP($C61,#REF!,32, FALSE))</f>
        <v>#REF!</v>
      </c>
      <c r="J61" s="45" t="e">
        <f>IF(VLOOKUP($C61,#REF!,65, FALSE)="","Unknown",VLOOKUP($C61,#REF!,65, FALSE))</f>
        <v>#REF!</v>
      </c>
      <c r="K61" s="46" t="e">
        <f>IF(VLOOKUP($C61,#REF!,67, FALSE)="","-",VLOOKUP($C61,#REF!,67, FALSE))</f>
        <v>#REF!</v>
      </c>
      <c r="L61" s="53" t="s">
        <v>1575</v>
      </c>
      <c r="M61" s="14"/>
      <c r="N61" s="136"/>
      <c r="O61" s="14"/>
      <c r="P61" s="14"/>
      <c r="Q61" s="14"/>
      <c r="R61" s="14" t="s">
        <v>714</v>
      </c>
      <c r="S61" s="14"/>
      <c r="T61" s="16"/>
      <c r="U61" s="24" t="s">
        <v>930</v>
      </c>
      <c r="V61" s="22" t="s">
        <v>523</v>
      </c>
      <c r="W61" s="20" t="s">
        <v>20</v>
      </c>
      <c r="X61" s="20" t="s">
        <v>20</v>
      </c>
      <c r="Y61" s="23">
        <v>42825</v>
      </c>
      <c r="Z61" s="20"/>
    </row>
    <row r="62" spans="1:27" s="3" customFormat="1" ht="27.6" x14ac:dyDescent="0.3">
      <c r="A62" s="122" t="s">
        <v>1440</v>
      </c>
      <c r="B62" s="49" t="e">
        <f>VLOOKUP($C62,#REF!,6, FALSE)</f>
        <v>#REF!</v>
      </c>
      <c r="C62" s="145" t="s">
        <v>1243</v>
      </c>
      <c r="D62" s="49" t="e">
        <f>VLOOKUP($C62,#REF!,7, FALSE)</f>
        <v>#REF!</v>
      </c>
      <c r="E62" s="48" t="e">
        <f>VLOOKUP($C62,#REF!,9, FALSE)</f>
        <v>#REF!</v>
      </c>
      <c r="F62" s="49" t="e">
        <f>IF(VLOOKUP($C62,#REF!,10, FALSE)="","Unknown",VLOOKUP($C62,#REF!,10, FALSE))</f>
        <v>#REF!</v>
      </c>
      <c r="G62" s="49" t="e">
        <f>IF(VLOOKUP($C62,#REF!,17, FALSE)="","Unknown",VLOOKUP($C62,#REF!,17, FALSE))</f>
        <v>#REF!</v>
      </c>
      <c r="H62" s="48" t="e">
        <f>IF(VLOOKUP($C62,#REF!,31, FALSE)="","",VLOOKUP($C62,#REF!,31, FALSE))</f>
        <v>#REF!</v>
      </c>
      <c r="I62" s="132" t="e">
        <f>IF(VLOOKUP($C62,#REF!,32, FALSE)="",0,VLOOKUP($C62,#REF!,32, FALSE))</f>
        <v>#REF!</v>
      </c>
      <c r="J62" s="49" t="e">
        <f>IF(VLOOKUP($C62,#REF!,65, FALSE)="","Unknown",VLOOKUP($C62,#REF!,65, FALSE))</f>
        <v>#REF!</v>
      </c>
      <c r="K62" s="50" t="e">
        <f>IF(VLOOKUP($C62,#REF!,67, FALSE)="","-",VLOOKUP($C62,#REF!,67, FALSE))</f>
        <v>#REF!</v>
      </c>
      <c r="L62" s="53" t="s">
        <v>1447</v>
      </c>
      <c r="M62" s="14"/>
      <c r="N62" s="136"/>
      <c r="O62" s="14"/>
      <c r="P62" s="14"/>
      <c r="Q62" s="14"/>
      <c r="R62" s="14" t="s">
        <v>714</v>
      </c>
      <c r="S62" s="14"/>
      <c r="T62" s="16"/>
      <c r="U62" s="35" t="s">
        <v>1446</v>
      </c>
      <c r="V62" s="22" t="s">
        <v>1561</v>
      </c>
      <c r="W62" s="20" t="s">
        <v>20</v>
      </c>
      <c r="X62" s="20" t="s">
        <v>20</v>
      </c>
      <c r="Y62" s="23">
        <v>44105</v>
      </c>
      <c r="Z62" s="20"/>
      <c r="AA62" s="39"/>
    </row>
    <row r="63" spans="1:27" s="3" customFormat="1" ht="55.2" x14ac:dyDescent="0.3">
      <c r="A63" s="37" t="s">
        <v>1440</v>
      </c>
      <c r="B63" s="45" t="e">
        <f>VLOOKUP($C63,#REF!,6, FALSE)</f>
        <v>#REF!</v>
      </c>
      <c r="C63" s="149" t="s">
        <v>253</v>
      </c>
      <c r="D63" s="45" t="e">
        <f>VLOOKUP($C63,#REF!,7, FALSE)</f>
        <v>#REF!</v>
      </c>
      <c r="E63" s="44" t="e">
        <f>VLOOKUP($C63,#REF!,9, FALSE)</f>
        <v>#REF!</v>
      </c>
      <c r="F63" s="45" t="e">
        <f>IF(VLOOKUP($C63,#REF!,10, FALSE)="","Unknown",VLOOKUP($C63,#REF!,10, FALSE))</f>
        <v>#REF!</v>
      </c>
      <c r="G63" s="45" t="e">
        <f>IF(VLOOKUP($C63,#REF!,17, FALSE)="","Unknown",VLOOKUP($C63,#REF!,17, FALSE))</f>
        <v>#REF!</v>
      </c>
      <c r="H63" s="44" t="e">
        <f>IF(VLOOKUP($C63,#REF!,31, FALSE)="","",VLOOKUP($C63,#REF!,31, FALSE))</f>
        <v>#REF!</v>
      </c>
      <c r="I63" s="130" t="e">
        <f>IF(VLOOKUP($C63,#REF!,32, FALSE)="",0,VLOOKUP($C63,#REF!,32, FALSE))</f>
        <v>#REF!</v>
      </c>
      <c r="J63" s="45" t="e">
        <f>IF(VLOOKUP($C63,#REF!,65, FALSE)="","Unknown",VLOOKUP($C63,#REF!,65, FALSE))</f>
        <v>#REF!</v>
      </c>
      <c r="K63" s="46" t="e">
        <f>IF(VLOOKUP($C63,#REF!,67, FALSE)="","-",VLOOKUP($C63,#REF!,67, FALSE))</f>
        <v>#REF!</v>
      </c>
      <c r="L63" s="53" t="s">
        <v>1505</v>
      </c>
      <c r="M63" s="14"/>
      <c r="N63" s="136"/>
      <c r="O63" s="14"/>
      <c r="P63" s="14"/>
      <c r="Q63" s="14"/>
      <c r="R63" s="14" t="s">
        <v>714</v>
      </c>
      <c r="S63" s="14"/>
      <c r="T63" s="16"/>
      <c r="U63" s="35" t="s">
        <v>1504</v>
      </c>
      <c r="V63" s="22" t="s">
        <v>1524</v>
      </c>
      <c r="W63" s="20" t="s">
        <v>20</v>
      </c>
      <c r="X63" s="20"/>
      <c r="Y63" s="23">
        <v>44118</v>
      </c>
      <c r="Z63" s="20"/>
    </row>
    <row r="64" spans="1:27" s="3" customFormat="1" ht="24.6" x14ac:dyDescent="0.3">
      <c r="A64" s="37" t="s">
        <v>20</v>
      </c>
      <c r="B64" s="45" t="e">
        <f>VLOOKUP($C64,#REF!,6, FALSE)</f>
        <v>#REF!</v>
      </c>
      <c r="C64" s="20" t="s">
        <v>30</v>
      </c>
      <c r="D64" s="45" t="e">
        <f>VLOOKUP($C64,#REF!,7, FALSE)</f>
        <v>#REF!</v>
      </c>
      <c r="E64" s="44" t="e">
        <f>VLOOKUP($C64,#REF!,9, FALSE)</f>
        <v>#REF!</v>
      </c>
      <c r="F64" s="45" t="e">
        <f>IF(VLOOKUP($C64,#REF!,10, FALSE)="","Unknown",VLOOKUP($C64,#REF!,10, FALSE))</f>
        <v>#REF!</v>
      </c>
      <c r="G64" s="45" t="e">
        <f>IF(VLOOKUP($C64,#REF!,17, FALSE)="","Unknown",VLOOKUP($C64,#REF!,17, FALSE))</f>
        <v>#REF!</v>
      </c>
      <c r="H64" s="44" t="e">
        <f>IF(VLOOKUP($C64,#REF!,31, FALSE)="","",VLOOKUP($C64,#REF!,31, FALSE))</f>
        <v>#REF!</v>
      </c>
      <c r="I64" s="130" t="e">
        <f>IF(VLOOKUP($C64,#REF!,32, FALSE)="",0,VLOOKUP($C64,#REF!,32, FALSE))</f>
        <v>#REF!</v>
      </c>
      <c r="J64" s="45" t="e">
        <f>IF(VLOOKUP($C64,#REF!,65, FALSE)="","Unknown",VLOOKUP($C64,#REF!,65, FALSE))</f>
        <v>#REF!</v>
      </c>
      <c r="K64" s="46" t="e">
        <f>IF(VLOOKUP($C64,#REF!,67, FALSE)="","-",VLOOKUP($C64,#REF!,67, FALSE))</f>
        <v>#REF!</v>
      </c>
      <c r="L64" s="53" t="s">
        <v>1576</v>
      </c>
      <c r="M64" s="14"/>
      <c r="N64" s="136"/>
      <c r="O64" s="14"/>
      <c r="P64" s="14"/>
      <c r="Q64" s="14"/>
      <c r="R64" s="14" t="s">
        <v>714</v>
      </c>
      <c r="S64" s="14"/>
      <c r="T64" s="16"/>
      <c r="U64" s="24" t="s">
        <v>979</v>
      </c>
      <c r="V64" s="22" t="s">
        <v>526</v>
      </c>
      <c r="W64" s="20" t="s">
        <v>20</v>
      </c>
      <c r="X64" s="20" t="s">
        <v>20</v>
      </c>
      <c r="Y64" s="23">
        <v>42871</v>
      </c>
      <c r="Z64" s="20"/>
    </row>
    <row r="65" spans="1:27" s="3" customFormat="1" ht="46.8" x14ac:dyDescent="0.3">
      <c r="A65" s="14" t="s">
        <v>20</v>
      </c>
      <c r="B65" s="45" t="e">
        <f>VLOOKUP($C65,#REF!,6, FALSE)</f>
        <v>#REF!</v>
      </c>
      <c r="C65" s="80" t="s">
        <v>1219</v>
      </c>
      <c r="D65" s="45" t="e">
        <f>VLOOKUP($C65,#REF!,7, FALSE)</f>
        <v>#REF!</v>
      </c>
      <c r="E65" s="44" t="e">
        <f>VLOOKUP($C65,#REF!,9, FALSE)</f>
        <v>#REF!</v>
      </c>
      <c r="F65" s="45" t="e">
        <f>IF(VLOOKUP($C65,#REF!,10, FALSE)="","Unknown",VLOOKUP($C65,#REF!,10, FALSE))</f>
        <v>#REF!</v>
      </c>
      <c r="G65" s="45" t="e">
        <f>IF(VLOOKUP($C65,#REF!,17, FALSE)="","Unknown",VLOOKUP($C65,#REF!,17, FALSE))</f>
        <v>#REF!</v>
      </c>
      <c r="H65" s="44" t="e">
        <f>IF(VLOOKUP($C65,#REF!,31, FALSE)="","",VLOOKUP($C65,#REF!,31, FALSE))</f>
        <v>#REF!</v>
      </c>
      <c r="I65" s="130" t="e">
        <f>IF(VLOOKUP($C65,#REF!,32, FALSE)="",0,VLOOKUP($C65,#REF!,32, FALSE))</f>
        <v>#REF!</v>
      </c>
      <c r="J65" s="45" t="e">
        <f>IF(VLOOKUP($C65,#REF!,65, FALSE)="","Unknown",VLOOKUP($C65,#REF!,65, FALSE))</f>
        <v>#REF!</v>
      </c>
      <c r="K65" s="46" t="e">
        <f>IF(VLOOKUP($C65,#REF!,67, FALSE)="","-",VLOOKUP($C65,#REF!,67, FALSE))</f>
        <v>#REF!</v>
      </c>
      <c r="L65" s="111" t="s">
        <v>1556</v>
      </c>
      <c r="M65" s="42"/>
      <c r="N65" s="136" t="s">
        <v>714</v>
      </c>
      <c r="O65" s="42"/>
      <c r="P65" s="88" t="s">
        <v>908</v>
      </c>
      <c r="Q65" s="88"/>
      <c r="R65" s="88"/>
      <c r="S65" s="88"/>
      <c r="T65" s="92"/>
      <c r="U65" s="94" t="s">
        <v>1339</v>
      </c>
      <c r="V65" s="99" t="s">
        <v>1331</v>
      </c>
      <c r="W65" s="20" t="s">
        <v>20</v>
      </c>
      <c r="X65" s="20" t="s">
        <v>20</v>
      </c>
      <c r="Y65" s="104">
        <v>43728</v>
      </c>
      <c r="Z65" s="20" t="s">
        <v>1322</v>
      </c>
      <c r="AA65" s="51" t="s">
        <v>895</v>
      </c>
    </row>
    <row r="66" spans="1:27" s="3" customFormat="1" ht="35.4" x14ac:dyDescent="0.3">
      <c r="A66" s="14" t="s">
        <v>20</v>
      </c>
      <c r="B66" s="45" t="e">
        <f>VLOOKUP($C66,#REF!,6, FALSE)</f>
        <v>#REF!</v>
      </c>
      <c r="C66" s="80" t="s">
        <v>996</v>
      </c>
      <c r="D66" s="45" t="e">
        <f>VLOOKUP($C66,#REF!,7, FALSE)</f>
        <v>#REF!</v>
      </c>
      <c r="E66" s="44" t="e">
        <f>VLOOKUP($C66,#REF!,9, FALSE)</f>
        <v>#REF!</v>
      </c>
      <c r="F66" s="45" t="e">
        <f>IF(VLOOKUP($C66,#REF!,10, FALSE)="","Unknown",VLOOKUP($C66,#REF!,10, FALSE))</f>
        <v>#REF!</v>
      </c>
      <c r="G66" s="45" t="e">
        <f>IF(VLOOKUP($C66,#REF!,17, FALSE)="","Unknown",VLOOKUP($C66,#REF!,17, FALSE))</f>
        <v>#REF!</v>
      </c>
      <c r="H66" s="44" t="e">
        <f>IF(VLOOKUP($C66,#REF!,31, FALSE)="","",VLOOKUP($C66,#REF!,31, FALSE))</f>
        <v>#REF!</v>
      </c>
      <c r="I66" s="130" t="e">
        <f>IF(VLOOKUP($C66,#REF!,32, FALSE)="",0,VLOOKUP($C66,#REF!,32, FALSE))</f>
        <v>#REF!</v>
      </c>
      <c r="J66" s="45" t="e">
        <f>IF(VLOOKUP($C66,#REF!,65, FALSE)="","Unknown",VLOOKUP($C66,#REF!,65, FALSE))</f>
        <v>#REF!</v>
      </c>
      <c r="K66" s="46" t="e">
        <f>IF(VLOOKUP($C66,#REF!,67, FALSE)="","-",VLOOKUP($C66,#REF!,67, FALSE))</f>
        <v>#REF!</v>
      </c>
      <c r="L66" s="111" t="s">
        <v>1340</v>
      </c>
      <c r="M66" s="42"/>
      <c r="N66" s="135"/>
      <c r="O66" s="42"/>
      <c r="P66" s="91"/>
      <c r="Q66" s="91"/>
      <c r="R66" s="91"/>
      <c r="S66" s="91"/>
      <c r="T66" s="93" t="s">
        <v>908</v>
      </c>
      <c r="U66" s="94" t="s">
        <v>1338</v>
      </c>
      <c r="V66" s="115" t="s">
        <v>1331</v>
      </c>
      <c r="W66" s="20" t="s">
        <v>20</v>
      </c>
      <c r="X66" s="20" t="s">
        <v>20</v>
      </c>
      <c r="Y66" s="104">
        <v>43728</v>
      </c>
      <c r="Z66" s="20" t="s">
        <v>1322</v>
      </c>
      <c r="AA66" s="47" t="s">
        <v>895</v>
      </c>
    </row>
    <row r="67" spans="1:27" s="3" customFormat="1" ht="13.8" x14ac:dyDescent="0.3">
      <c r="A67" s="37" t="s">
        <v>21</v>
      </c>
      <c r="B67" s="49" t="e">
        <f>VLOOKUP($C67,#REF!,6, FALSE)</f>
        <v>#REF!</v>
      </c>
      <c r="C67" s="140" t="s">
        <v>1387</v>
      </c>
      <c r="D67" s="49" t="e">
        <f>VLOOKUP($C67,#REF!,7, FALSE)</f>
        <v>#REF!</v>
      </c>
      <c r="E67" s="48" t="e">
        <f>VLOOKUP($C67,#REF!,9, FALSE)</f>
        <v>#REF!</v>
      </c>
      <c r="F67" s="49" t="e">
        <f>IF(VLOOKUP($C67,#REF!,10, FALSE)="","Unknown",VLOOKUP($C67,#REF!,10, FALSE))</f>
        <v>#REF!</v>
      </c>
      <c r="G67" s="49" t="e">
        <f>IF(VLOOKUP($C67,#REF!,17, FALSE)="","Unknown",VLOOKUP($C67,#REF!,17, FALSE))</f>
        <v>#REF!</v>
      </c>
      <c r="H67" s="48" t="e">
        <f>IF(VLOOKUP($C67,#REF!,31, FALSE)="","",VLOOKUP($C67,#REF!,31, FALSE))</f>
        <v>#REF!</v>
      </c>
      <c r="I67" s="132" t="e">
        <f>IF(VLOOKUP($C67,#REF!,32, FALSE)="",0,VLOOKUP($C67,#REF!,32, FALSE))</f>
        <v>#REF!</v>
      </c>
      <c r="J67" s="49" t="e">
        <f>IF(VLOOKUP($C67,#REF!,65, FALSE)="","Unknown",VLOOKUP($C67,#REF!,65, FALSE))</f>
        <v>#REF!</v>
      </c>
      <c r="K67" s="50" t="e">
        <f>IF(VLOOKUP($C67,#REF!,67, FALSE)="","-",VLOOKUP($C67,#REF!,67, FALSE))</f>
        <v>#REF!</v>
      </c>
      <c r="L67" s="53" t="s">
        <v>966</v>
      </c>
      <c r="M67" s="14"/>
      <c r="N67" s="136"/>
      <c r="O67" s="14"/>
      <c r="P67" s="14"/>
      <c r="Q67" s="14"/>
      <c r="R67" s="14"/>
      <c r="S67" s="14"/>
      <c r="T67" s="16"/>
      <c r="U67" s="35"/>
      <c r="V67" s="22"/>
      <c r="W67" s="20"/>
      <c r="X67" s="20"/>
      <c r="Y67" s="23"/>
      <c r="Z67" s="20"/>
      <c r="AA67" s="39"/>
    </row>
    <row r="68" spans="1:27" s="3" customFormat="1" ht="27.6" x14ac:dyDescent="0.3">
      <c r="A68" s="37" t="s">
        <v>20</v>
      </c>
      <c r="B68" s="45" t="e">
        <f>VLOOKUP($C68,#REF!,6, FALSE)</f>
        <v>#REF!</v>
      </c>
      <c r="C68" s="13" t="s">
        <v>66</v>
      </c>
      <c r="D68" s="45" t="e">
        <f>VLOOKUP($C68,#REF!,7, FALSE)</f>
        <v>#REF!</v>
      </c>
      <c r="E68" s="44" t="e">
        <f>VLOOKUP($C68,#REF!,9, FALSE)</f>
        <v>#REF!</v>
      </c>
      <c r="F68" s="45" t="e">
        <f>IF(VLOOKUP($C68,#REF!,10, FALSE)="","Unknown",VLOOKUP($C68,#REF!,10, FALSE))</f>
        <v>#REF!</v>
      </c>
      <c r="G68" s="45" t="e">
        <f>IF(VLOOKUP($C68,#REF!,17, FALSE)="","Unknown",VLOOKUP($C68,#REF!,17, FALSE))</f>
        <v>#REF!</v>
      </c>
      <c r="H68" s="44" t="e">
        <f>IF(VLOOKUP($C68,#REF!,31, FALSE)="","",VLOOKUP($C68,#REF!,31, FALSE))</f>
        <v>#REF!</v>
      </c>
      <c r="I68" s="130" t="e">
        <f>IF(VLOOKUP($C68,#REF!,32, FALSE)="",0,VLOOKUP($C68,#REF!,32, FALSE))</f>
        <v>#REF!</v>
      </c>
      <c r="J68" s="45" t="e">
        <f>IF(VLOOKUP($C68,#REF!,65, FALSE)="","Unknown",VLOOKUP($C68,#REF!,65, FALSE))</f>
        <v>#REF!</v>
      </c>
      <c r="K68" s="46" t="e">
        <f>IF(VLOOKUP($C68,#REF!,67, FALSE)="","-",VLOOKUP($C68,#REF!,67, FALSE))</f>
        <v>#REF!</v>
      </c>
      <c r="L68" s="53" t="s">
        <v>775</v>
      </c>
      <c r="M68" s="14"/>
      <c r="N68" s="136"/>
      <c r="O68" s="14"/>
      <c r="P68" s="14"/>
      <c r="Q68" s="14"/>
      <c r="R68" s="14" t="s">
        <v>714</v>
      </c>
      <c r="S68" s="14"/>
      <c r="T68" s="16"/>
      <c r="U68" s="21" t="s">
        <v>776</v>
      </c>
      <c r="V68" s="18" t="s">
        <v>524</v>
      </c>
      <c r="W68" s="20" t="s">
        <v>20</v>
      </c>
      <c r="X68" s="20" t="s">
        <v>20</v>
      </c>
      <c r="Y68" s="23"/>
      <c r="Z68" s="20"/>
    </row>
    <row r="69" spans="1:27" s="3" customFormat="1" ht="46.8" x14ac:dyDescent="0.3">
      <c r="A69" s="14" t="s">
        <v>20</v>
      </c>
      <c r="B69" s="45" t="e">
        <f>VLOOKUP($C69,#REF!,6, FALSE)</f>
        <v>#REF!</v>
      </c>
      <c r="C69" s="80" t="s">
        <v>1251</v>
      </c>
      <c r="D69" s="45" t="e">
        <f>VLOOKUP($C69,#REF!,7, FALSE)</f>
        <v>#REF!</v>
      </c>
      <c r="E69" s="44" t="e">
        <f>VLOOKUP($C69,#REF!,9, FALSE)</f>
        <v>#REF!</v>
      </c>
      <c r="F69" s="45" t="e">
        <f>IF(VLOOKUP($C69,#REF!,10, FALSE)="","Unknown",VLOOKUP($C69,#REF!,10, FALSE))</f>
        <v>#REF!</v>
      </c>
      <c r="G69" s="45" t="e">
        <f>IF(VLOOKUP($C69,#REF!,17, FALSE)="","Unknown",VLOOKUP($C69,#REF!,17, FALSE))</f>
        <v>#REF!</v>
      </c>
      <c r="H69" s="44" t="e">
        <f>IF(VLOOKUP($C69,#REF!,31, FALSE)="","",VLOOKUP($C69,#REF!,31, FALSE))</f>
        <v>#REF!</v>
      </c>
      <c r="I69" s="130" t="e">
        <f>IF(VLOOKUP($C69,#REF!,32, FALSE)="",0,VLOOKUP($C69,#REF!,32, FALSE))</f>
        <v>#REF!</v>
      </c>
      <c r="J69" s="45" t="e">
        <f>IF(VLOOKUP($C69,#REF!,65, FALSE)="","Unknown",VLOOKUP($C69,#REF!,65, FALSE))</f>
        <v>#REF!</v>
      </c>
      <c r="K69" s="46" t="e">
        <f>IF(VLOOKUP($C69,#REF!,67, FALSE)="","-",VLOOKUP($C69,#REF!,67, FALSE))</f>
        <v>#REF!</v>
      </c>
      <c r="L69" s="111" t="s">
        <v>1284</v>
      </c>
      <c r="M69" s="42"/>
      <c r="N69" s="135"/>
      <c r="O69" s="42"/>
      <c r="P69" s="88"/>
      <c r="Q69" s="88"/>
      <c r="R69" s="88" t="s">
        <v>908</v>
      </c>
      <c r="S69" s="88"/>
      <c r="T69" s="92" t="s">
        <v>908</v>
      </c>
      <c r="U69" s="94" t="s">
        <v>1272</v>
      </c>
      <c r="V69" s="18" t="s">
        <v>524</v>
      </c>
      <c r="W69" s="88" t="s">
        <v>20</v>
      </c>
      <c r="X69" s="88" t="s">
        <v>20</v>
      </c>
      <c r="Y69" s="101">
        <v>43720</v>
      </c>
      <c r="Z69" s="88"/>
      <c r="AA69" s="51" t="s">
        <v>895</v>
      </c>
    </row>
    <row r="70" spans="1:27" s="3" customFormat="1" ht="82.8" x14ac:dyDescent="0.3">
      <c r="A70" s="37" t="s">
        <v>20</v>
      </c>
      <c r="B70" s="45" t="e">
        <f>VLOOKUP($C70,#REF!,6, FALSE)</f>
        <v>#REF!</v>
      </c>
      <c r="C70" s="20" t="s">
        <v>937</v>
      </c>
      <c r="D70" s="45" t="e">
        <f>VLOOKUP($C70,#REF!,7, FALSE)</f>
        <v>#REF!</v>
      </c>
      <c r="E70" s="44" t="e">
        <f>VLOOKUP($C70,#REF!,9, FALSE)</f>
        <v>#REF!</v>
      </c>
      <c r="F70" s="45" t="e">
        <f>IF(VLOOKUP($C70,#REF!,10, FALSE)="","Unknown",VLOOKUP($C70,#REF!,10, FALSE))</f>
        <v>#REF!</v>
      </c>
      <c r="G70" s="45" t="e">
        <f>IF(VLOOKUP($C70,#REF!,17, FALSE)="","Unknown",VLOOKUP($C70,#REF!,17, FALSE))</f>
        <v>#REF!</v>
      </c>
      <c r="H70" s="44" t="e">
        <f>IF(VLOOKUP($C70,#REF!,31, FALSE)="","",VLOOKUP($C70,#REF!,31, FALSE))</f>
        <v>#REF!</v>
      </c>
      <c r="I70" s="130" t="e">
        <f>IF(VLOOKUP($C70,#REF!,32, FALSE)="",0,VLOOKUP($C70,#REF!,32, FALSE))</f>
        <v>#REF!</v>
      </c>
      <c r="J70" s="45" t="e">
        <f>IF(VLOOKUP($C70,#REF!,65, FALSE)="","Unknown",VLOOKUP($C70,#REF!,65, FALSE))</f>
        <v>#REF!</v>
      </c>
      <c r="K70" s="46" t="e">
        <f>IF(VLOOKUP($C70,#REF!,67, FALSE)="","-",VLOOKUP($C70,#REF!,67, FALSE))</f>
        <v>#REF!</v>
      </c>
      <c r="L70" s="53" t="s">
        <v>938</v>
      </c>
      <c r="M70" s="14" t="s">
        <v>714</v>
      </c>
      <c r="N70" s="136"/>
      <c r="O70" s="14"/>
      <c r="P70" s="14"/>
      <c r="Q70" s="14"/>
      <c r="R70" s="14" t="s">
        <v>714</v>
      </c>
      <c r="S70" s="14"/>
      <c r="T70" s="16"/>
      <c r="U70" s="24" t="s">
        <v>939</v>
      </c>
      <c r="V70" s="22" t="s">
        <v>940</v>
      </c>
      <c r="W70" s="20" t="s">
        <v>20</v>
      </c>
      <c r="X70" s="20" t="s">
        <v>20</v>
      </c>
      <c r="Y70" s="23">
        <v>42829</v>
      </c>
      <c r="Z70" s="20"/>
    </row>
    <row r="71" spans="1:27" s="3" customFormat="1" ht="82.8" x14ac:dyDescent="0.3">
      <c r="A71" s="37" t="s">
        <v>20</v>
      </c>
      <c r="B71" s="45" t="e">
        <f>VLOOKUP($C71,#REF!,6, FALSE)</f>
        <v>#REF!</v>
      </c>
      <c r="C71" s="13" t="s">
        <v>93</v>
      </c>
      <c r="D71" s="45" t="e">
        <f>VLOOKUP($C71,#REF!,7, FALSE)</f>
        <v>#REF!</v>
      </c>
      <c r="E71" s="44" t="e">
        <f>VLOOKUP($C71,#REF!,9, FALSE)</f>
        <v>#REF!</v>
      </c>
      <c r="F71" s="45" t="e">
        <f>IF(VLOOKUP($C71,#REF!,10, FALSE)="","Unknown",VLOOKUP($C71,#REF!,10, FALSE))</f>
        <v>#REF!</v>
      </c>
      <c r="G71" s="45" t="e">
        <f>IF(VLOOKUP($C71,#REF!,17, FALSE)="","Unknown",VLOOKUP($C71,#REF!,17, FALSE))</f>
        <v>#REF!</v>
      </c>
      <c r="H71" s="44" t="e">
        <f>IF(VLOOKUP($C71,#REF!,31, FALSE)="","",VLOOKUP($C71,#REF!,31, FALSE))</f>
        <v>#REF!</v>
      </c>
      <c r="I71" s="130" t="e">
        <f>IF(VLOOKUP($C71,#REF!,32, FALSE)="",0,VLOOKUP($C71,#REF!,32, FALSE))</f>
        <v>#REF!</v>
      </c>
      <c r="J71" s="45" t="e">
        <f>IF(VLOOKUP($C71,#REF!,65, FALSE)="","Unknown",VLOOKUP($C71,#REF!,65, FALSE))</f>
        <v>#REF!</v>
      </c>
      <c r="K71" s="46" t="e">
        <f>IF(VLOOKUP($C71,#REF!,67, FALSE)="","-",VLOOKUP($C71,#REF!,67, FALSE))</f>
        <v>#REF!</v>
      </c>
      <c r="L71" s="54" t="s">
        <v>755</v>
      </c>
      <c r="M71" s="14"/>
      <c r="N71" s="136" t="s">
        <v>714</v>
      </c>
      <c r="O71" s="14" t="s">
        <v>714</v>
      </c>
      <c r="P71" s="14" t="s">
        <v>714</v>
      </c>
      <c r="Q71" s="14"/>
      <c r="R71" s="14"/>
      <c r="S71" s="14" t="s">
        <v>714</v>
      </c>
      <c r="T71" s="16" t="s">
        <v>714</v>
      </c>
      <c r="U71" s="26" t="s">
        <v>638</v>
      </c>
      <c r="V71" s="22" t="s">
        <v>525</v>
      </c>
      <c r="W71" s="20" t="s">
        <v>20</v>
      </c>
      <c r="X71" s="20" t="s">
        <v>20</v>
      </c>
      <c r="Y71" s="19">
        <v>42435</v>
      </c>
      <c r="Z71" s="20" t="s">
        <v>639</v>
      </c>
    </row>
    <row r="72" spans="1:27" s="3" customFormat="1" ht="55.2" x14ac:dyDescent="0.3">
      <c r="A72" s="37" t="s">
        <v>20</v>
      </c>
      <c r="B72" s="45" t="e">
        <f>VLOOKUP($C72,#REF!,6, FALSE)</f>
        <v>#REF!</v>
      </c>
      <c r="C72" s="13" t="s">
        <v>92</v>
      </c>
      <c r="D72" s="45" t="e">
        <f>VLOOKUP($C72,#REF!,7, FALSE)</f>
        <v>#REF!</v>
      </c>
      <c r="E72" s="44" t="e">
        <f>VLOOKUP($C72,#REF!,9, FALSE)</f>
        <v>#REF!</v>
      </c>
      <c r="F72" s="45" t="e">
        <f>IF(VLOOKUP($C72,#REF!,10, FALSE)="","Unknown",VLOOKUP($C72,#REF!,10, FALSE))</f>
        <v>#REF!</v>
      </c>
      <c r="G72" s="45" t="e">
        <f>IF(VLOOKUP($C72,#REF!,17, FALSE)="","Unknown",VLOOKUP($C72,#REF!,17, FALSE))</f>
        <v>#REF!</v>
      </c>
      <c r="H72" s="44" t="e">
        <f>IF(VLOOKUP($C72,#REF!,31, FALSE)="","",VLOOKUP($C72,#REF!,31, FALSE))</f>
        <v>#REF!</v>
      </c>
      <c r="I72" s="130" t="e">
        <f>IF(VLOOKUP($C72,#REF!,32, FALSE)="",0,VLOOKUP($C72,#REF!,32, FALSE))</f>
        <v>#REF!</v>
      </c>
      <c r="J72" s="45" t="e">
        <f>IF(VLOOKUP($C72,#REF!,65, FALSE)="","Unknown",VLOOKUP($C72,#REF!,65, FALSE))</f>
        <v>#REF!</v>
      </c>
      <c r="K72" s="46" t="e">
        <f>IF(VLOOKUP($C72,#REF!,67, FALSE)="","-",VLOOKUP($C72,#REF!,67, FALSE))</f>
        <v>#REF!</v>
      </c>
      <c r="L72" s="53" t="s">
        <v>744</v>
      </c>
      <c r="M72" s="14"/>
      <c r="N72" s="136" t="s">
        <v>714</v>
      </c>
      <c r="O72" s="14"/>
      <c r="P72" s="14" t="s">
        <v>714</v>
      </c>
      <c r="Q72" s="14"/>
      <c r="R72" s="14" t="s">
        <v>714</v>
      </c>
      <c r="S72" s="14"/>
      <c r="T72" s="16"/>
      <c r="U72" s="24" t="s">
        <v>745</v>
      </c>
      <c r="V72" s="18" t="s">
        <v>567</v>
      </c>
      <c r="W72" s="20" t="s">
        <v>20</v>
      </c>
      <c r="X72" s="20" t="s">
        <v>20</v>
      </c>
      <c r="Y72" s="19">
        <v>42431</v>
      </c>
      <c r="Z72" s="20" t="s">
        <v>746</v>
      </c>
    </row>
    <row r="73" spans="1:27" s="3" customFormat="1" ht="81" x14ac:dyDescent="0.3">
      <c r="A73" s="14" t="s">
        <v>20</v>
      </c>
      <c r="B73" s="45" t="e">
        <f>VLOOKUP($C73,#REF!,6, FALSE)</f>
        <v>#REF!</v>
      </c>
      <c r="C73" s="80" t="s">
        <v>867</v>
      </c>
      <c r="D73" s="45" t="e">
        <f>VLOOKUP($C73,#REF!,7, FALSE)</f>
        <v>#REF!</v>
      </c>
      <c r="E73" s="44" t="e">
        <f>VLOOKUP($C73,#REF!,9, FALSE)</f>
        <v>#REF!</v>
      </c>
      <c r="F73" s="45" t="e">
        <f>IF(VLOOKUP($C73,#REF!,10, FALSE)="","Unknown",VLOOKUP($C73,#REF!,10, FALSE))</f>
        <v>#REF!</v>
      </c>
      <c r="G73" s="45" t="e">
        <f>IF(VLOOKUP($C73,#REF!,17, FALSE)="","Unknown",VLOOKUP($C73,#REF!,17, FALSE))</f>
        <v>#REF!</v>
      </c>
      <c r="H73" s="44" t="e">
        <f>IF(VLOOKUP($C73,#REF!,31, FALSE)="","",VLOOKUP($C73,#REF!,31, FALSE))</f>
        <v>#REF!</v>
      </c>
      <c r="I73" s="130" t="e">
        <f>IF(VLOOKUP($C73,#REF!,32, FALSE)="",0,VLOOKUP($C73,#REF!,32, FALSE))</f>
        <v>#REF!</v>
      </c>
      <c r="J73" s="45" t="e">
        <f>IF(VLOOKUP($C73,#REF!,65, FALSE)="","Unknown",VLOOKUP($C73,#REF!,65, FALSE))</f>
        <v>#REF!</v>
      </c>
      <c r="K73" s="46" t="e">
        <f>IF(VLOOKUP($C73,#REF!,67, FALSE)="","-",VLOOKUP($C73,#REF!,67, FALSE))</f>
        <v>#REF!</v>
      </c>
      <c r="L73" s="111" t="s">
        <v>1274</v>
      </c>
      <c r="M73" s="42"/>
      <c r="N73" s="135"/>
      <c r="O73" s="42"/>
      <c r="P73" s="88"/>
      <c r="Q73" s="88"/>
      <c r="R73" s="88"/>
      <c r="S73" s="88"/>
      <c r="T73" s="92" t="s">
        <v>714</v>
      </c>
      <c r="U73" s="94" t="s">
        <v>1273</v>
      </c>
      <c r="V73" s="22" t="s">
        <v>1561</v>
      </c>
      <c r="W73" s="88" t="s">
        <v>20</v>
      </c>
      <c r="X73" s="88" t="s">
        <v>20</v>
      </c>
      <c r="Y73" s="101">
        <v>43720</v>
      </c>
      <c r="Z73" s="88"/>
      <c r="AA73" s="51" t="s">
        <v>895</v>
      </c>
    </row>
    <row r="74" spans="1:27" s="3" customFormat="1" ht="55.2" x14ac:dyDescent="0.3">
      <c r="A74" s="14" t="s">
        <v>20</v>
      </c>
      <c r="B74" s="45" t="e">
        <f>VLOOKUP($C74,#REF!,6, FALSE)</f>
        <v>#REF!</v>
      </c>
      <c r="C74" s="20" t="s">
        <v>1170</v>
      </c>
      <c r="D74" s="45" t="e">
        <f>VLOOKUP($C74,#REF!,7, FALSE)</f>
        <v>#REF!</v>
      </c>
      <c r="E74" s="44" t="e">
        <f>VLOOKUP($C74,#REF!,9, FALSE)</f>
        <v>#REF!</v>
      </c>
      <c r="F74" s="45" t="e">
        <f>IF(VLOOKUP($C74,#REF!,10, FALSE)="","Unknown",VLOOKUP($C74,#REF!,10, FALSE))</f>
        <v>#REF!</v>
      </c>
      <c r="G74" s="45" t="e">
        <f>IF(VLOOKUP($C74,#REF!,17, FALSE)="","Unknown",VLOOKUP($C74,#REF!,17, FALSE))</f>
        <v>#REF!</v>
      </c>
      <c r="H74" s="44" t="e">
        <f>IF(VLOOKUP($C74,#REF!,31, FALSE)="","",VLOOKUP($C74,#REF!,31, FALSE))</f>
        <v>#REF!</v>
      </c>
      <c r="I74" s="130" t="e">
        <f>IF(VLOOKUP($C74,#REF!,32, FALSE)="",0,VLOOKUP($C74,#REF!,32, FALSE))</f>
        <v>#REF!</v>
      </c>
      <c r="J74" s="45" t="e">
        <f>IF(VLOOKUP($C74,#REF!,65, FALSE)="","Unknown",VLOOKUP($C74,#REF!,65, FALSE))</f>
        <v>#REF!</v>
      </c>
      <c r="K74" s="46" t="e">
        <f>IF(VLOOKUP($C74,#REF!,67, FALSE)="","-",VLOOKUP($C74,#REF!,67, FALSE))</f>
        <v>#REF!</v>
      </c>
      <c r="L74" s="53" t="s">
        <v>1577</v>
      </c>
      <c r="M74" s="14"/>
      <c r="N74" s="136"/>
      <c r="O74" s="14"/>
      <c r="P74" s="14"/>
      <c r="Q74" s="14"/>
      <c r="R74" s="14" t="s">
        <v>908</v>
      </c>
      <c r="S74" s="14"/>
      <c r="T74" s="16"/>
      <c r="U74" s="94" t="s">
        <v>1185</v>
      </c>
      <c r="V74" s="18" t="s">
        <v>524</v>
      </c>
      <c r="W74" s="20" t="s">
        <v>20</v>
      </c>
      <c r="X74" s="20" t="s">
        <v>20</v>
      </c>
      <c r="Y74" s="23">
        <v>43636</v>
      </c>
      <c r="Z74" s="20"/>
      <c r="AA74" s="39" t="s">
        <v>895</v>
      </c>
    </row>
    <row r="75" spans="1:27" s="3" customFormat="1" ht="55.2" x14ac:dyDescent="0.3">
      <c r="A75" s="14" t="s">
        <v>20</v>
      </c>
      <c r="B75" s="45" t="e">
        <f>VLOOKUP($C75,#REF!,6, FALSE)</f>
        <v>#REF!</v>
      </c>
      <c r="C75" s="20" t="s">
        <v>1171</v>
      </c>
      <c r="D75" s="45" t="e">
        <f>VLOOKUP($C75,#REF!,7, FALSE)</f>
        <v>#REF!</v>
      </c>
      <c r="E75" s="44" t="e">
        <f>VLOOKUP($C75,#REF!,9, FALSE)</f>
        <v>#REF!</v>
      </c>
      <c r="F75" s="45" t="e">
        <f>IF(VLOOKUP($C75,#REF!,10, FALSE)="","Unknown",VLOOKUP($C75,#REF!,10, FALSE))</f>
        <v>#REF!</v>
      </c>
      <c r="G75" s="45" t="e">
        <f>IF(VLOOKUP($C75,#REF!,17, FALSE)="","Unknown",VLOOKUP($C75,#REF!,17, FALSE))</f>
        <v>#REF!</v>
      </c>
      <c r="H75" s="44" t="e">
        <f>IF(VLOOKUP($C75,#REF!,31, FALSE)="","",VLOOKUP($C75,#REF!,31, FALSE))</f>
        <v>#REF!</v>
      </c>
      <c r="I75" s="130" t="e">
        <f>IF(VLOOKUP($C75,#REF!,32, FALSE)="",0,VLOOKUP($C75,#REF!,32, FALSE))</f>
        <v>#REF!</v>
      </c>
      <c r="J75" s="45" t="e">
        <f>IF(VLOOKUP($C75,#REF!,65, FALSE)="","Unknown",VLOOKUP($C75,#REF!,65, FALSE))</f>
        <v>#REF!</v>
      </c>
      <c r="K75" s="46" t="e">
        <f>IF(VLOOKUP($C75,#REF!,67, FALSE)="","-",VLOOKUP($C75,#REF!,67, FALSE))</f>
        <v>#REF!</v>
      </c>
      <c r="L75" s="53" t="s">
        <v>1578</v>
      </c>
      <c r="M75" s="14"/>
      <c r="N75" s="136"/>
      <c r="O75" s="14"/>
      <c r="P75" s="14"/>
      <c r="Q75" s="14"/>
      <c r="R75" s="14" t="s">
        <v>908</v>
      </c>
      <c r="S75" s="14"/>
      <c r="T75" s="16"/>
      <c r="U75" s="94" t="s">
        <v>1185</v>
      </c>
      <c r="V75" s="18" t="s">
        <v>524</v>
      </c>
      <c r="W75" s="20" t="s">
        <v>20</v>
      </c>
      <c r="X75" s="20" t="s">
        <v>20</v>
      </c>
      <c r="Y75" s="23">
        <v>43636</v>
      </c>
      <c r="Z75" s="20"/>
      <c r="AA75" s="39" t="s">
        <v>895</v>
      </c>
    </row>
    <row r="76" spans="1:27" s="3" customFormat="1" ht="138" x14ac:dyDescent="0.3">
      <c r="A76" s="37" t="s">
        <v>20</v>
      </c>
      <c r="B76" s="45" t="e">
        <f>VLOOKUP($C76,#REF!,6, FALSE)</f>
        <v>#REF!</v>
      </c>
      <c r="C76" s="13" t="s">
        <v>380</v>
      </c>
      <c r="D76" s="45" t="e">
        <f>VLOOKUP($C76,#REF!,7, FALSE)</f>
        <v>#REF!</v>
      </c>
      <c r="E76" s="44" t="e">
        <f>VLOOKUP($C76,#REF!,9, FALSE)</f>
        <v>#REF!</v>
      </c>
      <c r="F76" s="45" t="e">
        <f>IF(VLOOKUP($C76,#REF!,10, FALSE)="","Unknown",VLOOKUP($C76,#REF!,10, FALSE))</f>
        <v>#REF!</v>
      </c>
      <c r="G76" s="45" t="e">
        <f>IF(VLOOKUP($C76,#REF!,17, FALSE)="","Unknown",VLOOKUP($C76,#REF!,17, FALSE))</f>
        <v>#REF!</v>
      </c>
      <c r="H76" s="44" t="e">
        <f>IF(VLOOKUP($C76,#REF!,31, FALSE)="","",VLOOKUP($C76,#REF!,31, FALSE))</f>
        <v>#REF!</v>
      </c>
      <c r="I76" s="130" t="e">
        <f>IF(VLOOKUP($C76,#REF!,32, FALSE)="",0,VLOOKUP($C76,#REF!,32, FALSE))</f>
        <v>#REF!</v>
      </c>
      <c r="J76" s="45" t="e">
        <f>IF(VLOOKUP($C76,#REF!,65, FALSE)="","Unknown",VLOOKUP($C76,#REF!,65, FALSE))</f>
        <v>#REF!</v>
      </c>
      <c r="K76" s="46" t="e">
        <f>IF(VLOOKUP($C76,#REF!,67, FALSE)="","-",VLOOKUP($C76,#REF!,67, FALSE))</f>
        <v>#REF!</v>
      </c>
      <c r="L76" s="54" t="s">
        <v>831</v>
      </c>
      <c r="M76" s="14" t="s">
        <v>714</v>
      </c>
      <c r="N76" s="136" t="s">
        <v>714</v>
      </c>
      <c r="O76" s="14"/>
      <c r="P76" s="14"/>
      <c r="Q76" s="14" t="s">
        <v>714</v>
      </c>
      <c r="R76" s="14"/>
      <c r="S76" s="14" t="s">
        <v>714</v>
      </c>
      <c r="T76" s="16"/>
      <c r="U76" s="35" t="s">
        <v>832</v>
      </c>
      <c r="V76" s="18" t="s">
        <v>567</v>
      </c>
      <c r="W76" s="20" t="s">
        <v>20</v>
      </c>
      <c r="X76" s="20" t="s">
        <v>20</v>
      </c>
      <c r="Y76" s="19">
        <v>42423</v>
      </c>
      <c r="Z76" s="20"/>
    </row>
    <row r="77" spans="1:27" s="3" customFormat="1" ht="27.6" x14ac:dyDescent="0.3">
      <c r="A77" s="37" t="s">
        <v>20</v>
      </c>
      <c r="B77" s="45" t="e">
        <f>VLOOKUP($C77,#REF!,6, FALSE)</f>
        <v>#REF!</v>
      </c>
      <c r="C77" s="20" t="s">
        <v>904</v>
      </c>
      <c r="D77" s="45" t="e">
        <f>VLOOKUP($C77,#REF!,7, FALSE)</f>
        <v>#REF!</v>
      </c>
      <c r="E77" s="44" t="e">
        <f>VLOOKUP($C77,#REF!,9, FALSE)</f>
        <v>#REF!</v>
      </c>
      <c r="F77" s="45" t="e">
        <f>IF(VLOOKUP($C77,#REF!,10, FALSE)="","Unknown",VLOOKUP($C77,#REF!,10, FALSE))</f>
        <v>#REF!</v>
      </c>
      <c r="G77" s="45" t="e">
        <f>IF(VLOOKUP($C77,#REF!,17, FALSE)="","Unknown",VLOOKUP($C77,#REF!,17, FALSE))</f>
        <v>#REF!</v>
      </c>
      <c r="H77" s="44" t="e">
        <f>IF(VLOOKUP($C77,#REF!,31, FALSE)="","",VLOOKUP($C77,#REF!,31, FALSE))</f>
        <v>#REF!</v>
      </c>
      <c r="I77" s="130" t="e">
        <f>IF(VLOOKUP($C77,#REF!,32, FALSE)="",0,VLOOKUP($C77,#REF!,32, FALSE))</f>
        <v>#REF!</v>
      </c>
      <c r="J77" s="45" t="e">
        <f>IF(VLOOKUP($C77,#REF!,65, FALSE)="","Unknown",VLOOKUP($C77,#REF!,65, FALSE))</f>
        <v>#REF!</v>
      </c>
      <c r="K77" s="46" t="e">
        <f>IF(VLOOKUP($C77,#REF!,67, FALSE)="","-",VLOOKUP($C77,#REF!,67, FALSE))</f>
        <v>#REF!</v>
      </c>
      <c r="L77" s="53" t="s">
        <v>1579</v>
      </c>
      <c r="M77" s="14"/>
      <c r="N77" s="136"/>
      <c r="O77" s="14"/>
      <c r="P77" s="14"/>
      <c r="Q77" s="14"/>
      <c r="R77" s="14" t="s">
        <v>714</v>
      </c>
      <c r="S77" s="14"/>
      <c r="T77" s="16"/>
      <c r="U77" s="113" t="s">
        <v>907</v>
      </c>
      <c r="V77" s="18" t="s">
        <v>524</v>
      </c>
      <c r="W77" s="20" t="s">
        <v>20</v>
      </c>
      <c r="X77" s="20" t="s">
        <v>20</v>
      </c>
      <c r="Y77" s="23">
        <v>42767</v>
      </c>
      <c r="Z77" s="20"/>
    </row>
    <row r="78" spans="1:27" s="3" customFormat="1" ht="41.4" x14ac:dyDescent="0.3">
      <c r="A78" s="14" t="s">
        <v>20</v>
      </c>
      <c r="B78" s="45" t="e">
        <f>VLOOKUP($C78,#REF!,6, FALSE)</f>
        <v>#REF!</v>
      </c>
      <c r="C78" s="20" t="s">
        <v>1067</v>
      </c>
      <c r="D78" s="156" t="e">
        <f>VLOOKUP($C78,#REF!,7, FALSE)</f>
        <v>#REF!</v>
      </c>
      <c r="E78" s="135" t="e">
        <f>VLOOKUP($C78,#REF!,9, FALSE)</f>
        <v>#REF!</v>
      </c>
      <c r="F78" s="156" t="e">
        <f>IF(VLOOKUP($C78,#REF!,10, FALSE)="","Unknown",VLOOKUP($C78,#REF!,10, FALSE))</f>
        <v>#REF!</v>
      </c>
      <c r="G78" s="156" t="e">
        <f>IF(VLOOKUP($C78,#REF!,17, FALSE)="","Unknown",VLOOKUP($C78,#REF!,17, FALSE))</f>
        <v>#REF!</v>
      </c>
      <c r="H78" s="135" t="e">
        <f>IF(VLOOKUP($C78,#REF!,31, FALSE)="","",VLOOKUP($C78,#REF!,31, FALSE))</f>
        <v>#REF!</v>
      </c>
      <c r="I78" s="157" t="e">
        <f>IF(VLOOKUP($C78,#REF!,32, FALSE)="",0,VLOOKUP($C78,#REF!,32, FALSE))</f>
        <v>#REF!</v>
      </c>
      <c r="J78" s="156" t="e">
        <f>IF(VLOOKUP($C78,#REF!,65, FALSE)="","Unknown",VLOOKUP($C78,#REF!,65, FALSE))</f>
        <v>#REF!</v>
      </c>
      <c r="K78" s="158" t="e">
        <f>IF(VLOOKUP($C78,#REF!,67, FALSE)="","-",VLOOKUP($C78,#REF!,67, FALSE))</f>
        <v>#REF!</v>
      </c>
      <c r="L78" s="53" t="s">
        <v>1106</v>
      </c>
      <c r="M78" s="14"/>
      <c r="N78" s="136"/>
      <c r="O78" s="14"/>
      <c r="P78" s="14"/>
      <c r="Q78" s="14"/>
      <c r="R78" s="14"/>
      <c r="S78" s="14"/>
      <c r="T78" s="16" t="s">
        <v>908</v>
      </c>
      <c r="U78" s="20" t="s">
        <v>1107</v>
      </c>
      <c r="V78" s="18" t="s">
        <v>567</v>
      </c>
      <c r="W78" s="20" t="s">
        <v>20</v>
      </c>
      <c r="X78" s="20" t="s">
        <v>20</v>
      </c>
      <c r="Y78" s="23">
        <v>43251</v>
      </c>
      <c r="Z78" s="20"/>
      <c r="AA78" s="89"/>
    </row>
    <row r="79" spans="1:27" s="3" customFormat="1" ht="41.4" x14ac:dyDescent="0.3">
      <c r="A79" s="122" t="s">
        <v>1440</v>
      </c>
      <c r="B79" s="49" t="e">
        <f>VLOOKUP($C79,#REF!,6, FALSE)</f>
        <v>#REF!</v>
      </c>
      <c r="C79" s="140" t="s">
        <v>1353</v>
      </c>
      <c r="D79" s="49" t="e">
        <f>VLOOKUP($C79,#REF!,7, FALSE)</f>
        <v>#REF!</v>
      </c>
      <c r="E79" s="48" t="e">
        <f>VLOOKUP($C79,#REF!,9, FALSE)</f>
        <v>#REF!</v>
      </c>
      <c r="F79" s="49" t="e">
        <f>IF(VLOOKUP($C79,#REF!,10, FALSE)="","Unknown",VLOOKUP($C79,#REF!,10, FALSE))</f>
        <v>#REF!</v>
      </c>
      <c r="G79" s="49" t="e">
        <f>IF(VLOOKUP($C79,#REF!,17, FALSE)="","Unknown",VLOOKUP($C79,#REF!,17, FALSE))</f>
        <v>#REF!</v>
      </c>
      <c r="H79" s="48" t="e">
        <f>IF(VLOOKUP($C79,#REF!,31, FALSE)="","",VLOOKUP($C79,#REF!,31, FALSE))</f>
        <v>#REF!</v>
      </c>
      <c r="I79" s="132" t="e">
        <f>IF(VLOOKUP($C79,#REF!,32, FALSE)="",0,VLOOKUP($C79,#REF!,32, FALSE))</f>
        <v>#REF!</v>
      </c>
      <c r="J79" s="49" t="e">
        <f>IF(VLOOKUP($C79,#REF!,65, FALSE)="","Unknown",VLOOKUP($C79,#REF!,65, FALSE))</f>
        <v>#REF!</v>
      </c>
      <c r="K79" s="50" t="e">
        <f>IF(VLOOKUP($C79,#REF!,67, FALSE)="","-",VLOOKUP($C79,#REF!,67, FALSE))</f>
        <v>#REF!</v>
      </c>
      <c r="L79" s="53" t="s">
        <v>1580</v>
      </c>
      <c r="M79" s="14"/>
      <c r="N79" s="136"/>
      <c r="O79" s="14"/>
      <c r="P79" s="14"/>
      <c r="Q79" s="14"/>
      <c r="R79" s="14" t="s">
        <v>714</v>
      </c>
      <c r="S79" s="14"/>
      <c r="T79" s="16"/>
      <c r="U79" s="35" t="s">
        <v>1418</v>
      </c>
      <c r="V79" s="18" t="s">
        <v>567</v>
      </c>
      <c r="W79" s="20" t="s">
        <v>20</v>
      </c>
      <c r="X79" s="20" t="s">
        <v>20</v>
      </c>
      <c r="Y79" s="23">
        <v>44105</v>
      </c>
      <c r="Z79" s="20"/>
      <c r="AA79" s="39"/>
    </row>
    <row r="80" spans="1:27" s="3" customFormat="1" ht="55.2" x14ac:dyDescent="0.3">
      <c r="A80" s="37" t="s">
        <v>20</v>
      </c>
      <c r="B80" s="45" t="e">
        <f>VLOOKUP($C80,#REF!,6, FALSE)</f>
        <v>#REF!</v>
      </c>
      <c r="C80" s="20" t="s">
        <v>669</v>
      </c>
      <c r="D80" s="45" t="e">
        <f>VLOOKUP($C80,#REF!,7, FALSE)</f>
        <v>#REF!</v>
      </c>
      <c r="E80" s="44" t="e">
        <f>VLOOKUP($C80,#REF!,9, FALSE)</f>
        <v>#REF!</v>
      </c>
      <c r="F80" s="45" t="e">
        <f>IF(VLOOKUP($C80,#REF!,10, FALSE)="","Unknown",VLOOKUP($C80,#REF!,10, FALSE))</f>
        <v>#REF!</v>
      </c>
      <c r="G80" s="45" t="e">
        <f>IF(VLOOKUP($C80,#REF!,17, FALSE)="","Unknown",VLOOKUP($C80,#REF!,17, FALSE))</f>
        <v>#REF!</v>
      </c>
      <c r="H80" s="44" t="e">
        <f>IF(VLOOKUP($C80,#REF!,31, FALSE)="","",VLOOKUP($C80,#REF!,31, FALSE))</f>
        <v>#REF!</v>
      </c>
      <c r="I80" s="130" t="e">
        <f>IF(VLOOKUP($C80,#REF!,32, FALSE)="",0,VLOOKUP($C80,#REF!,32, FALSE))</f>
        <v>#REF!</v>
      </c>
      <c r="J80" s="45" t="e">
        <f>IF(VLOOKUP($C80,#REF!,65, FALSE)="","Unknown",VLOOKUP($C80,#REF!,65, FALSE))</f>
        <v>#REF!</v>
      </c>
      <c r="K80" s="46" t="e">
        <f>IF(VLOOKUP($C80,#REF!,67, FALSE)="","-",VLOOKUP($C80,#REF!,67, FALSE))</f>
        <v>#REF!</v>
      </c>
      <c r="L80" s="53" t="s">
        <v>1668</v>
      </c>
      <c r="M80" s="14"/>
      <c r="N80" s="136"/>
      <c r="O80" s="14"/>
      <c r="P80" s="14"/>
      <c r="Q80" s="14"/>
      <c r="R80" s="14" t="s">
        <v>714</v>
      </c>
      <c r="S80" s="14"/>
      <c r="T80" s="16" t="s">
        <v>714</v>
      </c>
      <c r="U80" s="24" t="s">
        <v>675</v>
      </c>
      <c r="V80" s="22" t="s">
        <v>526</v>
      </c>
      <c r="W80" s="20" t="s">
        <v>20</v>
      </c>
      <c r="X80" s="20" t="s">
        <v>20</v>
      </c>
      <c r="Y80" s="23">
        <v>42460</v>
      </c>
      <c r="Z80" s="20"/>
    </row>
    <row r="81" spans="1:27" s="3" customFormat="1" ht="55.2" x14ac:dyDescent="0.3">
      <c r="A81" s="14" t="s">
        <v>20</v>
      </c>
      <c r="B81" s="45" t="e">
        <f>VLOOKUP($C81,#REF!,6, FALSE)</f>
        <v>#REF!</v>
      </c>
      <c r="C81" s="20" t="s">
        <v>668</v>
      </c>
      <c r="D81" s="45" t="e">
        <f>VLOOKUP($C81,#REF!,7, FALSE)</f>
        <v>#REF!</v>
      </c>
      <c r="E81" s="44" t="e">
        <f>VLOOKUP($C81,#REF!,9, FALSE)</f>
        <v>#REF!</v>
      </c>
      <c r="F81" s="45" t="e">
        <f>IF(VLOOKUP($C81,#REF!,10, FALSE)="","Unknown",VLOOKUP($C81,#REF!,10, FALSE))</f>
        <v>#REF!</v>
      </c>
      <c r="G81" s="45" t="e">
        <f>IF(VLOOKUP($C81,#REF!,17, FALSE)="","Unknown",VLOOKUP($C81,#REF!,17, FALSE))</f>
        <v>#REF!</v>
      </c>
      <c r="H81" s="44" t="e">
        <f>IF(VLOOKUP($C81,#REF!,31, FALSE)="","",VLOOKUP($C81,#REF!,31, FALSE))</f>
        <v>#REF!</v>
      </c>
      <c r="I81" s="130" t="e">
        <f>IF(VLOOKUP($C81,#REF!,32, FALSE)="",0,VLOOKUP($C81,#REF!,32, FALSE))</f>
        <v>#REF!</v>
      </c>
      <c r="J81" s="45" t="e">
        <f>IF(VLOOKUP($C81,#REF!,65, FALSE)="","Unknown",VLOOKUP($C81,#REF!,65, FALSE))</f>
        <v>#REF!</v>
      </c>
      <c r="K81" s="46" t="e">
        <f>IF(VLOOKUP($C81,#REF!,67, FALSE)="","-",VLOOKUP($C81,#REF!,67, FALSE))</f>
        <v>#REF!</v>
      </c>
      <c r="L81" s="53" t="s">
        <v>1062</v>
      </c>
      <c r="M81" s="14"/>
      <c r="N81" s="136"/>
      <c r="O81" s="14"/>
      <c r="P81" s="14"/>
      <c r="Q81" s="14"/>
      <c r="R81" s="14" t="s">
        <v>908</v>
      </c>
      <c r="S81" s="14"/>
      <c r="T81" s="16" t="s">
        <v>714</v>
      </c>
      <c r="U81" s="112" t="s">
        <v>1063</v>
      </c>
      <c r="V81" s="22" t="s">
        <v>526</v>
      </c>
      <c r="W81" s="20" t="s">
        <v>20</v>
      </c>
      <c r="X81" s="20" t="s">
        <v>20</v>
      </c>
      <c r="Y81" s="23">
        <v>43069</v>
      </c>
      <c r="Z81" s="20"/>
      <c r="AA81" s="39"/>
    </row>
    <row r="82" spans="1:27" s="3" customFormat="1" ht="96.6" x14ac:dyDescent="0.3">
      <c r="A82" s="37" t="s">
        <v>20</v>
      </c>
      <c r="B82" s="45" t="e">
        <f>VLOOKUP($C82,#REF!,6, FALSE)</f>
        <v>#REF!</v>
      </c>
      <c r="C82" s="20" t="s">
        <v>300</v>
      </c>
      <c r="D82" s="45" t="e">
        <f>VLOOKUP($C82,#REF!,7, FALSE)</f>
        <v>#REF!</v>
      </c>
      <c r="E82" s="44" t="e">
        <f>VLOOKUP($C82,#REF!,9, FALSE)</f>
        <v>#REF!</v>
      </c>
      <c r="F82" s="45" t="e">
        <f>IF(VLOOKUP($C82,#REF!,10, FALSE)="","Unknown",VLOOKUP($C82,#REF!,10, FALSE))</f>
        <v>#REF!</v>
      </c>
      <c r="G82" s="45" t="e">
        <f>IF(VLOOKUP($C82,#REF!,17, FALSE)="","Unknown",VLOOKUP($C82,#REF!,17, FALSE))</f>
        <v>#REF!</v>
      </c>
      <c r="H82" s="44" t="e">
        <f>IF(VLOOKUP($C82,#REF!,31, FALSE)="","",VLOOKUP($C82,#REF!,31, FALSE))</f>
        <v>#REF!</v>
      </c>
      <c r="I82" s="130" t="e">
        <f>IF(VLOOKUP($C82,#REF!,32, FALSE)="",0,VLOOKUP($C82,#REF!,32, FALSE))</f>
        <v>#REF!</v>
      </c>
      <c r="J82" s="45" t="e">
        <f>IF(VLOOKUP($C82,#REF!,65, FALSE)="","Unknown",VLOOKUP($C82,#REF!,65, FALSE))</f>
        <v>#REF!</v>
      </c>
      <c r="K82" s="46" t="e">
        <f>IF(VLOOKUP($C82,#REF!,67, FALSE)="","-",VLOOKUP($C82,#REF!,67, FALSE))</f>
        <v>#REF!</v>
      </c>
      <c r="L82" s="53" t="s">
        <v>661</v>
      </c>
      <c r="M82" s="14" t="s">
        <v>714</v>
      </c>
      <c r="N82" s="136"/>
      <c r="O82" s="14"/>
      <c r="P82" s="14"/>
      <c r="Q82" s="14"/>
      <c r="R82" s="14"/>
      <c r="S82" s="14"/>
      <c r="T82" s="16"/>
      <c r="U82" s="21" t="s">
        <v>662</v>
      </c>
      <c r="V82" s="22" t="s">
        <v>523</v>
      </c>
      <c r="W82" s="20" t="s">
        <v>20</v>
      </c>
      <c r="X82" s="20" t="s">
        <v>20</v>
      </c>
      <c r="Y82" s="23">
        <v>42460</v>
      </c>
      <c r="Z82" s="20"/>
    </row>
    <row r="83" spans="1:27" s="3" customFormat="1" ht="41.4" x14ac:dyDescent="0.3">
      <c r="A83" s="37" t="s">
        <v>20</v>
      </c>
      <c r="B83" s="45" t="e">
        <f>VLOOKUP($C83,#REF!,6, FALSE)</f>
        <v>#REF!</v>
      </c>
      <c r="C83" s="20" t="s">
        <v>951</v>
      </c>
      <c r="D83" s="45" t="e">
        <f>VLOOKUP($C83,#REF!,7, FALSE)</f>
        <v>#REF!</v>
      </c>
      <c r="E83" s="44" t="e">
        <f>VLOOKUP($C83,#REF!,9, FALSE)</f>
        <v>#REF!</v>
      </c>
      <c r="F83" s="45" t="e">
        <f>IF(VLOOKUP($C83,#REF!,10, FALSE)="","Unknown",VLOOKUP($C83,#REF!,10, FALSE))</f>
        <v>#REF!</v>
      </c>
      <c r="G83" s="45" t="e">
        <f>IF(VLOOKUP($C83,#REF!,17, FALSE)="","Unknown",VLOOKUP($C83,#REF!,17, FALSE))</f>
        <v>#REF!</v>
      </c>
      <c r="H83" s="44" t="e">
        <f>IF(VLOOKUP($C83,#REF!,31, FALSE)="","",VLOOKUP($C83,#REF!,31, FALSE))</f>
        <v>#REF!</v>
      </c>
      <c r="I83" s="130" t="e">
        <f>IF(VLOOKUP($C83,#REF!,32, FALSE)="",0,VLOOKUP($C83,#REF!,32, FALSE))</f>
        <v>#REF!</v>
      </c>
      <c r="J83" s="45" t="e">
        <f>IF(VLOOKUP($C83,#REF!,65, FALSE)="","Unknown",VLOOKUP($C83,#REF!,65, FALSE))</f>
        <v>#REF!</v>
      </c>
      <c r="K83" s="46" t="e">
        <f>IF(VLOOKUP($C83,#REF!,67, FALSE)="","-",VLOOKUP($C83,#REF!,67, FALSE))</f>
        <v>#REF!</v>
      </c>
      <c r="L83" s="53" t="s">
        <v>953</v>
      </c>
      <c r="M83" s="14"/>
      <c r="N83" s="135" t="s">
        <v>714</v>
      </c>
      <c r="O83" s="14" t="s">
        <v>714</v>
      </c>
      <c r="P83" s="14"/>
      <c r="Q83" s="14"/>
      <c r="R83" s="14" t="s">
        <v>714</v>
      </c>
      <c r="S83" s="14"/>
      <c r="T83" s="16"/>
      <c r="U83" s="24" t="s">
        <v>954</v>
      </c>
      <c r="V83" s="22" t="s">
        <v>955</v>
      </c>
      <c r="W83" s="20" t="s">
        <v>20</v>
      </c>
      <c r="X83" s="20" t="s">
        <v>20</v>
      </c>
      <c r="Y83" s="23">
        <v>42835</v>
      </c>
      <c r="Z83" s="20"/>
    </row>
    <row r="84" spans="1:27" s="3" customFormat="1" ht="13.8" x14ac:dyDescent="0.3">
      <c r="A84" s="37" t="s">
        <v>21</v>
      </c>
      <c r="B84" s="45" t="e">
        <f>VLOOKUP($C84,#REF!,6, FALSE)</f>
        <v>#REF!</v>
      </c>
      <c r="C84" s="20" t="s">
        <v>196</v>
      </c>
      <c r="D84" s="45" t="e">
        <f>VLOOKUP($C84,#REF!,7, FALSE)</f>
        <v>#REF!</v>
      </c>
      <c r="E84" s="44" t="e">
        <f>VLOOKUP($C84,#REF!,9, FALSE)</f>
        <v>#REF!</v>
      </c>
      <c r="F84" s="45" t="e">
        <f>IF(VLOOKUP($C84,#REF!,10, FALSE)="","Unknown",VLOOKUP($C84,#REF!,10, FALSE))</f>
        <v>#REF!</v>
      </c>
      <c r="G84" s="45" t="e">
        <f>IF(VLOOKUP($C84,#REF!,17, FALSE)="","Unknown",VLOOKUP($C84,#REF!,17, FALSE))</f>
        <v>#REF!</v>
      </c>
      <c r="H84" s="44" t="e">
        <f>IF(VLOOKUP($C84,#REF!,31, FALSE)="","",VLOOKUP($C84,#REF!,31, FALSE))</f>
        <v>#REF!</v>
      </c>
      <c r="I84" s="130" t="e">
        <f>IF(VLOOKUP($C84,#REF!,32, FALSE)="",0,VLOOKUP($C84,#REF!,32, FALSE))</f>
        <v>#REF!</v>
      </c>
      <c r="J84" s="45" t="e">
        <f>IF(VLOOKUP($C84,#REF!,65, FALSE)="","Unknown",VLOOKUP($C84,#REF!,65, FALSE))</f>
        <v>#REF!</v>
      </c>
      <c r="K84" s="46" t="e">
        <f>IF(VLOOKUP($C84,#REF!,67, FALSE)="","-",VLOOKUP($C84,#REF!,67, FALSE))</f>
        <v>#REF!</v>
      </c>
      <c r="L84" s="53" t="s">
        <v>966</v>
      </c>
      <c r="M84" s="14"/>
      <c r="N84" s="136"/>
      <c r="O84" s="14"/>
      <c r="P84" s="14"/>
      <c r="Q84" s="14"/>
      <c r="R84" s="14"/>
      <c r="S84" s="14"/>
      <c r="T84" s="16"/>
      <c r="U84" s="24"/>
      <c r="V84" s="22"/>
      <c r="W84" s="20"/>
      <c r="X84" s="20"/>
      <c r="Y84" s="23"/>
      <c r="Z84" s="20"/>
    </row>
    <row r="85" spans="1:27" s="3" customFormat="1" ht="41.4" x14ac:dyDescent="0.3">
      <c r="A85" s="37" t="s">
        <v>20</v>
      </c>
      <c r="B85" s="45" t="e">
        <f>VLOOKUP($C85,#REF!,6, FALSE)</f>
        <v>#REF!</v>
      </c>
      <c r="C85" s="13" t="s">
        <v>198</v>
      </c>
      <c r="D85" s="45" t="e">
        <f>VLOOKUP($C85,#REF!,7, FALSE)</f>
        <v>#REF!</v>
      </c>
      <c r="E85" s="44" t="e">
        <f>VLOOKUP($C85,#REF!,9, FALSE)</f>
        <v>#REF!</v>
      </c>
      <c r="F85" s="45" t="e">
        <f>IF(VLOOKUP($C85,#REF!,10, FALSE)="","Unknown",VLOOKUP($C85,#REF!,10, FALSE))</f>
        <v>#REF!</v>
      </c>
      <c r="G85" s="45" t="e">
        <f>IF(VLOOKUP($C85,#REF!,17, FALSE)="","Unknown",VLOOKUP($C85,#REF!,17, FALSE))</f>
        <v>#REF!</v>
      </c>
      <c r="H85" s="44" t="e">
        <f>IF(VLOOKUP($C85,#REF!,31, FALSE)="","",VLOOKUP($C85,#REF!,31, FALSE))</f>
        <v>#REF!</v>
      </c>
      <c r="I85" s="130" t="e">
        <f>IF(VLOOKUP($C85,#REF!,32, FALSE)="",0,VLOOKUP($C85,#REF!,32, FALSE))</f>
        <v>#REF!</v>
      </c>
      <c r="J85" s="45" t="e">
        <f>IF(VLOOKUP($C85,#REF!,65, FALSE)="","Unknown",VLOOKUP($C85,#REF!,65, FALSE))</f>
        <v>#REF!</v>
      </c>
      <c r="K85" s="46" t="e">
        <f>IF(VLOOKUP($C85,#REF!,67, FALSE)="","-",VLOOKUP($C85,#REF!,67, FALSE))</f>
        <v>#REF!</v>
      </c>
      <c r="L85" s="54" t="s">
        <v>804</v>
      </c>
      <c r="M85" s="14"/>
      <c r="N85" s="135" t="s">
        <v>714</v>
      </c>
      <c r="O85" s="14" t="s">
        <v>714</v>
      </c>
      <c r="P85" s="14"/>
      <c r="Q85" s="14"/>
      <c r="R85" s="14"/>
      <c r="S85" s="14"/>
      <c r="T85" s="16" t="s">
        <v>714</v>
      </c>
      <c r="U85" s="26" t="s">
        <v>609</v>
      </c>
      <c r="V85" s="18" t="s">
        <v>524</v>
      </c>
      <c r="W85" s="20" t="s">
        <v>20</v>
      </c>
      <c r="X85" s="20" t="s">
        <v>20</v>
      </c>
      <c r="Y85" s="19">
        <v>42425</v>
      </c>
      <c r="Z85" s="20"/>
    </row>
    <row r="86" spans="1:27" s="3" customFormat="1" ht="110.4" x14ac:dyDescent="0.3">
      <c r="A86" s="14" t="s">
        <v>20</v>
      </c>
      <c r="B86" s="45" t="e">
        <f>VLOOKUP($C86,#REF!,6, FALSE)</f>
        <v>#REF!</v>
      </c>
      <c r="C86" s="20" t="s">
        <v>999</v>
      </c>
      <c r="D86" s="45" t="e">
        <f>VLOOKUP($C86,#REF!,7, FALSE)</f>
        <v>#REF!</v>
      </c>
      <c r="E86" s="44" t="e">
        <f>VLOOKUP($C86,#REF!,9, FALSE)</f>
        <v>#REF!</v>
      </c>
      <c r="F86" s="45" t="e">
        <f>IF(VLOOKUP($C86,#REF!,10, FALSE)="","Unknown",VLOOKUP($C86,#REF!,10, FALSE))</f>
        <v>#REF!</v>
      </c>
      <c r="G86" s="45" t="e">
        <f>IF(VLOOKUP($C86,#REF!,17, FALSE)="","Unknown",VLOOKUP($C86,#REF!,17, FALSE))</f>
        <v>#REF!</v>
      </c>
      <c r="H86" s="44" t="e">
        <f>IF(VLOOKUP($C86,#REF!,31, FALSE)="","",VLOOKUP($C86,#REF!,31, FALSE))</f>
        <v>#REF!</v>
      </c>
      <c r="I86" s="130" t="e">
        <f>IF(VLOOKUP($C86,#REF!,32, FALSE)="",0,VLOOKUP($C86,#REF!,32, FALSE))</f>
        <v>#REF!</v>
      </c>
      <c r="J86" s="45" t="e">
        <f>IF(VLOOKUP($C86,#REF!,65, FALSE)="","Unknown",VLOOKUP($C86,#REF!,65, FALSE))</f>
        <v>#REF!</v>
      </c>
      <c r="K86" s="46" t="e">
        <f>IF(VLOOKUP($C86,#REF!,67, FALSE)="","-",VLOOKUP($C86,#REF!,67, FALSE))</f>
        <v>#REF!</v>
      </c>
      <c r="L86" s="53" t="s">
        <v>1000</v>
      </c>
      <c r="M86" s="14" t="s">
        <v>908</v>
      </c>
      <c r="N86" s="135" t="s">
        <v>714</v>
      </c>
      <c r="O86" s="14" t="s">
        <v>908</v>
      </c>
      <c r="P86" s="14"/>
      <c r="Q86" s="14"/>
      <c r="R86" s="14" t="s">
        <v>908</v>
      </c>
      <c r="S86" s="14" t="s">
        <v>908</v>
      </c>
      <c r="T86" s="16"/>
      <c r="U86" s="113" t="s">
        <v>1001</v>
      </c>
      <c r="V86" s="18" t="s">
        <v>524</v>
      </c>
      <c r="W86" s="20" t="s">
        <v>20</v>
      </c>
      <c r="X86" s="20" t="s">
        <v>20</v>
      </c>
      <c r="Y86" s="23">
        <v>43008</v>
      </c>
      <c r="Z86" s="20"/>
      <c r="AA86" s="39"/>
    </row>
    <row r="87" spans="1:27" s="3" customFormat="1" ht="69" x14ac:dyDescent="0.3">
      <c r="A87" s="122" t="s">
        <v>1440</v>
      </c>
      <c r="B87" s="49" t="e">
        <f>VLOOKUP($C87,#REF!,6, FALSE)</f>
        <v>#REF!</v>
      </c>
      <c r="C87" s="145" t="s">
        <v>1361</v>
      </c>
      <c r="D87" s="49" t="e">
        <f>VLOOKUP($C87,#REF!,7, FALSE)</f>
        <v>#REF!</v>
      </c>
      <c r="E87" s="48" t="e">
        <f>VLOOKUP($C87,#REF!,9, FALSE)</f>
        <v>#REF!</v>
      </c>
      <c r="F87" s="49" t="e">
        <f>IF(VLOOKUP($C87,#REF!,10, FALSE)="","Unknown",VLOOKUP($C87,#REF!,10, FALSE))</f>
        <v>#REF!</v>
      </c>
      <c r="G87" s="49" t="e">
        <f>IF(VLOOKUP($C87,#REF!,17, FALSE)="","Unknown",VLOOKUP($C87,#REF!,17, FALSE))</f>
        <v>#REF!</v>
      </c>
      <c r="H87" s="48" t="e">
        <f>IF(VLOOKUP($C87,#REF!,31, FALSE)="","",VLOOKUP($C87,#REF!,31, FALSE))</f>
        <v>#REF!</v>
      </c>
      <c r="I87" s="132" t="e">
        <f>IF(VLOOKUP($C87,#REF!,32, FALSE)="",0,VLOOKUP($C87,#REF!,32, FALSE))</f>
        <v>#REF!</v>
      </c>
      <c r="J87" s="49" t="e">
        <f>IF(VLOOKUP($C87,#REF!,65, FALSE)="","Unknown",VLOOKUP($C87,#REF!,65, FALSE))</f>
        <v>#REF!</v>
      </c>
      <c r="K87" s="50" t="e">
        <f>IF(VLOOKUP($C87,#REF!,67, FALSE)="","-",VLOOKUP($C87,#REF!,67, FALSE))</f>
        <v>#REF!</v>
      </c>
      <c r="L87" s="53" t="s">
        <v>1652</v>
      </c>
      <c r="M87" s="14"/>
      <c r="N87" s="136" t="s">
        <v>714</v>
      </c>
      <c r="O87" s="14" t="s">
        <v>714</v>
      </c>
      <c r="P87" s="14" t="s">
        <v>714</v>
      </c>
      <c r="Q87" s="14" t="s">
        <v>714</v>
      </c>
      <c r="R87" s="14" t="s">
        <v>714</v>
      </c>
      <c r="S87" s="14"/>
      <c r="T87" s="16"/>
      <c r="U87" s="35" t="s">
        <v>1461</v>
      </c>
      <c r="V87" s="22" t="s">
        <v>1462</v>
      </c>
      <c r="W87" s="20" t="s">
        <v>20</v>
      </c>
      <c r="X87" s="20" t="s">
        <v>20</v>
      </c>
      <c r="Y87" s="23">
        <v>44113</v>
      </c>
      <c r="Z87" s="20"/>
      <c r="AA87" s="39"/>
    </row>
    <row r="88" spans="1:27" s="3" customFormat="1" ht="69" x14ac:dyDescent="0.3">
      <c r="A88" s="37" t="s">
        <v>20</v>
      </c>
      <c r="B88" s="45" t="e">
        <f>VLOOKUP($C88,#REF!,6, FALSE)</f>
        <v>#REF!</v>
      </c>
      <c r="C88" s="13" t="s">
        <v>142</v>
      </c>
      <c r="D88" s="45" t="e">
        <f>VLOOKUP($C88,#REF!,7, FALSE)</f>
        <v>#REF!</v>
      </c>
      <c r="E88" s="44" t="e">
        <f>VLOOKUP($C88,#REF!,9, FALSE)</f>
        <v>#REF!</v>
      </c>
      <c r="F88" s="45" t="e">
        <f>IF(VLOOKUP($C88,#REF!,10, FALSE)="","Unknown",VLOOKUP($C88,#REF!,10, FALSE))</f>
        <v>#REF!</v>
      </c>
      <c r="G88" s="45" t="e">
        <f>IF(VLOOKUP($C88,#REF!,17, FALSE)="","Unknown",VLOOKUP($C88,#REF!,17, FALSE))</f>
        <v>#REF!</v>
      </c>
      <c r="H88" s="44" t="e">
        <f>IF(VLOOKUP($C88,#REF!,31, FALSE)="","",VLOOKUP($C88,#REF!,31, FALSE))</f>
        <v>#REF!</v>
      </c>
      <c r="I88" s="130" t="e">
        <f>IF(VLOOKUP($C88,#REF!,32, FALSE)="",0,VLOOKUP($C88,#REF!,32, FALSE))</f>
        <v>#REF!</v>
      </c>
      <c r="J88" s="45" t="e">
        <f>IF(VLOOKUP($C88,#REF!,65, FALSE)="","Unknown",VLOOKUP($C88,#REF!,65, FALSE))</f>
        <v>#REF!</v>
      </c>
      <c r="K88" s="46" t="e">
        <f>IF(VLOOKUP($C88,#REF!,67, FALSE)="","-",VLOOKUP($C88,#REF!,67, FALSE))</f>
        <v>#REF!</v>
      </c>
      <c r="L88" s="13" t="s">
        <v>1653</v>
      </c>
      <c r="M88" s="14" t="s">
        <v>714</v>
      </c>
      <c r="N88" s="136"/>
      <c r="O88" s="14"/>
      <c r="P88" s="14"/>
      <c r="Q88" s="14"/>
      <c r="R88" s="14"/>
      <c r="S88" s="14"/>
      <c r="T88" s="16"/>
      <c r="U88" s="17" t="s">
        <v>479</v>
      </c>
      <c r="V88" s="18" t="s">
        <v>524</v>
      </c>
      <c r="W88" s="15" t="s">
        <v>20</v>
      </c>
      <c r="X88" s="15" t="s">
        <v>20</v>
      </c>
      <c r="Y88" s="19">
        <v>42423</v>
      </c>
      <c r="Z88" s="15"/>
    </row>
    <row r="89" spans="1:27" s="3" customFormat="1" ht="149.4" x14ac:dyDescent="0.3">
      <c r="A89" s="14" t="s">
        <v>20</v>
      </c>
      <c r="B89" s="45" t="e">
        <f>VLOOKUP($C89,#REF!,6, FALSE)</f>
        <v>#REF!</v>
      </c>
      <c r="C89" s="80" t="s">
        <v>317</v>
      </c>
      <c r="D89" s="45" t="e">
        <f>VLOOKUP($C89,#REF!,7, FALSE)</f>
        <v>#REF!</v>
      </c>
      <c r="E89" s="44" t="e">
        <f>VLOOKUP($C89,#REF!,9, FALSE)</f>
        <v>#REF!</v>
      </c>
      <c r="F89" s="45" t="e">
        <f>IF(VLOOKUP($C89,#REF!,10, FALSE)="","Unknown",VLOOKUP($C89,#REF!,10, FALSE))</f>
        <v>#REF!</v>
      </c>
      <c r="G89" s="45" t="e">
        <f>IF(VLOOKUP($C89,#REF!,17, FALSE)="","Unknown",VLOOKUP($C89,#REF!,17, FALSE))</f>
        <v>#REF!</v>
      </c>
      <c r="H89" s="44" t="e">
        <f>IF(VLOOKUP($C89,#REF!,31, FALSE)="","",VLOOKUP($C89,#REF!,31, FALSE))</f>
        <v>#REF!</v>
      </c>
      <c r="I89" s="130" t="e">
        <f>IF(VLOOKUP($C89,#REF!,32, FALSE)="",0,VLOOKUP($C89,#REF!,32, FALSE))</f>
        <v>#REF!</v>
      </c>
      <c r="J89" s="45" t="e">
        <f>IF(VLOOKUP($C89,#REF!,65, FALSE)="","Unknown",VLOOKUP($C89,#REF!,65, FALSE))</f>
        <v>#REF!</v>
      </c>
      <c r="K89" s="46" t="e">
        <f>IF(VLOOKUP($C89,#REF!,67, FALSE)="","-",VLOOKUP($C89,#REF!,67, FALSE))</f>
        <v>#REF!</v>
      </c>
      <c r="L89" s="111" t="s">
        <v>1608</v>
      </c>
      <c r="M89" s="42" t="s">
        <v>908</v>
      </c>
      <c r="N89" s="135"/>
      <c r="O89" s="42"/>
      <c r="P89" s="88"/>
      <c r="Q89" s="88"/>
      <c r="R89" s="88" t="s">
        <v>908</v>
      </c>
      <c r="S89" s="88"/>
      <c r="T89" s="92" t="s">
        <v>908</v>
      </c>
      <c r="U89" s="88" t="s">
        <v>1275</v>
      </c>
      <c r="V89" s="18" t="s">
        <v>524</v>
      </c>
      <c r="W89" s="88" t="s">
        <v>20</v>
      </c>
      <c r="X89" s="88" t="s">
        <v>20</v>
      </c>
      <c r="Y89" s="101">
        <v>43720</v>
      </c>
      <c r="Z89" s="88"/>
      <c r="AA89" s="51" t="s">
        <v>895</v>
      </c>
    </row>
    <row r="90" spans="1:27" s="3" customFormat="1" ht="27.6" x14ac:dyDescent="0.3">
      <c r="A90" s="14" t="s">
        <v>1440</v>
      </c>
      <c r="B90" s="49" t="e">
        <f>VLOOKUP($C90,#REF!,6, FALSE)</f>
        <v>#REF!</v>
      </c>
      <c r="C90" s="142" t="s">
        <v>1385</v>
      </c>
      <c r="D90" s="49" t="e">
        <f>VLOOKUP($C90,#REF!,7, FALSE)</f>
        <v>#REF!</v>
      </c>
      <c r="E90" s="48" t="e">
        <f>VLOOKUP($C90,#REF!,9, FALSE)</f>
        <v>#REF!</v>
      </c>
      <c r="F90" s="49" t="e">
        <f>IF(VLOOKUP($C90,#REF!,10, FALSE)="","Unknown",VLOOKUP($C90,#REF!,10, FALSE))</f>
        <v>#REF!</v>
      </c>
      <c r="G90" s="49" t="e">
        <f>IF(VLOOKUP($C90,#REF!,17, FALSE)="","Unknown",VLOOKUP($C90,#REF!,17, FALSE))</f>
        <v>#REF!</v>
      </c>
      <c r="H90" s="48" t="e">
        <f>IF(VLOOKUP($C90,#REF!,31, FALSE)="","",VLOOKUP($C90,#REF!,31, FALSE))</f>
        <v>#REF!</v>
      </c>
      <c r="I90" s="132" t="e">
        <f>IF(VLOOKUP($C90,#REF!,32, FALSE)="",0,VLOOKUP($C90,#REF!,32, FALSE))</f>
        <v>#REF!</v>
      </c>
      <c r="J90" s="49" t="e">
        <f>IF(VLOOKUP($C90,#REF!,65, FALSE)="","Unknown",VLOOKUP($C90,#REF!,65, FALSE))</f>
        <v>#REF!</v>
      </c>
      <c r="K90" s="50" t="e">
        <f>IF(VLOOKUP($C90,#REF!,67, FALSE)="","-",VLOOKUP($C90,#REF!,67, FALSE))</f>
        <v>#REF!</v>
      </c>
      <c r="L90" s="53" t="s">
        <v>1547</v>
      </c>
      <c r="M90" s="14"/>
      <c r="N90" s="136"/>
      <c r="O90" s="14"/>
      <c r="P90" s="14"/>
      <c r="Q90" s="14"/>
      <c r="R90" s="14"/>
      <c r="S90" s="14"/>
      <c r="T90" s="16" t="s">
        <v>714</v>
      </c>
      <c r="U90" s="35" t="s">
        <v>1548</v>
      </c>
      <c r="V90" s="22" t="s">
        <v>1524</v>
      </c>
      <c r="W90" s="20" t="s">
        <v>20</v>
      </c>
      <c r="X90" s="20" t="s">
        <v>20</v>
      </c>
      <c r="Y90" s="23">
        <v>44119</v>
      </c>
      <c r="Z90" s="20"/>
      <c r="AA90" s="39"/>
    </row>
    <row r="91" spans="1:27" s="3" customFormat="1" ht="24.6" x14ac:dyDescent="0.3">
      <c r="A91" s="37" t="s">
        <v>20</v>
      </c>
      <c r="B91" s="45" t="e">
        <f>VLOOKUP($C91,#REF!,6, FALSE)</f>
        <v>#REF!</v>
      </c>
      <c r="C91" s="20" t="s">
        <v>147</v>
      </c>
      <c r="D91" s="45" t="e">
        <f>VLOOKUP($C91,#REF!,7, FALSE)</f>
        <v>#REF!</v>
      </c>
      <c r="E91" s="44" t="e">
        <f>VLOOKUP($C91,#REF!,9, FALSE)</f>
        <v>#REF!</v>
      </c>
      <c r="F91" s="45" t="e">
        <f>IF(VLOOKUP($C91,#REF!,10, FALSE)="","Unknown",VLOOKUP($C91,#REF!,10, FALSE))</f>
        <v>#REF!</v>
      </c>
      <c r="G91" s="45" t="e">
        <f>IF(VLOOKUP($C91,#REF!,17, FALSE)="","Unknown",VLOOKUP($C91,#REF!,17, FALSE))</f>
        <v>#REF!</v>
      </c>
      <c r="H91" s="44" t="e">
        <f>IF(VLOOKUP($C91,#REF!,31, FALSE)="","",VLOOKUP($C91,#REF!,31, FALSE))</f>
        <v>#REF!</v>
      </c>
      <c r="I91" s="130" t="e">
        <f>IF(VLOOKUP($C91,#REF!,32, FALSE)="",0,VLOOKUP($C91,#REF!,32, FALSE))</f>
        <v>#REF!</v>
      </c>
      <c r="J91" s="45" t="e">
        <f>IF(VLOOKUP($C91,#REF!,65, FALSE)="","Unknown",VLOOKUP($C91,#REF!,65, FALSE))</f>
        <v>#REF!</v>
      </c>
      <c r="K91" s="46" t="e">
        <f>IF(VLOOKUP($C91,#REF!,67, FALSE)="","-",VLOOKUP($C91,#REF!,67, FALSE))</f>
        <v>#REF!</v>
      </c>
      <c r="L91" s="53" t="s">
        <v>1424</v>
      </c>
      <c r="M91" s="14" t="s">
        <v>714</v>
      </c>
      <c r="N91" s="136"/>
      <c r="O91" s="14"/>
      <c r="P91" s="14"/>
      <c r="Q91" s="14"/>
      <c r="R91" s="14"/>
      <c r="S91" s="14"/>
      <c r="T91" s="16"/>
      <c r="U91" s="24" t="s">
        <v>967</v>
      </c>
      <c r="V91" s="22" t="s">
        <v>523</v>
      </c>
      <c r="W91" s="20" t="s">
        <v>20</v>
      </c>
      <c r="X91" s="20" t="s">
        <v>20</v>
      </c>
      <c r="Y91" s="23">
        <v>42870</v>
      </c>
      <c r="Z91" s="20"/>
    </row>
    <row r="92" spans="1:27" s="3" customFormat="1" ht="55.2" x14ac:dyDescent="0.3">
      <c r="A92" s="14" t="s">
        <v>20</v>
      </c>
      <c r="B92" s="45" t="e">
        <f>VLOOKUP($C92,#REF!,6, FALSE)</f>
        <v>#REF!</v>
      </c>
      <c r="C92" s="1" t="s">
        <v>505</v>
      </c>
      <c r="D92" s="45" t="e">
        <f>VLOOKUP($C92,#REF!,7, FALSE)</f>
        <v>#REF!</v>
      </c>
      <c r="E92" s="44" t="e">
        <f>VLOOKUP($C92,#REF!,9, FALSE)</f>
        <v>#REF!</v>
      </c>
      <c r="F92" s="45" t="e">
        <f>IF(VLOOKUP($C92,#REF!,10, FALSE)="","Unknown",VLOOKUP($C92,#REF!,10, FALSE))</f>
        <v>#REF!</v>
      </c>
      <c r="G92" s="45" t="e">
        <f>IF(VLOOKUP($C92,#REF!,17, FALSE)="","Unknown",VLOOKUP($C92,#REF!,17, FALSE))</f>
        <v>#REF!</v>
      </c>
      <c r="H92" s="44" t="e">
        <f>IF(VLOOKUP($C92,#REF!,31, FALSE)="","",VLOOKUP($C92,#REF!,31, FALSE))</f>
        <v>#REF!</v>
      </c>
      <c r="I92" s="130" t="e">
        <f>IF(VLOOKUP($C92,#REF!,32, FALSE)="",0,VLOOKUP($C92,#REF!,32, FALSE))</f>
        <v>#REF!</v>
      </c>
      <c r="J92" s="45" t="e">
        <f>IF(VLOOKUP($C92,#REF!,65, FALSE)="","Unknown",VLOOKUP($C92,#REF!,65, FALSE))</f>
        <v>#REF!</v>
      </c>
      <c r="K92" s="46" t="e">
        <f>IF(VLOOKUP($C92,#REF!,67, FALSE)="","-",VLOOKUP($C92,#REF!,67, FALSE))</f>
        <v>#REF!</v>
      </c>
      <c r="L92" s="53" t="s">
        <v>1054</v>
      </c>
      <c r="M92" s="14" t="s">
        <v>908</v>
      </c>
      <c r="N92" s="135" t="s">
        <v>714</v>
      </c>
      <c r="O92" s="14" t="s">
        <v>908</v>
      </c>
      <c r="P92" s="14"/>
      <c r="Q92" s="14"/>
      <c r="R92" s="14"/>
      <c r="S92" s="14"/>
      <c r="T92" s="16"/>
      <c r="U92" s="20" t="s">
        <v>994</v>
      </c>
      <c r="V92" s="18" t="s">
        <v>524</v>
      </c>
      <c r="W92" s="20" t="s">
        <v>20</v>
      </c>
      <c r="X92" s="20" t="s">
        <v>20</v>
      </c>
      <c r="Y92" s="23">
        <v>42990</v>
      </c>
      <c r="Z92" s="20"/>
      <c r="AA92" s="39"/>
    </row>
    <row r="93" spans="1:27" s="3" customFormat="1" ht="55.2" x14ac:dyDescent="0.3">
      <c r="A93" s="37" t="s">
        <v>1440</v>
      </c>
      <c r="B93" s="45" t="e">
        <f>VLOOKUP($C93,#REF!,6, FALSE)</f>
        <v>#REF!</v>
      </c>
      <c r="C93" s="125" t="s">
        <v>1006</v>
      </c>
      <c r="D93" s="45" t="e">
        <f>VLOOKUP($C93,#REF!,7, FALSE)</f>
        <v>#REF!</v>
      </c>
      <c r="E93" s="44" t="e">
        <f>VLOOKUP($C93,#REF!,9, FALSE)</f>
        <v>#REF!</v>
      </c>
      <c r="F93" s="45" t="e">
        <f>IF(VLOOKUP($C93,#REF!,10, FALSE)="","Unknown",VLOOKUP($C93,#REF!,10, FALSE))</f>
        <v>#REF!</v>
      </c>
      <c r="G93" s="45" t="e">
        <f>IF(VLOOKUP($C93,#REF!,17, FALSE)="","Unknown",VLOOKUP($C93,#REF!,17, FALSE))</f>
        <v>#REF!</v>
      </c>
      <c r="H93" s="44" t="e">
        <f>IF(VLOOKUP($C93,#REF!,31, FALSE)="","",VLOOKUP($C93,#REF!,31, FALSE))</f>
        <v>#REF!</v>
      </c>
      <c r="I93" s="130" t="e">
        <f>IF(VLOOKUP($C93,#REF!,32, FALSE)="",0,VLOOKUP($C93,#REF!,32, FALSE))</f>
        <v>#REF!</v>
      </c>
      <c r="J93" s="45" t="e">
        <f>IF(VLOOKUP($C93,#REF!,65, FALSE)="","Unknown",VLOOKUP($C93,#REF!,65, FALSE))</f>
        <v>#REF!</v>
      </c>
      <c r="K93" s="46" t="e">
        <f>IF(VLOOKUP($C93,#REF!,67, FALSE)="","-",VLOOKUP($C93,#REF!,67, FALSE))</f>
        <v>#REF!</v>
      </c>
      <c r="L93" s="53" t="s">
        <v>1618</v>
      </c>
      <c r="M93" s="14"/>
      <c r="N93" s="135" t="s">
        <v>714</v>
      </c>
      <c r="O93" s="14" t="s">
        <v>714</v>
      </c>
      <c r="P93" s="14"/>
      <c r="Q93" s="14"/>
      <c r="R93" s="14" t="s">
        <v>714</v>
      </c>
      <c r="S93" s="14"/>
      <c r="T93" s="16"/>
      <c r="U93" s="35" t="s">
        <v>1506</v>
      </c>
      <c r="V93" s="22" t="s">
        <v>1524</v>
      </c>
      <c r="W93" s="20" t="s">
        <v>20</v>
      </c>
      <c r="X93" s="20"/>
      <c r="Y93" s="23">
        <v>44118</v>
      </c>
      <c r="Z93" s="20"/>
      <c r="AA93" s="39"/>
    </row>
    <row r="94" spans="1:27" s="3" customFormat="1" ht="82.8" x14ac:dyDescent="0.3">
      <c r="A94" s="37" t="s">
        <v>20</v>
      </c>
      <c r="B94" s="45" t="e">
        <f>VLOOKUP($C94,#REF!,6, FALSE)</f>
        <v>#REF!</v>
      </c>
      <c r="C94" s="147" t="s">
        <v>1043</v>
      </c>
      <c r="D94" s="45" t="e">
        <f>VLOOKUP($C94,#REF!,7, FALSE)</f>
        <v>#REF!</v>
      </c>
      <c r="E94" s="44" t="e">
        <f>VLOOKUP($C94,#REF!,9, FALSE)</f>
        <v>#REF!</v>
      </c>
      <c r="F94" s="45" t="e">
        <f>IF(VLOOKUP($C94,#REF!,10, FALSE)="","Unknown",VLOOKUP($C94,#REF!,10, FALSE))</f>
        <v>#REF!</v>
      </c>
      <c r="G94" s="45" t="e">
        <f>IF(VLOOKUP($C94,#REF!,17, FALSE)="","Unknown",VLOOKUP($C94,#REF!,17, FALSE))</f>
        <v>#REF!</v>
      </c>
      <c r="H94" s="44" t="e">
        <f>IF(VLOOKUP($C94,#REF!,31, FALSE)="","",VLOOKUP($C94,#REF!,31, FALSE))</f>
        <v>#REF!</v>
      </c>
      <c r="I94" s="130" t="e">
        <f>IF(VLOOKUP($C94,#REF!,32, FALSE)="",0,VLOOKUP($C94,#REF!,32, FALSE))</f>
        <v>#REF!</v>
      </c>
      <c r="J94" s="45" t="e">
        <f>IF(VLOOKUP($C94,#REF!,65, FALSE)="","Unknown",VLOOKUP($C94,#REF!,65, FALSE))</f>
        <v>#REF!</v>
      </c>
      <c r="K94" s="46" t="e">
        <f>IF(VLOOKUP($C94,#REF!,67, FALSE)="","-",VLOOKUP($C94,#REF!,67, FALSE))</f>
        <v>#REF!</v>
      </c>
      <c r="L94" s="13" t="s">
        <v>1071</v>
      </c>
      <c r="M94" s="14" t="s">
        <v>714</v>
      </c>
      <c r="N94" s="136"/>
      <c r="O94" s="14"/>
      <c r="P94" s="14"/>
      <c r="Q94" s="14"/>
      <c r="R94" s="14" t="s">
        <v>714</v>
      </c>
      <c r="S94" s="14"/>
      <c r="T94" s="16"/>
      <c r="U94" s="29" t="s">
        <v>552</v>
      </c>
      <c r="V94" s="18" t="s">
        <v>568</v>
      </c>
      <c r="W94" s="15" t="s">
        <v>20</v>
      </c>
      <c r="X94" s="15" t="s">
        <v>20</v>
      </c>
      <c r="Y94" s="19">
        <v>43126</v>
      </c>
      <c r="Z94" s="15" t="s">
        <v>553</v>
      </c>
    </row>
    <row r="95" spans="1:27" s="3" customFormat="1" ht="40.200000000000003" x14ac:dyDescent="0.3">
      <c r="A95" s="14" t="s">
        <v>1440</v>
      </c>
      <c r="B95" s="45" t="e">
        <f>VLOOKUP($C95,#REF!,6, FALSE)</f>
        <v>#REF!</v>
      </c>
      <c r="C95" s="146" t="s">
        <v>1038</v>
      </c>
      <c r="D95" s="45" t="e">
        <f>VLOOKUP($C95,#REF!,7, FALSE)</f>
        <v>#REF!</v>
      </c>
      <c r="E95" s="44" t="e">
        <f>VLOOKUP($C95,#REF!,9, FALSE)</f>
        <v>#REF!</v>
      </c>
      <c r="F95" s="45" t="e">
        <f>IF(VLOOKUP($C95,#REF!,10, FALSE)="","Unknown",VLOOKUP($C95,#REF!,10, FALSE))</f>
        <v>#REF!</v>
      </c>
      <c r="G95" s="45" t="e">
        <f>IF(VLOOKUP($C95,#REF!,17, FALSE)="","Unknown",VLOOKUP($C95,#REF!,17, FALSE))</f>
        <v>#REF!</v>
      </c>
      <c r="H95" s="44" t="e">
        <f>IF(VLOOKUP($C95,#REF!,31, FALSE)="","",VLOOKUP($C95,#REF!,31, FALSE))</f>
        <v>#REF!</v>
      </c>
      <c r="I95" s="130" t="e">
        <f>IF(VLOOKUP($C95,#REF!,32, FALSE)="",0,VLOOKUP($C95,#REF!,32, FALSE))</f>
        <v>#REF!</v>
      </c>
      <c r="J95" s="45" t="e">
        <f>IF(VLOOKUP($C95,#REF!,65, FALSE)="","Unknown",VLOOKUP($C95,#REF!,65, FALSE))</f>
        <v>#REF!</v>
      </c>
      <c r="K95" s="46" t="e">
        <f>IF(VLOOKUP($C95,#REF!,67, FALSE)="","-",VLOOKUP($C95,#REF!,67, FALSE))</f>
        <v>#REF!</v>
      </c>
      <c r="L95" s="53" t="s">
        <v>1581</v>
      </c>
      <c r="M95" s="14" t="s">
        <v>714</v>
      </c>
      <c r="N95" s="136"/>
      <c r="O95" s="14"/>
      <c r="P95" s="14"/>
      <c r="Q95" s="14"/>
      <c r="R95" s="14" t="s">
        <v>714</v>
      </c>
      <c r="S95" s="14"/>
      <c r="T95" s="16"/>
      <c r="U95" s="35" t="s">
        <v>1551</v>
      </c>
      <c r="V95" s="18" t="s">
        <v>524</v>
      </c>
      <c r="W95" s="20" t="s">
        <v>20</v>
      </c>
      <c r="X95" s="20" t="s">
        <v>20</v>
      </c>
      <c r="Y95" s="23">
        <v>44118</v>
      </c>
      <c r="Z95" s="20"/>
      <c r="AA95" s="39"/>
    </row>
    <row r="96" spans="1:27" s="3" customFormat="1" ht="82.8" x14ac:dyDescent="0.3">
      <c r="A96" s="14" t="s">
        <v>20</v>
      </c>
      <c r="B96" s="45" t="e">
        <f>VLOOKUP($C96,#REF!,6, FALSE)</f>
        <v>#REF!</v>
      </c>
      <c r="C96" s="20" t="s">
        <v>1037</v>
      </c>
      <c r="D96" s="45" t="e">
        <f>VLOOKUP($C96,#REF!,7, FALSE)</f>
        <v>#REF!</v>
      </c>
      <c r="E96" s="44" t="e">
        <f>VLOOKUP($C96,#REF!,9, FALSE)</f>
        <v>#REF!</v>
      </c>
      <c r="F96" s="45" t="e">
        <f>IF(VLOOKUP($C96,#REF!,10, FALSE)="","Unknown",VLOOKUP($C96,#REF!,10, FALSE))</f>
        <v>#REF!</v>
      </c>
      <c r="G96" s="45" t="e">
        <f>IF(VLOOKUP($C96,#REF!,17, FALSE)="","Unknown",VLOOKUP($C96,#REF!,17, FALSE))</f>
        <v>#REF!</v>
      </c>
      <c r="H96" s="44" t="e">
        <f>IF(VLOOKUP($C96,#REF!,31, FALSE)="","",VLOOKUP($C96,#REF!,31, FALSE))</f>
        <v>#REF!</v>
      </c>
      <c r="I96" s="130" t="e">
        <f>IF(VLOOKUP($C96,#REF!,32, FALSE)="",0,VLOOKUP($C96,#REF!,32, FALSE))</f>
        <v>#REF!</v>
      </c>
      <c r="J96" s="45" t="e">
        <f>IF(VLOOKUP($C96,#REF!,65, FALSE)="","Unknown",VLOOKUP($C96,#REF!,65, FALSE))</f>
        <v>#REF!</v>
      </c>
      <c r="K96" s="46" t="e">
        <f>IF(VLOOKUP($C96,#REF!,67, FALSE)="","-",VLOOKUP($C96,#REF!,67, FALSE))</f>
        <v>#REF!</v>
      </c>
      <c r="L96" s="53" t="s">
        <v>1669</v>
      </c>
      <c r="M96" s="14" t="s">
        <v>908</v>
      </c>
      <c r="N96" s="136"/>
      <c r="O96" s="14"/>
      <c r="P96" s="14"/>
      <c r="Q96" s="14"/>
      <c r="R96" s="14" t="s">
        <v>714</v>
      </c>
      <c r="S96" s="14"/>
      <c r="T96" s="16"/>
      <c r="U96" s="35" t="s">
        <v>1551</v>
      </c>
      <c r="V96" s="18" t="s">
        <v>524</v>
      </c>
      <c r="W96" s="20" t="s">
        <v>20</v>
      </c>
      <c r="X96" s="20" t="s">
        <v>20</v>
      </c>
      <c r="Y96" s="23">
        <v>43008</v>
      </c>
      <c r="Z96" s="20"/>
      <c r="AA96" s="39"/>
    </row>
    <row r="97" spans="1:27" s="3" customFormat="1" ht="110.4" x14ac:dyDescent="0.3">
      <c r="A97" s="37" t="s">
        <v>20</v>
      </c>
      <c r="B97" s="45" t="e">
        <f>VLOOKUP($C97,#REF!,6, FALSE)</f>
        <v>#REF!</v>
      </c>
      <c r="C97" s="13" t="s">
        <v>366</v>
      </c>
      <c r="D97" s="45" t="e">
        <f>VLOOKUP($C97,#REF!,7, FALSE)</f>
        <v>#REF!</v>
      </c>
      <c r="E97" s="44" t="e">
        <f>VLOOKUP($C97,#REF!,9, FALSE)</f>
        <v>#REF!</v>
      </c>
      <c r="F97" s="45" t="e">
        <f>IF(VLOOKUP($C97,#REF!,10, FALSE)="","Unknown",VLOOKUP($C97,#REF!,10, FALSE))</f>
        <v>#REF!</v>
      </c>
      <c r="G97" s="45" t="e">
        <f>IF(VLOOKUP($C97,#REF!,17, FALSE)="","Unknown",VLOOKUP($C97,#REF!,17, FALSE))</f>
        <v>#REF!</v>
      </c>
      <c r="H97" s="44" t="e">
        <f>IF(VLOOKUP($C97,#REF!,31, FALSE)="","",VLOOKUP($C97,#REF!,31, FALSE))</f>
        <v>#REF!</v>
      </c>
      <c r="I97" s="130" t="e">
        <f>IF(VLOOKUP($C97,#REF!,32, FALSE)="",0,VLOOKUP($C97,#REF!,32, FALSE))</f>
        <v>#REF!</v>
      </c>
      <c r="J97" s="45" t="e">
        <f>IF(VLOOKUP($C97,#REF!,65, FALSE)="","Unknown",VLOOKUP($C97,#REF!,65, FALSE))</f>
        <v>#REF!</v>
      </c>
      <c r="K97" s="46" t="e">
        <f>IF(VLOOKUP($C97,#REF!,67, FALSE)="","-",VLOOKUP($C97,#REF!,67, FALSE))</f>
        <v>#REF!</v>
      </c>
      <c r="L97" s="13" t="s">
        <v>1629</v>
      </c>
      <c r="M97" s="14" t="s">
        <v>714</v>
      </c>
      <c r="N97" s="135" t="s">
        <v>714</v>
      </c>
      <c r="O97" s="14" t="s">
        <v>714</v>
      </c>
      <c r="P97" s="14"/>
      <c r="Q97" s="14"/>
      <c r="R97" s="14"/>
      <c r="S97" s="14"/>
      <c r="T97" s="16"/>
      <c r="U97" s="17" t="s">
        <v>480</v>
      </c>
      <c r="V97" s="18" t="s">
        <v>524</v>
      </c>
      <c r="W97" s="15" t="s">
        <v>20</v>
      </c>
      <c r="X97" s="15" t="s">
        <v>20</v>
      </c>
      <c r="Y97" s="19">
        <v>42423</v>
      </c>
      <c r="Z97" s="15"/>
    </row>
    <row r="98" spans="1:27" s="3" customFormat="1" ht="27.6" x14ac:dyDescent="0.3">
      <c r="A98" s="14" t="s">
        <v>20</v>
      </c>
      <c r="B98" s="45" t="e">
        <f>VLOOKUP($C98,#REF!,6, FALSE)</f>
        <v>#REF!</v>
      </c>
      <c r="C98" s="79" t="s">
        <v>1090</v>
      </c>
      <c r="D98" s="45" t="e">
        <f>VLOOKUP($C98,#REF!,7, FALSE)</f>
        <v>#REF!</v>
      </c>
      <c r="E98" s="44" t="e">
        <f>VLOOKUP($C98,#REF!,9, FALSE)</f>
        <v>#REF!</v>
      </c>
      <c r="F98" s="45" t="e">
        <f>IF(VLOOKUP($C98,#REF!,10, FALSE)="","Unknown",VLOOKUP($C98,#REF!,10, FALSE))</f>
        <v>#REF!</v>
      </c>
      <c r="G98" s="45" t="e">
        <f>IF(VLOOKUP($C98,#REF!,17, FALSE)="","Unknown",VLOOKUP($C98,#REF!,17, FALSE))</f>
        <v>#REF!</v>
      </c>
      <c r="H98" s="44" t="e">
        <f>IF(VLOOKUP($C98,#REF!,31, FALSE)="","",VLOOKUP($C98,#REF!,31, FALSE))</f>
        <v>#REF!</v>
      </c>
      <c r="I98" s="130" t="e">
        <f>IF(VLOOKUP($C98,#REF!,32, FALSE)="",0,VLOOKUP($C98,#REF!,32, FALSE))</f>
        <v>#REF!</v>
      </c>
      <c r="J98" s="45" t="e">
        <f>IF(VLOOKUP($C98,#REF!,65, FALSE)="","Unknown",VLOOKUP($C98,#REF!,65, FALSE))</f>
        <v>#REF!</v>
      </c>
      <c r="K98" s="46" t="e">
        <f>IF(VLOOKUP($C98,#REF!,67, FALSE)="","-",VLOOKUP($C98,#REF!,67, FALSE))</f>
        <v>#REF!</v>
      </c>
      <c r="L98" s="53" t="s">
        <v>1582</v>
      </c>
      <c r="M98" s="14" t="s">
        <v>908</v>
      </c>
      <c r="N98" s="136"/>
      <c r="O98" s="14"/>
      <c r="P98" s="14"/>
      <c r="Q98" s="14"/>
      <c r="R98" s="14"/>
      <c r="S98" s="14"/>
      <c r="T98" s="16" t="s">
        <v>908</v>
      </c>
      <c r="U98" s="112" t="s">
        <v>1091</v>
      </c>
      <c r="V98" s="18" t="s">
        <v>524</v>
      </c>
      <c r="W98" s="20" t="s">
        <v>20</v>
      </c>
      <c r="X98" s="20" t="s">
        <v>20</v>
      </c>
      <c r="Y98" s="23">
        <v>43190</v>
      </c>
      <c r="Z98" s="20"/>
      <c r="AA98" s="39"/>
    </row>
    <row r="99" spans="1:27" s="3" customFormat="1" ht="179.4" x14ac:dyDescent="0.3">
      <c r="A99" s="14" t="s">
        <v>20</v>
      </c>
      <c r="B99" s="45" t="e">
        <f>VLOOKUP($C99,#REF!,6, FALSE)</f>
        <v>#REF!</v>
      </c>
      <c r="C99" s="1" t="s">
        <v>386</v>
      </c>
      <c r="D99" s="45" t="e">
        <f>VLOOKUP($C99,#REF!,7, FALSE)</f>
        <v>#REF!</v>
      </c>
      <c r="E99" s="44" t="e">
        <f>VLOOKUP($C99,#REF!,9, FALSE)</f>
        <v>#REF!</v>
      </c>
      <c r="F99" s="45" t="e">
        <f>IF(VLOOKUP($C99,#REF!,10, FALSE)="","Unknown",VLOOKUP($C99,#REF!,10, FALSE))</f>
        <v>#REF!</v>
      </c>
      <c r="G99" s="45" t="e">
        <f>IF(VLOOKUP($C99,#REF!,17, FALSE)="","Unknown",VLOOKUP($C99,#REF!,17, FALSE))</f>
        <v>#REF!</v>
      </c>
      <c r="H99" s="44" t="e">
        <f>IF(VLOOKUP($C99,#REF!,31, FALSE)="","",VLOOKUP($C99,#REF!,31, FALSE))</f>
        <v>#REF!</v>
      </c>
      <c r="I99" s="130" t="e">
        <f>IF(VLOOKUP($C99,#REF!,32, FALSE)="",0,VLOOKUP($C99,#REF!,32, FALSE))</f>
        <v>#REF!</v>
      </c>
      <c r="J99" s="45" t="e">
        <f>IF(VLOOKUP($C99,#REF!,65, FALSE)="","Unknown",VLOOKUP($C99,#REF!,65, FALSE))</f>
        <v>#REF!</v>
      </c>
      <c r="K99" s="46" t="e">
        <f>IF(VLOOKUP($C99,#REF!,67, FALSE)="","-",VLOOKUP($C99,#REF!,67, FALSE))</f>
        <v>#REF!</v>
      </c>
      <c r="L99" s="53" t="s">
        <v>1630</v>
      </c>
      <c r="M99" s="14" t="s">
        <v>714</v>
      </c>
      <c r="N99" s="136" t="s">
        <v>714</v>
      </c>
      <c r="O99" s="14" t="s">
        <v>714</v>
      </c>
      <c r="P99" s="14" t="s">
        <v>714</v>
      </c>
      <c r="Q99" s="14"/>
      <c r="R99" s="14" t="s">
        <v>714</v>
      </c>
      <c r="S99" s="14"/>
      <c r="T99" s="16"/>
      <c r="U99" s="113" t="s">
        <v>927</v>
      </c>
      <c r="V99" s="22" t="s">
        <v>523</v>
      </c>
      <c r="W99" s="20" t="s">
        <v>20</v>
      </c>
      <c r="X99" s="20" t="s">
        <v>20</v>
      </c>
      <c r="Y99" s="23">
        <v>42825</v>
      </c>
      <c r="Z99" s="20"/>
    </row>
    <row r="100" spans="1:27" s="3" customFormat="1" ht="96.6" x14ac:dyDescent="0.3">
      <c r="A100" s="37" t="s">
        <v>20</v>
      </c>
      <c r="B100" s="45" t="e">
        <f>VLOOKUP($C100,#REF!,6, FALSE)</f>
        <v>#REF!</v>
      </c>
      <c r="C100" s="13" t="s">
        <v>445</v>
      </c>
      <c r="D100" s="45" t="e">
        <f>VLOOKUP($C100,#REF!,7, FALSE)</f>
        <v>#REF!</v>
      </c>
      <c r="E100" s="44" t="e">
        <f>VLOOKUP($C100,#REF!,9, FALSE)</f>
        <v>#REF!</v>
      </c>
      <c r="F100" s="45" t="e">
        <f>IF(VLOOKUP($C100,#REF!,10, FALSE)="","Unknown",VLOOKUP($C100,#REF!,10, FALSE))</f>
        <v>#REF!</v>
      </c>
      <c r="G100" s="45" t="e">
        <f>IF(VLOOKUP($C100,#REF!,17, FALSE)="","Unknown",VLOOKUP($C100,#REF!,17, FALSE))</f>
        <v>#REF!</v>
      </c>
      <c r="H100" s="44" t="e">
        <f>IF(VLOOKUP($C100,#REF!,31, FALSE)="","",VLOOKUP($C100,#REF!,31, FALSE))</f>
        <v>#REF!</v>
      </c>
      <c r="I100" s="130" t="e">
        <f>IF(VLOOKUP($C100,#REF!,32, FALSE)="",0,VLOOKUP($C100,#REF!,32, FALSE))</f>
        <v>#REF!</v>
      </c>
      <c r="J100" s="45" t="e">
        <f>IF(VLOOKUP($C100,#REF!,65, FALSE)="","Unknown",VLOOKUP($C100,#REF!,65, FALSE))</f>
        <v>#REF!</v>
      </c>
      <c r="K100" s="46" t="e">
        <f>IF(VLOOKUP($C100,#REF!,67, FALSE)="","-",VLOOKUP($C100,#REF!,67, FALSE))</f>
        <v>#REF!</v>
      </c>
      <c r="L100" s="54" t="s">
        <v>815</v>
      </c>
      <c r="M100" s="14" t="s">
        <v>714</v>
      </c>
      <c r="N100" s="136"/>
      <c r="O100" s="14"/>
      <c r="P100" s="14"/>
      <c r="Q100" s="14"/>
      <c r="R100" s="14" t="s">
        <v>714</v>
      </c>
      <c r="S100" s="14"/>
      <c r="T100" s="16"/>
      <c r="U100" s="35" t="s">
        <v>1564</v>
      </c>
      <c r="V100" s="22" t="s">
        <v>525</v>
      </c>
      <c r="W100" s="20" t="s">
        <v>20</v>
      </c>
      <c r="X100" s="20" t="s">
        <v>20</v>
      </c>
      <c r="Y100" s="19">
        <v>42436</v>
      </c>
      <c r="Z100" s="20" t="s">
        <v>615</v>
      </c>
    </row>
    <row r="101" spans="1:27" s="3" customFormat="1" ht="48" x14ac:dyDescent="0.3">
      <c r="A101" s="37" t="s">
        <v>20</v>
      </c>
      <c r="B101" s="45" t="e">
        <f>VLOOKUP($C101,#REF!,6, FALSE)</f>
        <v>#REF!</v>
      </c>
      <c r="C101" s="13" t="s">
        <v>199</v>
      </c>
      <c r="D101" s="45" t="e">
        <f>VLOOKUP($C101,#REF!,7, FALSE)</f>
        <v>#REF!</v>
      </c>
      <c r="E101" s="44" t="e">
        <f>VLOOKUP($C101,#REF!,9, FALSE)</f>
        <v>#REF!</v>
      </c>
      <c r="F101" s="45" t="e">
        <f>IF(VLOOKUP($C101,#REF!,10, FALSE)="","Unknown",VLOOKUP($C101,#REF!,10, FALSE))</f>
        <v>#REF!</v>
      </c>
      <c r="G101" s="45" t="e">
        <f>IF(VLOOKUP($C101,#REF!,17, FALSE)="","Unknown",VLOOKUP($C101,#REF!,17, FALSE))</f>
        <v>#REF!</v>
      </c>
      <c r="H101" s="44" t="e">
        <f>IF(VLOOKUP($C101,#REF!,31, FALSE)="","",VLOOKUP($C101,#REF!,31, FALSE))</f>
        <v>#REF!</v>
      </c>
      <c r="I101" s="130" t="e">
        <f>IF(VLOOKUP($C101,#REF!,32, FALSE)="",0,VLOOKUP($C101,#REF!,32, FALSE))</f>
        <v>#REF!</v>
      </c>
      <c r="J101" s="45" t="e">
        <f>IF(VLOOKUP($C101,#REF!,65, FALSE)="","Unknown",VLOOKUP($C101,#REF!,65, FALSE))</f>
        <v>#REF!</v>
      </c>
      <c r="K101" s="46" t="e">
        <f>IF(VLOOKUP($C101,#REF!,67, FALSE)="","-",VLOOKUP($C101,#REF!,67, FALSE))</f>
        <v>#REF!</v>
      </c>
      <c r="L101" s="13" t="s">
        <v>816</v>
      </c>
      <c r="M101" s="14" t="s">
        <v>714</v>
      </c>
      <c r="N101" s="136"/>
      <c r="O101" s="14"/>
      <c r="P101" s="14"/>
      <c r="Q101" s="14"/>
      <c r="R101" s="14"/>
      <c r="S101" s="14"/>
      <c r="T101" s="16"/>
      <c r="U101" s="17" t="s">
        <v>577</v>
      </c>
      <c r="V101" s="18" t="s">
        <v>578</v>
      </c>
      <c r="W101" s="15" t="s">
        <v>20</v>
      </c>
      <c r="X101" s="15" t="s">
        <v>20</v>
      </c>
      <c r="Y101" s="19">
        <v>42423</v>
      </c>
      <c r="Z101" s="28"/>
    </row>
    <row r="102" spans="1:27" s="3" customFormat="1" ht="110.4" x14ac:dyDescent="0.3">
      <c r="A102" s="37" t="s">
        <v>20</v>
      </c>
      <c r="B102" s="45" t="e">
        <f>VLOOKUP($C102,#REF!,6, FALSE)</f>
        <v>#REF!</v>
      </c>
      <c r="C102" s="79" t="s">
        <v>176</v>
      </c>
      <c r="D102" s="45" t="e">
        <f>VLOOKUP($C102,#REF!,7, FALSE)</f>
        <v>#REF!</v>
      </c>
      <c r="E102" s="44" t="e">
        <f>VLOOKUP($C102,#REF!,9, FALSE)</f>
        <v>#REF!</v>
      </c>
      <c r="F102" s="45" t="e">
        <f>IF(VLOOKUP($C102,#REF!,10, FALSE)="","Unknown",VLOOKUP($C102,#REF!,10, FALSE))</f>
        <v>#REF!</v>
      </c>
      <c r="G102" s="45" t="e">
        <f>IF(VLOOKUP($C102,#REF!,17, FALSE)="","Unknown",VLOOKUP($C102,#REF!,17, FALSE))</f>
        <v>#REF!</v>
      </c>
      <c r="H102" s="44" t="e">
        <f>IF(VLOOKUP($C102,#REF!,31, FALSE)="","",VLOOKUP($C102,#REF!,31, FALSE))</f>
        <v>#REF!</v>
      </c>
      <c r="I102" s="130" t="e">
        <f>IF(VLOOKUP($C102,#REF!,32, FALSE)="",0,VLOOKUP($C102,#REF!,32, FALSE))</f>
        <v>#REF!</v>
      </c>
      <c r="J102" s="45" t="e">
        <f>IF(VLOOKUP($C102,#REF!,65, FALSE)="","Unknown",VLOOKUP($C102,#REF!,65, FALSE))</f>
        <v>#REF!</v>
      </c>
      <c r="K102" s="46" t="e">
        <f>IF(VLOOKUP($C102,#REF!,67, FALSE)="","-",VLOOKUP($C102,#REF!,67, FALSE))</f>
        <v>#REF!</v>
      </c>
      <c r="L102" s="53" t="s">
        <v>985</v>
      </c>
      <c r="M102" s="37"/>
      <c r="N102" s="136" t="s">
        <v>714</v>
      </c>
      <c r="O102" s="37"/>
      <c r="P102" s="37"/>
      <c r="Q102" s="37" t="s">
        <v>714</v>
      </c>
      <c r="R102" s="37"/>
      <c r="S102" s="37"/>
      <c r="T102" s="114"/>
      <c r="U102" s="113" t="s">
        <v>986</v>
      </c>
      <c r="V102" s="22" t="s">
        <v>987</v>
      </c>
      <c r="W102" s="20" t="s">
        <v>20</v>
      </c>
      <c r="X102" s="20" t="s">
        <v>20</v>
      </c>
      <c r="Y102" s="23">
        <v>42872</v>
      </c>
      <c r="Z102" s="20"/>
      <c r="AA102" s="90"/>
    </row>
    <row r="103" spans="1:27" s="3" customFormat="1" ht="108" x14ac:dyDescent="0.3">
      <c r="A103" s="37" t="s">
        <v>20</v>
      </c>
      <c r="B103" s="45" t="e">
        <f>VLOOKUP($C103,#REF!,6, FALSE)</f>
        <v>#REF!</v>
      </c>
      <c r="C103" s="13" t="s">
        <v>282</v>
      </c>
      <c r="D103" s="45" t="e">
        <f>VLOOKUP($C103,#REF!,7, FALSE)</f>
        <v>#REF!</v>
      </c>
      <c r="E103" s="44" t="e">
        <f>VLOOKUP($C103,#REF!,9, FALSE)</f>
        <v>#REF!</v>
      </c>
      <c r="F103" s="45" t="e">
        <f>IF(VLOOKUP($C103,#REF!,10, FALSE)="","Unknown",VLOOKUP($C103,#REF!,10, FALSE))</f>
        <v>#REF!</v>
      </c>
      <c r="G103" s="45" t="e">
        <f>IF(VLOOKUP($C103,#REF!,17, FALSE)="","Unknown",VLOOKUP($C103,#REF!,17, FALSE))</f>
        <v>#REF!</v>
      </c>
      <c r="H103" s="44" t="e">
        <f>IF(VLOOKUP($C103,#REF!,31, FALSE)="","",VLOOKUP($C103,#REF!,31, FALSE))</f>
        <v>#REF!</v>
      </c>
      <c r="I103" s="130" t="e">
        <f>IF(VLOOKUP($C103,#REF!,32, FALSE)="",0,VLOOKUP($C103,#REF!,32, FALSE))</f>
        <v>#REF!</v>
      </c>
      <c r="J103" s="45" t="e">
        <f>IF(VLOOKUP($C103,#REF!,65, FALSE)="","Unknown",VLOOKUP($C103,#REF!,65, FALSE))</f>
        <v>#REF!</v>
      </c>
      <c r="K103" s="46" t="e">
        <f>IF(VLOOKUP($C103,#REF!,67, FALSE)="","-",VLOOKUP($C103,#REF!,67, FALSE))</f>
        <v>#REF!</v>
      </c>
      <c r="L103" s="13" t="s">
        <v>1631</v>
      </c>
      <c r="M103" s="14" t="s">
        <v>714</v>
      </c>
      <c r="N103" s="136" t="s">
        <v>714</v>
      </c>
      <c r="O103" s="14" t="s">
        <v>714</v>
      </c>
      <c r="P103" s="14" t="s">
        <v>714</v>
      </c>
      <c r="Q103" s="14"/>
      <c r="R103" s="14" t="s">
        <v>714</v>
      </c>
      <c r="S103" s="14"/>
      <c r="T103" s="16"/>
      <c r="U103" s="17" t="s">
        <v>595</v>
      </c>
      <c r="V103" s="18" t="s">
        <v>596</v>
      </c>
      <c r="W103" s="15" t="s">
        <v>20</v>
      </c>
      <c r="X103" s="15" t="s">
        <v>20</v>
      </c>
      <c r="Y103" s="19">
        <v>42423</v>
      </c>
      <c r="Z103" s="15" t="s">
        <v>591</v>
      </c>
    </row>
    <row r="104" spans="1:27" s="3" customFormat="1" ht="41.4" x14ac:dyDescent="0.3">
      <c r="A104" s="37" t="s">
        <v>20</v>
      </c>
      <c r="B104" s="45" t="e">
        <f>VLOOKUP($C104,#REF!,6, FALSE)</f>
        <v>#REF!</v>
      </c>
      <c r="C104" s="13" t="s">
        <v>265</v>
      </c>
      <c r="D104" s="45" t="e">
        <f>VLOOKUP($C104,#REF!,7, FALSE)</f>
        <v>#REF!</v>
      </c>
      <c r="E104" s="44" t="e">
        <f>VLOOKUP($C104,#REF!,9, FALSE)</f>
        <v>#REF!</v>
      </c>
      <c r="F104" s="45" t="e">
        <f>IF(VLOOKUP($C104,#REF!,10, FALSE)="","Unknown",VLOOKUP($C104,#REF!,10, FALSE))</f>
        <v>#REF!</v>
      </c>
      <c r="G104" s="45" t="e">
        <f>IF(VLOOKUP($C104,#REF!,17, FALSE)="","Unknown",VLOOKUP($C104,#REF!,17, FALSE))</f>
        <v>#REF!</v>
      </c>
      <c r="H104" s="44" t="e">
        <f>IF(VLOOKUP($C104,#REF!,31, FALSE)="","",VLOOKUP($C104,#REF!,31, FALSE))</f>
        <v>#REF!</v>
      </c>
      <c r="I104" s="130" t="e">
        <f>IF(VLOOKUP($C104,#REF!,32, FALSE)="",0,VLOOKUP($C104,#REF!,32, FALSE))</f>
        <v>#REF!</v>
      </c>
      <c r="J104" s="45" t="e">
        <f>IF(VLOOKUP($C104,#REF!,65, FALSE)="","Unknown",VLOOKUP($C104,#REF!,65, FALSE))</f>
        <v>#REF!</v>
      </c>
      <c r="K104" s="46" t="e">
        <f>IF(VLOOKUP($C104,#REF!,67, FALSE)="","-",VLOOKUP($C104,#REF!,67, FALSE))</f>
        <v>#REF!</v>
      </c>
      <c r="L104" s="13" t="s">
        <v>586</v>
      </c>
      <c r="M104" s="14" t="s">
        <v>714</v>
      </c>
      <c r="N104" s="136"/>
      <c r="O104" s="14"/>
      <c r="P104" s="14"/>
      <c r="Q104" s="14"/>
      <c r="R104" s="14"/>
      <c r="S104" s="14"/>
      <c r="T104" s="16"/>
      <c r="U104" s="17" t="s">
        <v>587</v>
      </c>
      <c r="V104" s="18" t="s">
        <v>524</v>
      </c>
      <c r="W104" s="15" t="s">
        <v>20</v>
      </c>
      <c r="X104" s="15" t="s">
        <v>20</v>
      </c>
      <c r="Y104" s="19">
        <v>42423</v>
      </c>
      <c r="Z104" s="15"/>
    </row>
    <row r="105" spans="1:27" s="3" customFormat="1" ht="27.6" x14ac:dyDescent="0.3">
      <c r="A105" s="37" t="s">
        <v>20</v>
      </c>
      <c r="B105" s="45" t="e">
        <f>VLOOKUP($C105,#REF!,6, FALSE)</f>
        <v>#REF!</v>
      </c>
      <c r="C105" s="13" t="s">
        <v>201</v>
      </c>
      <c r="D105" s="45" t="e">
        <f>VLOOKUP($C105,#REF!,7, FALSE)</f>
        <v>#REF!</v>
      </c>
      <c r="E105" s="44" t="e">
        <f>VLOOKUP($C105,#REF!,9, FALSE)</f>
        <v>#REF!</v>
      </c>
      <c r="F105" s="45" t="e">
        <f>IF(VLOOKUP($C105,#REF!,10, FALSE)="","Unknown",VLOOKUP($C105,#REF!,10, FALSE))</f>
        <v>#REF!</v>
      </c>
      <c r="G105" s="45" t="e">
        <f>IF(VLOOKUP($C105,#REF!,17, FALSE)="","Unknown",VLOOKUP($C105,#REF!,17, FALSE))</f>
        <v>#REF!</v>
      </c>
      <c r="H105" s="44" t="e">
        <f>IF(VLOOKUP($C105,#REF!,31, FALSE)="","",VLOOKUP($C105,#REF!,31, FALSE))</f>
        <v>#REF!</v>
      </c>
      <c r="I105" s="130" t="e">
        <f>IF(VLOOKUP($C105,#REF!,32, FALSE)="",0,VLOOKUP($C105,#REF!,32, FALSE))</f>
        <v>#REF!</v>
      </c>
      <c r="J105" s="45" t="e">
        <f>IF(VLOOKUP($C105,#REF!,65, FALSE)="","Unknown",VLOOKUP($C105,#REF!,65, FALSE))</f>
        <v>#REF!</v>
      </c>
      <c r="K105" s="46" t="e">
        <f>IF(VLOOKUP($C105,#REF!,67, FALSE)="","-",VLOOKUP($C105,#REF!,67, FALSE))</f>
        <v>#REF!</v>
      </c>
      <c r="L105" s="13" t="s">
        <v>818</v>
      </c>
      <c r="M105" s="14" t="s">
        <v>714</v>
      </c>
      <c r="N105" s="136"/>
      <c r="O105" s="14"/>
      <c r="P105" s="14"/>
      <c r="Q105" s="14"/>
      <c r="R105" s="14"/>
      <c r="S105" s="14"/>
      <c r="T105" s="16"/>
      <c r="U105" s="21" t="s">
        <v>581</v>
      </c>
      <c r="V105" s="18" t="s">
        <v>524</v>
      </c>
      <c r="W105" s="15" t="s">
        <v>20</v>
      </c>
      <c r="X105" s="15" t="s">
        <v>20</v>
      </c>
      <c r="Y105" s="19">
        <v>42423</v>
      </c>
      <c r="Z105" s="15"/>
    </row>
    <row r="106" spans="1:27" s="3" customFormat="1" ht="27.6" x14ac:dyDescent="0.3">
      <c r="A106" s="37" t="s">
        <v>20</v>
      </c>
      <c r="B106" s="45" t="e">
        <f>VLOOKUP($C106,#REF!,6, FALSE)</f>
        <v>#REF!</v>
      </c>
      <c r="C106" s="20" t="s">
        <v>685</v>
      </c>
      <c r="D106" s="45" t="e">
        <f>VLOOKUP($C106,#REF!,7, FALSE)</f>
        <v>#REF!</v>
      </c>
      <c r="E106" s="44" t="e">
        <f>VLOOKUP($C106,#REF!,9, FALSE)</f>
        <v>#REF!</v>
      </c>
      <c r="F106" s="45" t="e">
        <f>IF(VLOOKUP($C106,#REF!,10, FALSE)="","Unknown",VLOOKUP($C106,#REF!,10, FALSE))</f>
        <v>#REF!</v>
      </c>
      <c r="G106" s="45" t="e">
        <f>IF(VLOOKUP($C106,#REF!,17, FALSE)="","Unknown",VLOOKUP($C106,#REF!,17, FALSE))</f>
        <v>#REF!</v>
      </c>
      <c r="H106" s="44" t="e">
        <f>IF(VLOOKUP($C106,#REF!,31, FALSE)="","",VLOOKUP($C106,#REF!,31, FALSE))</f>
        <v>#REF!</v>
      </c>
      <c r="I106" s="130" t="e">
        <f>IF(VLOOKUP($C106,#REF!,32, FALSE)="",0,VLOOKUP($C106,#REF!,32, FALSE))</f>
        <v>#REF!</v>
      </c>
      <c r="J106" s="45" t="e">
        <f>IF(VLOOKUP($C106,#REF!,65, FALSE)="","Unknown",VLOOKUP($C106,#REF!,65, FALSE))</f>
        <v>#REF!</v>
      </c>
      <c r="K106" s="46" t="e">
        <f>IF(VLOOKUP($C106,#REF!,67, FALSE)="","-",VLOOKUP($C106,#REF!,67, FALSE))</f>
        <v>#REF!</v>
      </c>
      <c r="L106" s="53" t="s">
        <v>842</v>
      </c>
      <c r="M106" s="14" t="s">
        <v>714</v>
      </c>
      <c r="N106" s="136"/>
      <c r="O106" s="14"/>
      <c r="P106" s="14"/>
      <c r="Q106" s="14"/>
      <c r="R106" s="14"/>
      <c r="S106" s="14" t="s">
        <v>714</v>
      </c>
      <c r="T106" s="16"/>
      <c r="U106" s="24" t="s">
        <v>686</v>
      </c>
      <c r="V106" s="18" t="s">
        <v>524</v>
      </c>
      <c r="W106" s="20" t="s">
        <v>20</v>
      </c>
      <c r="X106" s="20" t="s">
        <v>20</v>
      </c>
      <c r="Y106" s="23">
        <v>42460</v>
      </c>
      <c r="Z106" s="20"/>
    </row>
    <row r="107" spans="1:27" s="3" customFormat="1" ht="13.8" x14ac:dyDescent="0.3">
      <c r="A107" s="37" t="s">
        <v>21</v>
      </c>
      <c r="B107" s="45" t="e">
        <f>VLOOKUP($C107,#REF!,6, FALSE)</f>
        <v>#REF!</v>
      </c>
      <c r="C107" s="20" t="s">
        <v>879</v>
      </c>
      <c r="D107" s="45" t="e">
        <f>VLOOKUP($C107,#REF!,7, FALSE)</f>
        <v>#REF!</v>
      </c>
      <c r="E107" s="44" t="e">
        <f>VLOOKUP($C107,#REF!,9, FALSE)</f>
        <v>#REF!</v>
      </c>
      <c r="F107" s="45" t="e">
        <f>IF(VLOOKUP($C107,#REF!,10, FALSE)="","Unknown",VLOOKUP($C107,#REF!,10, FALSE))</f>
        <v>#REF!</v>
      </c>
      <c r="G107" s="45" t="e">
        <f>IF(VLOOKUP($C107,#REF!,17, FALSE)="","Unknown",VLOOKUP($C107,#REF!,17, FALSE))</f>
        <v>#REF!</v>
      </c>
      <c r="H107" s="44" t="e">
        <f>IF(VLOOKUP($C107,#REF!,31, FALSE)="","",VLOOKUP($C107,#REF!,31, FALSE))</f>
        <v>#REF!</v>
      </c>
      <c r="I107" s="130" t="e">
        <f>IF(VLOOKUP($C107,#REF!,32, FALSE)="",0,VLOOKUP($C107,#REF!,32, FALSE))</f>
        <v>#REF!</v>
      </c>
      <c r="J107" s="45" t="e">
        <f>IF(VLOOKUP($C107,#REF!,65, FALSE)="","Unknown",VLOOKUP($C107,#REF!,65, FALSE))</f>
        <v>#REF!</v>
      </c>
      <c r="K107" s="46" t="e">
        <f>IF(VLOOKUP($C107,#REF!,67, FALSE)="","-",VLOOKUP($C107,#REF!,67, FALSE))</f>
        <v>#REF!</v>
      </c>
      <c r="L107" s="53" t="s">
        <v>966</v>
      </c>
      <c r="M107" s="14"/>
      <c r="N107" s="136"/>
      <c r="O107" s="14"/>
      <c r="P107" s="14"/>
      <c r="Q107" s="14"/>
      <c r="R107" s="14"/>
      <c r="S107" s="14"/>
      <c r="T107" s="16"/>
      <c r="U107" s="24"/>
      <c r="V107" s="22"/>
      <c r="W107" s="20"/>
      <c r="X107" s="20"/>
      <c r="Y107" s="23"/>
      <c r="Z107" s="20"/>
    </row>
    <row r="108" spans="1:27" s="3" customFormat="1" ht="53.4" x14ac:dyDescent="0.3">
      <c r="A108" s="122" t="s">
        <v>1440</v>
      </c>
      <c r="B108" s="49" t="e">
        <f>VLOOKUP($C108,#REF!,6, FALSE)</f>
        <v>#REF!</v>
      </c>
      <c r="C108" s="150" t="s">
        <v>1373</v>
      </c>
      <c r="D108" s="49" t="e">
        <f>VLOOKUP($C108,#REF!,7, FALSE)</f>
        <v>#REF!</v>
      </c>
      <c r="E108" s="48" t="e">
        <f>VLOOKUP($C108,#REF!,9, FALSE)</f>
        <v>#REF!</v>
      </c>
      <c r="F108" s="49" t="e">
        <f>IF(VLOOKUP($C108,#REF!,10, FALSE)="","Unknown",VLOOKUP($C108,#REF!,10, FALSE))</f>
        <v>#REF!</v>
      </c>
      <c r="G108" s="49" t="e">
        <f>IF(VLOOKUP($C108,#REF!,17, FALSE)="","Unknown",VLOOKUP($C108,#REF!,17, FALSE))</f>
        <v>#REF!</v>
      </c>
      <c r="H108" s="48" t="e">
        <f>IF(VLOOKUP($C108,#REF!,31, FALSE)="","",VLOOKUP($C108,#REF!,31, FALSE))</f>
        <v>#REF!</v>
      </c>
      <c r="I108" s="132" t="e">
        <f>IF(VLOOKUP($C108,#REF!,32, FALSE)="",0,VLOOKUP($C108,#REF!,32, FALSE))</f>
        <v>#REF!</v>
      </c>
      <c r="J108" s="49" t="e">
        <f>IF(VLOOKUP($C108,#REF!,65, FALSE)="","Unknown",VLOOKUP($C108,#REF!,65, FALSE))</f>
        <v>#REF!</v>
      </c>
      <c r="K108" s="50" t="e">
        <f>IF(VLOOKUP($C108,#REF!,67, FALSE)="","-",VLOOKUP($C108,#REF!,67, FALSE))</f>
        <v>#REF!</v>
      </c>
      <c r="L108" s="53" t="s">
        <v>1495</v>
      </c>
      <c r="M108" s="14"/>
      <c r="N108" s="136"/>
      <c r="O108" s="14"/>
      <c r="P108" s="14"/>
      <c r="Q108" s="14"/>
      <c r="R108" s="14" t="s">
        <v>714</v>
      </c>
      <c r="S108" s="14"/>
      <c r="T108" s="16"/>
      <c r="U108" s="35" t="s">
        <v>1496</v>
      </c>
      <c r="V108" s="22" t="s">
        <v>1561</v>
      </c>
      <c r="W108" s="20" t="s">
        <v>20</v>
      </c>
      <c r="X108" s="20" t="s">
        <v>20</v>
      </c>
      <c r="Y108" s="23">
        <v>44117</v>
      </c>
      <c r="Z108" s="20"/>
      <c r="AA108" s="39"/>
    </row>
    <row r="109" spans="1:27" s="3" customFormat="1" ht="41.4" x14ac:dyDescent="0.3">
      <c r="A109" s="14" t="s">
        <v>1440</v>
      </c>
      <c r="B109" s="45" t="e">
        <f>VLOOKUP($C109,#REF!,6, FALSE)</f>
        <v>#REF!</v>
      </c>
      <c r="C109" s="144" t="s">
        <v>1002</v>
      </c>
      <c r="D109" s="45" t="e">
        <f>VLOOKUP($C109,#REF!,7, FALSE)</f>
        <v>#REF!</v>
      </c>
      <c r="E109" s="44" t="e">
        <f>VLOOKUP($C109,#REF!,9, FALSE)</f>
        <v>#REF!</v>
      </c>
      <c r="F109" s="45" t="e">
        <f>IF(VLOOKUP($C109,#REF!,10, FALSE)="","Unknown",VLOOKUP($C109,#REF!,10, FALSE))</f>
        <v>#REF!</v>
      </c>
      <c r="G109" s="45" t="e">
        <f>IF(VLOOKUP($C109,#REF!,17, FALSE)="","Unknown",VLOOKUP($C109,#REF!,17, FALSE))</f>
        <v>#REF!</v>
      </c>
      <c r="H109" s="44" t="e">
        <f>IF(VLOOKUP($C109,#REF!,31, FALSE)="","",VLOOKUP($C109,#REF!,31, FALSE))</f>
        <v>#REF!</v>
      </c>
      <c r="I109" s="130" t="e">
        <f>IF(VLOOKUP($C109,#REF!,32, FALSE)="",0,VLOOKUP($C109,#REF!,32, FALSE))</f>
        <v>#REF!</v>
      </c>
      <c r="J109" s="45" t="e">
        <f>IF(VLOOKUP($C109,#REF!,65, FALSE)="","Unknown",VLOOKUP($C109,#REF!,65, FALSE))</f>
        <v>#REF!</v>
      </c>
      <c r="K109" s="46" t="e">
        <f>IF(VLOOKUP($C109,#REF!,67, FALSE)="","-",VLOOKUP($C109,#REF!,67, FALSE))</f>
        <v>#REF!</v>
      </c>
      <c r="L109" s="53" t="s">
        <v>1520</v>
      </c>
      <c r="M109" s="14"/>
      <c r="N109" s="136"/>
      <c r="O109" s="14"/>
      <c r="P109" s="14"/>
      <c r="Q109" s="14"/>
      <c r="R109" s="14" t="s">
        <v>908</v>
      </c>
      <c r="S109" s="14"/>
      <c r="T109" s="16"/>
      <c r="U109" s="20" t="s">
        <v>1003</v>
      </c>
      <c r="V109" s="22" t="s">
        <v>1524</v>
      </c>
      <c r="W109" s="20" t="s">
        <v>20</v>
      </c>
      <c r="X109" s="20" t="s">
        <v>995</v>
      </c>
      <c r="Y109" s="23">
        <v>43008</v>
      </c>
      <c r="Z109" s="20"/>
      <c r="AA109" s="39"/>
    </row>
    <row r="110" spans="1:27" s="3" customFormat="1" ht="41.4" x14ac:dyDescent="0.3">
      <c r="A110" s="37" t="s">
        <v>20</v>
      </c>
      <c r="B110" s="45" t="e">
        <f>VLOOKUP($C110,#REF!,6, FALSE)</f>
        <v>#REF!</v>
      </c>
      <c r="C110" s="20" t="s">
        <v>330</v>
      </c>
      <c r="D110" s="45" t="e">
        <f>VLOOKUP($C110,#REF!,7, FALSE)</f>
        <v>#REF!</v>
      </c>
      <c r="E110" s="44" t="e">
        <f>VLOOKUP($C110,#REF!,9, FALSE)</f>
        <v>#REF!</v>
      </c>
      <c r="F110" s="45" t="e">
        <f>IF(VLOOKUP($C110,#REF!,10, FALSE)="","Unknown",VLOOKUP($C110,#REF!,10, FALSE))</f>
        <v>#REF!</v>
      </c>
      <c r="G110" s="45" t="e">
        <f>IF(VLOOKUP($C110,#REF!,17, FALSE)="","Unknown",VLOOKUP($C110,#REF!,17, FALSE))</f>
        <v>#REF!</v>
      </c>
      <c r="H110" s="44" t="e">
        <f>IF(VLOOKUP($C110,#REF!,31, FALSE)="","",VLOOKUP($C110,#REF!,31, FALSE))</f>
        <v>#REF!</v>
      </c>
      <c r="I110" s="130" t="e">
        <f>IF(VLOOKUP($C110,#REF!,32, FALSE)="",0,VLOOKUP($C110,#REF!,32, FALSE))</f>
        <v>#REF!</v>
      </c>
      <c r="J110" s="45" t="e">
        <f>IF(VLOOKUP($C110,#REF!,65, FALSE)="","Unknown",VLOOKUP($C110,#REF!,65, FALSE))</f>
        <v>#REF!</v>
      </c>
      <c r="K110" s="46" t="e">
        <f>IF(VLOOKUP($C110,#REF!,67, FALSE)="","-",VLOOKUP($C110,#REF!,67, FALSE))</f>
        <v>#REF!</v>
      </c>
      <c r="L110" s="53" t="s">
        <v>819</v>
      </c>
      <c r="M110" s="14" t="s">
        <v>714</v>
      </c>
      <c r="N110" s="136"/>
      <c r="O110" s="14"/>
      <c r="P110" s="14"/>
      <c r="Q110" s="14"/>
      <c r="R110" s="14"/>
      <c r="S110" s="14"/>
      <c r="T110" s="16"/>
      <c r="U110" s="24" t="s">
        <v>673</v>
      </c>
      <c r="V110" s="22" t="s">
        <v>523</v>
      </c>
      <c r="W110" s="20" t="s">
        <v>20</v>
      </c>
      <c r="X110" s="20" t="s">
        <v>20</v>
      </c>
      <c r="Y110" s="23">
        <v>42460</v>
      </c>
      <c r="Z110" s="20"/>
    </row>
    <row r="111" spans="1:27" s="3" customFormat="1" ht="55.2" x14ac:dyDescent="0.3">
      <c r="A111" s="14" t="s">
        <v>20</v>
      </c>
      <c r="B111" s="45" t="e">
        <f>VLOOKUP($C111,#REF!,6, FALSE)</f>
        <v>#REF!</v>
      </c>
      <c r="C111" s="20" t="s">
        <v>149</v>
      </c>
      <c r="D111" s="45" t="e">
        <f>VLOOKUP($C111,#REF!,7, FALSE)</f>
        <v>#REF!</v>
      </c>
      <c r="E111" s="44" t="e">
        <f>VLOOKUP($C111,#REF!,9, FALSE)</f>
        <v>#REF!</v>
      </c>
      <c r="F111" s="45" t="e">
        <f>IF(VLOOKUP($C111,#REF!,10, FALSE)="","Unknown",VLOOKUP($C111,#REF!,10, FALSE))</f>
        <v>#REF!</v>
      </c>
      <c r="G111" s="45" t="e">
        <f>IF(VLOOKUP($C111,#REF!,17, FALSE)="","Unknown",VLOOKUP($C111,#REF!,17, FALSE))</f>
        <v>#REF!</v>
      </c>
      <c r="H111" s="44" t="e">
        <f>IF(VLOOKUP($C111,#REF!,31, FALSE)="","",VLOOKUP($C111,#REF!,31, FALSE))</f>
        <v>#REF!</v>
      </c>
      <c r="I111" s="130" t="e">
        <f>IF(VLOOKUP($C111,#REF!,32, FALSE)="",0,VLOOKUP($C111,#REF!,32, FALSE))</f>
        <v>#REF!</v>
      </c>
      <c r="J111" s="45" t="e">
        <f>IF(VLOOKUP($C111,#REF!,65, FALSE)="","Unknown",VLOOKUP($C111,#REF!,65, FALSE))</f>
        <v>#REF!</v>
      </c>
      <c r="K111" s="46" t="e">
        <f>IF(VLOOKUP($C111,#REF!,67, FALSE)="","-",VLOOKUP($C111,#REF!,67, FALSE))</f>
        <v>#REF!</v>
      </c>
      <c r="L111" s="53" t="s">
        <v>1632</v>
      </c>
      <c r="M111" s="14" t="s">
        <v>908</v>
      </c>
      <c r="N111" s="136"/>
      <c r="O111" s="14"/>
      <c r="P111" s="14"/>
      <c r="Q111" s="14"/>
      <c r="R111" s="14"/>
      <c r="S111" s="14"/>
      <c r="T111" s="16"/>
      <c r="U111" s="20" t="s">
        <v>993</v>
      </c>
      <c r="V111" s="18" t="s">
        <v>524</v>
      </c>
      <c r="W111" s="20" t="s">
        <v>20</v>
      </c>
      <c r="X111" s="20" t="s">
        <v>20</v>
      </c>
      <c r="Y111" s="23">
        <v>42993</v>
      </c>
      <c r="Z111" s="20"/>
      <c r="AA111" s="39"/>
    </row>
    <row r="112" spans="1:27" s="3" customFormat="1" ht="41.4" x14ac:dyDescent="0.3">
      <c r="A112" s="37" t="s">
        <v>20</v>
      </c>
      <c r="B112" s="45" t="e">
        <f>VLOOKUP($C112,#REF!,6, FALSE)</f>
        <v>#REF!</v>
      </c>
      <c r="C112" s="13" t="s">
        <v>405</v>
      </c>
      <c r="D112" s="45" t="e">
        <f>VLOOKUP($C112,#REF!,7, FALSE)</f>
        <v>#REF!</v>
      </c>
      <c r="E112" s="44" t="e">
        <f>VLOOKUP($C112,#REF!,9, FALSE)</f>
        <v>#REF!</v>
      </c>
      <c r="F112" s="45" t="e">
        <f>IF(VLOOKUP($C112,#REF!,10, FALSE)="","Unknown",VLOOKUP($C112,#REF!,10, FALSE))</f>
        <v>#REF!</v>
      </c>
      <c r="G112" s="45" t="e">
        <f>IF(VLOOKUP($C112,#REF!,17, FALSE)="","Unknown",VLOOKUP($C112,#REF!,17, FALSE))</f>
        <v>#REF!</v>
      </c>
      <c r="H112" s="44" t="e">
        <f>IF(VLOOKUP($C112,#REF!,31, FALSE)="","",VLOOKUP($C112,#REF!,31, FALSE))</f>
        <v>#REF!</v>
      </c>
      <c r="I112" s="130" t="e">
        <f>IF(VLOOKUP($C112,#REF!,32, FALSE)="",0,VLOOKUP($C112,#REF!,32, FALSE))</f>
        <v>#REF!</v>
      </c>
      <c r="J112" s="45" t="e">
        <f>IF(VLOOKUP($C112,#REF!,65, FALSE)="","Unknown",VLOOKUP($C112,#REF!,65, FALSE))</f>
        <v>#REF!</v>
      </c>
      <c r="K112" s="46" t="e">
        <f>IF(VLOOKUP($C112,#REF!,67, FALSE)="","-",VLOOKUP($C112,#REF!,67, FALSE))</f>
        <v>#REF!</v>
      </c>
      <c r="L112" s="13" t="s">
        <v>821</v>
      </c>
      <c r="M112" s="14"/>
      <c r="N112" s="136"/>
      <c r="O112" s="14"/>
      <c r="P112" s="14"/>
      <c r="Q112" s="14"/>
      <c r="R112" s="14" t="s">
        <v>714</v>
      </c>
      <c r="S112" s="14"/>
      <c r="T112" s="16" t="s">
        <v>714</v>
      </c>
      <c r="U112" s="17" t="s">
        <v>482</v>
      </c>
      <c r="V112" s="18" t="s">
        <v>523</v>
      </c>
      <c r="W112" s="15" t="s">
        <v>20</v>
      </c>
      <c r="X112" s="15" t="s">
        <v>20</v>
      </c>
      <c r="Y112" s="19">
        <v>42506</v>
      </c>
      <c r="Z112" s="15"/>
    </row>
    <row r="113" spans="1:27" s="3" customFormat="1" ht="27.6" x14ac:dyDescent="0.3">
      <c r="A113" s="37" t="s">
        <v>20</v>
      </c>
      <c r="B113" s="45" t="e">
        <f>VLOOKUP($C113,#REF!,6, FALSE)</f>
        <v>#REF!</v>
      </c>
      <c r="C113" s="13" t="s">
        <v>406</v>
      </c>
      <c r="D113" s="45" t="e">
        <f>VLOOKUP($C113,#REF!,7, FALSE)</f>
        <v>#REF!</v>
      </c>
      <c r="E113" s="44" t="e">
        <f>VLOOKUP($C113,#REF!,9, FALSE)</f>
        <v>#REF!</v>
      </c>
      <c r="F113" s="45" t="e">
        <f>IF(VLOOKUP($C113,#REF!,10, FALSE)="","Unknown",VLOOKUP($C113,#REF!,10, FALSE))</f>
        <v>#REF!</v>
      </c>
      <c r="G113" s="45" t="e">
        <f>IF(VLOOKUP($C113,#REF!,17, FALSE)="","Unknown",VLOOKUP($C113,#REF!,17, FALSE))</f>
        <v>#REF!</v>
      </c>
      <c r="H113" s="44" t="e">
        <f>IF(VLOOKUP($C113,#REF!,31, FALSE)="","",VLOOKUP($C113,#REF!,31, FALSE))</f>
        <v>#REF!</v>
      </c>
      <c r="I113" s="130" t="e">
        <f>IF(VLOOKUP($C113,#REF!,32, FALSE)="",0,VLOOKUP($C113,#REF!,32, FALSE))</f>
        <v>#REF!</v>
      </c>
      <c r="J113" s="45" t="e">
        <f>IF(VLOOKUP($C113,#REF!,65, FALSE)="","Unknown",VLOOKUP($C113,#REF!,65, FALSE))</f>
        <v>#REF!</v>
      </c>
      <c r="K113" s="46" t="e">
        <f>IF(VLOOKUP($C113,#REF!,67, FALSE)="","-",VLOOKUP($C113,#REF!,67, FALSE))</f>
        <v>#REF!</v>
      </c>
      <c r="L113" s="53" t="s">
        <v>1654</v>
      </c>
      <c r="M113" s="14" t="s">
        <v>714</v>
      </c>
      <c r="N113" s="136"/>
      <c r="O113" s="14"/>
      <c r="P113" s="14"/>
      <c r="Q113" s="14"/>
      <c r="R113" s="14"/>
      <c r="S113" s="14"/>
      <c r="T113" s="16" t="s">
        <v>714</v>
      </c>
      <c r="U113" s="21" t="s">
        <v>795</v>
      </c>
      <c r="V113" s="22" t="s">
        <v>796</v>
      </c>
      <c r="W113" s="20" t="s">
        <v>20</v>
      </c>
      <c r="X113" s="20" t="s">
        <v>20</v>
      </c>
      <c r="Y113" s="23"/>
      <c r="Z113" s="20"/>
    </row>
    <row r="114" spans="1:27" s="3" customFormat="1" ht="55.2" x14ac:dyDescent="0.3">
      <c r="A114" s="37" t="s">
        <v>20</v>
      </c>
      <c r="B114" s="45" t="e">
        <f>VLOOKUP($C114,#REF!,6, FALSE)</f>
        <v>#REF!</v>
      </c>
      <c r="C114" s="13" t="s">
        <v>104</v>
      </c>
      <c r="D114" s="45" t="e">
        <f>VLOOKUP($C114,#REF!,7, FALSE)</f>
        <v>#REF!</v>
      </c>
      <c r="E114" s="44" t="e">
        <f>VLOOKUP($C114,#REF!,9, FALSE)</f>
        <v>#REF!</v>
      </c>
      <c r="F114" s="45" t="e">
        <f>IF(VLOOKUP($C114,#REF!,10, FALSE)="","Unknown",VLOOKUP($C114,#REF!,10, FALSE))</f>
        <v>#REF!</v>
      </c>
      <c r="G114" s="45" t="e">
        <f>IF(VLOOKUP($C114,#REF!,17, FALSE)="","Unknown",VLOOKUP($C114,#REF!,17, FALSE))</f>
        <v>#REF!</v>
      </c>
      <c r="H114" s="44" t="e">
        <f>IF(VLOOKUP($C114,#REF!,31, FALSE)="","",VLOOKUP($C114,#REF!,31, FALSE))</f>
        <v>#REF!</v>
      </c>
      <c r="I114" s="130" t="e">
        <f>IF(VLOOKUP($C114,#REF!,32, FALSE)="",0,VLOOKUP($C114,#REF!,32, FALSE))</f>
        <v>#REF!</v>
      </c>
      <c r="J114" s="45" t="e">
        <f>IF(VLOOKUP($C114,#REF!,65, FALSE)="","Unknown",VLOOKUP($C114,#REF!,65, FALSE))</f>
        <v>#REF!</v>
      </c>
      <c r="K114" s="46" t="e">
        <f>IF(VLOOKUP($C114,#REF!,67, FALSE)="","-",VLOOKUP($C114,#REF!,67, FALSE))</f>
        <v>#REF!</v>
      </c>
      <c r="L114" s="54" t="s">
        <v>808</v>
      </c>
      <c r="M114" s="14" t="s">
        <v>714</v>
      </c>
      <c r="N114" s="135" t="s">
        <v>714</v>
      </c>
      <c r="O114" s="14" t="s">
        <v>714</v>
      </c>
      <c r="P114" s="14"/>
      <c r="Q114" s="14"/>
      <c r="R114" s="14"/>
      <c r="S114" s="14"/>
      <c r="T114" s="16"/>
      <c r="U114" s="26" t="s">
        <v>647</v>
      </c>
      <c r="V114" s="18" t="s">
        <v>524</v>
      </c>
      <c r="W114" s="20" t="s">
        <v>20</v>
      </c>
      <c r="X114" s="20" t="s">
        <v>20</v>
      </c>
      <c r="Y114" s="19">
        <v>42437</v>
      </c>
      <c r="Z114" s="20"/>
    </row>
    <row r="115" spans="1:27" s="3" customFormat="1" ht="96.6" x14ac:dyDescent="0.3">
      <c r="A115" s="37" t="s">
        <v>20</v>
      </c>
      <c r="B115" s="45" t="e">
        <f>VLOOKUP($C115,#REF!,6, FALSE)</f>
        <v>#REF!</v>
      </c>
      <c r="C115" s="147" t="s">
        <v>313</v>
      </c>
      <c r="D115" s="45" t="e">
        <f>VLOOKUP($C115,#REF!,7, FALSE)</f>
        <v>#REF!</v>
      </c>
      <c r="E115" s="44" t="e">
        <f>VLOOKUP($C115,#REF!,9, FALSE)</f>
        <v>#REF!</v>
      </c>
      <c r="F115" s="45" t="e">
        <f>IF(VLOOKUP($C115,#REF!,10, FALSE)="","Unknown",VLOOKUP($C115,#REF!,10, FALSE))</f>
        <v>#REF!</v>
      </c>
      <c r="G115" s="45" t="e">
        <f>IF(VLOOKUP($C115,#REF!,17, FALSE)="","Unknown",VLOOKUP($C115,#REF!,17, FALSE))</f>
        <v>#REF!</v>
      </c>
      <c r="H115" s="44" t="e">
        <f>IF(VLOOKUP($C115,#REF!,31, FALSE)="","",VLOOKUP($C115,#REF!,31, FALSE))</f>
        <v>#REF!</v>
      </c>
      <c r="I115" s="130" t="e">
        <f>IF(VLOOKUP($C115,#REF!,32, FALSE)="",0,VLOOKUP($C115,#REF!,32, FALSE))</f>
        <v>#REF!</v>
      </c>
      <c r="J115" s="45" t="e">
        <f>IF(VLOOKUP($C115,#REF!,65, FALSE)="","Unknown",VLOOKUP($C115,#REF!,65, FALSE))</f>
        <v>#REF!</v>
      </c>
      <c r="K115" s="46" t="e">
        <f>IF(VLOOKUP($C115,#REF!,67, FALSE)="","-",VLOOKUP($C115,#REF!,67, FALSE))</f>
        <v>#REF!</v>
      </c>
      <c r="L115" s="13" t="s">
        <v>835</v>
      </c>
      <c r="M115" s="14" t="s">
        <v>714</v>
      </c>
      <c r="N115" s="136"/>
      <c r="O115" s="14"/>
      <c r="P115" s="14"/>
      <c r="Q115" s="14"/>
      <c r="R115" s="14"/>
      <c r="S115" s="14"/>
      <c r="T115" s="16"/>
      <c r="U115" s="17" t="s">
        <v>486</v>
      </c>
      <c r="V115" s="18" t="s">
        <v>523</v>
      </c>
      <c r="W115" s="15" t="s">
        <v>20</v>
      </c>
      <c r="X115" s="15" t="s">
        <v>20</v>
      </c>
      <c r="Y115" s="19">
        <v>42423</v>
      </c>
      <c r="Z115" s="15"/>
    </row>
    <row r="116" spans="1:27" s="3" customFormat="1" ht="69" x14ac:dyDescent="0.3">
      <c r="A116" s="37" t="s">
        <v>20</v>
      </c>
      <c r="B116" s="45" t="e">
        <f>VLOOKUP($C116,#REF!,6, FALSE)</f>
        <v>#REF!</v>
      </c>
      <c r="C116" s="27" t="s">
        <v>224</v>
      </c>
      <c r="D116" s="45" t="e">
        <f>VLOOKUP($C116,#REF!,7, FALSE)</f>
        <v>#REF!</v>
      </c>
      <c r="E116" s="44" t="e">
        <f>VLOOKUP($C116,#REF!,9, FALSE)</f>
        <v>#REF!</v>
      </c>
      <c r="F116" s="45" t="e">
        <f>IF(VLOOKUP($C116,#REF!,10, FALSE)="","Unknown",VLOOKUP($C116,#REF!,10, FALSE))</f>
        <v>#REF!</v>
      </c>
      <c r="G116" s="45" t="e">
        <f>IF(VLOOKUP($C116,#REF!,17, FALSE)="","Unknown",VLOOKUP($C116,#REF!,17, FALSE))</f>
        <v>#REF!</v>
      </c>
      <c r="H116" s="44" t="e">
        <f>IF(VLOOKUP($C116,#REF!,31, FALSE)="","",VLOOKUP($C116,#REF!,31, FALSE))</f>
        <v>#REF!</v>
      </c>
      <c r="I116" s="130" t="e">
        <f>IF(VLOOKUP($C116,#REF!,32, FALSE)="",0,VLOOKUP($C116,#REF!,32, FALSE))</f>
        <v>#REF!</v>
      </c>
      <c r="J116" s="45" t="e">
        <f>IF(VLOOKUP($C116,#REF!,65, FALSE)="","Unknown",VLOOKUP($C116,#REF!,65, FALSE))</f>
        <v>#REF!</v>
      </c>
      <c r="K116" s="46" t="e">
        <f>IF(VLOOKUP($C116,#REF!,67, FALSE)="","-",VLOOKUP($C116,#REF!,67, FALSE))</f>
        <v>#REF!</v>
      </c>
      <c r="L116" s="54" t="s">
        <v>607</v>
      </c>
      <c r="M116" s="14"/>
      <c r="N116" s="136"/>
      <c r="O116" s="14"/>
      <c r="P116" s="14"/>
      <c r="Q116" s="14"/>
      <c r="R116" s="14" t="s">
        <v>714</v>
      </c>
      <c r="S116" s="14"/>
      <c r="T116" s="16"/>
      <c r="U116" s="24" t="s">
        <v>608</v>
      </c>
      <c r="V116" s="18" t="s">
        <v>524</v>
      </c>
      <c r="W116" s="20" t="s">
        <v>20</v>
      </c>
      <c r="X116" s="20" t="s">
        <v>20</v>
      </c>
      <c r="Y116" s="19">
        <v>42425</v>
      </c>
      <c r="Z116" s="20"/>
    </row>
    <row r="117" spans="1:27" s="3" customFormat="1" ht="110.4" x14ac:dyDescent="0.3">
      <c r="A117" s="14" t="s">
        <v>20</v>
      </c>
      <c r="B117" s="45" t="e">
        <f>VLOOKUP($C117,#REF!,6, FALSE)</f>
        <v>#REF!</v>
      </c>
      <c r="C117" s="20" t="s">
        <v>932</v>
      </c>
      <c r="D117" s="156" t="e">
        <f>VLOOKUP($C117,#REF!,7, FALSE)</f>
        <v>#REF!</v>
      </c>
      <c r="E117" s="135" t="e">
        <f>VLOOKUP($C117,#REF!,9, FALSE)</f>
        <v>#REF!</v>
      </c>
      <c r="F117" s="156" t="e">
        <f>IF(VLOOKUP($C117,#REF!,10, FALSE)="","Unknown",VLOOKUP($C117,#REF!,10, FALSE))</f>
        <v>#REF!</v>
      </c>
      <c r="G117" s="156" t="e">
        <f>IF(VLOOKUP($C117,#REF!,17, FALSE)="","Unknown",VLOOKUP($C117,#REF!,17, FALSE))</f>
        <v>#REF!</v>
      </c>
      <c r="H117" s="135" t="e">
        <f>IF(VLOOKUP($C117,#REF!,31, FALSE)="","",VLOOKUP($C117,#REF!,31, FALSE))</f>
        <v>#REF!</v>
      </c>
      <c r="I117" s="157" t="e">
        <f>IF(VLOOKUP($C117,#REF!,32, FALSE)="",0,VLOOKUP($C117,#REF!,32, FALSE))</f>
        <v>#REF!</v>
      </c>
      <c r="J117" s="156" t="e">
        <f>IF(VLOOKUP($C117,#REF!,65, FALSE)="","Unknown",VLOOKUP($C117,#REF!,65, FALSE))</f>
        <v>#REF!</v>
      </c>
      <c r="K117" s="158" t="e">
        <f>IF(VLOOKUP($C117,#REF!,67, FALSE)="","-",VLOOKUP($C117,#REF!,67, FALSE))</f>
        <v>#REF!</v>
      </c>
      <c r="L117" s="53" t="s">
        <v>1670</v>
      </c>
      <c r="M117" s="14" t="s">
        <v>908</v>
      </c>
      <c r="N117" s="136"/>
      <c r="O117" s="14"/>
      <c r="P117" s="14"/>
      <c r="Q117" s="14"/>
      <c r="R117" s="14" t="s">
        <v>908</v>
      </c>
      <c r="S117" s="14" t="s">
        <v>908</v>
      </c>
      <c r="T117" s="16" t="s">
        <v>908</v>
      </c>
      <c r="U117" s="20" t="s">
        <v>1016</v>
      </c>
      <c r="V117" s="18" t="s">
        <v>524</v>
      </c>
      <c r="W117" s="20" t="s">
        <v>20</v>
      </c>
      <c r="X117" s="20" t="s">
        <v>20</v>
      </c>
      <c r="Y117" s="23">
        <v>43008</v>
      </c>
      <c r="Z117" s="20"/>
      <c r="AA117" s="39"/>
    </row>
    <row r="118" spans="1:27" s="3" customFormat="1" ht="120" x14ac:dyDescent="0.3">
      <c r="A118" s="37" t="s">
        <v>20</v>
      </c>
      <c r="B118" s="45" t="e">
        <f>VLOOKUP($C118,#REF!,6, FALSE)</f>
        <v>#REF!</v>
      </c>
      <c r="C118" s="13" t="s">
        <v>168</v>
      </c>
      <c r="D118" s="45" t="e">
        <f>VLOOKUP($C118,#REF!,7, FALSE)</f>
        <v>#REF!</v>
      </c>
      <c r="E118" s="44" t="e">
        <f>VLOOKUP($C118,#REF!,9, FALSE)</f>
        <v>#REF!</v>
      </c>
      <c r="F118" s="45" t="e">
        <f>IF(VLOOKUP($C118,#REF!,10, FALSE)="","Unknown",VLOOKUP($C118,#REF!,10, FALSE))</f>
        <v>#REF!</v>
      </c>
      <c r="G118" s="45" t="e">
        <f>IF(VLOOKUP($C118,#REF!,17, FALSE)="","Unknown",VLOOKUP($C118,#REF!,17, FALSE))</f>
        <v>#REF!</v>
      </c>
      <c r="H118" s="44" t="e">
        <f>IF(VLOOKUP($C118,#REF!,31, FALSE)="","",VLOOKUP($C118,#REF!,31, FALSE))</f>
        <v>#REF!</v>
      </c>
      <c r="I118" s="130" t="e">
        <f>IF(VLOOKUP($C118,#REF!,32, FALSE)="",0,VLOOKUP($C118,#REF!,32, FALSE))</f>
        <v>#REF!</v>
      </c>
      <c r="J118" s="45" t="e">
        <f>IF(VLOOKUP($C118,#REF!,65, FALSE)="","Unknown",VLOOKUP($C118,#REF!,65, FALSE))</f>
        <v>#REF!</v>
      </c>
      <c r="K118" s="46" t="e">
        <f>IF(VLOOKUP($C118,#REF!,67, FALSE)="","-",VLOOKUP($C118,#REF!,67, FALSE))</f>
        <v>#REF!</v>
      </c>
      <c r="L118" s="13" t="s">
        <v>823</v>
      </c>
      <c r="M118" s="14" t="s">
        <v>714</v>
      </c>
      <c r="N118" s="136"/>
      <c r="O118" s="14"/>
      <c r="P118" s="14"/>
      <c r="Q118" s="14"/>
      <c r="R118" s="14" t="s">
        <v>714</v>
      </c>
      <c r="S118" s="14"/>
      <c r="T118" s="16"/>
      <c r="U118" s="17" t="s">
        <v>583</v>
      </c>
      <c r="V118" s="18" t="s">
        <v>524</v>
      </c>
      <c r="W118" s="15" t="s">
        <v>20</v>
      </c>
      <c r="X118" s="15" t="s">
        <v>20</v>
      </c>
      <c r="Y118" s="19">
        <v>42423</v>
      </c>
      <c r="Z118" s="15" t="s">
        <v>580</v>
      </c>
    </row>
    <row r="119" spans="1:27" s="3" customFormat="1" ht="110.4" x14ac:dyDescent="0.3">
      <c r="A119" s="37" t="s">
        <v>1440</v>
      </c>
      <c r="B119" s="45" t="e">
        <f>VLOOKUP($C119,#REF!,6, FALSE)</f>
        <v>#REF!</v>
      </c>
      <c r="C119" s="125" t="s">
        <v>1039</v>
      </c>
      <c r="D119" s="45" t="e">
        <f>VLOOKUP($C119,#REF!,7, FALSE)</f>
        <v>#REF!</v>
      </c>
      <c r="E119" s="44" t="e">
        <f>VLOOKUP($C119,#REF!,9, FALSE)</f>
        <v>#REF!</v>
      </c>
      <c r="F119" s="45" t="e">
        <f>IF(VLOOKUP($C119,#REF!,10, FALSE)="","Unknown",VLOOKUP($C119,#REF!,10, FALSE))</f>
        <v>#REF!</v>
      </c>
      <c r="G119" s="45" t="e">
        <f>IF(VLOOKUP($C119,#REF!,17, FALSE)="","Unknown",VLOOKUP($C119,#REF!,17, FALSE))</f>
        <v>#REF!</v>
      </c>
      <c r="H119" s="44" t="e">
        <f>IF(VLOOKUP($C119,#REF!,31, FALSE)="","",VLOOKUP($C119,#REF!,31, FALSE))</f>
        <v>#REF!</v>
      </c>
      <c r="I119" s="130" t="e">
        <f>IF(VLOOKUP($C119,#REF!,32, FALSE)="",0,VLOOKUP($C119,#REF!,32, FALSE))</f>
        <v>#REF!</v>
      </c>
      <c r="J119" s="45" t="e">
        <f>IF(VLOOKUP($C119,#REF!,65, FALSE)="","Unknown",VLOOKUP($C119,#REF!,65, FALSE))</f>
        <v>#REF!</v>
      </c>
      <c r="K119" s="46" t="e">
        <f>IF(VLOOKUP($C119,#REF!,67, FALSE)="","-",VLOOKUP($C119,#REF!,67, FALSE))</f>
        <v>#REF!</v>
      </c>
      <c r="L119" s="53" t="s">
        <v>1671</v>
      </c>
      <c r="M119" s="14" t="s">
        <v>714</v>
      </c>
      <c r="N119" s="136"/>
      <c r="O119" s="14"/>
      <c r="P119" s="14"/>
      <c r="Q119" s="14"/>
      <c r="R119" s="14" t="s">
        <v>714</v>
      </c>
      <c r="S119" s="14"/>
      <c r="T119" s="16"/>
      <c r="U119" s="35" t="s">
        <v>1510</v>
      </c>
      <c r="V119" s="22" t="s">
        <v>1524</v>
      </c>
      <c r="W119" s="20" t="s">
        <v>20</v>
      </c>
      <c r="X119" s="20" t="s">
        <v>995</v>
      </c>
      <c r="Y119" s="23">
        <v>44118</v>
      </c>
      <c r="Z119" s="20"/>
      <c r="AA119" s="39"/>
    </row>
    <row r="120" spans="1:27" s="3" customFormat="1" ht="55.2" x14ac:dyDescent="0.3">
      <c r="A120" s="37" t="s">
        <v>20</v>
      </c>
      <c r="B120" s="45" t="e">
        <f>VLOOKUP($C120,#REF!,6, FALSE)</f>
        <v>#REF!</v>
      </c>
      <c r="C120" s="13" t="s">
        <v>203</v>
      </c>
      <c r="D120" s="45" t="e">
        <f>VLOOKUP($C120,#REF!,7, FALSE)</f>
        <v>#REF!</v>
      </c>
      <c r="E120" s="44" t="e">
        <f>VLOOKUP($C120,#REF!,9, FALSE)</f>
        <v>#REF!</v>
      </c>
      <c r="F120" s="45" t="e">
        <f>IF(VLOOKUP($C120,#REF!,10, FALSE)="","Unknown",VLOOKUP($C120,#REF!,10, FALSE))</f>
        <v>#REF!</v>
      </c>
      <c r="G120" s="45" t="e">
        <f>IF(VLOOKUP($C120,#REF!,17, FALSE)="","Unknown",VLOOKUP($C120,#REF!,17, FALSE))</f>
        <v>#REF!</v>
      </c>
      <c r="H120" s="44" t="e">
        <f>IF(VLOOKUP($C120,#REF!,31, FALSE)="","",VLOOKUP($C120,#REF!,31, FALSE))</f>
        <v>#REF!</v>
      </c>
      <c r="I120" s="130" t="e">
        <f>IF(VLOOKUP($C120,#REF!,32, FALSE)="",0,VLOOKUP($C120,#REF!,32, FALSE))</f>
        <v>#REF!</v>
      </c>
      <c r="J120" s="45" t="e">
        <f>IF(VLOOKUP($C120,#REF!,65, FALSE)="","Unknown",VLOOKUP($C120,#REF!,65, FALSE))</f>
        <v>#REF!</v>
      </c>
      <c r="K120" s="46" t="e">
        <f>IF(VLOOKUP($C120,#REF!,67, FALSE)="","-",VLOOKUP($C120,#REF!,67, FALSE))</f>
        <v>#REF!</v>
      </c>
      <c r="L120" s="13" t="s">
        <v>825</v>
      </c>
      <c r="M120" s="14" t="s">
        <v>714</v>
      </c>
      <c r="N120" s="136"/>
      <c r="O120" s="14"/>
      <c r="P120" s="14"/>
      <c r="Q120" s="14"/>
      <c r="R120" s="14" t="s">
        <v>714</v>
      </c>
      <c r="S120" s="14"/>
      <c r="T120" s="16"/>
      <c r="U120" s="17" t="s">
        <v>584</v>
      </c>
      <c r="V120" s="18" t="s">
        <v>578</v>
      </c>
      <c r="W120" s="15" t="s">
        <v>20</v>
      </c>
      <c r="X120" s="15" t="s">
        <v>20</v>
      </c>
      <c r="Y120" s="19">
        <v>42423</v>
      </c>
      <c r="Z120" s="15"/>
    </row>
    <row r="121" spans="1:27" s="3" customFormat="1" ht="96.6" x14ac:dyDescent="0.3">
      <c r="A121" s="37" t="s">
        <v>20</v>
      </c>
      <c r="B121" s="45" t="e">
        <f>VLOOKUP($C121,#REF!,6, FALSE)</f>
        <v>#REF!</v>
      </c>
      <c r="C121" s="81" t="s">
        <v>103</v>
      </c>
      <c r="D121" s="45" t="e">
        <f>VLOOKUP($C121,#REF!,7, FALSE)</f>
        <v>#REF!</v>
      </c>
      <c r="E121" s="44" t="e">
        <f>VLOOKUP($C121,#REF!,9, FALSE)</f>
        <v>#REF!</v>
      </c>
      <c r="F121" s="45" t="e">
        <f>IF(VLOOKUP($C121,#REF!,10, FALSE)="","Unknown",VLOOKUP($C121,#REF!,10, FALSE))</f>
        <v>#REF!</v>
      </c>
      <c r="G121" s="45" t="e">
        <f>IF(VLOOKUP($C121,#REF!,17, FALSE)="","Unknown",VLOOKUP($C121,#REF!,17, FALSE))</f>
        <v>#REF!</v>
      </c>
      <c r="H121" s="44" t="e">
        <f>IF(VLOOKUP($C121,#REF!,31, FALSE)="","",VLOOKUP($C121,#REF!,31, FALSE))</f>
        <v>#REF!</v>
      </c>
      <c r="I121" s="130" t="e">
        <f>IF(VLOOKUP($C121,#REF!,32, FALSE)="",0,VLOOKUP($C121,#REF!,32, FALSE))</f>
        <v>#REF!</v>
      </c>
      <c r="J121" s="45" t="e">
        <f>IF(VLOOKUP($C121,#REF!,65, FALSE)="","Unknown",VLOOKUP($C121,#REF!,65, FALSE))</f>
        <v>#REF!</v>
      </c>
      <c r="K121" s="46" t="e">
        <f>IF(VLOOKUP($C121,#REF!,67, FALSE)="","-",VLOOKUP($C121,#REF!,67, FALSE))</f>
        <v>#REF!</v>
      </c>
      <c r="L121" s="13" t="s">
        <v>793</v>
      </c>
      <c r="M121" s="14" t="s">
        <v>714</v>
      </c>
      <c r="N121" s="136"/>
      <c r="O121" s="14"/>
      <c r="P121" s="14"/>
      <c r="Q121" s="14"/>
      <c r="R121" s="14"/>
      <c r="S121" s="14"/>
      <c r="T121" s="16"/>
      <c r="U121" s="17" t="s">
        <v>794</v>
      </c>
      <c r="V121" s="18" t="s">
        <v>524</v>
      </c>
      <c r="W121" s="15" t="s">
        <v>20</v>
      </c>
      <c r="X121" s="15" t="s">
        <v>20</v>
      </c>
      <c r="Y121" s="19">
        <v>42423</v>
      </c>
      <c r="Z121" s="15" t="s">
        <v>1726</v>
      </c>
    </row>
    <row r="122" spans="1:27" s="3" customFormat="1" ht="69" x14ac:dyDescent="0.3">
      <c r="A122" s="37" t="s">
        <v>20</v>
      </c>
      <c r="B122" s="45" t="e">
        <f>VLOOKUP($C122,#REF!,6, FALSE)</f>
        <v>#REF!</v>
      </c>
      <c r="C122" s="81" t="s">
        <v>163</v>
      </c>
      <c r="D122" s="45" t="e">
        <f>VLOOKUP($C122,#REF!,7, FALSE)</f>
        <v>#REF!</v>
      </c>
      <c r="E122" s="44" t="e">
        <f>VLOOKUP($C122,#REF!,9, FALSE)</f>
        <v>#REF!</v>
      </c>
      <c r="F122" s="45" t="e">
        <f>IF(VLOOKUP($C122,#REF!,10, FALSE)="","Unknown",VLOOKUP($C122,#REF!,10, FALSE))</f>
        <v>#REF!</v>
      </c>
      <c r="G122" s="45" t="e">
        <f>IF(VLOOKUP($C122,#REF!,17, FALSE)="","Unknown",VLOOKUP($C122,#REF!,17, FALSE))</f>
        <v>#REF!</v>
      </c>
      <c r="H122" s="44" t="e">
        <f>IF(VLOOKUP($C122,#REF!,31, FALSE)="","",VLOOKUP($C122,#REF!,31, FALSE))</f>
        <v>#REF!</v>
      </c>
      <c r="I122" s="130" t="e">
        <f>IF(VLOOKUP($C122,#REF!,32, FALSE)="",0,VLOOKUP($C122,#REF!,32, FALSE))</f>
        <v>#REF!</v>
      </c>
      <c r="J122" s="45" t="e">
        <f>IF(VLOOKUP($C122,#REF!,65, FALSE)="","Unknown",VLOOKUP($C122,#REF!,65, FALSE))</f>
        <v>#REF!</v>
      </c>
      <c r="K122" s="46" t="e">
        <f>IF(VLOOKUP($C122,#REF!,67, FALSE)="","-",VLOOKUP($C122,#REF!,67, FALSE))</f>
        <v>#REF!</v>
      </c>
      <c r="L122" s="13" t="s">
        <v>829</v>
      </c>
      <c r="M122" s="14" t="s">
        <v>714</v>
      </c>
      <c r="N122" s="136"/>
      <c r="O122" s="14"/>
      <c r="P122" s="14"/>
      <c r="Q122" s="14"/>
      <c r="R122" s="14" t="s">
        <v>714</v>
      </c>
      <c r="S122" s="14"/>
      <c r="T122" s="16"/>
      <c r="U122" s="17" t="s">
        <v>830</v>
      </c>
      <c r="V122" s="18" t="s">
        <v>524</v>
      </c>
      <c r="W122" s="15" t="s">
        <v>20</v>
      </c>
      <c r="X122" s="15" t="s">
        <v>20</v>
      </c>
      <c r="Y122" s="19">
        <v>42423</v>
      </c>
      <c r="Z122" s="15"/>
    </row>
    <row r="123" spans="1:27" s="3" customFormat="1" ht="41.4" x14ac:dyDescent="0.3">
      <c r="A123" s="37" t="s">
        <v>20</v>
      </c>
      <c r="B123" s="45" t="e">
        <f>VLOOKUP($C123,#REF!,6, FALSE)</f>
        <v>#REF!</v>
      </c>
      <c r="C123" s="27" t="s">
        <v>220</v>
      </c>
      <c r="D123" s="45" t="e">
        <f>VLOOKUP($C123,#REF!,7, FALSE)</f>
        <v>#REF!</v>
      </c>
      <c r="E123" s="44" t="e">
        <f>VLOOKUP($C123,#REF!,9, FALSE)</f>
        <v>#REF!</v>
      </c>
      <c r="F123" s="45" t="e">
        <f>IF(VLOOKUP($C123,#REF!,10, FALSE)="","Unknown",VLOOKUP($C123,#REF!,10, FALSE))</f>
        <v>#REF!</v>
      </c>
      <c r="G123" s="45" t="e">
        <f>IF(VLOOKUP($C123,#REF!,17, FALSE)="","Unknown",VLOOKUP($C123,#REF!,17, FALSE))</f>
        <v>#REF!</v>
      </c>
      <c r="H123" s="44" t="e">
        <f>IF(VLOOKUP($C123,#REF!,31, FALSE)="","",VLOOKUP($C123,#REF!,31, FALSE))</f>
        <v>#REF!</v>
      </c>
      <c r="I123" s="130" t="e">
        <f>IF(VLOOKUP($C123,#REF!,32, FALSE)="",0,VLOOKUP($C123,#REF!,32, FALSE))</f>
        <v>#REF!</v>
      </c>
      <c r="J123" s="45" t="e">
        <f>IF(VLOOKUP($C123,#REF!,65, FALSE)="","Unknown",VLOOKUP($C123,#REF!,65, FALSE))</f>
        <v>#REF!</v>
      </c>
      <c r="K123" s="46" t="e">
        <f>IF(VLOOKUP($C123,#REF!,67, FALSE)="","-",VLOOKUP($C123,#REF!,67, FALSE))</f>
        <v>#REF!</v>
      </c>
      <c r="L123" s="54" t="s">
        <v>1425</v>
      </c>
      <c r="M123" s="14"/>
      <c r="N123" s="135" t="s">
        <v>714</v>
      </c>
      <c r="O123" s="14" t="s">
        <v>714</v>
      </c>
      <c r="P123" s="14"/>
      <c r="Q123" s="14"/>
      <c r="R123" s="14"/>
      <c r="S123" s="14"/>
      <c r="T123" s="16"/>
      <c r="U123" s="21" t="s">
        <v>576</v>
      </c>
      <c r="V123" s="22" t="s">
        <v>575</v>
      </c>
      <c r="W123" s="20" t="s">
        <v>20</v>
      </c>
      <c r="X123" s="20" t="s">
        <v>20</v>
      </c>
      <c r="Y123" s="19">
        <v>42425</v>
      </c>
      <c r="Z123" s="20" t="s">
        <v>754</v>
      </c>
    </row>
    <row r="124" spans="1:27" s="3" customFormat="1" ht="108" x14ac:dyDescent="0.3">
      <c r="A124" s="37" t="s">
        <v>20</v>
      </c>
      <c r="B124" s="45" t="e">
        <f>VLOOKUP($C124,#REF!,6, FALSE)</f>
        <v>#REF!</v>
      </c>
      <c r="C124" s="13" t="s">
        <v>279</v>
      </c>
      <c r="D124" s="45" t="e">
        <f>VLOOKUP($C124,#REF!,7, FALSE)</f>
        <v>#REF!</v>
      </c>
      <c r="E124" s="44" t="e">
        <f>VLOOKUP($C124,#REF!,9, FALSE)</f>
        <v>#REF!</v>
      </c>
      <c r="F124" s="45" t="e">
        <f>IF(VLOOKUP($C124,#REF!,10, FALSE)="","Unknown",VLOOKUP($C124,#REF!,10, FALSE))</f>
        <v>#REF!</v>
      </c>
      <c r="G124" s="45" t="e">
        <f>IF(VLOOKUP($C124,#REF!,17, FALSE)="","Unknown",VLOOKUP($C124,#REF!,17, FALSE))</f>
        <v>#REF!</v>
      </c>
      <c r="H124" s="44" t="e">
        <f>IF(VLOOKUP($C124,#REF!,31, FALSE)="","",VLOOKUP($C124,#REF!,31, FALSE))</f>
        <v>#REF!</v>
      </c>
      <c r="I124" s="130" t="e">
        <f>IF(VLOOKUP($C124,#REF!,32, FALSE)="",0,VLOOKUP($C124,#REF!,32, FALSE))</f>
        <v>#REF!</v>
      </c>
      <c r="J124" s="45" t="e">
        <f>IF(VLOOKUP($C124,#REF!,65, FALSE)="","Unknown",VLOOKUP($C124,#REF!,65, FALSE))</f>
        <v>#REF!</v>
      </c>
      <c r="K124" s="46" t="e">
        <f>IF(VLOOKUP($C124,#REF!,67, FALSE)="","-",VLOOKUP($C124,#REF!,67, FALSE))</f>
        <v>#REF!</v>
      </c>
      <c r="L124" s="13" t="s">
        <v>801</v>
      </c>
      <c r="M124" s="14" t="s">
        <v>714</v>
      </c>
      <c r="N124" s="136"/>
      <c r="O124" s="14"/>
      <c r="P124" s="14"/>
      <c r="Q124" s="14"/>
      <c r="R124" s="14"/>
      <c r="S124" s="14"/>
      <c r="T124" s="16"/>
      <c r="U124" s="17" t="s">
        <v>691</v>
      </c>
      <c r="V124" s="18" t="s">
        <v>524</v>
      </c>
      <c r="W124" s="15" t="s">
        <v>20</v>
      </c>
      <c r="X124" s="15" t="s">
        <v>20</v>
      </c>
      <c r="Y124" s="19">
        <v>42423</v>
      </c>
      <c r="Z124" s="15"/>
    </row>
    <row r="125" spans="1:27" s="3" customFormat="1" ht="55.2" x14ac:dyDescent="0.3">
      <c r="A125" s="37" t="s">
        <v>20</v>
      </c>
      <c r="B125" s="45" t="e">
        <f>VLOOKUP($C125,#REF!,6, FALSE)</f>
        <v>#REF!</v>
      </c>
      <c r="C125" s="20" t="s">
        <v>941</v>
      </c>
      <c r="D125" s="45" t="e">
        <f>VLOOKUP($C125,#REF!,7, FALSE)</f>
        <v>#REF!</v>
      </c>
      <c r="E125" s="44" t="e">
        <f>VLOOKUP($C125,#REF!,9, FALSE)</f>
        <v>#REF!</v>
      </c>
      <c r="F125" s="45" t="e">
        <f>IF(VLOOKUP($C125,#REF!,10, FALSE)="","Unknown",VLOOKUP($C125,#REF!,10, FALSE))</f>
        <v>#REF!</v>
      </c>
      <c r="G125" s="45" t="e">
        <f>IF(VLOOKUP($C125,#REF!,17, FALSE)="","Unknown",VLOOKUP($C125,#REF!,17, FALSE))</f>
        <v>#REF!</v>
      </c>
      <c r="H125" s="44" t="e">
        <f>IF(VLOOKUP($C125,#REF!,31, FALSE)="","",VLOOKUP($C125,#REF!,31, FALSE))</f>
        <v>#REF!</v>
      </c>
      <c r="I125" s="130" t="e">
        <f>IF(VLOOKUP($C125,#REF!,32, FALSE)="",0,VLOOKUP($C125,#REF!,32, FALSE))</f>
        <v>#REF!</v>
      </c>
      <c r="J125" s="45" t="e">
        <f>IF(VLOOKUP($C125,#REF!,65, FALSE)="","Unknown",VLOOKUP($C125,#REF!,65, FALSE))</f>
        <v>#REF!</v>
      </c>
      <c r="K125" s="46" t="e">
        <f>IF(VLOOKUP($C125,#REF!,67, FALSE)="","-",VLOOKUP($C125,#REF!,67, FALSE))</f>
        <v>#REF!</v>
      </c>
      <c r="L125" s="53" t="s">
        <v>1583</v>
      </c>
      <c r="M125" s="14"/>
      <c r="N125" s="136"/>
      <c r="O125" s="14"/>
      <c r="P125" s="14"/>
      <c r="Q125" s="14"/>
      <c r="R125" s="14" t="s">
        <v>714</v>
      </c>
      <c r="S125" s="14"/>
      <c r="T125" s="16" t="s">
        <v>714</v>
      </c>
      <c r="U125" s="24" t="s">
        <v>942</v>
      </c>
      <c r="V125" s="22" t="s">
        <v>1562</v>
      </c>
      <c r="W125" s="20" t="s">
        <v>20</v>
      </c>
      <c r="X125" s="20" t="s">
        <v>20</v>
      </c>
      <c r="Y125" s="23">
        <v>42831</v>
      </c>
      <c r="Z125" s="20"/>
    </row>
    <row r="126" spans="1:27" s="3" customFormat="1" ht="55.2" x14ac:dyDescent="0.3">
      <c r="A126" s="14" t="s">
        <v>20</v>
      </c>
      <c r="B126" s="45" t="e">
        <f>VLOOKUP($C126,#REF!,6, FALSE)</f>
        <v>#REF!</v>
      </c>
      <c r="C126" s="20" t="s">
        <v>498</v>
      </c>
      <c r="D126" s="45" t="e">
        <f>VLOOKUP($C126,#REF!,7, FALSE)</f>
        <v>#REF!</v>
      </c>
      <c r="E126" s="44" t="e">
        <f>VLOOKUP($C126,#REF!,9, FALSE)</f>
        <v>#REF!</v>
      </c>
      <c r="F126" s="45" t="e">
        <f>IF(VLOOKUP($C126,#REF!,10, FALSE)="","Unknown",VLOOKUP($C126,#REF!,10, FALSE))</f>
        <v>#REF!</v>
      </c>
      <c r="G126" s="45" t="e">
        <f>IF(VLOOKUP($C126,#REF!,17, FALSE)="","Unknown",VLOOKUP($C126,#REF!,17, FALSE))</f>
        <v>#REF!</v>
      </c>
      <c r="H126" s="44" t="e">
        <f>IF(VLOOKUP($C126,#REF!,31, FALSE)="","",VLOOKUP($C126,#REF!,31, FALSE))</f>
        <v>#REF!</v>
      </c>
      <c r="I126" s="130" t="e">
        <f>IF(VLOOKUP($C126,#REF!,32, FALSE)="",0,VLOOKUP($C126,#REF!,32, FALSE))</f>
        <v>#REF!</v>
      </c>
      <c r="J126" s="45" t="e">
        <f>IF(VLOOKUP($C126,#REF!,65, FALSE)="","Unknown",VLOOKUP($C126,#REF!,65, FALSE))</f>
        <v>#REF!</v>
      </c>
      <c r="K126" s="46" t="e">
        <f>IF(VLOOKUP($C126,#REF!,67, FALSE)="","-",VLOOKUP($C126,#REF!,67, FALSE))</f>
        <v>#REF!</v>
      </c>
      <c r="L126" s="53" t="s">
        <v>1053</v>
      </c>
      <c r="M126" s="14" t="s">
        <v>908</v>
      </c>
      <c r="N126" s="136"/>
      <c r="O126" s="14"/>
      <c r="P126" s="14"/>
      <c r="Q126" s="14"/>
      <c r="R126" s="14" t="s">
        <v>908</v>
      </c>
      <c r="S126" s="14" t="s">
        <v>908</v>
      </c>
      <c r="T126" s="16"/>
      <c r="U126" s="113" t="s">
        <v>992</v>
      </c>
      <c r="V126" s="18" t="s">
        <v>524</v>
      </c>
      <c r="W126" s="20" t="s">
        <v>20</v>
      </c>
      <c r="X126" s="20" t="s">
        <v>20</v>
      </c>
      <c r="Y126" s="23">
        <v>42990</v>
      </c>
      <c r="Z126" s="20"/>
      <c r="AA126" s="39"/>
    </row>
    <row r="127" spans="1:27" s="3" customFormat="1" ht="13.8" x14ac:dyDescent="0.3">
      <c r="A127" s="122" t="s">
        <v>1440</v>
      </c>
      <c r="B127" s="49" t="e">
        <f>VLOOKUP($C127,#REF!,6, FALSE)</f>
        <v>#REF!</v>
      </c>
      <c r="C127" s="151" t="s">
        <v>1372</v>
      </c>
      <c r="D127" s="49" t="e">
        <f>VLOOKUP($C127,#REF!,7, FALSE)</f>
        <v>#REF!</v>
      </c>
      <c r="E127" s="48" t="e">
        <f>VLOOKUP($C127,#REF!,9, FALSE)</f>
        <v>#REF!</v>
      </c>
      <c r="F127" s="49" t="e">
        <f>IF(VLOOKUP($C127,#REF!,10, FALSE)="","Unknown",VLOOKUP($C127,#REF!,10, FALSE))</f>
        <v>#REF!</v>
      </c>
      <c r="G127" s="49" t="e">
        <f>IF(VLOOKUP($C127,#REF!,17, FALSE)="","Unknown",VLOOKUP($C127,#REF!,17, FALSE))</f>
        <v>#REF!</v>
      </c>
      <c r="H127" s="48" t="e">
        <f>IF(VLOOKUP($C127,#REF!,31, FALSE)="","",VLOOKUP($C127,#REF!,31, FALSE))</f>
        <v>#REF!</v>
      </c>
      <c r="I127" s="132" t="e">
        <f>IF(VLOOKUP($C127,#REF!,32, FALSE)="",0,VLOOKUP($C127,#REF!,32, FALSE))</f>
        <v>#REF!</v>
      </c>
      <c r="J127" s="49" t="e">
        <f>IF(VLOOKUP($C127,#REF!,65, FALSE)="","Unknown",VLOOKUP($C127,#REF!,65, FALSE))</f>
        <v>#REF!</v>
      </c>
      <c r="K127" s="50" t="e">
        <f>IF(VLOOKUP($C127,#REF!,67, FALSE)="","-",VLOOKUP($C127,#REF!,67, FALSE))</f>
        <v>#REF!</v>
      </c>
      <c r="L127" s="53" t="s">
        <v>1491</v>
      </c>
      <c r="M127" s="14"/>
      <c r="N127" s="136"/>
      <c r="O127" s="14"/>
      <c r="P127" s="14"/>
      <c r="Q127" s="14"/>
      <c r="R127" s="14" t="s">
        <v>714</v>
      </c>
      <c r="S127" s="14"/>
      <c r="T127" s="16"/>
      <c r="U127" s="35" t="s">
        <v>1490</v>
      </c>
      <c r="V127" s="18" t="s">
        <v>524</v>
      </c>
      <c r="W127" s="20" t="s">
        <v>20</v>
      </c>
      <c r="X127" s="20" t="s">
        <v>20</v>
      </c>
      <c r="Y127" s="23">
        <v>44117</v>
      </c>
      <c r="Z127" s="20"/>
      <c r="AA127" s="39"/>
    </row>
    <row r="128" spans="1:27" s="3" customFormat="1" ht="82.8" x14ac:dyDescent="0.3">
      <c r="A128" s="37" t="s">
        <v>20</v>
      </c>
      <c r="B128" s="45" t="e">
        <f>VLOOKUP($C128,#REF!,6, FALSE)</f>
        <v>#REF!</v>
      </c>
      <c r="C128" s="20" t="s">
        <v>956</v>
      </c>
      <c r="D128" s="45" t="e">
        <f>VLOOKUP($C128,#REF!,7, FALSE)</f>
        <v>#REF!</v>
      </c>
      <c r="E128" s="44" t="e">
        <f>VLOOKUP($C128,#REF!,9, FALSE)</f>
        <v>#REF!</v>
      </c>
      <c r="F128" s="45" t="e">
        <f>IF(VLOOKUP($C128,#REF!,10, FALSE)="","Unknown",VLOOKUP($C128,#REF!,10, FALSE))</f>
        <v>#REF!</v>
      </c>
      <c r="G128" s="45" t="e">
        <f>IF(VLOOKUP($C128,#REF!,17, FALSE)="","Unknown",VLOOKUP($C128,#REF!,17, FALSE))</f>
        <v>#REF!</v>
      </c>
      <c r="H128" s="44" t="e">
        <f>IF(VLOOKUP($C128,#REF!,31, FALSE)="","",VLOOKUP($C128,#REF!,31, FALSE))</f>
        <v>#REF!</v>
      </c>
      <c r="I128" s="130" t="e">
        <f>IF(VLOOKUP($C128,#REF!,32, FALSE)="",0,VLOOKUP($C128,#REF!,32, FALSE))</f>
        <v>#REF!</v>
      </c>
      <c r="J128" s="45" t="e">
        <f>IF(VLOOKUP($C128,#REF!,65, FALSE)="","Unknown",VLOOKUP($C128,#REF!,65, FALSE))</f>
        <v>#REF!</v>
      </c>
      <c r="K128" s="46" t="e">
        <f>IF(VLOOKUP($C128,#REF!,67, FALSE)="","-",VLOOKUP($C128,#REF!,67, FALSE))</f>
        <v>#REF!</v>
      </c>
      <c r="L128" s="53" t="s">
        <v>1315</v>
      </c>
      <c r="M128" s="14" t="s">
        <v>714</v>
      </c>
      <c r="N128" s="136" t="s">
        <v>714</v>
      </c>
      <c r="O128" s="14" t="s">
        <v>714</v>
      </c>
      <c r="P128" s="14" t="s">
        <v>714</v>
      </c>
      <c r="Q128" s="14"/>
      <c r="R128" s="14"/>
      <c r="S128" s="14"/>
      <c r="T128" s="16"/>
      <c r="U128" s="24"/>
      <c r="V128" s="22" t="s">
        <v>646</v>
      </c>
      <c r="W128" s="20" t="s">
        <v>20</v>
      </c>
      <c r="X128" s="20" t="s">
        <v>20</v>
      </c>
      <c r="Y128" s="23">
        <v>42835</v>
      </c>
      <c r="Z128" s="20"/>
    </row>
    <row r="129" spans="1:27" s="3" customFormat="1" ht="82.8" x14ac:dyDescent="0.3">
      <c r="A129" s="37" t="s">
        <v>20</v>
      </c>
      <c r="B129" s="45" t="e">
        <f>VLOOKUP($C129,#REF!,6, FALSE)</f>
        <v>#REF!</v>
      </c>
      <c r="C129" s="20" t="s">
        <v>945</v>
      </c>
      <c r="D129" s="45" t="e">
        <f>VLOOKUP($C129,#REF!,7, FALSE)</f>
        <v>#REF!</v>
      </c>
      <c r="E129" s="44" t="e">
        <f>VLOOKUP($C129,#REF!,9, FALSE)</f>
        <v>#REF!</v>
      </c>
      <c r="F129" s="45" t="e">
        <f>IF(VLOOKUP($C129,#REF!,10, FALSE)="","Unknown",VLOOKUP($C129,#REF!,10, FALSE))</f>
        <v>#REF!</v>
      </c>
      <c r="G129" s="45" t="e">
        <f>IF(VLOOKUP($C129,#REF!,17, FALSE)="","Unknown",VLOOKUP($C129,#REF!,17, FALSE))</f>
        <v>#REF!</v>
      </c>
      <c r="H129" s="44" t="e">
        <f>IF(VLOOKUP($C129,#REF!,31, FALSE)="","",VLOOKUP($C129,#REF!,31, FALSE))</f>
        <v>#REF!</v>
      </c>
      <c r="I129" s="130" t="e">
        <f>IF(VLOOKUP($C129,#REF!,32, FALSE)="",0,VLOOKUP($C129,#REF!,32, FALSE))</f>
        <v>#REF!</v>
      </c>
      <c r="J129" s="45" t="e">
        <f>IF(VLOOKUP($C129,#REF!,65, FALSE)="","Unknown",VLOOKUP($C129,#REF!,65, FALSE))</f>
        <v>#REF!</v>
      </c>
      <c r="K129" s="46" t="e">
        <f>IF(VLOOKUP($C129,#REF!,67, FALSE)="","-",VLOOKUP($C129,#REF!,67, FALSE))</f>
        <v>#REF!</v>
      </c>
      <c r="L129" s="53" t="s">
        <v>947</v>
      </c>
      <c r="M129" s="14" t="s">
        <v>714</v>
      </c>
      <c r="N129" s="136"/>
      <c r="O129" s="14"/>
      <c r="P129" s="14"/>
      <c r="Q129" s="14"/>
      <c r="R129" s="14" t="s">
        <v>714</v>
      </c>
      <c r="S129" s="14"/>
      <c r="T129" s="16"/>
      <c r="U129" s="24" t="s">
        <v>948</v>
      </c>
      <c r="V129" s="22" t="s">
        <v>1562</v>
      </c>
      <c r="W129" s="20" t="s">
        <v>20</v>
      </c>
      <c r="X129" s="20" t="s">
        <v>20</v>
      </c>
      <c r="Y129" s="23">
        <v>42835</v>
      </c>
      <c r="Z129" s="20"/>
    </row>
    <row r="130" spans="1:27" s="3" customFormat="1" ht="41.4" x14ac:dyDescent="0.3">
      <c r="A130" s="37" t="s">
        <v>20</v>
      </c>
      <c r="B130" s="45" t="e">
        <f>VLOOKUP($C130,#REF!,6, FALSE)</f>
        <v>#REF!</v>
      </c>
      <c r="C130" s="30" t="s">
        <v>262</v>
      </c>
      <c r="D130" s="45" t="e">
        <f>VLOOKUP($C130,#REF!,7, FALSE)</f>
        <v>#REF!</v>
      </c>
      <c r="E130" s="44" t="e">
        <f>VLOOKUP($C130,#REF!,9, FALSE)</f>
        <v>#REF!</v>
      </c>
      <c r="F130" s="45" t="e">
        <f>IF(VLOOKUP($C130,#REF!,10, FALSE)="","Unknown",VLOOKUP($C130,#REF!,10, FALSE))</f>
        <v>#REF!</v>
      </c>
      <c r="G130" s="45" t="e">
        <f>IF(VLOOKUP($C130,#REF!,17, FALSE)="","Unknown",VLOOKUP($C130,#REF!,17, FALSE))</f>
        <v>#REF!</v>
      </c>
      <c r="H130" s="44" t="e">
        <f>IF(VLOOKUP($C130,#REF!,31, FALSE)="","",VLOOKUP($C130,#REF!,31, FALSE))</f>
        <v>#REF!</v>
      </c>
      <c r="I130" s="130" t="e">
        <f>IF(VLOOKUP($C130,#REF!,32, FALSE)="",0,VLOOKUP($C130,#REF!,32, FALSE))</f>
        <v>#REF!</v>
      </c>
      <c r="J130" s="45" t="e">
        <f>IF(VLOOKUP($C130,#REF!,65, FALSE)="","Unknown",VLOOKUP($C130,#REF!,65, FALSE))</f>
        <v>#REF!</v>
      </c>
      <c r="K130" s="46" t="e">
        <f>IF(VLOOKUP($C130,#REF!,67, FALSE)="","-",VLOOKUP($C130,#REF!,67, FALSE))</f>
        <v>#REF!</v>
      </c>
      <c r="L130" s="13" t="s">
        <v>789</v>
      </c>
      <c r="M130" s="14" t="s">
        <v>714</v>
      </c>
      <c r="N130" s="136"/>
      <c r="O130" s="14"/>
      <c r="P130" s="14"/>
      <c r="Q130" s="14"/>
      <c r="R130" s="14"/>
      <c r="S130" s="14" t="s">
        <v>714</v>
      </c>
      <c r="T130" s="16"/>
      <c r="U130" s="17" t="s">
        <v>790</v>
      </c>
      <c r="V130" s="18" t="s">
        <v>555</v>
      </c>
      <c r="W130" s="168" t="s">
        <v>20</v>
      </c>
      <c r="X130" s="168" t="s">
        <v>20</v>
      </c>
      <c r="Y130" s="31">
        <v>42423</v>
      </c>
      <c r="Z130" s="168" t="s">
        <v>556</v>
      </c>
    </row>
    <row r="131" spans="1:27" s="3" customFormat="1" ht="41.4" x14ac:dyDescent="0.3">
      <c r="A131" s="37" t="s">
        <v>20</v>
      </c>
      <c r="B131" s="45" t="e">
        <f>VLOOKUP($C131,#REF!,6, FALSE)</f>
        <v>#REF!</v>
      </c>
      <c r="C131" s="146" t="s">
        <v>546</v>
      </c>
      <c r="D131" s="45" t="e">
        <f>VLOOKUP($C131,#REF!,7, FALSE)</f>
        <v>#REF!</v>
      </c>
      <c r="E131" s="44" t="e">
        <f>VLOOKUP($C131,#REF!,9, FALSE)</f>
        <v>#REF!</v>
      </c>
      <c r="F131" s="45" t="e">
        <f>IF(VLOOKUP($C131,#REF!,10, FALSE)="","Unknown",VLOOKUP($C131,#REF!,10, FALSE))</f>
        <v>#REF!</v>
      </c>
      <c r="G131" s="45" t="e">
        <f>IF(VLOOKUP($C131,#REF!,17, FALSE)="","Unknown",VLOOKUP($C131,#REF!,17, FALSE))</f>
        <v>#REF!</v>
      </c>
      <c r="H131" s="44" t="e">
        <f>IF(VLOOKUP($C131,#REF!,31, FALSE)="","",VLOOKUP($C131,#REF!,31, FALSE))</f>
        <v>#REF!</v>
      </c>
      <c r="I131" s="130" t="e">
        <f>IF(VLOOKUP($C131,#REF!,32, FALSE)="",0,VLOOKUP($C131,#REF!,32, FALSE))</f>
        <v>#REF!</v>
      </c>
      <c r="J131" s="45" t="e">
        <f>IF(VLOOKUP($C131,#REF!,65, FALSE)="","Unknown",VLOOKUP($C131,#REF!,65, FALSE))</f>
        <v>#REF!</v>
      </c>
      <c r="K131" s="46" t="e">
        <f>IF(VLOOKUP($C131,#REF!,67, FALSE)="","-",VLOOKUP($C131,#REF!,67, FALSE))</f>
        <v>#REF!</v>
      </c>
      <c r="L131" s="53" t="s">
        <v>1584</v>
      </c>
      <c r="M131" s="14"/>
      <c r="N131" s="136"/>
      <c r="O131" s="14"/>
      <c r="P131" s="14"/>
      <c r="Q131" s="14"/>
      <c r="R131" s="14"/>
      <c r="S131" s="14"/>
      <c r="T131" s="16" t="s">
        <v>714</v>
      </c>
      <c r="U131" s="116" t="s">
        <v>876</v>
      </c>
      <c r="V131" s="22" t="s">
        <v>525</v>
      </c>
      <c r="W131" s="20" t="s">
        <v>20</v>
      </c>
      <c r="X131" s="20" t="s">
        <v>20</v>
      </c>
      <c r="Y131" s="23">
        <v>42643</v>
      </c>
      <c r="Z131" s="20"/>
    </row>
    <row r="132" spans="1:27" s="3" customFormat="1" ht="27" x14ac:dyDescent="0.3">
      <c r="A132" s="37" t="s">
        <v>1440</v>
      </c>
      <c r="B132" s="45" t="e">
        <f>VLOOKUP($C132,#REF!,6, FALSE)</f>
        <v>#REF!</v>
      </c>
      <c r="C132" s="146" t="s">
        <v>959</v>
      </c>
      <c r="D132" s="45" t="e">
        <f>VLOOKUP($C132,#REF!,7, FALSE)</f>
        <v>#REF!</v>
      </c>
      <c r="E132" s="44" t="e">
        <f>VLOOKUP($C132,#REF!,9, FALSE)</f>
        <v>#REF!</v>
      </c>
      <c r="F132" s="45" t="e">
        <f>IF(VLOOKUP($C132,#REF!,10, FALSE)="","Unknown",VLOOKUP($C132,#REF!,10, FALSE))</f>
        <v>#REF!</v>
      </c>
      <c r="G132" s="45" t="e">
        <f>IF(VLOOKUP($C132,#REF!,17, FALSE)="","Unknown",VLOOKUP($C132,#REF!,17, FALSE))</f>
        <v>#REF!</v>
      </c>
      <c r="H132" s="44" t="e">
        <f>IF(VLOOKUP($C132,#REF!,31, FALSE)="","",VLOOKUP($C132,#REF!,31, FALSE))</f>
        <v>#REF!</v>
      </c>
      <c r="I132" s="130" t="e">
        <f>IF(VLOOKUP($C132,#REF!,32, FALSE)="",0,VLOOKUP($C132,#REF!,32, FALSE))</f>
        <v>#REF!</v>
      </c>
      <c r="J132" s="45" t="e">
        <f>IF(VLOOKUP($C132,#REF!,65, FALSE)="","Unknown",VLOOKUP($C132,#REF!,65, FALSE))</f>
        <v>#REF!</v>
      </c>
      <c r="K132" s="46" t="e">
        <f>IF(VLOOKUP($C132,#REF!,67, FALSE)="","-",VLOOKUP($C132,#REF!,67, FALSE))</f>
        <v>#REF!</v>
      </c>
      <c r="L132" s="161" t="s">
        <v>1516</v>
      </c>
      <c r="M132" s="14"/>
      <c r="N132" s="136"/>
      <c r="O132" s="14"/>
      <c r="P132" s="14"/>
      <c r="Q132" s="14"/>
      <c r="R132" s="14" t="s">
        <v>714</v>
      </c>
      <c r="S132" s="14"/>
      <c r="T132" s="16"/>
      <c r="U132" s="35" t="s">
        <v>1515</v>
      </c>
      <c r="V132" s="18" t="s">
        <v>567</v>
      </c>
      <c r="W132" s="20" t="s">
        <v>20</v>
      </c>
      <c r="X132" s="20" t="s">
        <v>20</v>
      </c>
      <c r="Y132" s="23">
        <v>44118</v>
      </c>
      <c r="Z132" s="20"/>
    </row>
    <row r="133" spans="1:27" s="3" customFormat="1" ht="41.4" x14ac:dyDescent="0.3">
      <c r="A133" s="122" t="s">
        <v>1440</v>
      </c>
      <c r="B133" s="49" t="e">
        <f>VLOOKUP($C133,#REF!,6, FALSE)</f>
        <v>#REF!</v>
      </c>
      <c r="C133" s="123" t="s">
        <v>1389</v>
      </c>
      <c r="D133" s="49" t="e">
        <f>VLOOKUP($C133,#REF!,7, FALSE)</f>
        <v>#REF!</v>
      </c>
      <c r="E133" s="48" t="e">
        <f>VLOOKUP($C133,#REF!,9, FALSE)</f>
        <v>#REF!</v>
      </c>
      <c r="F133" s="49" t="e">
        <f>IF(VLOOKUP($C133,#REF!,10, FALSE)="","Unknown",VLOOKUP($C133,#REF!,10, FALSE))</f>
        <v>#REF!</v>
      </c>
      <c r="G133" s="49" t="e">
        <f>IF(VLOOKUP($C133,#REF!,17, FALSE)="","Unknown",VLOOKUP($C133,#REF!,17, FALSE))</f>
        <v>#REF!</v>
      </c>
      <c r="H133" s="48" t="e">
        <f>IF(VLOOKUP($C133,#REF!,31, FALSE)="","",VLOOKUP($C133,#REF!,31, FALSE))</f>
        <v>#REF!</v>
      </c>
      <c r="I133" s="132" t="e">
        <f>IF(VLOOKUP($C133,#REF!,32, FALSE)="",0,VLOOKUP($C133,#REF!,32, FALSE))</f>
        <v>#REF!</v>
      </c>
      <c r="J133" s="124" t="e">
        <f>IF(VLOOKUP($C133,#REF!,65, FALSE)="","Unknown",VLOOKUP($C133,#REF!,65, FALSE))</f>
        <v>#REF!</v>
      </c>
      <c r="K133" s="50" t="e">
        <f>IF(VLOOKUP($C133,#REF!,67, FALSE)="","-",VLOOKUP($C133,#REF!,67, FALSE))</f>
        <v>#REF!</v>
      </c>
      <c r="L133" s="53" t="s">
        <v>1492</v>
      </c>
      <c r="M133" s="14" t="s">
        <v>714</v>
      </c>
      <c r="N133" s="136"/>
      <c r="O133" s="14"/>
      <c r="P133" s="14"/>
      <c r="Q133" s="14"/>
      <c r="R133" s="14"/>
      <c r="S133" s="14"/>
      <c r="T133" s="16" t="s">
        <v>714</v>
      </c>
      <c r="U133" s="35" t="s">
        <v>1391</v>
      </c>
      <c r="V133" s="18" t="s">
        <v>524</v>
      </c>
      <c r="W133" s="20" t="s">
        <v>20</v>
      </c>
      <c r="X133" s="20" t="s">
        <v>20</v>
      </c>
      <c r="Y133" s="23">
        <v>44117</v>
      </c>
      <c r="Z133" s="20" t="s">
        <v>1725</v>
      </c>
      <c r="AA133" s="39"/>
    </row>
    <row r="134" spans="1:27" s="3" customFormat="1" ht="27.6" x14ac:dyDescent="0.3">
      <c r="A134" s="37" t="s">
        <v>20</v>
      </c>
      <c r="B134" s="45" t="e">
        <f>VLOOKUP($C134,#REF!,6, FALSE)</f>
        <v>#REF!</v>
      </c>
      <c r="C134" s="81" t="s">
        <v>206</v>
      </c>
      <c r="D134" s="45" t="e">
        <f>VLOOKUP($C134,#REF!,7, FALSE)</f>
        <v>#REF!</v>
      </c>
      <c r="E134" s="44" t="e">
        <f>VLOOKUP($C134,#REF!,9, FALSE)</f>
        <v>#REF!</v>
      </c>
      <c r="F134" s="45" t="e">
        <f>IF(VLOOKUP($C134,#REF!,10, FALSE)="","Unknown",VLOOKUP($C134,#REF!,10, FALSE))</f>
        <v>#REF!</v>
      </c>
      <c r="G134" s="45" t="e">
        <f>IF(VLOOKUP($C134,#REF!,17, FALSE)="","Unknown",VLOOKUP($C134,#REF!,17, FALSE))</f>
        <v>#REF!</v>
      </c>
      <c r="H134" s="44" t="e">
        <f>IF(VLOOKUP($C134,#REF!,31, FALSE)="","",VLOOKUP($C134,#REF!,31, FALSE))</f>
        <v>#REF!</v>
      </c>
      <c r="I134" s="130" t="e">
        <f>IF(VLOOKUP($C134,#REF!,32, FALSE)="",0,VLOOKUP($C134,#REF!,32, FALSE))</f>
        <v>#REF!</v>
      </c>
      <c r="J134" s="45" t="e">
        <f>IF(VLOOKUP($C134,#REF!,65, FALSE)="","Unknown",VLOOKUP($C134,#REF!,65, FALSE))</f>
        <v>#REF!</v>
      </c>
      <c r="K134" s="46" t="e">
        <f>IF(VLOOKUP($C134,#REF!,67, FALSE)="","-",VLOOKUP($C134,#REF!,67, FALSE))</f>
        <v>#REF!</v>
      </c>
      <c r="L134" s="54" t="s">
        <v>826</v>
      </c>
      <c r="M134" s="14" t="s">
        <v>714</v>
      </c>
      <c r="N134" s="136"/>
      <c r="O134" s="14"/>
      <c r="P134" s="14"/>
      <c r="Q134" s="14"/>
      <c r="R134" s="14"/>
      <c r="S134" s="14"/>
      <c r="T134" s="16"/>
      <c r="U134" s="26" t="s">
        <v>611</v>
      </c>
      <c r="V134" s="22" t="s">
        <v>523</v>
      </c>
      <c r="W134" s="20" t="s">
        <v>20</v>
      </c>
      <c r="X134" s="20" t="s">
        <v>20</v>
      </c>
      <c r="Y134" s="19">
        <v>42431</v>
      </c>
      <c r="Z134" s="20"/>
    </row>
    <row r="135" spans="1:27" s="3" customFormat="1" ht="41.4" x14ac:dyDescent="0.3">
      <c r="A135" s="37" t="s">
        <v>20</v>
      </c>
      <c r="B135" s="45" t="e">
        <f>VLOOKUP($C135,#REF!,6, FALSE)</f>
        <v>#REF!</v>
      </c>
      <c r="C135" s="27" t="s">
        <v>219</v>
      </c>
      <c r="D135" s="45" t="e">
        <f>VLOOKUP($C135,#REF!,7, FALSE)</f>
        <v>#REF!</v>
      </c>
      <c r="E135" s="44" t="e">
        <f>VLOOKUP($C135,#REF!,9, FALSE)</f>
        <v>#REF!</v>
      </c>
      <c r="F135" s="45" t="e">
        <f>IF(VLOOKUP($C135,#REF!,10, FALSE)="","Unknown",VLOOKUP($C135,#REF!,10, FALSE))</f>
        <v>#REF!</v>
      </c>
      <c r="G135" s="45" t="e">
        <f>IF(VLOOKUP($C135,#REF!,17, FALSE)="","Unknown",VLOOKUP($C135,#REF!,17, FALSE))</f>
        <v>#REF!</v>
      </c>
      <c r="H135" s="44" t="e">
        <f>IF(VLOOKUP($C135,#REF!,31, FALSE)="","",VLOOKUP($C135,#REF!,31, FALSE))</f>
        <v>#REF!</v>
      </c>
      <c r="I135" s="130" t="e">
        <f>IF(VLOOKUP($C135,#REF!,32, FALSE)="",0,VLOOKUP($C135,#REF!,32, FALSE))</f>
        <v>#REF!</v>
      </c>
      <c r="J135" s="45" t="e">
        <f>IF(VLOOKUP($C135,#REF!,65, FALSE)="","Unknown",VLOOKUP($C135,#REF!,65, FALSE))</f>
        <v>#REF!</v>
      </c>
      <c r="K135" s="46" t="e">
        <f>IF(VLOOKUP($C135,#REF!,67, FALSE)="","-",VLOOKUP($C135,#REF!,67, FALSE))</f>
        <v>#REF!</v>
      </c>
      <c r="L135" s="54" t="s">
        <v>757</v>
      </c>
      <c r="M135" s="14"/>
      <c r="N135" s="136"/>
      <c r="O135" s="14"/>
      <c r="P135" s="14"/>
      <c r="Q135" s="14"/>
      <c r="R135" s="14"/>
      <c r="S135" s="14"/>
      <c r="T135" s="16" t="s">
        <v>714</v>
      </c>
      <c r="U135" s="26" t="s">
        <v>628</v>
      </c>
      <c r="V135" s="22" t="s">
        <v>525</v>
      </c>
      <c r="W135" s="20" t="s">
        <v>20</v>
      </c>
      <c r="X135" s="20" t="s">
        <v>20</v>
      </c>
      <c r="Y135" s="19">
        <v>42434</v>
      </c>
      <c r="Z135" s="20"/>
    </row>
    <row r="136" spans="1:27" s="3" customFormat="1" ht="13.8" x14ac:dyDescent="0.3">
      <c r="A136" s="14" t="s">
        <v>21</v>
      </c>
      <c r="B136" s="49" t="e">
        <f>VLOOKUP($C136,#REF!,6, FALSE)</f>
        <v>#REF!</v>
      </c>
      <c r="C136" s="64" t="s">
        <v>1375</v>
      </c>
      <c r="D136" s="49" t="e">
        <f>VLOOKUP($C136,#REF!,7, FALSE)</f>
        <v>#REF!</v>
      </c>
      <c r="E136" s="48" t="e">
        <f>VLOOKUP($C136,#REF!,9, FALSE)</f>
        <v>#REF!</v>
      </c>
      <c r="F136" s="49" t="e">
        <f>IF(VLOOKUP($C136,#REF!,10, FALSE)="","Unknown",VLOOKUP($C136,#REF!,10, FALSE))</f>
        <v>#REF!</v>
      </c>
      <c r="G136" s="49" t="e">
        <f>IF(VLOOKUP($C136,#REF!,17, FALSE)="","Unknown",VLOOKUP($C136,#REF!,17, FALSE))</f>
        <v>#REF!</v>
      </c>
      <c r="H136" s="48" t="e">
        <f>IF(VLOOKUP($C136,#REF!,31, FALSE)="","",VLOOKUP($C136,#REF!,31, FALSE))</f>
        <v>#REF!</v>
      </c>
      <c r="I136" s="132" t="e">
        <f>IF(VLOOKUP($C136,#REF!,32, FALSE)="",0,VLOOKUP($C136,#REF!,32, FALSE))</f>
        <v>#REF!</v>
      </c>
      <c r="J136" s="49" t="e">
        <f>IF(VLOOKUP($C136,#REF!,65, FALSE)="","Unknown",VLOOKUP($C136,#REF!,65, FALSE))</f>
        <v>#REF!</v>
      </c>
      <c r="K136" s="50" t="e">
        <f>IF(VLOOKUP($C136,#REF!,67, FALSE)="","-",VLOOKUP($C136,#REF!,67, FALSE))</f>
        <v>#REF!</v>
      </c>
      <c r="L136" s="162" t="s">
        <v>966</v>
      </c>
      <c r="M136" s="14"/>
      <c r="N136" s="136"/>
      <c r="O136" s="14"/>
      <c r="P136" s="14"/>
      <c r="Q136" s="14"/>
      <c r="R136" s="14"/>
      <c r="S136" s="14"/>
      <c r="T136" s="16"/>
      <c r="U136" s="35"/>
      <c r="V136" s="22"/>
      <c r="W136" s="20"/>
      <c r="X136" s="20"/>
      <c r="Y136" s="23"/>
      <c r="Z136" s="20"/>
      <c r="AA136" s="39"/>
    </row>
    <row r="137" spans="1:27" s="3" customFormat="1" ht="27.6" x14ac:dyDescent="0.3">
      <c r="A137" s="14" t="s">
        <v>20</v>
      </c>
      <c r="B137" s="45" t="e">
        <f>VLOOKUP($C137,#REF!,6, FALSE)</f>
        <v>#REF!</v>
      </c>
      <c r="C137" s="20" t="s">
        <v>900</v>
      </c>
      <c r="D137" s="45" t="e">
        <f>VLOOKUP($C137,#REF!,7, FALSE)</f>
        <v>#REF!</v>
      </c>
      <c r="E137" s="44" t="e">
        <f>VLOOKUP($C137,#REF!,9, FALSE)</f>
        <v>#REF!</v>
      </c>
      <c r="F137" s="45" t="e">
        <f>IF(VLOOKUP($C137,#REF!,10, FALSE)="","Unknown",VLOOKUP($C137,#REF!,10, FALSE))</f>
        <v>#REF!</v>
      </c>
      <c r="G137" s="45" t="e">
        <f>IF(VLOOKUP($C137,#REF!,17, FALSE)="","Unknown",VLOOKUP($C137,#REF!,17, FALSE))</f>
        <v>#REF!</v>
      </c>
      <c r="H137" s="44" t="e">
        <f>IF(VLOOKUP($C137,#REF!,31, FALSE)="","",VLOOKUP($C137,#REF!,31, FALSE))</f>
        <v>#REF!</v>
      </c>
      <c r="I137" s="130" t="e">
        <f>IF(VLOOKUP($C137,#REF!,32, FALSE)="",0,VLOOKUP($C137,#REF!,32, FALSE))</f>
        <v>#REF!</v>
      </c>
      <c r="J137" s="45" t="e">
        <f>IF(VLOOKUP($C137,#REF!,65, FALSE)="","Unknown",VLOOKUP($C137,#REF!,65, FALSE))</f>
        <v>#REF!</v>
      </c>
      <c r="K137" s="46" t="e">
        <f>IF(VLOOKUP($C137,#REF!,67, FALSE)="","-",VLOOKUP($C137,#REF!,67, FALSE))</f>
        <v>#REF!</v>
      </c>
      <c r="L137" s="53" t="s">
        <v>1014</v>
      </c>
      <c r="M137" s="14"/>
      <c r="N137" s="136"/>
      <c r="O137" s="14"/>
      <c r="P137" s="14"/>
      <c r="Q137" s="14"/>
      <c r="R137" s="14" t="s">
        <v>908</v>
      </c>
      <c r="S137" s="14"/>
      <c r="T137" s="16"/>
      <c r="U137" s="20" t="s">
        <v>1015</v>
      </c>
      <c r="V137" s="18" t="s">
        <v>524</v>
      </c>
      <c r="W137" s="20" t="s">
        <v>20</v>
      </c>
      <c r="X137" s="20" t="s">
        <v>20</v>
      </c>
      <c r="Y137" s="23">
        <v>43008</v>
      </c>
      <c r="Z137" s="20"/>
      <c r="AA137" s="39"/>
    </row>
    <row r="138" spans="1:27" s="3" customFormat="1" ht="41.4" x14ac:dyDescent="0.3">
      <c r="A138" s="37" t="s">
        <v>1440</v>
      </c>
      <c r="B138" s="45" t="e">
        <f>VLOOKUP($C138,#REF!,6, FALSE)</f>
        <v>#REF!</v>
      </c>
      <c r="C138" s="144" t="s">
        <v>1004</v>
      </c>
      <c r="D138" s="45" t="e">
        <f>VLOOKUP($C138,#REF!,7, FALSE)</f>
        <v>#REF!</v>
      </c>
      <c r="E138" s="44" t="e">
        <f>VLOOKUP($C138,#REF!,9, FALSE)</f>
        <v>#REF!</v>
      </c>
      <c r="F138" s="45" t="e">
        <f>IF(VLOOKUP($C138,#REF!,10, FALSE)="","Unknown",VLOOKUP($C138,#REF!,10, FALSE))</f>
        <v>#REF!</v>
      </c>
      <c r="G138" s="45" t="e">
        <f>IF(VLOOKUP($C138,#REF!,17, FALSE)="","Unknown",VLOOKUP($C138,#REF!,17, FALSE))</f>
        <v>#REF!</v>
      </c>
      <c r="H138" s="44" t="e">
        <f>IF(VLOOKUP($C138,#REF!,31, FALSE)="","",VLOOKUP($C138,#REF!,31, FALSE))</f>
        <v>#REF!</v>
      </c>
      <c r="I138" s="130" t="e">
        <f>IF(VLOOKUP($C138,#REF!,32, FALSE)="",0,VLOOKUP($C138,#REF!,32, FALSE))</f>
        <v>#REF!</v>
      </c>
      <c r="J138" s="45" t="e">
        <f>IF(VLOOKUP($C138,#REF!,65, FALSE)="","Unknown",VLOOKUP($C138,#REF!,65, FALSE))</f>
        <v>#REF!</v>
      </c>
      <c r="K138" s="46" t="e">
        <f>IF(VLOOKUP($C138,#REF!,67, FALSE)="","-",VLOOKUP($C138,#REF!,67, FALSE))</f>
        <v>#REF!</v>
      </c>
      <c r="L138" s="53" t="s">
        <v>1585</v>
      </c>
      <c r="M138" s="14"/>
      <c r="N138" s="136"/>
      <c r="O138" s="14"/>
      <c r="P138" s="14"/>
      <c r="Q138" s="14"/>
      <c r="R138" s="14" t="s">
        <v>908</v>
      </c>
      <c r="S138" s="14"/>
      <c r="T138" s="16"/>
      <c r="U138" s="20" t="s">
        <v>1005</v>
      </c>
      <c r="V138" s="22" t="s">
        <v>1524</v>
      </c>
      <c r="W138" s="20" t="s">
        <v>20</v>
      </c>
      <c r="X138" s="20" t="s">
        <v>995</v>
      </c>
      <c r="Y138" s="23"/>
      <c r="Z138" s="20"/>
      <c r="AA138" s="39"/>
    </row>
    <row r="139" spans="1:27" s="3" customFormat="1" ht="55.2" x14ac:dyDescent="0.3">
      <c r="A139" s="37" t="s">
        <v>20</v>
      </c>
      <c r="B139" s="45" t="e">
        <f>VLOOKUP($C139,#REF!,6, FALSE)</f>
        <v>#REF!</v>
      </c>
      <c r="C139" s="81" t="s">
        <v>237</v>
      </c>
      <c r="D139" s="45" t="e">
        <f>VLOOKUP($C139,#REF!,7, FALSE)</f>
        <v>#REF!</v>
      </c>
      <c r="E139" s="44" t="e">
        <f>VLOOKUP($C139,#REF!,9, FALSE)</f>
        <v>#REF!</v>
      </c>
      <c r="F139" s="45" t="e">
        <f>IF(VLOOKUP($C139,#REF!,10, FALSE)="","Unknown",VLOOKUP($C139,#REF!,10, FALSE))</f>
        <v>#REF!</v>
      </c>
      <c r="G139" s="45" t="e">
        <f>IF(VLOOKUP($C139,#REF!,17, FALSE)="","Unknown",VLOOKUP($C139,#REF!,17, FALSE))</f>
        <v>#REF!</v>
      </c>
      <c r="H139" s="44" t="e">
        <f>IF(VLOOKUP($C139,#REF!,31, FALSE)="","",VLOOKUP($C139,#REF!,31, FALSE))</f>
        <v>#REF!</v>
      </c>
      <c r="I139" s="130" t="e">
        <f>IF(VLOOKUP($C139,#REF!,32, FALSE)="",0,VLOOKUP($C139,#REF!,32, FALSE))</f>
        <v>#REF!</v>
      </c>
      <c r="J139" s="45" t="e">
        <f>IF(VLOOKUP($C139,#REF!,65, FALSE)="","Unknown",VLOOKUP($C139,#REF!,65, FALSE))</f>
        <v>#REF!</v>
      </c>
      <c r="K139" s="46" t="e">
        <f>IF(VLOOKUP($C139,#REF!,67, FALSE)="","-",VLOOKUP($C139,#REF!,67, FALSE))</f>
        <v>#REF!</v>
      </c>
      <c r="L139" s="55" t="s">
        <v>725</v>
      </c>
      <c r="M139" s="14"/>
      <c r="N139" s="136" t="s">
        <v>714</v>
      </c>
      <c r="O139" s="14"/>
      <c r="P139" s="14"/>
      <c r="Q139" s="14" t="s">
        <v>714</v>
      </c>
      <c r="R139" s="14"/>
      <c r="S139" s="14"/>
      <c r="T139" s="16"/>
      <c r="U139" s="21" t="s">
        <v>613</v>
      </c>
      <c r="V139" s="22" t="s">
        <v>612</v>
      </c>
      <c r="W139" s="20" t="s">
        <v>20</v>
      </c>
      <c r="X139" s="20" t="s">
        <v>20</v>
      </c>
      <c r="Y139" s="19">
        <v>42425</v>
      </c>
      <c r="Z139" s="20" t="s">
        <v>614</v>
      </c>
    </row>
    <row r="140" spans="1:27" s="188" customFormat="1" ht="41.4" x14ac:dyDescent="0.3">
      <c r="A140" s="173" t="s">
        <v>1624</v>
      </c>
      <c r="B140" s="174" t="e">
        <f>VLOOKUP($C140,#REF!,6, FALSE)</f>
        <v>#REF!</v>
      </c>
      <c r="C140" s="175" t="s">
        <v>298</v>
      </c>
      <c r="D140" s="174" t="e">
        <f>VLOOKUP($C140,#REF!,7, FALSE)</f>
        <v>#REF!</v>
      </c>
      <c r="E140" s="189" t="e">
        <f>VLOOKUP($C140,#REF!,9, FALSE)</f>
        <v>#REF!</v>
      </c>
      <c r="F140" s="174" t="e">
        <f>IF(VLOOKUP($C140,#REF!,10, FALSE)="","Unknown",VLOOKUP($C140,#REF!,10, FALSE))</f>
        <v>#REF!</v>
      </c>
      <c r="G140" s="174" t="e">
        <f>IF(VLOOKUP($C140,#REF!,17, FALSE)="","Unknown",VLOOKUP($C140,#REF!,17, FALSE))</f>
        <v>#REF!</v>
      </c>
      <c r="H140" s="189" t="e">
        <f>IF(VLOOKUP($C140,#REF!,31, FALSE)="","",VLOOKUP($C140,#REF!,31, FALSE))</f>
        <v>#REF!</v>
      </c>
      <c r="I140" s="190" t="e">
        <f>IF(VLOOKUP($C140,#REF!,32, FALSE)="",0,VLOOKUP($C140,#REF!,32, FALSE))</f>
        <v>#REF!</v>
      </c>
      <c r="J140" s="174" t="e">
        <f>IF(VLOOKUP($C140,#REF!,65, FALSE)="","Unknown",VLOOKUP($C140,#REF!,65, FALSE))</f>
        <v>#REF!</v>
      </c>
      <c r="K140" s="191" t="e">
        <f>IF(VLOOKUP($C140,#REF!,67, FALSE)="","-",VLOOKUP($C140,#REF!,67, FALSE))</f>
        <v>#REF!</v>
      </c>
      <c r="L140" s="175" t="s">
        <v>589</v>
      </c>
      <c r="M140" s="181" t="s">
        <v>714</v>
      </c>
      <c r="N140" s="182"/>
      <c r="O140" s="181"/>
      <c r="P140" s="181"/>
      <c r="Q140" s="181"/>
      <c r="R140" s="181"/>
      <c r="S140" s="181"/>
      <c r="T140" s="183"/>
      <c r="U140" s="192" t="s">
        <v>590</v>
      </c>
      <c r="V140" s="193" t="s">
        <v>526</v>
      </c>
      <c r="W140" s="194" t="s">
        <v>20</v>
      </c>
      <c r="X140" s="194" t="s">
        <v>20</v>
      </c>
      <c r="Y140" s="195">
        <v>42423</v>
      </c>
      <c r="Z140" s="194" t="s">
        <v>1724</v>
      </c>
    </row>
    <row r="141" spans="1:27" s="3" customFormat="1" ht="41.4" x14ac:dyDescent="0.3">
      <c r="A141" s="37" t="s">
        <v>20</v>
      </c>
      <c r="B141" s="45" t="e">
        <f>VLOOKUP($C141,#REF!,6, FALSE)</f>
        <v>#REF!</v>
      </c>
      <c r="C141" s="20" t="s">
        <v>157</v>
      </c>
      <c r="D141" s="45" t="e">
        <f>VLOOKUP($C141,#REF!,7, FALSE)</f>
        <v>#REF!</v>
      </c>
      <c r="E141" s="44" t="e">
        <f>VLOOKUP($C141,#REF!,9, FALSE)</f>
        <v>#REF!</v>
      </c>
      <c r="F141" s="45" t="e">
        <f>IF(VLOOKUP($C141,#REF!,10, FALSE)="","Unknown",VLOOKUP($C141,#REF!,10, FALSE))</f>
        <v>#REF!</v>
      </c>
      <c r="G141" s="45" t="e">
        <f>IF(VLOOKUP($C141,#REF!,17, FALSE)="","Unknown",VLOOKUP($C141,#REF!,17, FALSE))</f>
        <v>#REF!</v>
      </c>
      <c r="H141" s="44" t="e">
        <f>IF(VLOOKUP($C141,#REF!,31, FALSE)="","",VLOOKUP($C141,#REF!,31, FALSE))</f>
        <v>#REF!</v>
      </c>
      <c r="I141" s="130" t="e">
        <f>IF(VLOOKUP($C141,#REF!,32, FALSE)="",0,VLOOKUP($C141,#REF!,32, FALSE))</f>
        <v>#REF!</v>
      </c>
      <c r="J141" s="45" t="e">
        <f>IF(VLOOKUP($C141,#REF!,65, FALSE)="","Unknown",VLOOKUP($C141,#REF!,65, FALSE))</f>
        <v>#REF!</v>
      </c>
      <c r="K141" s="46" t="e">
        <f>IF(VLOOKUP($C141,#REF!,67, FALSE)="","-",VLOOKUP($C141,#REF!,67, FALSE))</f>
        <v>#REF!</v>
      </c>
      <c r="L141" s="53" t="s">
        <v>1428</v>
      </c>
      <c r="M141" s="14" t="s">
        <v>714</v>
      </c>
      <c r="N141" s="136"/>
      <c r="O141" s="14"/>
      <c r="P141" s="14"/>
      <c r="Q141" s="14"/>
      <c r="R141" s="14"/>
      <c r="S141" s="14"/>
      <c r="T141" s="16"/>
      <c r="U141" s="24" t="s">
        <v>980</v>
      </c>
      <c r="V141" s="22" t="s">
        <v>978</v>
      </c>
      <c r="W141" s="20" t="s">
        <v>20</v>
      </c>
      <c r="X141" s="20" t="s">
        <v>20</v>
      </c>
      <c r="Y141" s="23">
        <v>42871</v>
      </c>
      <c r="Z141" s="20"/>
    </row>
    <row r="142" spans="1:27" s="3" customFormat="1" ht="41.4" x14ac:dyDescent="0.3">
      <c r="A142" s="37" t="s">
        <v>20</v>
      </c>
      <c r="B142" s="45" t="e">
        <f>VLOOKUP($C142,#REF!,6, FALSE)</f>
        <v>#REF!</v>
      </c>
      <c r="C142" s="146" t="s">
        <v>1012</v>
      </c>
      <c r="D142" s="45" t="e">
        <f>VLOOKUP($C142,#REF!,7, FALSE)</f>
        <v>#REF!</v>
      </c>
      <c r="E142" s="44" t="e">
        <f>VLOOKUP($C142,#REF!,9, FALSE)</f>
        <v>#REF!</v>
      </c>
      <c r="F142" s="45" t="e">
        <f>IF(VLOOKUP($C142,#REF!,10, FALSE)="","Unknown",VLOOKUP($C142,#REF!,10, FALSE))</f>
        <v>#REF!</v>
      </c>
      <c r="G142" s="45" t="e">
        <f>IF(VLOOKUP($C142,#REF!,17, FALSE)="","Unknown",VLOOKUP($C142,#REF!,17, FALSE))</f>
        <v>#REF!</v>
      </c>
      <c r="H142" s="44" t="e">
        <f>IF(VLOOKUP($C142,#REF!,31, FALSE)="","",VLOOKUP($C142,#REF!,31, FALSE))</f>
        <v>#REF!</v>
      </c>
      <c r="I142" s="130" t="e">
        <f>IF(VLOOKUP($C142,#REF!,32, FALSE)="",0,VLOOKUP($C142,#REF!,32, FALSE))</f>
        <v>#REF!</v>
      </c>
      <c r="J142" s="45" t="e">
        <f>IF(VLOOKUP($C142,#REF!,65, FALSE)="","Unknown",VLOOKUP($C142,#REF!,65, FALSE))</f>
        <v>#REF!</v>
      </c>
      <c r="K142" s="46" t="e">
        <f>IF(VLOOKUP($C142,#REF!,67, FALSE)="","-",VLOOKUP($C142,#REF!,67, FALSE))</f>
        <v>#REF!</v>
      </c>
      <c r="L142" s="53" t="s">
        <v>1655</v>
      </c>
      <c r="M142" s="14" t="s">
        <v>908</v>
      </c>
      <c r="N142" s="136"/>
      <c r="O142" s="14"/>
      <c r="P142" s="14"/>
      <c r="Q142" s="14"/>
      <c r="R142" s="14"/>
      <c r="S142" s="14"/>
      <c r="T142" s="16"/>
      <c r="U142" s="118" t="s">
        <v>989</v>
      </c>
      <c r="V142" s="18" t="s">
        <v>524</v>
      </c>
      <c r="W142" s="20" t="s">
        <v>20</v>
      </c>
      <c r="X142" s="20" t="s">
        <v>20</v>
      </c>
      <c r="Y142" s="23">
        <v>42767</v>
      </c>
      <c r="Z142" s="20" t="s">
        <v>1566</v>
      </c>
    </row>
    <row r="143" spans="1:27" s="3" customFormat="1" ht="179.4" x14ac:dyDescent="0.3">
      <c r="A143" s="14" t="s">
        <v>20</v>
      </c>
      <c r="B143" s="45" t="e">
        <f>VLOOKUP($C143,#REF!,6, FALSE)</f>
        <v>#REF!</v>
      </c>
      <c r="C143" s="20" t="s">
        <v>699</v>
      </c>
      <c r="D143" s="45" t="e">
        <f>VLOOKUP($C143,#REF!,7, FALSE)</f>
        <v>#REF!</v>
      </c>
      <c r="E143" s="44" t="e">
        <f>VLOOKUP($C143,#REF!,9, FALSE)</f>
        <v>#REF!</v>
      </c>
      <c r="F143" s="45" t="e">
        <f>IF(VLOOKUP($C143,#REF!,10, FALSE)="","Unknown",VLOOKUP($C143,#REF!,10, FALSE))</f>
        <v>#REF!</v>
      </c>
      <c r="G143" s="45" t="e">
        <f>IF(VLOOKUP($C143,#REF!,17, FALSE)="","Unknown",VLOOKUP($C143,#REF!,17, FALSE))</f>
        <v>#REF!</v>
      </c>
      <c r="H143" s="44" t="e">
        <f>IF(VLOOKUP($C143,#REF!,31, FALSE)="","",VLOOKUP($C143,#REF!,31, FALSE))</f>
        <v>#REF!</v>
      </c>
      <c r="I143" s="130" t="e">
        <f>IF(VLOOKUP($C143,#REF!,32, FALSE)="",0,VLOOKUP($C143,#REF!,32, FALSE))</f>
        <v>#REF!</v>
      </c>
      <c r="J143" s="45" t="e">
        <f>IF(VLOOKUP($C143,#REF!,65, FALSE)="","Unknown",VLOOKUP($C143,#REF!,65, FALSE))</f>
        <v>#REF!</v>
      </c>
      <c r="K143" s="46" t="e">
        <f>IF(VLOOKUP($C143,#REF!,67, FALSE)="","-",VLOOKUP($C143,#REF!,67, FALSE))</f>
        <v>#REF!</v>
      </c>
      <c r="L143" s="53" t="s">
        <v>1672</v>
      </c>
      <c r="M143" s="14" t="s">
        <v>908</v>
      </c>
      <c r="N143" s="136"/>
      <c r="O143" s="14"/>
      <c r="P143" s="14"/>
      <c r="Q143" s="14"/>
      <c r="R143" s="14"/>
      <c r="S143" s="14"/>
      <c r="T143" s="16" t="s">
        <v>908</v>
      </c>
      <c r="U143" s="35" t="s">
        <v>1211</v>
      </c>
      <c r="V143" s="18" t="s">
        <v>524</v>
      </c>
      <c r="W143" s="20" t="s">
        <v>20</v>
      </c>
      <c r="X143" s="20" t="s">
        <v>20</v>
      </c>
      <c r="Y143" s="23">
        <v>43640</v>
      </c>
      <c r="Z143" s="20" t="s">
        <v>1212</v>
      </c>
      <c r="AA143" s="39" t="s">
        <v>895</v>
      </c>
    </row>
    <row r="144" spans="1:27" s="3" customFormat="1" ht="82.8" x14ac:dyDescent="0.3">
      <c r="A144" s="122" t="s">
        <v>1440</v>
      </c>
      <c r="B144" s="49" t="e">
        <f>VLOOKUP($C144,#REF!,6, FALSE)</f>
        <v>#REF!</v>
      </c>
      <c r="C144" s="140" t="s">
        <v>1379</v>
      </c>
      <c r="D144" s="49" t="e">
        <f>VLOOKUP($C144,#REF!,7, FALSE)</f>
        <v>#REF!</v>
      </c>
      <c r="E144" s="48" t="e">
        <f>VLOOKUP($C144,#REF!,9, FALSE)</f>
        <v>#REF!</v>
      </c>
      <c r="F144" s="49" t="e">
        <f>IF(VLOOKUP($C144,#REF!,10, FALSE)="","Unknown",VLOOKUP($C144,#REF!,10, FALSE))</f>
        <v>#REF!</v>
      </c>
      <c r="G144" s="49" t="e">
        <f>IF(VLOOKUP($C144,#REF!,17, FALSE)="","Unknown",VLOOKUP($C144,#REF!,17, FALSE))</f>
        <v>#REF!</v>
      </c>
      <c r="H144" s="48" t="e">
        <f>IF(VLOOKUP($C144,#REF!,31, FALSE)="","",VLOOKUP($C144,#REF!,31, FALSE))</f>
        <v>#REF!</v>
      </c>
      <c r="I144" s="132" t="e">
        <f>IF(VLOOKUP($C144,#REF!,32, FALSE)="",0,VLOOKUP($C144,#REF!,32, FALSE))</f>
        <v>#REF!</v>
      </c>
      <c r="J144" s="49" t="e">
        <f>IF(VLOOKUP($C144,#REF!,65, FALSE)="","Unknown",VLOOKUP($C144,#REF!,65, FALSE))</f>
        <v>#REF!</v>
      </c>
      <c r="K144" s="50" t="e">
        <f>IF(VLOOKUP($C144,#REF!,67, FALSE)="","-",VLOOKUP($C144,#REF!,67, FALSE))</f>
        <v>#REF!</v>
      </c>
      <c r="L144" s="53" t="s">
        <v>1494</v>
      </c>
      <c r="M144" s="14" t="s">
        <v>714</v>
      </c>
      <c r="N144" s="136"/>
      <c r="O144" s="14"/>
      <c r="P144" s="14"/>
      <c r="Q144" s="14"/>
      <c r="R144" s="14" t="s">
        <v>714</v>
      </c>
      <c r="S144" s="14"/>
      <c r="T144" s="16" t="s">
        <v>714</v>
      </c>
      <c r="U144" s="35" t="s">
        <v>1493</v>
      </c>
      <c r="V144" s="18" t="s">
        <v>524</v>
      </c>
      <c r="W144" s="20" t="s">
        <v>20</v>
      </c>
      <c r="X144" s="20" t="s">
        <v>20</v>
      </c>
      <c r="Y144" s="23">
        <v>44117</v>
      </c>
      <c r="Z144" s="20"/>
      <c r="AA144" s="39"/>
    </row>
    <row r="145" spans="1:27" s="3" customFormat="1" ht="60" x14ac:dyDescent="0.3">
      <c r="A145" s="37" t="s">
        <v>20</v>
      </c>
      <c r="B145" s="45" t="e">
        <f>VLOOKUP($C145,#REF!,6, FALSE)</f>
        <v>#REF!</v>
      </c>
      <c r="C145" s="13" t="s">
        <v>371</v>
      </c>
      <c r="D145" s="45" t="e">
        <f>VLOOKUP($C145,#REF!,7, FALSE)</f>
        <v>#REF!</v>
      </c>
      <c r="E145" s="44" t="e">
        <f>VLOOKUP($C145,#REF!,9, FALSE)</f>
        <v>#REF!</v>
      </c>
      <c r="F145" s="45" t="e">
        <f>IF(VLOOKUP($C145,#REF!,10, FALSE)="","Unknown",VLOOKUP($C145,#REF!,10, FALSE))</f>
        <v>#REF!</v>
      </c>
      <c r="G145" s="45" t="e">
        <f>IF(VLOOKUP($C145,#REF!,17, FALSE)="","Unknown",VLOOKUP($C145,#REF!,17, FALSE))</f>
        <v>#REF!</v>
      </c>
      <c r="H145" s="44" t="e">
        <f>IF(VLOOKUP($C145,#REF!,31, FALSE)="","",VLOOKUP($C145,#REF!,31, FALSE))</f>
        <v>#REF!</v>
      </c>
      <c r="I145" s="130" t="e">
        <f>IF(VLOOKUP($C145,#REF!,32, FALSE)="",0,VLOOKUP($C145,#REF!,32, FALSE))</f>
        <v>#REF!</v>
      </c>
      <c r="J145" s="45" t="e">
        <f>IF(VLOOKUP($C145,#REF!,65, FALSE)="","Unknown",VLOOKUP($C145,#REF!,65, FALSE))</f>
        <v>#REF!</v>
      </c>
      <c r="K145" s="46" t="e">
        <f>IF(VLOOKUP($C145,#REF!,67, FALSE)="","-",VLOOKUP($C145,#REF!,67, FALSE))</f>
        <v>#REF!</v>
      </c>
      <c r="L145" s="13" t="s">
        <v>838</v>
      </c>
      <c r="M145" s="14" t="s">
        <v>714</v>
      </c>
      <c r="N145" s="136"/>
      <c r="O145" s="14"/>
      <c r="P145" s="14"/>
      <c r="Q145" s="14"/>
      <c r="R145" s="14"/>
      <c r="S145" s="14"/>
      <c r="T145" s="16"/>
      <c r="U145" s="17" t="s">
        <v>598</v>
      </c>
      <c r="V145" s="18" t="s">
        <v>524</v>
      </c>
      <c r="W145" s="15" t="s">
        <v>20</v>
      </c>
      <c r="X145" s="15" t="s">
        <v>20</v>
      </c>
      <c r="Y145" s="19">
        <v>42423</v>
      </c>
      <c r="Z145" s="15"/>
    </row>
    <row r="146" spans="1:27" s="3" customFormat="1" ht="165.6" x14ac:dyDescent="0.3">
      <c r="A146" s="37" t="s">
        <v>20</v>
      </c>
      <c r="B146" s="45" t="e">
        <f>VLOOKUP($C146,#REF!,6, FALSE)</f>
        <v>#REF!</v>
      </c>
      <c r="C146" s="13" t="s">
        <v>268</v>
      </c>
      <c r="D146" s="45" t="e">
        <f>VLOOKUP($C146,#REF!,7, FALSE)</f>
        <v>#REF!</v>
      </c>
      <c r="E146" s="44" t="e">
        <f>VLOOKUP($C146,#REF!,9, FALSE)</f>
        <v>#REF!</v>
      </c>
      <c r="F146" s="45" t="e">
        <f>IF(VLOOKUP($C146,#REF!,10, FALSE)="","Unknown",VLOOKUP($C146,#REF!,10, FALSE))</f>
        <v>#REF!</v>
      </c>
      <c r="G146" s="45" t="e">
        <f>IF(VLOOKUP($C146,#REF!,17, FALSE)="","Unknown",VLOOKUP($C146,#REF!,17, FALSE))</f>
        <v>#REF!</v>
      </c>
      <c r="H146" s="44" t="e">
        <f>IF(VLOOKUP($C146,#REF!,31, FALSE)="","",VLOOKUP($C146,#REF!,31, FALSE))</f>
        <v>#REF!</v>
      </c>
      <c r="I146" s="130" t="e">
        <f>IF(VLOOKUP($C146,#REF!,32, FALSE)="",0,VLOOKUP($C146,#REF!,32, FALSE))</f>
        <v>#REF!</v>
      </c>
      <c r="J146" s="45" t="e">
        <f>IF(VLOOKUP($C146,#REF!,65, FALSE)="","Unknown",VLOOKUP($C146,#REF!,65, FALSE))</f>
        <v>#REF!</v>
      </c>
      <c r="K146" s="46" t="e">
        <f>IF(VLOOKUP($C146,#REF!,67, FALSE)="","-",VLOOKUP($C146,#REF!,67, FALSE))</f>
        <v>#REF!</v>
      </c>
      <c r="L146" s="13" t="s">
        <v>806</v>
      </c>
      <c r="M146" s="14" t="s">
        <v>714</v>
      </c>
      <c r="N146" s="136" t="s">
        <v>714</v>
      </c>
      <c r="O146" s="14"/>
      <c r="P146" s="14" t="s">
        <v>714</v>
      </c>
      <c r="Q146" s="14"/>
      <c r="R146" s="14"/>
      <c r="S146" s="14"/>
      <c r="T146" s="16"/>
      <c r="U146" s="17" t="s">
        <v>592</v>
      </c>
      <c r="V146" s="18" t="s">
        <v>524</v>
      </c>
      <c r="W146" s="15" t="s">
        <v>20</v>
      </c>
      <c r="X146" s="15" t="s">
        <v>20</v>
      </c>
      <c r="Y146" s="19">
        <v>42423</v>
      </c>
      <c r="Z146" s="15"/>
    </row>
    <row r="147" spans="1:27" s="3" customFormat="1" ht="13.8" x14ac:dyDescent="0.3">
      <c r="A147" s="14" t="s">
        <v>21</v>
      </c>
      <c r="B147" s="49" t="e">
        <f>VLOOKUP($C147,#REF!,6, FALSE)</f>
        <v>#REF!</v>
      </c>
      <c r="C147" s="106" t="s">
        <v>1370</v>
      </c>
      <c r="D147" s="49" t="e">
        <f>VLOOKUP($C147,#REF!,7, FALSE)</f>
        <v>#REF!</v>
      </c>
      <c r="E147" s="48" t="e">
        <f>VLOOKUP($C147,#REF!,9, FALSE)</f>
        <v>#REF!</v>
      </c>
      <c r="F147" s="49" t="e">
        <f>IF(VLOOKUP($C147,#REF!,10, FALSE)="","Unknown",VLOOKUP($C147,#REF!,10, FALSE))</f>
        <v>#REF!</v>
      </c>
      <c r="G147" s="49" t="e">
        <f>IF(VLOOKUP($C147,#REF!,17, FALSE)="","Unknown",VLOOKUP($C147,#REF!,17, FALSE))</f>
        <v>#REF!</v>
      </c>
      <c r="H147" s="48" t="e">
        <f>IF(VLOOKUP($C147,#REF!,31, FALSE)="","",VLOOKUP($C147,#REF!,31, FALSE))</f>
        <v>#REF!</v>
      </c>
      <c r="I147" s="132" t="e">
        <f>IF(VLOOKUP($C147,#REF!,32, FALSE)="",0,VLOOKUP($C147,#REF!,32, FALSE))</f>
        <v>#REF!</v>
      </c>
      <c r="J147" s="49" t="e">
        <f>IF(VLOOKUP($C147,#REF!,65, FALSE)="","Unknown",VLOOKUP($C147,#REF!,65, FALSE))</f>
        <v>#REF!</v>
      </c>
      <c r="K147" s="50" t="e">
        <f>IF(VLOOKUP($C147,#REF!,67, FALSE)="","-",VLOOKUP($C147,#REF!,67, FALSE))</f>
        <v>#REF!</v>
      </c>
      <c r="L147" s="53" t="s">
        <v>966</v>
      </c>
      <c r="M147" s="14"/>
      <c r="N147" s="136"/>
      <c r="O147" s="14"/>
      <c r="P147" s="14"/>
      <c r="Q147" s="14"/>
      <c r="R147" s="14"/>
      <c r="S147" s="14"/>
      <c r="T147" s="16"/>
      <c r="U147" s="35"/>
      <c r="V147" s="22"/>
      <c r="W147" s="20"/>
      <c r="X147" s="20"/>
      <c r="Y147" s="23"/>
      <c r="Z147" s="20"/>
      <c r="AA147" s="39"/>
    </row>
    <row r="148" spans="1:27" s="3" customFormat="1" ht="13.8" x14ac:dyDescent="0.3">
      <c r="A148" s="14" t="s">
        <v>21</v>
      </c>
      <c r="B148" s="45" t="e">
        <f>VLOOKUP($C148,#REF!,6, FALSE)</f>
        <v>#REF!</v>
      </c>
      <c r="C148" s="58" t="s">
        <v>411</v>
      </c>
      <c r="D148" s="45" t="e">
        <f>VLOOKUP($C148,#REF!,7, FALSE)</f>
        <v>#REF!</v>
      </c>
      <c r="E148" s="44" t="e">
        <f>VLOOKUP($C148,#REF!,9, FALSE)</f>
        <v>#REF!</v>
      </c>
      <c r="F148" s="45" t="e">
        <f>IF(VLOOKUP($C148,#REF!,10, FALSE)="","Unknown",VLOOKUP($C148,#REF!,10, FALSE))</f>
        <v>#REF!</v>
      </c>
      <c r="G148" s="45" t="e">
        <f>IF(VLOOKUP($C148,#REF!,17, FALSE)="","Unknown",VLOOKUP($C148,#REF!,17, FALSE))</f>
        <v>#REF!</v>
      </c>
      <c r="H148" s="44" t="e">
        <f>IF(VLOOKUP($C148,#REF!,31, FALSE)="","",VLOOKUP($C148,#REF!,31, FALSE))</f>
        <v>#REF!</v>
      </c>
      <c r="I148" s="130" t="e">
        <f>IF(VLOOKUP($C148,#REF!,32, FALSE)="",0,VLOOKUP($C148,#REF!,32, FALSE))</f>
        <v>#REF!</v>
      </c>
      <c r="J148" s="45" t="e">
        <f>IF(VLOOKUP($C148,#REF!,65, FALSE)="","Unknown",VLOOKUP($C148,#REF!,65, FALSE))</f>
        <v>#REF!</v>
      </c>
      <c r="K148" s="46" t="e">
        <f>IF(VLOOKUP($C148,#REF!,67, FALSE)="","-",VLOOKUP($C148,#REF!,67, FALSE))</f>
        <v>#REF!</v>
      </c>
      <c r="L148" s="111" t="s">
        <v>966</v>
      </c>
      <c r="M148" s="42"/>
      <c r="N148" s="135"/>
      <c r="O148" s="42"/>
      <c r="P148" s="88"/>
      <c r="Q148" s="88"/>
      <c r="R148" s="88"/>
      <c r="S148" s="88"/>
      <c r="T148" s="92"/>
      <c r="U148" s="94"/>
      <c r="V148" s="99"/>
      <c r="W148" s="20" t="s">
        <v>21</v>
      </c>
      <c r="X148" s="20" t="s">
        <v>21</v>
      </c>
      <c r="Y148" s="101">
        <v>43720</v>
      </c>
      <c r="Z148" s="91" t="s">
        <v>1322</v>
      </c>
      <c r="AA148" s="51"/>
    </row>
    <row r="149" spans="1:27" s="3" customFormat="1" ht="124.2" x14ac:dyDescent="0.3">
      <c r="A149" s="14" t="s">
        <v>1440</v>
      </c>
      <c r="B149" s="45" t="e">
        <f>VLOOKUP($C149,#REF!,6, FALSE)</f>
        <v>#REF!</v>
      </c>
      <c r="C149" s="149" t="s">
        <v>209</v>
      </c>
      <c r="D149" s="45" t="e">
        <f>VLOOKUP($C149,#REF!,7, FALSE)</f>
        <v>#REF!</v>
      </c>
      <c r="E149" s="44" t="e">
        <f>VLOOKUP($C149,#REF!,9, FALSE)</f>
        <v>#REF!</v>
      </c>
      <c r="F149" s="45" t="e">
        <f>IF(VLOOKUP($C149,#REF!,10, FALSE)="","Unknown",VLOOKUP($C149,#REF!,10, FALSE))</f>
        <v>#REF!</v>
      </c>
      <c r="G149" s="45" t="e">
        <f>IF(VLOOKUP($C149,#REF!,17, FALSE)="","Unknown",VLOOKUP($C149,#REF!,17, FALSE))</f>
        <v>#REF!</v>
      </c>
      <c r="H149" s="44" t="e">
        <f>IF(VLOOKUP($C149,#REF!,31, FALSE)="","",VLOOKUP($C149,#REF!,31, FALSE))</f>
        <v>#REF!</v>
      </c>
      <c r="I149" s="130" t="e">
        <f>IF(VLOOKUP($C149,#REF!,32, FALSE)="",0,VLOOKUP($C149,#REF!,32, FALSE))</f>
        <v>#REF!</v>
      </c>
      <c r="J149" s="45" t="e">
        <f>IF(VLOOKUP($C149,#REF!,65, FALSE)="","Unknown",VLOOKUP($C149,#REF!,65, FALSE))</f>
        <v>#REF!</v>
      </c>
      <c r="K149" s="46" t="e">
        <f>IF(VLOOKUP($C149,#REF!,67, FALSE)="","-",VLOOKUP($C149,#REF!,67, FALSE))</f>
        <v>#REF!</v>
      </c>
      <c r="L149" s="53" t="s">
        <v>1538</v>
      </c>
      <c r="M149" s="14" t="s">
        <v>714</v>
      </c>
      <c r="N149" s="135" t="s">
        <v>714</v>
      </c>
      <c r="O149" s="14" t="s">
        <v>714</v>
      </c>
      <c r="P149" s="14"/>
      <c r="Q149" s="14"/>
      <c r="R149" s="14"/>
      <c r="S149" s="14"/>
      <c r="T149" s="16"/>
      <c r="U149" s="35" t="s">
        <v>1537</v>
      </c>
      <c r="V149" s="22" t="s">
        <v>1524</v>
      </c>
      <c r="W149" s="20" t="s">
        <v>20</v>
      </c>
      <c r="X149" s="20" t="s">
        <v>20</v>
      </c>
      <c r="Y149" s="23">
        <v>44119</v>
      </c>
      <c r="Z149" s="20"/>
    </row>
    <row r="150" spans="1:27" s="3" customFormat="1" ht="82.8" x14ac:dyDescent="0.3">
      <c r="A150" s="37" t="s">
        <v>20</v>
      </c>
      <c r="B150" s="45" t="e">
        <f>VLOOKUP($C150,#REF!,6, FALSE)</f>
        <v>#REF!</v>
      </c>
      <c r="C150" s="146" t="s">
        <v>441</v>
      </c>
      <c r="D150" s="45" t="e">
        <f>VLOOKUP($C150,#REF!,7, FALSE)</f>
        <v>#REF!</v>
      </c>
      <c r="E150" s="44" t="e">
        <f>VLOOKUP($C150,#REF!,9, FALSE)</f>
        <v>#REF!</v>
      </c>
      <c r="F150" s="45" t="e">
        <f>IF(VLOOKUP($C150,#REF!,10, FALSE)="","Unknown",VLOOKUP($C150,#REF!,10, FALSE))</f>
        <v>#REF!</v>
      </c>
      <c r="G150" s="45" t="e">
        <f>IF(VLOOKUP($C150,#REF!,17, FALSE)="","Unknown",VLOOKUP($C150,#REF!,17, FALSE))</f>
        <v>#REF!</v>
      </c>
      <c r="H150" s="44" t="e">
        <f>IF(VLOOKUP($C150,#REF!,31, FALSE)="","",VLOOKUP($C150,#REF!,31, FALSE))</f>
        <v>#REF!</v>
      </c>
      <c r="I150" s="130" t="e">
        <f>IF(VLOOKUP($C150,#REF!,32, FALSE)="",0,VLOOKUP($C150,#REF!,32, FALSE))</f>
        <v>#REF!</v>
      </c>
      <c r="J150" s="45" t="e">
        <f>IF(VLOOKUP($C150,#REF!,65, FALSE)="","Unknown",VLOOKUP($C150,#REF!,65, FALSE))</f>
        <v>#REF!</v>
      </c>
      <c r="K150" s="46" t="e">
        <f>IF(VLOOKUP($C150,#REF!,67, FALSE)="","-",VLOOKUP($C150,#REF!,67, FALSE))</f>
        <v>#REF!</v>
      </c>
      <c r="L150" s="13" t="s">
        <v>1609</v>
      </c>
      <c r="M150" s="14" t="s">
        <v>714</v>
      </c>
      <c r="N150" s="136"/>
      <c r="O150" s="14"/>
      <c r="P150" s="14"/>
      <c r="Q150" s="14"/>
      <c r="R150" s="14" t="s">
        <v>714</v>
      </c>
      <c r="S150" s="14"/>
      <c r="T150" s="16"/>
      <c r="U150" s="17" t="s">
        <v>593</v>
      </c>
      <c r="V150" s="18" t="s">
        <v>524</v>
      </c>
      <c r="W150" s="15" t="s">
        <v>20</v>
      </c>
      <c r="X150" s="15" t="s">
        <v>20</v>
      </c>
      <c r="Y150" s="19">
        <v>42423</v>
      </c>
      <c r="Z150" s="28"/>
    </row>
    <row r="151" spans="1:27" s="3" customFormat="1" ht="55.2" x14ac:dyDescent="0.3">
      <c r="A151" s="37" t="s">
        <v>20</v>
      </c>
      <c r="B151" s="45" t="e">
        <f>VLOOKUP($C151,#REF!,6, FALSE)</f>
        <v>#REF!</v>
      </c>
      <c r="C151" s="82" t="s">
        <v>287</v>
      </c>
      <c r="D151" s="45" t="e">
        <f>VLOOKUP($C151,#REF!,7, FALSE)</f>
        <v>#REF!</v>
      </c>
      <c r="E151" s="44" t="e">
        <f>VLOOKUP($C151,#REF!,9, FALSE)</f>
        <v>#REF!</v>
      </c>
      <c r="F151" s="45" t="e">
        <f>IF(VLOOKUP($C151,#REF!,10, FALSE)="","Unknown",VLOOKUP($C151,#REF!,10, FALSE))</f>
        <v>#REF!</v>
      </c>
      <c r="G151" s="45" t="e">
        <f>IF(VLOOKUP($C151,#REF!,17, FALSE)="","Unknown",VLOOKUP($C151,#REF!,17, FALSE))</f>
        <v>#REF!</v>
      </c>
      <c r="H151" s="44" t="e">
        <f>IF(VLOOKUP($C151,#REF!,31, FALSE)="","",VLOOKUP($C151,#REF!,31, FALSE))</f>
        <v>#REF!</v>
      </c>
      <c r="I151" s="130" t="e">
        <f>IF(VLOOKUP($C151,#REF!,32, FALSE)="",0,VLOOKUP($C151,#REF!,32, FALSE))</f>
        <v>#REF!</v>
      </c>
      <c r="J151" s="45" t="e">
        <f>IF(VLOOKUP($C151,#REF!,65, FALSE)="","Unknown",VLOOKUP($C151,#REF!,65, FALSE))</f>
        <v>#REF!</v>
      </c>
      <c r="K151" s="46" t="e">
        <f>IF(VLOOKUP($C151,#REF!,67, FALSE)="","-",VLOOKUP($C151,#REF!,67, FALSE))</f>
        <v>#REF!</v>
      </c>
      <c r="L151" s="13" t="s">
        <v>812</v>
      </c>
      <c r="M151" s="14"/>
      <c r="N151" s="136" t="s">
        <v>714</v>
      </c>
      <c r="O151" s="14"/>
      <c r="P151" s="14" t="s">
        <v>714</v>
      </c>
      <c r="Q151" s="14"/>
      <c r="R151" s="14" t="s">
        <v>714</v>
      </c>
      <c r="S151" s="14"/>
      <c r="T151" s="16"/>
      <c r="U151" s="17" t="s">
        <v>813</v>
      </c>
      <c r="V151" s="18" t="s">
        <v>523</v>
      </c>
      <c r="W151" s="15" t="s">
        <v>20</v>
      </c>
      <c r="X151" s="15" t="s">
        <v>20</v>
      </c>
      <c r="Y151" s="19">
        <v>42423</v>
      </c>
      <c r="Z151" s="15"/>
    </row>
    <row r="152" spans="1:27" s="3" customFormat="1" ht="110.4" x14ac:dyDescent="0.3">
      <c r="A152" s="37" t="s">
        <v>20</v>
      </c>
      <c r="B152" s="45" t="e">
        <f>VLOOKUP($C152,#REF!,6, FALSE)</f>
        <v>#REF!</v>
      </c>
      <c r="C152" s="13" t="s">
        <v>161</v>
      </c>
      <c r="D152" s="45" t="e">
        <f>VLOOKUP($C152,#REF!,7, FALSE)</f>
        <v>#REF!</v>
      </c>
      <c r="E152" s="44" t="e">
        <f>VLOOKUP($C152,#REF!,9, FALSE)</f>
        <v>#REF!</v>
      </c>
      <c r="F152" s="45" t="e">
        <f>IF(VLOOKUP($C152,#REF!,10, FALSE)="","Unknown",VLOOKUP($C152,#REF!,10, FALSE))</f>
        <v>#REF!</v>
      </c>
      <c r="G152" s="45" t="e">
        <f>IF(VLOOKUP($C152,#REF!,17, FALSE)="","Unknown",VLOOKUP($C152,#REF!,17, FALSE))</f>
        <v>#REF!</v>
      </c>
      <c r="H152" s="44" t="e">
        <f>IF(VLOOKUP($C152,#REF!,31, FALSE)="","",VLOOKUP($C152,#REF!,31, FALSE))</f>
        <v>#REF!</v>
      </c>
      <c r="I152" s="130" t="e">
        <f>IF(VLOOKUP($C152,#REF!,32, FALSE)="",0,VLOOKUP($C152,#REF!,32, FALSE))</f>
        <v>#REF!</v>
      </c>
      <c r="J152" s="45" t="e">
        <f>IF(VLOOKUP($C152,#REF!,65, FALSE)="","Unknown",VLOOKUP($C152,#REF!,65, FALSE))</f>
        <v>#REF!</v>
      </c>
      <c r="K152" s="46" t="e">
        <f>IF(VLOOKUP($C152,#REF!,67, FALSE)="","-",VLOOKUP($C152,#REF!,67, FALSE))</f>
        <v>#REF!</v>
      </c>
      <c r="L152" s="13" t="s">
        <v>805</v>
      </c>
      <c r="M152" s="14" t="s">
        <v>714</v>
      </c>
      <c r="N152" s="136" t="s">
        <v>714</v>
      </c>
      <c r="O152" s="14"/>
      <c r="P152" s="14"/>
      <c r="Q152" s="14" t="s">
        <v>714</v>
      </c>
      <c r="R152" s="14"/>
      <c r="S152" s="14"/>
      <c r="T152" s="16"/>
      <c r="U152" s="17" t="s">
        <v>588</v>
      </c>
      <c r="V152" s="18" t="s">
        <v>524</v>
      </c>
      <c r="W152" s="15" t="s">
        <v>20</v>
      </c>
      <c r="X152" s="15" t="s">
        <v>20</v>
      </c>
      <c r="Y152" s="19">
        <v>42423</v>
      </c>
      <c r="Z152" s="15"/>
    </row>
    <row r="153" spans="1:27" s="3" customFormat="1" ht="110.4" x14ac:dyDescent="0.3">
      <c r="A153" s="14" t="s">
        <v>20</v>
      </c>
      <c r="B153" s="45" t="e">
        <f>VLOOKUP($C153,#REF!,6, FALSE)</f>
        <v>#REF!</v>
      </c>
      <c r="C153" s="78" t="s">
        <v>1165</v>
      </c>
      <c r="D153" s="45" t="e">
        <f>VLOOKUP($C153,#REF!,7, FALSE)</f>
        <v>#REF!</v>
      </c>
      <c r="E153" s="44" t="e">
        <f>VLOOKUP($C153,#REF!,9, FALSE)</f>
        <v>#REF!</v>
      </c>
      <c r="F153" s="45" t="e">
        <f>IF(VLOOKUP($C153,#REF!,10, FALSE)="","Unknown",VLOOKUP($C153,#REF!,10, FALSE))</f>
        <v>#REF!</v>
      </c>
      <c r="G153" s="45" t="e">
        <f>IF(VLOOKUP($C153,#REF!,17, FALSE)="","Unknown",VLOOKUP($C153,#REF!,17, FALSE))</f>
        <v>#REF!</v>
      </c>
      <c r="H153" s="44" t="e">
        <f>IF(VLOOKUP($C153,#REF!,31, FALSE)="","",VLOOKUP($C153,#REF!,31, FALSE))</f>
        <v>#REF!</v>
      </c>
      <c r="I153" s="130" t="e">
        <f>IF(VLOOKUP($C153,#REF!,32, FALSE)="",0,VLOOKUP($C153,#REF!,32, FALSE))</f>
        <v>#REF!</v>
      </c>
      <c r="J153" s="45" t="e">
        <f>IF(VLOOKUP($C153,#REF!,65, FALSE)="","Unknown",VLOOKUP($C153,#REF!,65, FALSE))</f>
        <v>#REF!</v>
      </c>
      <c r="K153" s="46" t="e">
        <f>IF(VLOOKUP($C153,#REF!,67, FALSE)="","-",VLOOKUP($C153,#REF!,67, FALSE))</f>
        <v>#REF!</v>
      </c>
      <c r="L153" s="53" t="s">
        <v>1633</v>
      </c>
      <c r="M153" s="14"/>
      <c r="N153" s="136" t="s">
        <v>714</v>
      </c>
      <c r="O153" s="14" t="s">
        <v>908</v>
      </c>
      <c r="P153" s="14"/>
      <c r="Q153" s="14" t="s">
        <v>908</v>
      </c>
      <c r="R153" s="14" t="s">
        <v>908</v>
      </c>
      <c r="S153" s="14"/>
      <c r="T153" s="16"/>
      <c r="U153" s="35" t="s">
        <v>1188</v>
      </c>
      <c r="V153" s="18" t="s">
        <v>524</v>
      </c>
      <c r="W153" s="20" t="s">
        <v>20</v>
      </c>
      <c r="X153" s="20" t="s">
        <v>20</v>
      </c>
      <c r="Y153" s="23">
        <v>43636</v>
      </c>
      <c r="Z153" s="20"/>
      <c r="AA153" s="39" t="s">
        <v>895</v>
      </c>
    </row>
    <row r="154" spans="1:27" s="3" customFormat="1" ht="41.4" x14ac:dyDescent="0.3">
      <c r="A154" s="37" t="s">
        <v>20</v>
      </c>
      <c r="B154" s="45" t="e">
        <f>VLOOKUP($C154,#REF!,6, FALSE)</f>
        <v>#REF!</v>
      </c>
      <c r="C154" s="20" t="s">
        <v>342</v>
      </c>
      <c r="D154" s="45" t="e">
        <f>VLOOKUP($C154,#REF!,7, FALSE)</f>
        <v>#REF!</v>
      </c>
      <c r="E154" s="44" t="e">
        <f>VLOOKUP($C154,#REF!,9, FALSE)</f>
        <v>#REF!</v>
      </c>
      <c r="F154" s="45" t="e">
        <f>IF(VLOOKUP($C154,#REF!,10, FALSE)="","Unknown",VLOOKUP($C154,#REF!,10, FALSE))</f>
        <v>#REF!</v>
      </c>
      <c r="G154" s="45" t="e">
        <f>IF(VLOOKUP($C154,#REF!,17, FALSE)="","Unknown",VLOOKUP($C154,#REF!,17, FALSE))</f>
        <v>#REF!</v>
      </c>
      <c r="H154" s="44" t="e">
        <f>IF(VLOOKUP($C154,#REF!,31, FALSE)="","",VLOOKUP($C154,#REF!,31, FALSE))</f>
        <v>#REF!</v>
      </c>
      <c r="I154" s="130" t="e">
        <f>IF(VLOOKUP($C154,#REF!,32, FALSE)="",0,VLOOKUP($C154,#REF!,32, FALSE))</f>
        <v>#REF!</v>
      </c>
      <c r="J154" s="45" t="e">
        <f>IF(VLOOKUP($C154,#REF!,65, FALSE)="","Unknown",VLOOKUP($C154,#REF!,65, FALSE))</f>
        <v>#REF!</v>
      </c>
      <c r="K154" s="46" t="e">
        <f>IF(VLOOKUP($C154,#REF!,67, FALSE)="","-",VLOOKUP($C154,#REF!,67, FALSE))</f>
        <v>#REF!</v>
      </c>
      <c r="L154" s="53" t="s">
        <v>1586</v>
      </c>
      <c r="M154" s="14"/>
      <c r="N154" s="136" t="s">
        <v>714</v>
      </c>
      <c r="O154" s="14" t="s">
        <v>714</v>
      </c>
      <c r="P154" s="14" t="s">
        <v>714</v>
      </c>
      <c r="Q154" s="14" t="s">
        <v>714</v>
      </c>
      <c r="R154" s="14"/>
      <c r="S154" s="14"/>
      <c r="T154" s="16"/>
      <c r="U154" s="24" t="s">
        <v>663</v>
      </c>
      <c r="V154" s="22" t="s">
        <v>523</v>
      </c>
      <c r="W154" s="20" t="s">
        <v>20</v>
      </c>
      <c r="X154" s="20" t="s">
        <v>20</v>
      </c>
      <c r="Y154" s="23">
        <v>42460</v>
      </c>
      <c r="Z154" s="20"/>
    </row>
    <row r="155" spans="1:27" s="3" customFormat="1" ht="55.2" x14ac:dyDescent="0.3">
      <c r="A155" s="37" t="s">
        <v>20</v>
      </c>
      <c r="B155" s="45" t="e">
        <f>VLOOKUP($C155,#REF!,6, FALSE)</f>
        <v>#REF!</v>
      </c>
      <c r="C155" s="79" t="s">
        <v>944</v>
      </c>
      <c r="D155" s="45" t="e">
        <f>VLOOKUP($C155,#REF!,7, FALSE)</f>
        <v>#REF!</v>
      </c>
      <c r="E155" s="44" t="e">
        <f>VLOOKUP($C155,#REF!,9, FALSE)</f>
        <v>#REF!</v>
      </c>
      <c r="F155" s="45" t="e">
        <f>IF(VLOOKUP($C155,#REF!,10, FALSE)="","Unknown",VLOOKUP($C155,#REF!,10, FALSE))</f>
        <v>#REF!</v>
      </c>
      <c r="G155" s="45" t="e">
        <f>IF(VLOOKUP($C155,#REF!,17, FALSE)="","Unknown",VLOOKUP($C155,#REF!,17, FALSE))</f>
        <v>#REF!</v>
      </c>
      <c r="H155" s="44" t="e">
        <f>IF(VLOOKUP($C155,#REF!,31, FALSE)="","",VLOOKUP($C155,#REF!,31, FALSE))</f>
        <v>#REF!</v>
      </c>
      <c r="I155" s="130" t="e">
        <f>IF(VLOOKUP($C155,#REF!,32, FALSE)="",0,VLOOKUP($C155,#REF!,32, FALSE))</f>
        <v>#REF!</v>
      </c>
      <c r="J155" s="45" t="e">
        <f>IF(VLOOKUP($C155,#REF!,65, FALSE)="","Unknown",VLOOKUP($C155,#REF!,65, FALSE))</f>
        <v>#REF!</v>
      </c>
      <c r="K155" s="46" t="e">
        <f>IF(VLOOKUP($C155,#REF!,67, FALSE)="","-",VLOOKUP($C155,#REF!,67, FALSE))</f>
        <v>#REF!</v>
      </c>
      <c r="L155" s="53" t="s">
        <v>1587</v>
      </c>
      <c r="M155" s="37"/>
      <c r="N155" s="137"/>
      <c r="O155" s="37"/>
      <c r="P155" s="37"/>
      <c r="Q155" s="37"/>
      <c r="R155" s="37"/>
      <c r="S155" s="37"/>
      <c r="T155" s="114" t="s">
        <v>714</v>
      </c>
      <c r="U155" s="24" t="s">
        <v>981</v>
      </c>
      <c r="V155" s="22" t="s">
        <v>526</v>
      </c>
      <c r="W155" s="20" t="s">
        <v>20</v>
      </c>
      <c r="X155" s="20" t="s">
        <v>20</v>
      </c>
      <c r="Y155" s="23">
        <v>42871</v>
      </c>
      <c r="Z155" s="20"/>
      <c r="AA155" s="90"/>
    </row>
    <row r="156" spans="1:27" s="3" customFormat="1" ht="84" x14ac:dyDescent="0.3">
      <c r="A156" s="37" t="s">
        <v>20</v>
      </c>
      <c r="B156" s="45" t="e">
        <f>VLOOKUP($C156,#REF!,6, FALSE)</f>
        <v>#REF!</v>
      </c>
      <c r="C156" s="13" t="s">
        <v>437</v>
      </c>
      <c r="D156" s="45" t="e">
        <f>VLOOKUP($C156,#REF!,7, FALSE)</f>
        <v>#REF!</v>
      </c>
      <c r="E156" s="44" t="e">
        <f>VLOOKUP($C156,#REF!,9, FALSE)</f>
        <v>#REF!</v>
      </c>
      <c r="F156" s="45" t="e">
        <f>IF(VLOOKUP($C156,#REF!,10, FALSE)="","Unknown",VLOOKUP($C156,#REF!,10, FALSE))</f>
        <v>#REF!</v>
      </c>
      <c r="G156" s="45" t="e">
        <f>IF(VLOOKUP($C156,#REF!,17, FALSE)="","Unknown",VLOOKUP($C156,#REF!,17, FALSE))</f>
        <v>#REF!</v>
      </c>
      <c r="H156" s="44" t="e">
        <f>IF(VLOOKUP($C156,#REF!,31, FALSE)="","",VLOOKUP($C156,#REF!,31, FALSE))</f>
        <v>#REF!</v>
      </c>
      <c r="I156" s="130" t="e">
        <f>IF(VLOOKUP($C156,#REF!,32, FALSE)="",0,VLOOKUP($C156,#REF!,32, FALSE))</f>
        <v>#REF!</v>
      </c>
      <c r="J156" s="45" t="e">
        <f>IF(VLOOKUP($C156,#REF!,65, FALSE)="","Unknown",VLOOKUP($C156,#REF!,65, FALSE))</f>
        <v>#REF!</v>
      </c>
      <c r="K156" s="46" t="e">
        <f>IF(VLOOKUP($C156,#REF!,67, FALSE)="","-",VLOOKUP($C156,#REF!,67, FALSE))</f>
        <v>#REF!</v>
      </c>
      <c r="L156" s="13" t="s">
        <v>833</v>
      </c>
      <c r="M156" s="14" t="s">
        <v>714</v>
      </c>
      <c r="N156" s="136"/>
      <c r="O156" s="14"/>
      <c r="P156" s="14"/>
      <c r="Q156" s="14"/>
      <c r="R156" s="14"/>
      <c r="S156" s="14" t="s">
        <v>714</v>
      </c>
      <c r="T156" s="16"/>
      <c r="U156" s="17" t="s">
        <v>550</v>
      </c>
      <c r="V156" s="18" t="s">
        <v>551</v>
      </c>
      <c r="W156" s="15" t="s">
        <v>20</v>
      </c>
      <c r="X156" s="15" t="s">
        <v>20</v>
      </c>
      <c r="Y156" s="19">
        <v>42423</v>
      </c>
      <c r="Z156" s="15"/>
    </row>
    <row r="157" spans="1:27" s="3" customFormat="1" ht="13.8" x14ac:dyDescent="0.3">
      <c r="A157" s="14" t="s">
        <v>21</v>
      </c>
      <c r="B157" s="45" t="e">
        <f>VLOOKUP($C157,#REF!,6, FALSE)</f>
        <v>#REF!</v>
      </c>
      <c r="C157" s="20" t="s">
        <v>1021</v>
      </c>
      <c r="D157" s="45" t="e">
        <f>VLOOKUP($C157,#REF!,7, FALSE)</f>
        <v>#REF!</v>
      </c>
      <c r="E157" s="44" t="e">
        <f>VLOOKUP($C157,#REF!,9, FALSE)</f>
        <v>#REF!</v>
      </c>
      <c r="F157" s="45" t="e">
        <f>IF(VLOOKUP($C157,#REF!,10, FALSE)="","Unknown",VLOOKUP($C157,#REF!,10, FALSE))</f>
        <v>#REF!</v>
      </c>
      <c r="G157" s="45" t="e">
        <f>IF(VLOOKUP($C157,#REF!,17, FALSE)="","Unknown",VLOOKUP($C157,#REF!,17, FALSE))</f>
        <v>#REF!</v>
      </c>
      <c r="H157" s="44" t="e">
        <f>IF(VLOOKUP($C157,#REF!,31, FALSE)="","",VLOOKUP($C157,#REF!,31, FALSE))</f>
        <v>#REF!</v>
      </c>
      <c r="I157" s="130" t="e">
        <f>IF(VLOOKUP($C157,#REF!,32, FALSE)="",0,VLOOKUP($C157,#REF!,32, FALSE))</f>
        <v>#REF!</v>
      </c>
      <c r="J157" s="45" t="e">
        <f>IF(VLOOKUP($C157,#REF!,65, FALSE)="","Unknown",VLOOKUP($C157,#REF!,65, FALSE))</f>
        <v>#REF!</v>
      </c>
      <c r="K157" s="46" t="e">
        <f>IF(VLOOKUP($C157,#REF!,67, FALSE)="","-",VLOOKUP($C157,#REF!,67, FALSE))</f>
        <v>#REF!</v>
      </c>
      <c r="L157" s="53" t="s">
        <v>966</v>
      </c>
      <c r="M157" s="14"/>
      <c r="N157" s="136"/>
      <c r="O157" s="14"/>
      <c r="P157" s="14"/>
      <c r="Q157" s="14"/>
      <c r="R157" s="14"/>
      <c r="S157" s="14"/>
      <c r="T157" s="16"/>
      <c r="U157" s="20"/>
      <c r="V157" s="22"/>
      <c r="W157" s="20"/>
      <c r="X157" s="20"/>
      <c r="Y157" s="23"/>
      <c r="Z157" s="20"/>
      <c r="AA157" s="39"/>
    </row>
    <row r="158" spans="1:27" s="3" customFormat="1" ht="27.6" x14ac:dyDescent="0.3">
      <c r="A158" s="37" t="s">
        <v>1440</v>
      </c>
      <c r="B158" s="45">
        <v>1</v>
      </c>
      <c r="C158" s="200" t="s">
        <v>393</v>
      </c>
      <c r="D158" s="45" t="e">
        <f>VLOOKUP($C158,#REF!,7, FALSE)</f>
        <v>#REF!</v>
      </c>
      <c r="E158" s="44" t="e">
        <f>VLOOKUP($C158,#REF!,9, FALSE)</f>
        <v>#REF!</v>
      </c>
      <c r="F158" s="45" t="e">
        <f>IF(VLOOKUP($C158,#REF!,10, FALSE)="","Unknown",VLOOKUP($C158,#REF!,10, FALSE))</f>
        <v>#REF!</v>
      </c>
      <c r="G158" s="45" t="e">
        <f>IF(VLOOKUP($C158,#REF!,17, FALSE)="","Unknown",VLOOKUP($C158,#REF!,17, FALSE))</f>
        <v>#REF!</v>
      </c>
      <c r="H158" s="44" t="e">
        <f>IF(VLOOKUP($C158,#REF!,31, FALSE)="","",VLOOKUP($C158,#REF!,31, FALSE))</f>
        <v>#REF!</v>
      </c>
      <c r="I158" s="130" t="e">
        <f>IF(VLOOKUP($C158,#REF!,32, FALSE)="",0,VLOOKUP($C158,#REF!,32, FALSE))</f>
        <v>#REF!</v>
      </c>
      <c r="J158" s="45" t="e">
        <f>IF(VLOOKUP($C158,#REF!,65, FALSE)="","Unknown",VLOOKUP($C158,#REF!,65, FALSE))</f>
        <v>#REF!</v>
      </c>
      <c r="K158" s="46" t="e">
        <f>IF(VLOOKUP($C158,#REF!,67, FALSE)="","-",VLOOKUP($C158,#REF!,67, FALSE))</f>
        <v>#REF!</v>
      </c>
      <c r="L158" s="53" t="s">
        <v>1689</v>
      </c>
      <c r="M158" s="14" t="s">
        <v>714</v>
      </c>
      <c r="N158" s="136"/>
      <c r="O158" s="14"/>
      <c r="P158" s="14"/>
      <c r="Q158" s="14"/>
      <c r="R158" s="14"/>
      <c r="S158" s="14"/>
      <c r="T158" s="16"/>
      <c r="U158" s="35" t="s">
        <v>1529</v>
      </c>
      <c r="V158" s="22" t="s">
        <v>1524</v>
      </c>
      <c r="W158" s="91" t="s">
        <v>20</v>
      </c>
      <c r="X158" s="91" t="s">
        <v>20</v>
      </c>
      <c r="Y158" s="104">
        <v>44118</v>
      </c>
      <c r="Z158" s="20"/>
    </row>
    <row r="159" spans="1:27" s="3" customFormat="1" ht="27.6" x14ac:dyDescent="0.3">
      <c r="A159" s="37" t="s">
        <v>1440</v>
      </c>
      <c r="B159" s="45">
        <v>1</v>
      </c>
      <c r="C159" s="200" t="s">
        <v>394</v>
      </c>
      <c r="D159" s="45" t="e">
        <f>VLOOKUP($C159,#REF!,7, FALSE)</f>
        <v>#REF!</v>
      </c>
      <c r="E159" s="44" t="e">
        <f>VLOOKUP($C159,#REF!,9, FALSE)</f>
        <v>#REF!</v>
      </c>
      <c r="F159" s="45" t="e">
        <f>IF(VLOOKUP($C159,#REF!,10, FALSE)="","Unknown",VLOOKUP($C159,#REF!,10, FALSE))</f>
        <v>#REF!</v>
      </c>
      <c r="G159" s="45" t="e">
        <f>IF(VLOOKUP($C159,#REF!,17, FALSE)="","Unknown",VLOOKUP($C159,#REF!,17, FALSE))</f>
        <v>#REF!</v>
      </c>
      <c r="H159" s="44" t="e">
        <f>IF(VLOOKUP($C159,#REF!,31, FALSE)="","",VLOOKUP($C159,#REF!,31, FALSE))</f>
        <v>#REF!</v>
      </c>
      <c r="I159" s="130" t="e">
        <f>IF(VLOOKUP($C159,#REF!,32, FALSE)="",0,VLOOKUP($C159,#REF!,32, FALSE))</f>
        <v>#REF!</v>
      </c>
      <c r="J159" s="45" t="e">
        <f>IF(VLOOKUP($C159,#REF!,65, FALSE)="","Unknown",VLOOKUP($C159,#REF!,65, FALSE))</f>
        <v>#REF!</v>
      </c>
      <c r="K159" s="46" t="e">
        <f>IF(VLOOKUP($C159,#REF!,67, FALSE)="","-",VLOOKUP($C159,#REF!,67, FALSE))</f>
        <v>#REF!</v>
      </c>
      <c r="L159" s="53" t="s">
        <v>1694</v>
      </c>
      <c r="M159" s="136" t="s">
        <v>714</v>
      </c>
      <c r="N159" s="136"/>
      <c r="O159" s="136"/>
      <c r="P159" s="136"/>
      <c r="Q159" s="136"/>
      <c r="R159" s="136"/>
      <c r="S159" s="136"/>
      <c r="T159" s="16"/>
      <c r="U159" s="35" t="s">
        <v>1529</v>
      </c>
      <c r="V159" s="22" t="s">
        <v>1524</v>
      </c>
      <c r="W159" s="91" t="s">
        <v>20</v>
      </c>
      <c r="X159" s="91" t="s">
        <v>20</v>
      </c>
      <c r="Y159" s="104">
        <v>44118</v>
      </c>
      <c r="Z159" s="197"/>
    </row>
    <row r="160" spans="1:27" s="3" customFormat="1" ht="55.2" x14ac:dyDescent="0.3">
      <c r="A160" s="37" t="s">
        <v>20</v>
      </c>
      <c r="B160" s="45" t="e">
        <f>VLOOKUP($C160,#REF!,6, FALSE)</f>
        <v>#REF!</v>
      </c>
      <c r="C160" s="13" t="s">
        <v>434</v>
      </c>
      <c r="D160" s="45" t="e">
        <f>VLOOKUP($C160,#REF!,7, FALSE)</f>
        <v>#REF!</v>
      </c>
      <c r="E160" s="44" t="e">
        <f>VLOOKUP($C160,#REF!,9, FALSE)</f>
        <v>#REF!</v>
      </c>
      <c r="F160" s="45" t="e">
        <f>IF(VLOOKUP($C160,#REF!,10, FALSE)="","Unknown",VLOOKUP($C160,#REF!,10, FALSE))</f>
        <v>#REF!</v>
      </c>
      <c r="G160" s="45" t="e">
        <f>IF(VLOOKUP($C160,#REF!,17, FALSE)="","Unknown",VLOOKUP($C160,#REF!,17, FALSE))</f>
        <v>#REF!</v>
      </c>
      <c r="H160" s="44" t="e">
        <f>IF(VLOOKUP($C160,#REF!,31, FALSE)="","",VLOOKUP($C160,#REF!,31, FALSE))</f>
        <v>#REF!</v>
      </c>
      <c r="I160" s="130" t="e">
        <f>IF(VLOOKUP($C160,#REF!,32, FALSE)="",0,VLOOKUP($C160,#REF!,32, FALSE))</f>
        <v>#REF!</v>
      </c>
      <c r="J160" s="45" t="e">
        <f>IF(VLOOKUP($C160,#REF!,65, FALSE)="","Unknown",VLOOKUP($C160,#REF!,65, FALSE))</f>
        <v>#REF!</v>
      </c>
      <c r="K160" s="46" t="e">
        <f>IF(VLOOKUP($C160,#REF!,67, FALSE)="","-",VLOOKUP($C160,#REF!,67, FALSE))</f>
        <v>#REF!</v>
      </c>
      <c r="L160" s="54" t="s">
        <v>1429</v>
      </c>
      <c r="M160" s="14"/>
      <c r="N160" s="136"/>
      <c r="O160" s="14"/>
      <c r="P160" s="14"/>
      <c r="Q160" s="14"/>
      <c r="R160" s="14"/>
      <c r="S160" s="14"/>
      <c r="T160" s="16" t="s">
        <v>908</v>
      </c>
      <c r="U160" s="26" t="s">
        <v>645</v>
      </c>
      <c r="V160" s="22" t="s">
        <v>646</v>
      </c>
      <c r="W160" s="20" t="s">
        <v>20</v>
      </c>
      <c r="X160" s="20" t="s">
        <v>20</v>
      </c>
      <c r="Y160" s="19">
        <v>42438</v>
      </c>
      <c r="Z160" s="20"/>
    </row>
    <row r="161" spans="1:27" s="3" customFormat="1" ht="96.6" x14ac:dyDescent="0.3">
      <c r="A161" s="122" t="s">
        <v>1440</v>
      </c>
      <c r="B161" s="49" t="e">
        <f>VLOOKUP($C161,#REF!,6, FALSE)</f>
        <v>#REF!</v>
      </c>
      <c r="C161" s="155" t="s">
        <v>1369</v>
      </c>
      <c r="D161" s="49" t="e">
        <f>VLOOKUP($C161,#REF!,7, FALSE)</f>
        <v>#REF!</v>
      </c>
      <c r="E161" s="48" t="e">
        <f>VLOOKUP($C161,#REF!,9, FALSE)</f>
        <v>#REF!</v>
      </c>
      <c r="F161" s="49" t="e">
        <f>IF(VLOOKUP($C161,#REF!,10, FALSE)="","Unknown",VLOOKUP($C161,#REF!,10, FALSE))</f>
        <v>#REF!</v>
      </c>
      <c r="G161" s="49" t="e">
        <f>IF(VLOOKUP($C161,#REF!,17, FALSE)="","Unknown",VLOOKUP($C161,#REF!,17, FALSE))</f>
        <v>#REF!</v>
      </c>
      <c r="H161" s="48" t="e">
        <f>IF(VLOOKUP($C161,#REF!,31, FALSE)="","",VLOOKUP($C161,#REF!,31, FALSE))</f>
        <v>#REF!</v>
      </c>
      <c r="I161" s="131" t="e">
        <f>IF(VLOOKUP($C161,#REF!,32, FALSE)="",0,VLOOKUP($C161,#REF!,32, FALSE))</f>
        <v>#REF!</v>
      </c>
      <c r="J161" s="49" t="e">
        <f>IF(VLOOKUP($C161,#REF!,65, FALSE)="","Unknown",VLOOKUP($C161,#REF!,65, FALSE))</f>
        <v>#REF!</v>
      </c>
      <c r="K161" s="50" t="e">
        <f>IF(VLOOKUP($C161,#REF!,67, FALSE)="","-",VLOOKUP($C161,#REF!,67, FALSE))</f>
        <v>#REF!</v>
      </c>
      <c r="L161" s="53" t="s">
        <v>1634</v>
      </c>
      <c r="M161" s="14" t="s">
        <v>714</v>
      </c>
      <c r="N161" s="135" t="s">
        <v>714</v>
      </c>
      <c r="O161" s="14" t="s">
        <v>714</v>
      </c>
      <c r="P161" s="14"/>
      <c r="Q161" s="14"/>
      <c r="R161" s="14"/>
      <c r="S161" s="14"/>
      <c r="T161" s="16"/>
      <c r="U161" s="35" t="s">
        <v>1042</v>
      </c>
      <c r="V161" s="22" t="s">
        <v>1561</v>
      </c>
      <c r="W161" s="20" t="s">
        <v>20</v>
      </c>
      <c r="X161" s="20" t="s">
        <v>20</v>
      </c>
      <c r="Y161" s="23">
        <v>44117</v>
      </c>
      <c r="Z161" s="20"/>
      <c r="AA161" s="39"/>
    </row>
    <row r="162" spans="1:27" s="3" customFormat="1" ht="55.2" x14ac:dyDescent="0.3">
      <c r="A162" s="14" t="s">
        <v>20</v>
      </c>
      <c r="B162" s="45" t="e">
        <f>VLOOKUP($C162,#REF!,6, FALSE)</f>
        <v>#REF!</v>
      </c>
      <c r="C162" s="20" t="s">
        <v>1041</v>
      </c>
      <c r="D162" s="45" t="e">
        <f>VLOOKUP($C162,#REF!,7, FALSE)</f>
        <v>#REF!</v>
      </c>
      <c r="E162" s="44" t="e">
        <f>VLOOKUP($C162,#REF!,9, FALSE)</f>
        <v>#REF!</v>
      </c>
      <c r="F162" s="45" t="e">
        <f>IF(VLOOKUP($C162,#REF!,10, FALSE)="","Unknown",VLOOKUP($C162,#REF!,10, FALSE))</f>
        <v>#REF!</v>
      </c>
      <c r="G162" s="45" t="e">
        <f>IF(VLOOKUP($C162,#REF!,17, FALSE)="","Unknown",VLOOKUP($C162,#REF!,17, FALSE))</f>
        <v>#REF!</v>
      </c>
      <c r="H162" s="44" t="e">
        <f>IF(VLOOKUP($C162,#REF!,31, FALSE)="","",VLOOKUP($C162,#REF!,31, FALSE))</f>
        <v>#REF!</v>
      </c>
      <c r="I162" s="130" t="e">
        <f>IF(VLOOKUP($C162,#REF!,32, FALSE)="",0,VLOOKUP($C162,#REF!,32, FALSE))</f>
        <v>#REF!</v>
      </c>
      <c r="J162" s="45" t="e">
        <f>IF(VLOOKUP($C162,#REF!,65, FALSE)="","Unknown",VLOOKUP($C162,#REF!,65, FALSE))</f>
        <v>#REF!</v>
      </c>
      <c r="K162" s="46" t="e">
        <f>IF(VLOOKUP($C162,#REF!,67, FALSE)="","-",VLOOKUP($C162,#REF!,67, FALSE))</f>
        <v>#REF!</v>
      </c>
      <c r="L162" s="53" t="s">
        <v>1635</v>
      </c>
      <c r="M162" s="14" t="s">
        <v>908</v>
      </c>
      <c r="N162" s="135" t="s">
        <v>714</v>
      </c>
      <c r="O162" s="14" t="s">
        <v>908</v>
      </c>
      <c r="P162" s="14"/>
      <c r="Q162" s="14"/>
      <c r="R162" s="14"/>
      <c r="S162" s="14"/>
      <c r="T162" s="16"/>
      <c r="U162" s="113" t="s">
        <v>1042</v>
      </c>
      <c r="V162" s="22" t="s">
        <v>526</v>
      </c>
      <c r="W162" s="20" t="s">
        <v>20</v>
      </c>
      <c r="X162" s="20" t="s">
        <v>20</v>
      </c>
      <c r="Y162" s="23">
        <v>43008</v>
      </c>
      <c r="Z162" s="20"/>
      <c r="AA162" s="39"/>
    </row>
    <row r="163" spans="1:27" s="3" customFormat="1" ht="13.8" x14ac:dyDescent="0.3">
      <c r="A163" s="14" t="s">
        <v>21</v>
      </c>
      <c r="B163" s="45" t="e">
        <f>VLOOKUP($C163,#REF!,6, FALSE)</f>
        <v>#REF!</v>
      </c>
      <c r="C163" s="79" t="s">
        <v>473</v>
      </c>
      <c r="D163" s="45" t="e">
        <f>VLOOKUP($C163,#REF!,7, FALSE)</f>
        <v>#REF!</v>
      </c>
      <c r="E163" s="44" t="e">
        <f>VLOOKUP($C163,#REF!,9, FALSE)</f>
        <v>#REF!</v>
      </c>
      <c r="F163" s="45" t="e">
        <f>IF(VLOOKUP($C163,#REF!,10, FALSE)="","Unknown",VLOOKUP($C163,#REF!,10, FALSE))</f>
        <v>#REF!</v>
      </c>
      <c r="G163" s="45" t="e">
        <f>IF(VLOOKUP($C163,#REF!,17, FALSE)="","Unknown",VLOOKUP($C163,#REF!,17, FALSE))</f>
        <v>#REF!</v>
      </c>
      <c r="H163" s="44" t="e">
        <f>IF(VLOOKUP($C163,#REF!,31, FALSE)="","",VLOOKUP($C163,#REF!,31, FALSE))</f>
        <v>#REF!</v>
      </c>
      <c r="I163" s="130" t="e">
        <f>IF(VLOOKUP($C163,#REF!,32, FALSE)="",0,VLOOKUP($C163,#REF!,32, FALSE))</f>
        <v>#REF!</v>
      </c>
      <c r="J163" s="45" t="e">
        <f>IF(VLOOKUP($C163,#REF!,65, FALSE)="","Unknown",VLOOKUP($C163,#REF!,65, FALSE))</f>
        <v>#REF!</v>
      </c>
      <c r="K163" s="46" t="e">
        <f>IF(VLOOKUP($C163,#REF!,67, FALSE)="","-",VLOOKUP($C163,#REF!,67, FALSE))</f>
        <v>#REF!</v>
      </c>
      <c r="L163" s="53" t="s">
        <v>966</v>
      </c>
      <c r="M163" s="14"/>
      <c r="N163" s="136"/>
      <c r="O163" s="14"/>
      <c r="P163" s="14"/>
      <c r="Q163" s="14"/>
      <c r="R163" s="14"/>
      <c r="S163" s="14"/>
      <c r="T163" s="16"/>
      <c r="U163" s="94"/>
      <c r="V163" s="18" t="s">
        <v>524</v>
      </c>
      <c r="W163" s="20" t="s">
        <v>21</v>
      </c>
      <c r="X163" s="20" t="s">
        <v>21</v>
      </c>
      <c r="Y163" s="23">
        <v>43640</v>
      </c>
      <c r="Z163" s="20" t="s">
        <v>1322</v>
      </c>
      <c r="AA163" s="39"/>
    </row>
    <row r="164" spans="1:27" s="3" customFormat="1" ht="55.2" x14ac:dyDescent="0.3">
      <c r="A164" s="37" t="s">
        <v>20</v>
      </c>
      <c r="B164" s="45" t="e">
        <f>VLOOKUP($C164,#REF!,6, FALSE)</f>
        <v>#REF!</v>
      </c>
      <c r="C164" s="20" t="s">
        <v>299</v>
      </c>
      <c r="D164" s="45" t="e">
        <f>VLOOKUP($C164,#REF!,7, FALSE)</f>
        <v>#REF!</v>
      </c>
      <c r="E164" s="44" t="e">
        <f>VLOOKUP($C164,#REF!,9, FALSE)</f>
        <v>#REF!</v>
      </c>
      <c r="F164" s="45" t="e">
        <f>IF(VLOOKUP($C164,#REF!,10, FALSE)="","Unknown",VLOOKUP($C164,#REF!,10, FALSE))</f>
        <v>#REF!</v>
      </c>
      <c r="G164" s="45" t="e">
        <f>IF(VLOOKUP($C164,#REF!,17, FALSE)="","Unknown",VLOOKUP($C164,#REF!,17, FALSE))</f>
        <v>#REF!</v>
      </c>
      <c r="H164" s="44" t="e">
        <f>IF(VLOOKUP($C164,#REF!,31, FALSE)="","",VLOOKUP($C164,#REF!,31, FALSE))</f>
        <v>#REF!</v>
      </c>
      <c r="I164" s="130" t="e">
        <f>IF(VLOOKUP($C164,#REF!,32, FALSE)="",0,VLOOKUP($C164,#REF!,32, FALSE))</f>
        <v>#REF!</v>
      </c>
      <c r="J164" s="45" t="e">
        <f>IF(VLOOKUP($C164,#REF!,65, FALSE)="","Unknown",VLOOKUP($C164,#REF!,65, FALSE))</f>
        <v>#REF!</v>
      </c>
      <c r="K164" s="46" t="e">
        <f>IF(VLOOKUP($C164,#REF!,67, FALSE)="","-",VLOOKUP($C164,#REF!,67, FALSE))</f>
        <v>#REF!</v>
      </c>
      <c r="L164" s="53" t="s">
        <v>1636</v>
      </c>
      <c r="M164" s="37"/>
      <c r="N164" s="136" t="s">
        <v>714</v>
      </c>
      <c r="O164" s="37" t="s">
        <v>714</v>
      </c>
      <c r="P164" s="37" t="s">
        <v>714</v>
      </c>
      <c r="Q164" s="37"/>
      <c r="R164" s="37"/>
      <c r="S164" s="37"/>
      <c r="T164" s="114"/>
      <c r="U164" s="24" t="s">
        <v>982</v>
      </c>
      <c r="V164" s="18" t="s">
        <v>524</v>
      </c>
      <c r="W164" s="20" t="s">
        <v>20</v>
      </c>
      <c r="X164" s="20" t="s">
        <v>20</v>
      </c>
      <c r="Y164" s="23">
        <v>42872</v>
      </c>
      <c r="Z164" s="20"/>
      <c r="AA164" s="90"/>
    </row>
    <row r="165" spans="1:27" s="3" customFormat="1" ht="69" x14ac:dyDescent="0.3">
      <c r="A165" s="14" t="s">
        <v>20</v>
      </c>
      <c r="B165" s="45" t="e">
        <f>VLOOKUP($C165,#REF!,6, FALSE)</f>
        <v>#REF!</v>
      </c>
      <c r="C165" s="79" t="s">
        <v>471</v>
      </c>
      <c r="D165" s="45" t="e">
        <f>VLOOKUP($C165,#REF!,7, FALSE)</f>
        <v>#REF!</v>
      </c>
      <c r="E165" s="44" t="e">
        <f>VLOOKUP($C165,#REF!,9, FALSE)</f>
        <v>#REF!</v>
      </c>
      <c r="F165" s="45" t="e">
        <f>IF(VLOOKUP($C165,#REF!,10, FALSE)="","Unknown",VLOOKUP($C165,#REF!,10, FALSE))</f>
        <v>#REF!</v>
      </c>
      <c r="G165" s="45" t="e">
        <f>IF(VLOOKUP($C165,#REF!,17, FALSE)="","Unknown",VLOOKUP($C165,#REF!,17, FALSE))</f>
        <v>#REF!</v>
      </c>
      <c r="H165" s="44" t="e">
        <f>IF(VLOOKUP($C165,#REF!,31, FALSE)="","",VLOOKUP($C165,#REF!,31, FALSE))</f>
        <v>#REF!</v>
      </c>
      <c r="I165" s="130" t="e">
        <f>IF(VLOOKUP($C165,#REF!,32, FALSE)="",0,VLOOKUP($C165,#REF!,32, FALSE))</f>
        <v>#REF!</v>
      </c>
      <c r="J165" s="45" t="e">
        <f>IF(VLOOKUP($C165,#REF!,65, FALSE)="","Unknown",VLOOKUP($C165,#REF!,65, FALSE))</f>
        <v>#REF!</v>
      </c>
      <c r="K165" s="46" t="e">
        <f>IF(VLOOKUP($C165,#REF!,67, FALSE)="","-",VLOOKUP($C165,#REF!,67, FALSE))</f>
        <v>#REF!</v>
      </c>
      <c r="L165" s="53" t="s">
        <v>1673</v>
      </c>
      <c r="M165" s="14" t="s">
        <v>908</v>
      </c>
      <c r="N165" s="136"/>
      <c r="O165" s="14"/>
      <c r="P165" s="14"/>
      <c r="Q165" s="14"/>
      <c r="R165" s="14" t="s">
        <v>908</v>
      </c>
      <c r="S165" s="14"/>
      <c r="T165" s="16" t="s">
        <v>908</v>
      </c>
      <c r="U165" s="35" t="s">
        <v>1191</v>
      </c>
      <c r="V165" s="22" t="s">
        <v>1192</v>
      </c>
      <c r="W165" s="20" t="s">
        <v>20</v>
      </c>
      <c r="X165" s="20" t="s">
        <v>20</v>
      </c>
      <c r="Y165" s="23">
        <v>43637</v>
      </c>
      <c r="Z165" s="20"/>
      <c r="AA165" s="39" t="s">
        <v>895</v>
      </c>
    </row>
    <row r="166" spans="1:27" s="3" customFormat="1" ht="55.2" x14ac:dyDescent="0.3">
      <c r="A166" s="37" t="s">
        <v>20</v>
      </c>
      <c r="B166" s="45" t="e">
        <f>VLOOKUP($C166,#REF!,6, FALSE)</f>
        <v>#REF!</v>
      </c>
      <c r="C166" s="20" t="s">
        <v>106</v>
      </c>
      <c r="D166" s="45" t="e">
        <f>VLOOKUP($C166,#REF!,7, FALSE)</f>
        <v>#REF!</v>
      </c>
      <c r="E166" s="44" t="e">
        <f>VLOOKUP($C166,#REF!,9, FALSE)</f>
        <v>#REF!</v>
      </c>
      <c r="F166" s="45" t="e">
        <f>IF(VLOOKUP($C166,#REF!,10, FALSE)="","Unknown",VLOOKUP($C166,#REF!,10, FALSE))</f>
        <v>#REF!</v>
      </c>
      <c r="G166" s="45" t="e">
        <f>IF(VLOOKUP($C166,#REF!,17, FALSE)="","Unknown",VLOOKUP($C166,#REF!,17, FALSE))</f>
        <v>#REF!</v>
      </c>
      <c r="H166" s="44" t="e">
        <f>IF(VLOOKUP($C166,#REF!,31, FALSE)="","",VLOOKUP($C166,#REF!,31, FALSE))</f>
        <v>#REF!</v>
      </c>
      <c r="I166" s="130" t="e">
        <f>IF(VLOOKUP($C166,#REF!,32, FALSE)="",0,VLOOKUP($C166,#REF!,32, FALSE))</f>
        <v>#REF!</v>
      </c>
      <c r="J166" s="45" t="e">
        <f>IF(VLOOKUP($C166,#REF!,65, FALSE)="","Unknown",VLOOKUP($C166,#REF!,65, FALSE))</f>
        <v>#REF!</v>
      </c>
      <c r="K166" s="46" t="e">
        <f>IF(VLOOKUP($C166,#REF!,67, FALSE)="","-",VLOOKUP($C166,#REF!,67, FALSE))</f>
        <v>#REF!</v>
      </c>
      <c r="L166" s="53" t="s">
        <v>963</v>
      </c>
      <c r="M166" s="14"/>
      <c r="N166" s="136"/>
      <c r="O166" s="14"/>
      <c r="P166" s="14"/>
      <c r="Q166" s="14"/>
      <c r="R166" s="14" t="s">
        <v>714</v>
      </c>
      <c r="S166" s="14" t="s">
        <v>714</v>
      </c>
      <c r="T166" s="16"/>
      <c r="U166" s="24" t="s">
        <v>962</v>
      </c>
      <c r="V166" s="18" t="s">
        <v>524</v>
      </c>
      <c r="W166" s="20" t="s">
        <v>20</v>
      </c>
      <c r="X166" s="20" t="s">
        <v>20</v>
      </c>
      <c r="Y166" s="23">
        <v>42864</v>
      </c>
      <c r="Z166" s="20"/>
    </row>
    <row r="167" spans="1:27" s="3" customFormat="1" ht="13.8" x14ac:dyDescent="0.3">
      <c r="A167" s="14" t="s">
        <v>21</v>
      </c>
      <c r="B167" s="45" t="e">
        <f>VLOOKUP($C167,#REF!,6, FALSE)</f>
        <v>#REF!</v>
      </c>
      <c r="C167" s="20" t="s">
        <v>877</v>
      </c>
      <c r="D167" s="45" t="e">
        <f>VLOOKUP($C167,#REF!,7, FALSE)</f>
        <v>#REF!</v>
      </c>
      <c r="E167" s="44" t="e">
        <f>VLOOKUP($C167,#REF!,9, FALSE)</f>
        <v>#REF!</v>
      </c>
      <c r="F167" s="45" t="e">
        <f>IF(VLOOKUP($C167,#REF!,10, FALSE)="","Unknown",VLOOKUP($C167,#REF!,10, FALSE))</f>
        <v>#REF!</v>
      </c>
      <c r="G167" s="45" t="e">
        <f>IF(VLOOKUP($C167,#REF!,17, FALSE)="","Unknown",VLOOKUP($C167,#REF!,17, FALSE))</f>
        <v>#REF!</v>
      </c>
      <c r="H167" s="44" t="e">
        <f>IF(VLOOKUP($C167,#REF!,31, FALSE)="","",VLOOKUP($C167,#REF!,31, FALSE))</f>
        <v>#REF!</v>
      </c>
      <c r="I167" s="130" t="e">
        <f>IF(VLOOKUP($C167,#REF!,32, FALSE)="",0,VLOOKUP($C167,#REF!,32, FALSE))</f>
        <v>#REF!</v>
      </c>
      <c r="J167" s="45" t="e">
        <f>IF(VLOOKUP($C167,#REF!,65, FALSE)="","Unknown",VLOOKUP($C167,#REF!,65, FALSE))</f>
        <v>#REF!</v>
      </c>
      <c r="K167" s="46" t="e">
        <f>IF(VLOOKUP($C167,#REF!,67, FALSE)="","-",VLOOKUP($C167,#REF!,67, FALSE))</f>
        <v>#REF!</v>
      </c>
      <c r="L167" s="53" t="s">
        <v>966</v>
      </c>
      <c r="M167" s="14"/>
      <c r="N167" s="136"/>
      <c r="O167" s="14"/>
      <c r="P167" s="14"/>
      <c r="Q167" s="14"/>
      <c r="R167" s="14"/>
      <c r="S167" s="14"/>
      <c r="T167" s="16"/>
      <c r="U167" s="24"/>
      <c r="V167" s="22"/>
      <c r="W167" s="20"/>
      <c r="X167" s="20"/>
      <c r="Y167" s="23"/>
      <c r="Z167" s="20"/>
    </row>
    <row r="168" spans="1:27" s="3" customFormat="1" ht="69" x14ac:dyDescent="0.3">
      <c r="A168" s="14" t="s">
        <v>20</v>
      </c>
      <c r="B168" s="45" t="e">
        <f>VLOOKUP($C168,#REF!,6, FALSE)</f>
        <v>#REF!</v>
      </c>
      <c r="C168" s="127" t="s">
        <v>154</v>
      </c>
      <c r="D168" s="45" t="e">
        <f>VLOOKUP($C168,#REF!,7, FALSE)</f>
        <v>#REF!</v>
      </c>
      <c r="E168" s="44" t="e">
        <f>VLOOKUP($C168,#REF!,9, FALSE)</f>
        <v>#REF!</v>
      </c>
      <c r="F168" s="45" t="e">
        <f>IF(VLOOKUP($C168,#REF!,10, FALSE)="","Unknown",VLOOKUP($C168,#REF!,10, FALSE))</f>
        <v>#REF!</v>
      </c>
      <c r="G168" s="45" t="e">
        <f>IF(VLOOKUP($C168,#REF!,17, FALSE)="","Unknown",VLOOKUP($C168,#REF!,17, FALSE))</f>
        <v>#REF!</v>
      </c>
      <c r="H168" s="44" t="e">
        <f>IF(VLOOKUP($C168,#REF!,31, FALSE)="","",VLOOKUP($C168,#REF!,31, FALSE))</f>
        <v>#REF!</v>
      </c>
      <c r="I168" s="131" t="e">
        <f>IF(VLOOKUP($C168,#REF!,32, FALSE)="",0,VLOOKUP($C168,#REF!,32, FALSE))</f>
        <v>#REF!</v>
      </c>
      <c r="J168" s="45" t="e">
        <f>IF(VLOOKUP($C168,#REF!,65, FALSE)="","Unknown",VLOOKUP($C168,#REF!,65, FALSE))</f>
        <v>#REF!</v>
      </c>
      <c r="K168" s="46" t="e">
        <f>IF(VLOOKUP($C168,#REF!,67, FALSE)="","-",VLOOKUP($C168,#REF!,67, FALSE))</f>
        <v>#REF!</v>
      </c>
      <c r="L168" s="53" t="s">
        <v>1555</v>
      </c>
      <c r="M168" s="14" t="s">
        <v>908</v>
      </c>
      <c r="N168" s="136" t="s">
        <v>714</v>
      </c>
      <c r="O168" s="14" t="s">
        <v>908</v>
      </c>
      <c r="P168" s="14" t="s">
        <v>908</v>
      </c>
      <c r="Q168" s="14"/>
      <c r="R168" s="14" t="s">
        <v>714</v>
      </c>
      <c r="S168" s="14"/>
      <c r="T168" s="16"/>
      <c r="U168" s="112" t="s">
        <v>1530</v>
      </c>
      <c r="V168" s="18" t="s">
        <v>524</v>
      </c>
      <c r="W168" s="20" t="s">
        <v>20</v>
      </c>
      <c r="X168" s="20" t="s">
        <v>20</v>
      </c>
      <c r="Y168" s="23">
        <v>44119</v>
      </c>
      <c r="Z168" s="20"/>
      <c r="AA168" s="39"/>
    </row>
    <row r="169" spans="1:27" s="3" customFormat="1" ht="138" x14ac:dyDescent="0.3">
      <c r="A169" s="37" t="s">
        <v>20</v>
      </c>
      <c r="B169" s="45" t="e">
        <f>VLOOKUP($C169,#REF!,6, FALSE)</f>
        <v>#REF!</v>
      </c>
      <c r="C169" s="20" t="s">
        <v>671</v>
      </c>
      <c r="D169" s="45" t="e">
        <f>VLOOKUP($C169,#REF!,7, FALSE)</f>
        <v>#REF!</v>
      </c>
      <c r="E169" s="44" t="e">
        <f>VLOOKUP($C169,#REF!,9, FALSE)</f>
        <v>#REF!</v>
      </c>
      <c r="F169" s="45" t="e">
        <f>IF(VLOOKUP($C169,#REF!,10, FALSE)="","Unknown",VLOOKUP($C169,#REF!,10, FALSE))</f>
        <v>#REF!</v>
      </c>
      <c r="G169" s="45" t="e">
        <f>IF(VLOOKUP($C169,#REF!,17, FALSE)="","Unknown",VLOOKUP($C169,#REF!,17, FALSE))</f>
        <v>#REF!</v>
      </c>
      <c r="H169" s="44" t="e">
        <f>IF(VLOOKUP($C169,#REF!,31, FALSE)="","",VLOOKUP($C169,#REF!,31, FALSE))</f>
        <v>#REF!</v>
      </c>
      <c r="I169" s="130" t="e">
        <f>IF(VLOOKUP($C169,#REF!,32, FALSE)="",0,VLOOKUP($C169,#REF!,32, FALSE))</f>
        <v>#REF!</v>
      </c>
      <c r="J169" s="45" t="e">
        <f>IF(VLOOKUP($C169,#REF!,65, FALSE)="","Unknown",VLOOKUP($C169,#REF!,65, FALSE))</f>
        <v>#REF!</v>
      </c>
      <c r="K169" s="46" t="e">
        <f>IF(VLOOKUP($C169,#REF!,67, FALSE)="","-",VLOOKUP($C169,#REF!,67, FALSE))</f>
        <v>#REF!</v>
      </c>
      <c r="L169" s="53" t="s">
        <v>856</v>
      </c>
      <c r="M169" s="14"/>
      <c r="N169" s="136" t="s">
        <v>714</v>
      </c>
      <c r="O169" s="14" t="s">
        <v>714</v>
      </c>
      <c r="P169" s="14" t="s">
        <v>714</v>
      </c>
      <c r="Q169" s="14" t="s">
        <v>714</v>
      </c>
      <c r="R169" s="14"/>
      <c r="S169" s="14"/>
      <c r="T169" s="16"/>
      <c r="U169" s="24" t="s">
        <v>672</v>
      </c>
      <c r="V169" s="18" t="s">
        <v>524</v>
      </c>
      <c r="W169" s="20" t="s">
        <v>20</v>
      </c>
      <c r="X169" s="20" t="s">
        <v>20</v>
      </c>
      <c r="Y169" s="23">
        <v>42460</v>
      </c>
      <c r="Z169" s="20"/>
    </row>
    <row r="170" spans="1:27" s="3" customFormat="1" ht="24" x14ac:dyDescent="0.3">
      <c r="A170" s="14" t="s">
        <v>20</v>
      </c>
      <c r="B170" s="45" t="e">
        <f>VLOOKUP($C170,#REF!,6, FALSE)</f>
        <v>#REF!</v>
      </c>
      <c r="C170" s="80" t="s">
        <v>409</v>
      </c>
      <c r="D170" s="45" t="e">
        <f>VLOOKUP($C170,#REF!,7, FALSE)</f>
        <v>#REF!</v>
      </c>
      <c r="E170" s="44" t="e">
        <f>VLOOKUP($C170,#REF!,9, FALSE)</f>
        <v>#REF!</v>
      </c>
      <c r="F170" s="45" t="e">
        <f>IF(VLOOKUP($C170,#REF!,10, FALSE)="","Unknown",VLOOKUP($C170,#REF!,10, FALSE))</f>
        <v>#REF!</v>
      </c>
      <c r="G170" s="45" t="e">
        <f>IF(VLOOKUP($C170,#REF!,17, FALSE)="","Unknown",VLOOKUP($C170,#REF!,17, FALSE))</f>
        <v>#REF!</v>
      </c>
      <c r="H170" s="44" t="e">
        <f>IF(VLOOKUP($C170,#REF!,31, FALSE)="","",VLOOKUP($C170,#REF!,31, FALSE))</f>
        <v>#REF!</v>
      </c>
      <c r="I170" s="130" t="e">
        <f>IF(VLOOKUP($C170,#REF!,32, FALSE)="",0,VLOOKUP($C170,#REF!,32, FALSE))</f>
        <v>#REF!</v>
      </c>
      <c r="J170" s="45" t="e">
        <f>IF(VLOOKUP($C170,#REF!,65, FALSE)="","Unknown",VLOOKUP($C170,#REF!,65, FALSE))</f>
        <v>#REF!</v>
      </c>
      <c r="K170" s="46" t="e">
        <f>IF(VLOOKUP($C170,#REF!,67, FALSE)="","-",VLOOKUP($C170,#REF!,67, FALSE))</f>
        <v>#REF!</v>
      </c>
      <c r="L170" s="111" t="s">
        <v>1277</v>
      </c>
      <c r="M170" s="42"/>
      <c r="N170" s="135"/>
      <c r="O170" s="42"/>
      <c r="P170" s="88"/>
      <c r="Q170" s="88"/>
      <c r="R170" s="88"/>
      <c r="S170" s="88"/>
      <c r="T170" s="92" t="s">
        <v>908</v>
      </c>
      <c r="U170" s="43" t="s">
        <v>1276</v>
      </c>
      <c r="V170" s="18" t="s">
        <v>524</v>
      </c>
      <c r="W170" s="88" t="s">
        <v>20</v>
      </c>
      <c r="X170" s="88" t="s">
        <v>20</v>
      </c>
      <c r="Y170" s="101">
        <v>43720</v>
      </c>
      <c r="Z170" s="88"/>
      <c r="AA170" s="51" t="s">
        <v>895</v>
      </c>
    </row>
    <row r="171" spans="1:27" s="3" customFormat="1" ht="27.6" x14ac:dyDescent="0.3">
      <c r="A171" s="14" t="s">
        <v>20</v>
      </c>
      <c r="B171" s="45" t="e">
        <f>VLOOKUP($C171,#REF!,6, FALSE)</f>
        <v>#REF!</v>
      </c>
      <c r="C171" s="20" t="s">
        <v>211</v>
      </c>
      <c r="D171" s="45" t="e">
        <f>VLOOKUP($C171,#REF!,7, FALSE)</f>
        <v>#REF!</v>
      </c>
      <c r="E171" s="44" t="e">
        <f>VLOOKUP($C171,#REF!,9, FALSE)</f>
        <v>#REF!</v>
      </c>
      <c r="F171" s="45" t="e">
        <f>IF(VLOOKUP($C171,#REF!,10, FALSE)="","Unknown",VLOOKUP($C171,#REF!,10, FALSE))</f>
        <v>#REF!</v>
      </c>
      <c r="G171" s="45" t="e">
        <f>IF(VLOOKUP($C171,#REF!,17, FALSE)="","Unknown",VLOOKUP($C171,#REF!,17, FALSE))</f>
        <v>#REF!</v>
      </c>
      <c r="H171" s="44" t="e">
        <f>IF(VLOOKUP($C171,#REF!,31, FALSE)="","",VLOOKUP($C171,#REF!,31, FALSE))</f>
        <v>#REF!</v>
      </c>
      <c r="I171" s="130" t="e">
        <f>IF(VLOOKUP($C171,#REF!,32, FALSE)="",0,VLOOKUP($C171,#REF!,32, FALSE))</f>
        <v>#REF!</v>
      </c>
      <c r="J171" s="45" t="e">
        <f>IF(VLOOKUP($C171,#REF!,65, FALSE)="","Unknown",VLOOKUP($C171,#REF!,65, FALSE))</f>
        <v>#REF!</v>
      </c>
      <c r="K171" s="46" t="e">
        <f>IF(VLOOKUP($C171,#REF!,67, FALSE)="","-",VLOOKUP($C171,#REF!,67, FALSE))</f>
        <v>#REF!</v>
      </c>
      <c r="L171" s="53" t="s">
        <v>1056</v>
      </c>
      <c r="M171" s="14" t="s">
        <v>908</v>
      </c>
      <c r="N171" s="136"/>
      <c r="O171" s="14"/>
      <c r="P171" s="14"/>
      <c r="Q171" s="14"/>
      <c r="R171" s="14"/>
      <c r="S171" s="14"/>
      <c r="T171" s="16"/>
      <c r="U171" s="20" t="s">
        <v>1013</v>
      </c>
      <c r="V171" s="18" t="s">
        <v>524</v>
      </c>
      <c r="W171" s="20" t="s">
        <v>20</v>
      </c>
      <c r="X171" s="20" t="s">
        <v>20</v>
      </c>
      <c r="Y171" s="23">
        <v>43008</v>
      </c>
      <c r="Z171" s="20"/>
      <c r="AA171" s="39"/>
    </row>
    <row r="172" spans="1:27" s="3" customFormat="1" ht="27.6" x14ac:dyDescent="0.3">
      <c r="A172" s="37" t="s">
        <v>20</v>
      </c>
      <c r="B172" s="45" t="e">
        <f>VLOOKUP($C172,#REF!,6, FALSE)</f>
        <v>#REF!</v>
      </c>
      <c r="C172" s="13" t="s">
        <v>134</v>
      </c>
      <c r="D172" s="45" t="e">
        <f>VLOOKUP($C172,#REF!,7, FALSE)</f>
        <v>#REF!</v>
      </c>
      <c r="E172" s="44" t="e">
        <f>VLOOKUP($C172,#REF!,9, FALSE)</f>
        <v>#REF!</v>
      </c>
      <c r="F172" s="45" t="e">
        <f>IF(VLOOKUP($C172,#REF!,10, FALSE)="","Unknown",VLOOKUP($C172,#REF!,10, FALSE))</f>
        <v>#REF!</v>
      </c>
      <c r="G172" s="45" t="e">
        <f>IF(VLOOKUP($C172,#REF!,17, FALSE)="","Unknown",VLOOKUP($C172,#REF!,17, FALSE))</f>
        <v>#REF!</v>
      </c>
      <c r="H172" s="44" t="e">
        <f>IF(VLOOKUP($C172,#REF!,31, FALSE)="","",VLOOKUP($C172,#REF!,31, FALSE))</f>
        <v>#REF!</v>
      </c>
      <c r="I172" s="130" t="e">
        <f>IF(VLOOKUP($C172,#REF!,32, FALSE)="",0,VLOOKUP($C172,#REF!,32, FALSE))</f>
        <v>#REF!</v>
      </c>
      <c r="J172" s="45" t="e">
        <f>IF(VLOOKUP($C172,#REF!,65, FALSE)="","Unknown",VLOOKUP($C172,#REF!,65, FALSE))</f>
        <v>#REF!</v>
      </c>
      <c r="K172" s="46" t="e">
        <f>IF(VLOOKUP($C172,#REF!,67, FALSE)="","-",VLOOKUP($C172,#REF!,67, FALSE))</f>
        <v>#REF!</v>
      </c>
      <c r="L172" s="54" t="s">
        <v>762</v>
      </c>
      <c r="M172" s="14"/>
      <c r="N172" s="135" t="s">
        <v>714</v>
      </c>
      <c r="O172" s="14" t="s">
        <v>714</v>
      </c>
      <c r="P172" s="14"/>
      <c r="Q172" s="14"/>
      <c r="R172" s="14"/>
      <c r="S172" s="14"/>
      <c r="T172" s="16"/>
      <c r="U172" s="24" t="s">
        <v>627</v>
      </c>
      <c r="V172" s="22" t="s">
        <v>526</v>
      </c>
      <c r="W172" s="20" t="s">
        <v>20</v>
      </c>
      <c r="X172" s="20" t="s">
        <v>20</v>
      </c>
      <c r="Y172" s="19">
        <v>42435</v>
      </c>
      <c r="Z172" s="20"/>
    </row>
    <row r="173" spans="1:27" s="3" customFormat="1" ht="110.4" x14ac:dyDescent="0.3">
      <c r="A173" s="14" t="s">
        <v>1440</v>
      </c>
      <c r="B173" s="45" t="e">
        <f>VLOOKUP($C173,#REF!,6, FALSE)</f>
        <v>#REF!</v>
      </c>
      <c r="C173" s="125" t="s">
        <v>896</v>
      </c>
      <c r="D173" s="45" t="e">
        <f>VLOOKUP($C173,#REF!,7, FALSE)</f>
        <v>#REF!</v>
      </c>
      <c r="E173" s="44" t="e">
        <f>VLOOKUP($C173,#REF!,9, FALSE)</f>
        <v>#REF!</v>
      </c>
      <c r="F173" s="45" t="e">
        <f>IF(VLOOKUP($C173,#REF!,10, FALSE)="","Unknown",VLOOKUP($C173,#REF!,10, FALSE))</f>
        <v>#REF!</v>
      </c>
      <c r="G173" s="45" t="e">
        <f>IF(VLOOKUP($C173,#REF!,17, FALSE)="","Unknown",VLOOKUP($C173,#REF!,17, FALSE))</f>
        <v>#REF!</v>
      </c>
      <c r="H173" s="44" t="e">
        <f>IF(VLOOKUP($C173,#REF!,31, FALSE)="","",VLOOKUP($C173,#REF!,31, FALSE))</f>
        <v>#REF!</v>
      </c>
      <c r="I173" s="130" t="e">
        <f>IF(VLOOKUP($C173,#REF!,32, FALSE)="",0,VLOOKUP($C173,#REF!,32, FALSE))</f>
        <v>#REF!</v>
      </c>
      <c r="J173" s="45" t="e">
        <f>IF(VLOOKUP($C173,#REF!,65, FALSE)="","Unknown",VLOOKUP($C173,#REF!,65, FALSE))</f>
        <v>#REF!</v>
      </c>
      <c r="K173" s="46" t="e">
        <f>IF(VLOOKUP($C173,#REF!,67, FALSE)="","-",VLOOKUP($C173,#REF!,67, FALSE))</f>
        <v>#REF!</v>
      </c>
      <c r="L173" s="53" t="s">
        <v>1557</v>
      </c>
      <c r="M173" s="14"/>
      <c r="N173" s="135" t="s">
        <v>714</v>
      </c>
      <c r="O173" s="14" t="s">
        <v>714</v>
      </c>
      <c r="P173" s="14"/>
      <c r="Q173" s="14"/>
      <c r="R173" s="14" t="s">
        <v>714</v>
      </c>
      <c r="S173" s="14"/>
      <c r="T173" s="16"/>
      <c r="U173" s="35" t="s">
        <v>1531</v>
      </c>
      <c r="V173" s="22" t="s">
        <v>1524</v>
      </c>
      <c r="W173" s="20" t="s">
        <v>20</v>
      </c>
      <c r="X173" s="20" t="s">
        <v>20</v>
      </c>
      <c r="Y173" s="23">
        <v>44119</v>
      </c>
      <c r="Z173" s="20" t="s">
        <v>1725</v>
      </c>
      <c r="AA173" s="39"/>
    </row>
    <row r="174" spans="1:27" s="3" customFormat="1" ht="110.4" x14ac:dyDescent="0.3">
      <c r="A174" s="37" t="s">
        <v>1440</v>
      </c>
      <c r="B174" s="45" t="e">
        <f>VLOOKUP($C174,#REF!,6, FALSE)</f>
        <v>#REF!</v>
      </c>
      <c r="C174" s="20" t="s">
        <v>687</v>
      </c>
      <c r="D174" s="45" t="e">
        <f>VLOOKUP($C174,#REF!,7, FALSE)</f>
        <v>#REF!</v>
      </c>
      <c r="E174" s="44" t="e">
        <f>VLOOKUP($C174,#REF!,9, FALSE)</f>
        <v>#REF!</v>
      </c>
      <c r="F174" s="45" t="e">
        <f>IF(VLOOKUP($C174,#REF!,10, FALSE)="","Unknown",VLOOKUP($C174,#REF!,10, FALSE))</f>
        <v>#REF!</v>
      </c>
      <c r="G174" s="45" t="e">
        <f>IF(VLOOKUP($C174,#REF!,17, FALSE)="","Unknown",VLOOKUP($C174,#REF!,17, FALSE))</f>
        <v>#REF!</v>
      </c>
      <c r="H174" s="44" t="e">
        <f>IF(VLOOKUP($C174,#REF!,31, FALSE)="","",VLOOKUP($C174,#REF!,31, FALSE))</f>
        <v>#REF!</v>
      </c>
      <c r="I174" s="130" t="e">
        <f>IF(VLOOKUP($C174,#REF!,32, FALSE)="",0,VLOOKUP($C174,#REF!,32, FALSE))</f>
        <v>#REF!</v>
      </c>
      <c r="J174" s="45" t="e">
        <f>IF(VLOOKUP($C174,#REF!,65, FALSE)="","Unknown",VLOOKUP($C174,#REF!,65, FALSE))</f>
        <v>#REF!</v>
      </c>
      <c r="K174" s="46" t="e">
        <f>IF(VLOOKUP($C174,#REF!,67, FALSE)="","-",VLOOKUP($C174,#REF!,67, FALSE))</f>
        <v>#REF!</v>
      </c>
      <c r="L174" s="53" t="s">
        <v>1533</v>
      </c>
      <c r="M174" s="14" t="s">
        <v>714</v>
      </c>
      <c r="N174" s="136"/>
      <c r="O174" s="14"/>
      <c r="P174" s="14"/>
      <c r="Q174" s="14"/>
      <c r="R174" s="14" t="s">
        <v>714</v>
      </c>
      <c r="S174" s="14"/>
      <c r="T174" s="16"/>
      <c r="U174" s="35" t="s">
        <v>1532</v>
      </c>
      <c r="V174" s="18" t="s">
        <v>524</v>
      </c>
      <c r="W174" s="20" t="s">
        <v>20</v>
      </c>
      <c r="X174" s="20" t="s">
        <v>20</v>
      </c>
      <c r="Y174" s="23">
        <v>44119</v>
      </c>
      <c r="Z174" s="20"/>
    </row>
    <row r="175" spans="1:27" s="3" customFormat="1" ht="41.4" x14ac:dyDescent="0.3">
      <c r="A175" s="14" t="s">
        <v>20</v>
      </c>
      <c r="B175" s="45" t="e">
        <f>VLOOKUP($C175,#REF!,6, FALSE)</f>
        <v>#REF!</v>
      </c>
      <c r="C175" s="20" t="s">
        <v>863</v>
      </c>
      <c r="D175" s="45" t="e">
        <f>VLOOKUP($C175,#REF!,7, FALSE)</f>
        <v>#REF!</v>
      </c>
      <c r="E175" s="44" t="e">
        <f>VLOOKUP($C175,#REF!,9, FALSE)</f>
        <v>#REF!</v>
      </c>
      <c r="F175" s="45" t="e">
        <f>IF(VLOOKUP($C175,#REF!,10, FALSE)="","Unknown",VLOOKUP($C175,#REF!,10, FALSE))</f>
        <v>#REF!</v>
      </c>
      <c r="G175" s="45" t="e">
        <f>IF(VLOOKUP($C175,#REF!,17, FALSE)="","Unknown",VLOOKUP($C175,#REF!,17, FALSE))</f>
        <v>#REF!</v>
      </c>
      <c r="H175" s="44" t="e">
        <f>IF(VLOOKUP($C175,#REF!,31, FALSE)="","",VLOOKUP($C175,#REF!,31, FALSE))</f>
        <v>#REF!</v>
      </c>
      <c r="I175" s="130" t="e">
        <f>IF(VLOOKUP($C175,#REF!,32, FALSE)="",0,VLOOKUP($C175,#REF!,32, FALSE))</f>
        <v>#REF!</v>
      </c>
      <c r="J175" s="45" t="e">
        <f>IF(VLOOKUP($C175,#REF!,65, FALSE)="","Unknown",VLOOKUP($C175,#REF!,65, FALSE))</f>
        <v>#REF!</v>
      </c>
      <c r="K175" s="46" t="e">
        <f>IF(VLOOKUP($C175,#REF!,67, FALSE)="","-",VLOOKUP($C175,#REF!,67, FALSE))</f>
        <v>#REF!</v>
      </c>
      <c r="L175" s="53" t="s">
        <v>1588</v>
      </c>
      <c r="M175" s="14"/>
      <c r="N175" s="136" t="s">
        <v>714</v>
      </c>
      <c r="O175" s="14" t="s">
        <v>908</v>
      </c>
      <c r="P175" s="14" t="s">
        <v>908</v>
      </c>
      <c r="Q175" s="14"/>
      <c r="R175" s="14"/>
      <c r="S175" s="14"/>
      <c r="T175" s="16"/>
      <c r="U175" s="20" t="s">
        <v>1060</v>
      </c>
      <c r="V175" s="22" t="s">
        <v>523</v>
      </c>
      <c r="W175" s="20" t="s">
        <v>20</v>
      </c>
      <c r="X175" s="20" t="s">
        <v>20</v>
      </c>
      <c r="Y175" s="23">
        <v>43069</v>
      </c>
      <c r="Z175" s="20"/>
      <c r="AA175" s="39"/>
    </row>
    <row r="176" spans="1:27" s="3" customFormat="1" ht="58.2" x14ac:dyDescent="0.3">
      <c r="A176" s="14" t="s">
        <v>20</v>
      </c>
      <c r="B176" s="45" t="e">
        <f>VLOOKUP($C176,#REF!,6, FALSE)</f>
        <v>#REF!</v>
      </c>
      <c r="C176" s="80" t="s">
        <v>1238</v>
      </c>
      <c r="D176" s="45" t="e">
        <f>VLOOKUP($C176,#REF!,7, FALSE)</f>
        <v>#REF!</v>
      </c>
      <c r="E176" s="44" t="e">
        <f>VLOOKUP($C176,#REF!,9, FALSE)</f>
        <v>#REF!</v>
      </c>
      <c r="F176" s="45" t="e">
        <f>IF(VLOOKUP($C176,#REF!,10, FALSE)="","Unknown",VLOOKUP($C176,#REF!,10, FALSE))</f>
        <v>#REF!</v>
      </c>
      <c r="G176" s="45" t="e">
        <f>IF(VLOOKUP($C176,#REF!,17, FALSE)="","Unknown",VLOOKUP($C176,#REF!,17, FALSE))</f>
        <v>#REF!</v>
      </c>
      <c r="H176" s="44" t="e">
        <f>IF(VLOOKUP($C176,#REF!,31, FALSE)="","",VLOOKUP($C176,#REF!,31, FALSE))</f>
        <v>#REF!</v>
      </c>
      <c r="I176" s="130" t="e">
        <f>IF(VLOOKUP($C176,#REF!,32, FALSE)="",0,VLOOKUP($C176,#REF!,32, FALSE))</f>
        <v>#REF!</v>
      </c>
      <c r="J176" s="45" t="e">
        <f>IF(VLOOKUP($C176,#REF!,65, FALSE)="","Unknown",VLOOKUP($C176,#REF!,65, FALSE))</f>
        <v>#REF!</v>
      </c>
      <c r="K176" s="46" t="e">
        <f>IF(VLOOKUP($C176,#REF!,67, FALSE)="","-",VLOOKUP($C176,#REF!,67, FALSE))</f>
        <v>#REF!</v>
      </c>
      <c r="L176" s="111" t="s">
        <v>1279</v>
      </c>
      <c r="M176" s="42"/>
      <c r="N176" s="135"/>
      <c r="O176" s="42"/>
      <c r="P176" s="88"/>
      <c r="Q176" s="88"/>
      <c r="R176" s="88"/>
      <c r="S176" s="88"/>
      <c r="T176" s="92" t="s">
        <v>908</v>
      </c>
      <c r="U176" s="94" t="s">
        <v>1278</v>
      </c>
      <c r="V176" s="18" t="s">
        <v>524</v>
      </c>
      <c r="W176" s="88" t="s">
        <v>20</v>
      </c>
      <c r="X176" s="88" t="s">
        <v>20</v>
      </c>
      <c r="Y176" s="101">
        <v>43720</v>
      </c>
      <c r="Z176" s="88"/>
      <c r="AA176" s="51" t="s">
        <v>895</v>
      </c>
    </row>
    <row r="177" spans="1:27" s="117" customFormat="1" ht="41.4" x14ac:dyDescent="0.3">
      <c r="A177" s="14" t="s">
        <v>1440</v>
      </c>
      <c r="B177" s="45" t="e">
        <f>VLOOKUP($C177,#REF!,6, FALSE)</f>
        <v>#REF!</v>
      </c>
      <c r="C177" s="125" t="s">
        <v>878</v>
      </c>
      <c r="D177" s="45" t="e">
        <f>VLOOKUP($C177,#REF!,7, FALSE)</f>
        <v>#REF!</v>
      </c>
      <c r="E177" s="44" t="e">
        <f>VLOOKUP($C177,#REF!,9, FALSE)</f>
        <v>#REF!</v>
      </c>
      <c r="F177" s="45" t="e">
        <f>IF(VLOOKUP($C177,#REF!,10, FALSE)="","Unknown",VLOOKUP($C177,#REF!,10, FALSE))</f>
        <v>#REF!</v>
      </c>
      <c r="G177" s="45" t="e">
        <f>IF(VLOOKUP($C177,#REF!,17, FALSE)="","Unknown",VLOOKUP($C177,#REF!,17, FALSE))</f>
        <v>#REF!</v>
      </c>
      <c r="H177" s="44" t="e">
        <f>IF(VLOOKUP($C177,#REF!,31, FALSE)="","",VLOOKUP($C177,#REF!,31, FALSE))</f>
        <v>#REF!</v>
      </c>
      <c r="I177" s="130" t="e">
        <f>IF(VLOOKUP($C177,#REF!,32, FALSE)="",0,VLOOKUP($C177,#REF!,32, FALSE))</f>
        <v>#REF!</v>
      </c>
      <c r="J177" s="45" t="e">
        <f>IF(VLOOKUP($C177,#REF!,65, FALSE)="","Unknown",VLOOKUP($C177,#REF!,65, FALSE))</f>
        <v>#REF!</v>
      </c>
      <c r="K177" s="46" t="e">
        <f>IF(VLOOKUP($C177,#REF!,67, FALSE)="","-",VLOOKUP($C177,#REF!,67, FALSE))</f>
        <v>#REF!</v>
      </c>
      <c r="L177" s="53" t="s">
        <v>1637</v>
      </c>
      <c r="M177" s="14" t="s">
        <v>714</v>
      </c>
      <c r="N177" s="136"/>
      <c r="O177" s="14"/>
      <c r="P177" s="14"/>
      <c r="Q177" s="14"/>
      <c r="R177" s="14"/>
      <c r="S177" s="14"/>
      <c r="T177" s="16"/>
      <c r="U177" s="35" t="s">
        <v>1534</v>
      </c>
      <c r="V177" s="22" t="s">
        <v>1524</v>
      </c>
      <c r="W177" s="20" t="s">
        <v>20</v>
      </c>
      <c r="X177" s="20" t="s">
        <v>20</v>
      </c>
      <c r="Y177" s="23">
        <v>44119</v>
      </c>
      <c r="Z177" s="20"/>
    </row>
    <row r="178" spans="1:27" s="90" customFormat="1" ht="41.4" x14ac:dyDescent="0.3">
      <c r="A178" s="37" t="s">
        <v>20</v>
      </c>
      <c r="B178" s="45" t="e">
        <f>VLOOKUP($C178,#REF!,6, FALSE)</f>
        <v>#REF!</v>
      </c>
      <c r="C178" s="27" t="s">
        <v>221</v>
      </c>
      <c r="D178" s="45" t="e">
        <f>VLOOKUP($C178,#REF!,7, FALSE)</f>
        <v>#REF!</v>
      </c>
      <c r="E178" s="44" t="e">
        <f>VLOOKUP($C178,#REF!,9, FALSE)</f>
        <v>#REF!</v>
      </c>
      <c r="F178" s="45" t="e">
        <f>IF(VLOOKUP($C178,#REF!,10, FALSE)="","Unknown",VLOOKUP($C178,#REF!,10, FALSE))</f>
        <v>#REF!</v>
      </c>
      <c r="G178" s="45" t="e">
        <f>IF(VLOOKUP($C178,#REF!,17, FALSE)="","Unknown",VLOOKUP($C178,#REF!,17, FALSE))</f>
        <v>#REF!</v>
      </c>
      <c r="H178" s="44" t="e">
        <f>IF(VLOOKUP($C178,#REF!,31, FALSE)="","",VLOOKUP($C178,#REF!,31, FALSE))</f>
        <v>#REF!</v>
      </c>
      <c r="I178" s="130" t="e">
        <f>IF(VLOOKUP($C178,#REF!,32, FALSE)="",0,VLOOKUP($C178,#REF!,32, FALSE))</f>
        <v>#REF!</v>
      </c>
      <c r="J178" s="45" t="e">
        <f>IF(VLOOKUP($C178,#REF!,65, FALSE)="","Unknown",VLOOKUP($C178,#REF!,65, FALSE))</f>
        <v>#REF!</v>
      </c>
      <c r="K178" s="46" t="e">
        <f>IF(VLOOKUP($C178,#REF!,67, FALSE)="","-",VLOOKUP($C178,#REF!,67, FALSE))</f>
        <v>#REF!</v>
      </c>
      <c r="L178" s="54" t="s">
        <v>626</v>
      </c>
      <c r="M178" s="14"/>
      <c r="N178" s="136"/>
      <c r="O178" s="14"/>
      <c r="P178" s="14"/>
      <c r="Q178" s="14"/>
      <c r="R178" s="14"/>
      <c r="S178" s="14"/>
      <c r="T178" s="16" t="s">
        <v>714</v>
      </c>
      <c r="U178" s="26" t="s">
        <v>761</v>
      </c>
      <c r="V178" s="22" t="s">
        <v>525</v>
      </c>
      <c r="W178" s="20" t="s">
        <v>20</v>
      </c>
      <c r="X178" s="20" t="s">
        <v>20</v>
      </c>
      <c r="Y178" s="19">
        <v>42435</v>
      </c>
      <c r="Z178" s="20"/>
      <c r="AA178" s="3"/>
    </row>
    <row r="179" spans="1:27" s="90" customFormat="1" ht="96.6" x14ac:dyDescent="0.3">
      <c r="A179" s="37" t="s">
        <v>20</v>
      </c>
      <c r="B179" s="45" t="e">
        <f>VLOOKUP($C179,#REF!,6, FALSE)</f>
        <v>#REF!</v>
      </c>
      <c r="C179" s="171" t="s">
        <v>356</v>
      </c>
      <c r="D179" s="45" t="e">
        <f>VLOOKUP($C179,#REF!,7, FALSE)</f>
        <v>#REF!</v>
      </c>
      <c r="E179" s="44" t="e">
        <f>VLOOKUP($C179,#REF!,9, FALSE)</f>
        <v>#REF!</v>
      </c>
      <c r="F179" s="45" t="e">
        <f>IF(VLOOKUP($C179,#REF!,10, FALSE)="","Unknown",VLOOKUP($C179,#REF!,10, FALSE))</f>
        <v>#REF!</v>
      </c>
      <c r="G179" s="45" t="e">
        <f>IF(VLOOKUP($C179,#REF!,17, FALSE)="","Unknown",VLOOKUP($C179,#REF!,17, FALSE))</f>
        <v>#REF!</v>
      </c>
      <c r="H179" s="44" t="e">
        <f>IF(VLOOKUP($C179,#REF!,31, FALSE)="","",VLOOKUP($C179,#REF!,31, FALSE))</f>
        <v>#REF!</v>
      </c>
      <c r="I179" s="130" t="e">
        <f>IF(VLOOKUP($C179,#REF!,32, FALSE)="",0,VLOOKUP($C179,#REF!,32, FALSE))</f>
        <v>#REF!</v>
      </c>
      <c r="J179" s="45" t="e">
        <f>IF(VLOOKUP($C179,#REF!,65, FALSE)="","Unknown",VLOOKUP($C179,#REF!,65, FALSE))</f>
        <v>#REF!</v>
      </c>
      <c r="K179" s="46" t="e">
        <f>IF(VLOOKUP($C179,#REF!,67, FALSE)="","-",VLOOKUP($C179,#REF!,67, FALSE))</f>
        <v>#REF!</v>
      </c>
      <c r="L179" s="54" t="s">
        <v>814</v>
      </c>
      <c r="M179" s="14" t="s">
        <v>714</v>
      </c>
      <c r="N179" s="136" t="s">
        <v>714</v>
      </c>
      <c r="O179" s="14" t="s">
        <v>714</v>
      </c>
      <c r="P179" s="14" t="s">
        <v>714</v>
      </c>
      <c r="Q179" s="14"/>
      <c r="R179" s="14"/>
      <c r="S179" s="14"/>
      <c r="T179" s="16"/>
      <c r="U179" s="24" t="s">
        <v>1565</v>
      </c>
      <c r="V179" s="22" t="s">
        <v>1524</v>
      </c>
      <c r="W179" s="20" t="s">
        <v>20</v>
      </c>
      <c r="X179" s="20" t="s">
        <v>20</v>
      </c>
      <c r="Y179" s="19">
        <v>42436</v>
      </c>
      <c r="Z179" s="20" t="s">
        <v>637</v>
      </c>
      <c r="AA179" s="3"/>
    </row>
    <row r="180" spans="1:27" s="90" customFormat="1" ht="36" x14ac:dyDescent="0.3">
      <c r="A180" s="37" t="s">
        <v>20</v>
      </c>
      <c r="B180" s="45" t="e">
        <f>VLOOKUP($C180,#REF!,6, FALSE)</f>
        <v>#REF!</v>
      </c>
      <c r="C180" s="13" t="s">
        <v>402</v>
      </c>
      <c r="D180" s="45" t="e">
        <f>VLOOKUP($C180,#REF!,7, FALSE)</f>
        <v>#REF!</v>
      </c>
      <c r="E180" s="44" t="e">
        <f>VLOOKUP($C180,#REF!,9, FALSE)</f>
        <v>#REF!</v>
      </c>
      <c r="F180" s="45" t="e">
        <f>IF(VLOOKUP($C180,#REF!,10, FALSE)="","Unknown",VLOOKUP($C180,#REF!,10, FALSE))</f>
        <v>#REF!</v>
      </c>
      <c r="G180" s="45" t="e">
        <f>IF(VLOOKUP($C180,#REF!,17, FALSE)="","Unknown",VLOOKUP($C180,#REF!,17, FALSE))</f>
        <v>#REF!</v>
      </c>
      <c r="H180" s="44" t="e">
        <f>IF(VLOOKUP($C180,#REF!,31, FALSE)="","",VLOOKUP($C180,#REF!,31, FALSE))</f>
        <v>#REF!</v>
      </c>
      <c r="I180" s="130" t="e">
        <f>IF(VLOOKUP($C180,#REF!,32, FALSE)="",0,VLOOKUP($C180,#REF!,32, FALSE))</f>
        <v>#REF!</v>
      </c>
      <c r="J180" s="45" t="e">
        <f>IF(VLOOKUP($C180,#REF!,65, FALSE)="","Unknown",VLOOKUP($C180,#REF!,65, FALSE))</f>
        <v>#REF!</v>
      </c>
      <c r="K180" s="46" t="e">
        <f>IF(VLOOKUP($C180,#REF!,67, FALSE)="","-",VLOOKUP($C180,#REF!,67, FALSE))</f>
        <v>#REF!</v>
      </c>
      <c r="L180" s="13" t="s">
        <v>781</v>
      </c>
      <c r="M180" s="14" t="s">
        <v>714</v>
      </c>
      <c r="N180" s="136"/>
      <c r="O180" s="14"/>
      <c r="P180" s="14"/>
      <c r="Q180" s="14"/>
      <c r="R180" s="14"/>
      <c r="S180" s="14"/>
      <c r="T180" s="16" t="s">
        <v>714</v>
      </c>
      <c r="U180" s="17" t="s">
        <v>483</v>
      </c>
      <c r="V180" s="22" t="s">
        <v>526</v>
      </c>
      <c r="W180" s="15" t="s">
        <v>20</v>
      </c>
      <c r="X180" s="15" t="s">
        <v>20</v>
      </c>
      <c r="Y180" s="19">
        <v>42423</v>
      </c>
      <c r="Z180" s="15"/>
      <c r="AA180" s="3"/>
    </row>
    <row r="181" spans="1:27" s="39" customFormat="1" ht="55.2" x14ac:dyDescent="0.3">
      <c r="A181" s="14" t="s">
        <v>20</v>
      </c>
      <c r="B181" s="45" t="e">
        <f>VLOOKUP($C181,#REF!,6, FALSE)</f>
        <v>#REF!</v>
      </c>
      <c r="C181" s="20" t="s">
        <v>407</v>
      </c>
      <c r="D181" s="45" t="e">
        <f>VLOOKUP($C181,#REF!,7, FALSE)</f>
        <v>#REF!</v>
      </c>
      <c r="E181" s="44" t="e">
        <f>VLOOKUP($C181,#REF!,9, FALSE)</f>
        <v>#REF!</v>
      </c>
      <c r="F181" s="45" t="e">
        <f>IF(VLOOKUP($C181,#REF!,10, FALSE)="","Unknown",VLOOKUP($C181,#REF!,10, FALSE))</f>
        <v>#REF!</v>
      </c>
      <c r="G181" s="45" t="e">
        <f>IF(VLOOKUP($C181,#REF!,17, FALSE)="","Unknown",VLOOKUP($C181,#REF!,17, FALSE))</f>
        <v>#REF!</v>
      </c>
      <c r="H181" s="44" t="e">
        <f>IF(VLOOKUP($C181,#REF!,31, FALSE)="","",VLOOKUP($C181,#REF!,31, FALSE))</f>
        <v>#REF!</v>
      </c>
      <c r="I181" s="130" t="e">
        <f>IF(VLOOKUP($C181,#REF!,32, FALSE)="",0,VLOOKUP($C181,#REF!,32, FALSE))</f>
        <v>#REF!</v>
      </c>
      <c r="J181" s="45" t="e">
        <f>IF(VLOOKUP($C181,#REF!,65, FALSE)="","Unknown",VLOOKUP($C181,#REF!,65, FALSE))</f>
        <v>#REF!</v>
      </c>
      <c r="K181" s="46" t="e">
        <f>IF(VLOOKUP($C181,#REF!,67, FALSE)="","-",VLOOKUP($C181,#REF!,67, FALSE))</f>
        <v>#REF!</v>
      </c>
      <c r="L181" s="53" t="s">
        <v>1619</v>
      </c>
      <c r="M181" s="14" t="s">
        <v>908</v>
      </c>
      <c r="N181" s="136" t="s">
        <v>714</v>
      </c>
      <c r="O181" s="14" t="s">
        <v>908</v>
      </c>
      <c r="P181" s="14" t="s">
        <v>908</v>
      </c>
      <c r="Q181" s="14"/>
      <c r="R181" s="14"/>
      <c r="S181" s="14"/>
      <c r="T181" s="16"/>
      <c r="U181" s="78" t="s">
        <v>1108</v>
      </c>
      <c r="V181" s="18" t="s">
        <v>524</v>
      </c>
      <c r="W181" s="20" t="s">
        <v>20</v>
      </c>
      <c r="X181" s="20" t="s">
        <v>20</v>
      </c>
      <c r="Y181" s="23">
        <v>43251</v>
      </c>
      <c r="Z181" s="20" t="s">
        <v>1109</v>
      </c>
    </row>
    <row r="182" spans="1:27" s="39" customFormat="1" ht="110.4" x14ac:dyDescent="0.3">
      <c r="A182" s="37" t="s">
        <v>20</v>
      </c>
      <c r="B182" s="45" t="e">
        <f>VLOOKUP($C182,#REF!,6, FALSE)</f>
        <v>#REF!</v>
      </c>
      <c r="C182" s="81" t="s">
        <v>44</v>
      </c>
      <c r="D182" s="45" t="e">
        <f>VLOOKUP($C182,#REF!,7, FALSE)</f>
        <v>#REF!</v>
      </c>
      <c r="E182" s="44" t="e">
        <f>VLOOKUP($C182,#REF!,9, FALSE)</f>
        <v>#REF!</v>
      </c>
      <c r="F182" s="45" t="e">
        <f>IF(VLOOKUP($C182,#REF!,10, FALSE)="","Unknown",VLOOKUP($C182,#REF!,10, FALSE))</f>
        <v>#REF!</v>
      </c>
      <c r="G182" s="45" t="e">
        <f>IF(VLOOKUP($C182,#REF!,17, FALSE)="","Unknown",VLOOKUP($C182,#REF!,17, FALSE))</f>
        <v>#REF!</v>
      </c>
      <c r="H182" s="44" t="e">
        <f>IF(VLOOKUP($C182,#REF!,31, FALSE)="","",VLOOKUP($C182,#REF!,31, FALSE))</f>
        <v>#REF!</v>
      </c>
      <c r="I182" s="130" t="e">
        <f>IF(VLOOKUP($C182,#REF!,32, FALSE)="",0,VLOOKUP($C182,#REF!,32, FALSE))</f>
        <v>#REF!</v>
      </c>
      <c r="J182" s="45" t="e">
        <f>IF(VLOOKUP($C182,#REF!,65, FALSE)="","Unknown",VLOOKUP($C182,#REF!,65, FALSE))</f>
        <v>#REF!</v>
      </c>
      <c r="K182" s="46" t="e">
        <f>IF(VLOOKUP($C182,#REF!,67, FALSE)="","-",VLOOKUP($C182,#REF!,67, FALSE))</f>
        <v>#REF!</v>
      </c>
      <c r="L182" s="13" t="s">
        <v>1638</v>
      </c>
      <c r="M182" s="14" t="s">
        <v>714</v>
      </c>
      <c r="N182" s="136" t="s">
        <v>714</v>
      </c>
      <c r="O182" s="14"/>
      <c r="P182" s="14"/>
      <c r="Q182" s="14" t="s">
        <v>714</v>
      </c>
      <c r="R182" s="14"/>
      <c r="S182" s="14"/>
      <c r="T182" s="16"/>
      <c r="U182" s="17" t="s">
        <v>809</v>
      </c>
      <c r="V182" s="18" t="s">
        <v>567</v>
      </c>
      <c r="W182" s="15" t="s">
        <v>20</v>
      </c>
      <c r="X182" s="15" t="s">
        <v>20</v>
      </c>
      <c r="Y182" s="19">
        <v>42423</v>
      </c>
      <c r="Z182" s="15"/>
      <c r="AA182" s="3"/>
    </row>
    <row r="183" spans="1:27" s="39" customFormat="1" ht="24" x14ac:dyDescent="0.3">
      <c r="A183" s="14" t="s">
        <v>20</v>
      </c>
      <c r="B183" s="45" t="e">
        <f>VLOOKUP($C183,#REF!,6, FALSE)</f>
        <v>#REF!</v>
      </c>
      <c r="C183" s="80" t="s">
        <v>680</v>
      </c>
      <c r="D183" s="45" t="e">
        <f>VLOOKUP($C183,#REF!,7, FALSE)</f>
        <v>#REF!</v>
      </c>
      <c r="E183" s="44" t="e">
        <f>VLOOKUP($C183,#REF!,9, FALSE)</f>
        <v>#REF!</v>
      </c>
      <c r="F183" s="45" t="e">
        <f>IF(VLOOKUP($C183,#REF!,10, FALSE)="","Unknown",VLOOKUP($C183,#REF!,10, FALSE))</f>
        <v>#REF!</v>
      </c>
      <c r="G183" s="45" t="e">
        <f>IF(VLOOKUP($C183,#REF!,17, FALSE)="","Unknown",VLOOKUP($C183,#REF!,17, FALSE))</f>
        <v>#REF!</v>
      </c>
      <c r="H183" s="44" t="e">
        <f>IF(VLOOKUP($C183,#REF!,31, FALSE)="","",VLOOKUP($C183,#REF!,31, FALSE))</f>
        <v>#REF!</v>
      </c>
      <c r="I183" s="130" t="e">
        <f>IF(VLOOKUP($C183,#REF!,32, FALSE)="",0,VLOOKUP($C183,#REF!,32, FALSE))</f>
        <v>#REF!</v>
      </c>
      <c r="J183" s="45" t="e">
        <f>IF(VLOOKUP($C183,#REF!,65, FALSE)="","Unknown",VLOOKUP($C183,#REF!,65, FALSE))</f>
        <v>#REF!</v>
      </c>
      <c r="K183" s="46" t="e">
        <f>IF(VLOOKUP($C183,#REF!,67, FALSE)="","-",VLOOKUP($C183,#REF!,67, FALSE))</f>
        <v>#REF!</v>
      </c>
      <c r="L183" s="111" t="s">
        <v>1627</v>
      </c>
      <c r="M183" s="42"/>
      <c r="N183" s="135"/>
      <c r="O183" s="42"/>
      <c r="P183" s="88"/>
      <c r="Q183" s="88"/>
      <c r="R183" s="88" t="s">
        <v>908</v>
      </c>
      <c r="S183" s="88"/>
      <c r="T183" s="92"/>
      <c r="U183" s="94" t="s">
        <v>1280</v>
      </c>
      <c r="V183" s="18" t="s">
        <v>524</v>
      </c>
      <c r="W183" s="88" t="s">
        <v>20</v>
      </c>
      <c r="X183" s="88" t="s">
        <v>20</v>
      </c>
      <c r="Y183" s="101">
        <v>43720</v>
      </c>
      <c r="Z183" s="88"/>
      <c r="AA183" s="51" t="s">
        <v>895</v>
      </c>
    </row>
    <row r="184" spans="1:27" s="39" customFormat="1" ht="13.8" x14ac:dyDescent="0.3">
      <c r="A184" s="14" t="s">
        <v>20</v>
      </c>
      <c r="B184" s="45" t="e">
        <f>VLOOKUP($C184,#REF!,6, FALSE)</f>
        <v>#REF!</v>
      </c>
      <c r="C184" s="20" t="s">
        <v>309</v>
      </c>
      <c r="D184" s="45" t="e">
        <f>VLOOKUP($C184,#REF!,7, FALSE)</f>
        <v>#REF!</v>
      </c>
      <c r="E184" s="44" t="e">
        <f>VLOOKUP($C184,#REF!,9, FALSE)</f>
        <v>#REF!</v>
      </c>
      <c r="F184" s="45" t="e">
        <f>IF(VLOOKUP($C184,#REF!,10, FALSE)="","Unknown",VLOOKUP($C184,#REF!,10, FALSE))</f>
        <v>#REF!</v>
      </c>
      <c r="G184" s="45" t="e">
        <f>IF(VLOOKUP($C184,#REF!,17, FALSE)="","Unknown",VLOOKUP($C184,#REF!,17, FALSE))</f>
        <v>#REF!</v>
      </c>
      <c r="H184" s="44" t="e">
        <f>IF(VLOOKUP($C184,#REF!,31, FALSE)="","",VLOOKUP($C184,#REF!,31, FALSE))</f>
        <v>#REF!</v>
      </c>
      <c r="I184" s="130" t="e">
        <f>IF(VLOOKUP($C184,#REF!,32, FALSE)="",0,VLOOKUP($C184,#REF!,32, FALSE))</f>
        <v>#REF!</v>
      </c>
      <c r="J184" s="45" t="e">
        <f>IF(VLOOKUP($C184,#REF!,65, FALSE)="","Unknown",VLOOKUP($C184,#REF!,65, FALSE))</f>
        <v>#REF!</v>
      </c>
      <c r="K184" s="46" t="e">
        <f>IF(VLOOKUP($C184,#REF!,67, FALSE)="","-",VLOOKUP($C184,#REF!,67, FALSE))</f>
        <v>#REF!</v>
      </c>
      <c r="L184" s="53" t="s">
        <v>1589</v>
      </c>
      <c r="M184" s="14"/>
      <c r="N184" s="136"/>
      <c r="O184" s="14"/>
      <c r="P184" s="14"/>
      <c r="Q184" s="14"/>
      <c r="R184" s="14" t="s">
        <v>908</v>
      </c>
      <c r="S184" s="14"/>
      <c r="T184" s="16"/>
      <c r="U184" s="94" t="s">
        <v>1183</v>
      </c>
      <c r="V184" s="22" t="s">
        <v>523</v>
      </c>
      <c r="W184" s="20" t="s">
        <v>20</v>
      </c>
      <c r="X184" s="20" t="s">
        <v>20</v>
      </c>
      <c r="Y184" s="23">
        <v>43635</v>
      </c>
      <c r="Z184" s="20"/>
      <c r="AA184" s="39" t="s">
        <v>895</v>
      </c>
    </row>
    <row r="185" spans="1:27" s="3" customFormat="1" ht="41.4" x14ac:dyDescent="0.3">
      <c r="A185" s="37" t="s">
        <v>20</v>
      </c>
      <c r="B185" s="45" t="e">
        <f>VLOOKUP($C185,#REF!,6, FALSE)</f>
        <v>#REF!</v>
      </c>
      <c r="C185" s="13" t="s">
        <v>213</v>
      </c>
      <c r="D185" s="45" t="e">
        <f>VLOOKUP($C185,#REF!,7, FALSE)</f>
        <v>#REF!</v>
      </c>
      <c r="E185" s="44" t="e">
        <f>VLOOKUP($C185,#REF!,9, FALSE)</f>
        <v>#REF!</v>
      </c>
      <c r="F185" s="45" t="e">
        <f>IF(VLOOKUP($C185,#REF!,10, FALSE)="","Unknown",VLOOKUP($C185,#REF!,10, FALSE))</f>
        <v>#REF!</v>
      </c>
      <c r="G185" s="45" t="e">
        <f>IF(VLOOKUP($C185,#REF!,17, FALSE)="","Unknown",VLOOKUP($C185,#REF!,17, FALSE))</f>
        <v>#REF!</v>
      </c>
      <c r="H185" s="44" t="e">
        <f>IF(VLOOKUP($C185,#REF!,31, FALSE)="","",VLOOKUP($C185,#REF!,31, FALSE))</f>
        <v>#REF!</v>
      </c>
      <c r="I185" s="130" t="e">
        <f>IF(VLOOKUP($C185,#REF!,32, FALSE)="",0,VLOOKUP($C185,#REF!,32, FALSE))</f>
        <v>#REF!</v>
      </c>
      <c r="J185" s="45" t="e">
        <f>IF(VLOOKUP($C185,#REF!,65, FALSE)="","Unknown",VLOOKUP($C185,#REF!,65, FALSE))</f>
        <v>#REF!</v>
      </c>
      <c r="K185" s="46" t="e">
        <f>IF(VLOOKUP($C185,#REF!,67, FALSE)="","-",VLOOKUP($C185,#REF!,67, FALSE))</f>
        <v>#REF!</v>
      </c>
      <c r="L185" s="54" t="s">
        <v>798</v>
      </c>
      <c r="M185" s="14"/>
      <c r="N185" s="136"/>
      <c r="O185" s="14"/>
      <c r="P185" s="14"/>
      <c r="Q185" s="14"/>
      <c r="R185" s="14"/>
      <c r="S185" s="14"/>
      <c r="T185" s="16" t="s">
        <v>714</v>
      </c>
      <c r="U185" s="24" t="s">
        <v>799</v>
      </c>
      <c r="V185" s="18" t="s">
        <v>524</v>
      </c>
      <c r="W185" s="20" t="s">
        <v>20</v>
      </c>
      <c r="X185" s="20" t="s">
        <v>20</v>
      </c>
      <c r="Y185" s="19">
        <v>43126</v>
      </c>
      <c r="Z185" s="20"/>
    </row>
    <row r="186" spans="1:27" s="39" customFormat="1" ht="36" x14ac:dyDescent="0.3">
      <c r="A186" s="37" t="s">
        <v>20</v>
      </c>
      <c r="B186" s="45" t="e">
        <f>VLOOKUP($C186,#REF!,6, FALSE)</f>
        <v>#REF!</v>
      </c>
      <c r="C186" s="13" t="s">
        <v>75</v>
      </c>
      <c r="D186" s="45" t="e">
        <f>VLOOKUP($C186,#REF!,7, FALSE)</f>
        <v>#REF!</v>
      </c>
      <c r="E186" s="44" t="e">
        <f>VLOOKUP($C186,#REF!,9, FALSE)</f>
        <v>#REF!</v>
      </c>
      <c r="F186" s="45" t="e">
        <f>IF(VLOOKUP($C186,#REF!,10, FALSE)="","Unknown",VLOOKUP($C186,#REF!,10, FALSE))</f>
        <v>#REF!</v>
      </c>
      <c r="G186" s="45" t="e">
        <f>IF(VLOOKUP($C186,#REF!,17, FALSE)="","Unknown",VLOOKUP($C186,#REF!,17, FALSE))</f>
        <v>#REF!</v>
      </c>
      <c r="H186" s="44" t="e">
        <f>IF(VLOOKUP($C186,#REF!,31, FALSE)="","",VLOOKUP($C186,#REF!,31, FALSE))</f>
        <v>#REF!</v>
      </c>
      <c r="I186" s="130" t="e">
        <f>IF(VLOOKUP($C186,#REF!,32, FALSE)="",0,VLOOKUP($C186,#REF!,32, FALSE))</f>
        <v>#REF!</v>
      </c>
      <c r="J186" s="45" t="e">
        <f>IF(VLOOKUP($C186,#REF!,65, FALSE)="","Unknown",VLOOKUP($C186,#REF!,65, FALSE))</f>
        <v>#REF!</v>
      </c>
      <c r="K186" s="46" t="e">
        <f>IF(VLOOKUP($C186,#REF!,67, FALSE)="","-",VLOOKUP($C186,#REF!,67, FALSE))</f>
        <v>#REF!</v>
      </c>
      <c r="L186" s="13" t="s">
        <v>822</v>
      </c>
      <c r="M186" s="14"/>
      <c r="N186" s="136"/>
      <c r="O186" s="14"/>
      <c r="P186" s="14"/>
      <c r="Q186" s="14"/>
      <c r="R186" s="14"/>
      <c r="S186" s="14" t="s">
        <v>714</v>
      </c>
      <c r="T186" s="16" t="s">
        <v>714</v>
      </c>
      <c r="U186" s="17" t="s">
        <v>688</v>
      </c>
      <c r="V186" s="22" t="s">
        <v>523</v>
      </c>
      <c r="W186" s="15" t="s">
        <v>20</v>
      </c>
      <c r="X186" s="15" t="s">
        <v>20</v>
      </c>
      <c r="Y186" s="19">
        <v>42423</v>
      </c>
      <c r="Z186" s="15"/>
      <c r="AA186" s="3"/>
    </row>
    <row r="187" spans="1:27" s="39" customFormat="1" ht="48" x14ac:dyDescent="0.3">
      <c r="A187" s="37" t="s">
        <v>20</v>
      </c>
      <c r="B187" s="45" t="e">
        <f>VLOOKUP($C187,#REF!,6, FALSE)</f>
        <v>#REF!</v>
      </c>
      <c r="C187" s="13" t="s">
        <v>69</v>
      </c>
      <c r="D187" s="45" t="e">
        <f>VLOOKUP($C187,#REF!,7, FALSE)</f>
        <v>#REF!</v>
      </c>
      <c r="E187" s="44" t="e">
        <f>VLOOKUP($C187,#REF!,9, FALSE)</f>
        <v>#REF!</v>
      </c>
      <c r="F187" s="45" t="e">
        <f>IF(VLOOKUP($C187,#REF!,10, FALSE)="","Unknown",VLOOKUP($C187,#REF!,10, FALSE))</f>
        <v>#REF!</v>
      </c>
      <c r="G187" s="45" t="e">
        <f>IF(VLOOKUP($C187,#REF!,17, FALSE)="","Unknown",VLOOKUP($C187,#REF!,17, FALSE))</f>
        <v>#REF!</v>
      </c>
      <c r="H187" s="44" t="e">
        <f>IF(VLOOKUP($C187,#REF!,31, FALSE)="","",VLOOKUP($C187,#REF!,31, FALSE))</f>
        <v>#REF!</v>
      </c>
      <c r="I187" s="130" t="e">
        <f>IF(VLOOKUP($C187,#REF!,32, FALSE)="",0,VLOOKUP($C187,#REF!,32, FALSE))</f>
        <v>#REF!</v>
      </c>
      <c r="J187" s="45" t="e">
        <f>IF(VLOOKUP($C187,#REF!,65, FALSE)="","Unknown",VLOOKUP($C187,#REF!,65, FALSE))</f>
        <v>#REF!</v>
      </c>
      <c r="K187" s="46" t="e">
        <f>IF(VLOOKUP($C187,#REF!,67, FALSE)="","-",VLOOKUP($C187,#REF!,67, FALSE))</f>
        <v>#REF!</v>
      </c>
      <c r="L187" s="13" t="s">
        <v>1656</v>
      </c>
      <c r="M187" s="14"/>
      <c r="N187" s="135" t="s">
        <v>714</v>
      </c>
      <c r="O187" s="14" t="s">
        <v>714</v>
      </c>
      <c r="P187" s="14"/>
      <c r="Q187" s="14"/>
      <c r="R187" s="14"/>
      <c r="S187" s="14"/>
      <c r="T187" s="16"/>
      <c r="U187" s="17" t="s">
        <v>689</v>
      </c>
      <c r="V187" s="22" t="s">
        <v>523</v>
      </c>
      <c r="W187" s="15" t="s">
        <v>20</v>
      </c>
      <c r="X187" s="15" t="s">
        <v>20</v>
      </c>
      <c r="Y187" s="19">
        <v>42423</v>
      </c>
      <c r="Z187" s="15"/>
      <c r="AA187" s="3"/>
    </row>
    <row r="188" spans="1:27" s="39" customFormat="1" ht="13.8" x14ac:dyDescent="0.3">
      <c r="A188" s="14" t="s">
        <v>21</v>
      </c>
      <c r="B188" s="49" t="e">
        <f>VLOOKUP($C188,#REF!,6, FALSE)</f>
        <v>#REF!</v>
      </c>
      <c r="C188" s="153" t="s">
        <v>1374</v>
      </c>
      <c r="D188" s="49" t="e">
        <f>VLOOKUP($C188,#REF!,7, FALSE)</f>
        <v>#REF!</v>
      </c>
      <c r="E188" s="48" t="e">
        <f>VLOOKUP($C188,#REF!,9, FALSE)</f>
        <v>#REF!</v>
      </c>
      <c r="F188" s="49" t="e">
        <f>IF(VLOOKUP($C188,#REF!,10, FALSE)="","Unknown",VLOOKUP($C188,#REF!,10, FALSE))</f>
        <v>#REF!</v>
      </c>
      <c r="G188" s="49" t="e">
        <f>IF(VLOOKUP($C188,#REF!,17, FALSE)="","Unknown",VLOOKUP($C188,#REF!,17, FALSE))</f>
        <v>#REF!</v>
      </c>
      <c r="H188" s="48" t="e">
        <f>IF(VLOOKUP($C188,#REF!,31, FALSE)="","",VLOOKUP($C188,#REF!,31, FALSE))</f>
        <v>#REF!</v>
      </c>
      <c r="I188" s="131" t="e">
        <f>IF(VLOOKUP($C188,#REF!,32, FALSE)="",0,VLOOKUP($C188,#REF!,32, FALSE))</f>
        <v>#REF!</v>
      </c>
      <c r="J188" s="49" t="e">
        <f>IF(VLOOKUP($C188,#REF!,65, FALSE)="","Unknown",VLOOKUP($C188,#REF!,65, FALSE))</f>
        <v>#REF!</v>
      </c>
      <c r="K188" s="50" t="e">
        <f>IF(VLOOKUP($C188,#REF!,67, FALSE)="","-",VLOOKUP($C188,#REF!,67, FALSE))</f>
        <v>#REF!</v>
      </c>
      <c r="L188" s="53" t="s">
        <v>966</v>
      </c>
      <c r="M188" s="14"/>
      <c r="N188" s="136"/>
      <c r="O188" s="14"/>
      <c r="P188" s="14"/>
      <c r="Q188" s="14"/>
      <c r="R188" s="14"/>
      <c r="S188" s="14"/>
      <c r="T188" s="16"/>
      <c r="U188" s="35"/>
      <c r="V188" s="22"/>
      <c r="W188" s="20"/>
      <c r="X188" s="20"/>
      <c r="Y188" s="23"/>
      <c r="Z188" s="20"/>
    </row>
    <row r="189" spans="1:27" s="39" customFormat="1" ht="110.4" x14ac:dyDescent="0.3">
      <c r="A189" s="14" t="s">
        <v>20</v>
      </c>
      <c r="B189" s="45" t="e">
        <f>VLOOKUP($C189,#REF!,6, FALSE)</f>
        <v>#REF!</v>
      </c>
      <c r="C189" s="20" t="s">
        <v>702</v>
      </c>
      <c r="D189" s="45" t="e">
        <f>VLOOKUP($C189,#REF!,7, FALSE)</f>
        <v>#REF!</v>
      </c>
      <c r="E189" s="44" t="e">
        <f>VLOOKUP($C189,#REF!,9, FALSE)</f>
        <v>#REF!</v>
      </c>
      <c r="F189" s="45" t="e">
        <f>IF(VLOOKUP($C189,#REF!,10, FALSE)="","Unknown",VLOOKUP($C189,#REF!,10, FALSE))</f>
        <v>#REF!</v>
      </c>
      <c r="G189" s="45" t="e">
        <f>IF(VLOOKUP($C189,#REF!,17, FALSE)="","Unknown",VLOOKUP($C189,#REF!,17, FALSE))</f>
        <v>#REF!</v>
      </c>
      <c r="H189" s="44" t="e">
        <f>IF(VLOOKUP($C189,#REF!,31, FALSE)="","",VLOOKUP($C189,#REF!,31, FALSE))</f>
        <v>#REF!</v>
      </c>
      <c r="I189" s="130" t="e">
        <f>IF(VLOOKUP($C189,#REF!,32, FALSE)="",0,VLOOKUP($C189,#REF!,32, FALSE))</f>
        <v>#REF!</v>
      </c>
      <c r="J189" s="45" t="e">
        <f>IF(VLOOKUP($C189,#REF!,65, FALSE)="","Unknown",VLOOKUP($C189,#REF!,65, FALSE))</f>
        <v>#REF!</v>
      </c>
      <c r="K189" s="46" t="e">
        <f>IF(VLOOKUP($C189,#REF!,67, FALSE)="","-",VLOOKUP($C189,#REF!,67, FALSE))</f>
        <v>#REF!</v>
      </c>
      <c r="L189" s="53" t="s">
        <v>1639</v>
      </c>
      <c r="M189" s="14" t="s">
        <v>908</v>
      </c>
      <c r="N189" s="135" t="s">
        <v>714</v>
      </c>
      <c r="O189" s="14" t="s">
        <v>908</v>
      </c>
      <c r="P189" s="14"/>
      <c r="Q189" s="14"/>
      <c r="R189" s="14" t="s">
        <v>908</v>
      </c>
      <c r="S189" s="14"/>
      <c r="T189" s="16" t="s">
        <v>908</v>
      </c>
      <c r="U189" s="35" t="s">
        <v>1195</v>
      </c>
      <c r="V189" s="18" t="s">
        <v>524</v>
      </c>
      <c r="W189" s="20" t="s">
        <v>20</v>
      </c>
      <c r="X189" s="20" t="s">
        <v>20</v>
      </c>
      <c r="Y189" s="23">
        <v>43637</v>
      </c>
      <c r="Z189" s="20"/>
      <c r="AA189" s="39" t="s">
        <v>895</v>
      </c>
    </row>
    <row r="190" spans="1:27" s="39" customFormat="1" ht="13.8" x14ac:dyDescent="0.3">
      <c r="A190" s="37" t="s">
        <v>21</v>
      </c>
      <c r="B190" s="45" t="e">
        <f>VLOOKUP($C190,#REF!,6, FALSE)</f>
        <v>#REF!</v>
      </c>
      <c r="C190" s="20" t="s">
        <v>958</v>
      </c>
      <c r="D190" s="45" t="e">
        <f>VLOOKUP($C190,#REF!,7, FALSE)</f>
        <v>#REF!</v>
      </c>
      <c r="E190" s="44" t="e">
        <f>VLOOKUP($C190,#REF!,9, FALSE)</f>
        <v>#REF!</v>
      </c>
      <c r="F190" s="45" t="e">
        <f>IF(VLOOKUP($C190,#REF!,10, FALSE)="","Unknown",VLOOKUP($C190,#REF!,10, FALSE))</f>
        <v>#REF!</v>
      </c>
      <c r="G190" s="45" t="e">
        <f>IF(VLOOKUP($C190,#REF!,17, FALSE)="","Unknown",VLOOKUP($C190,#REF!,17, FALSE))</f>
        <v>#REF!</v>
      </c>
      <c r="H190" s="44" t="e">
        <f>IF(VLOOKUP($C190,#REF!,31, FALSE)="","",VLOOKUP($C190,#REF!,31, FALSE))</f>
        <v>#REF!</v>
      </c>
      <c r="I190" s="130" t="e">
        <f>IF(VLOOKUP($C190,#REF!,32, FALSE)="",0,VLOOKUP($C190,#REF!,32, FALSE))</f>
        <v>#REF!</v>
      </c>
      <c r="J190" s="45" t="e">
        <f>IF(VLOOKUP($C190,#REF!,65, FALSE)="","Unknown",VLOOKUP($C190,#REF!,65, FALSE))</f>
        <v>#REF!</v>
      </c>
      <c r="K190" s="46" t="e">
        <f>IF(VLOOKUP($C190,#REF!,67, FALSE)="","-",VLOOKUP($C190,#REF!,67, FALSE))</f>
        <v>#REF!</v>
      </c>
      <c r="L190" s="53" t="s">
        <v>966</v>
      </c>
      <c r="M190" s="14"/>
      <c r="N190" s="136"/>
      <c r="O190" s="14"/>
      <c r="P190" s="14"/>
      <c r="Q190" s="14"/>
      <c r="R190" s="14"/>
      <c r="S190" s="14"/>
      <c r="T190" s="16"/>
      <c r="U190" s="24"/>
      <c r="V190" s="22"/>
      <c r="W190" s="20"/>
      <c r="X190" s="20"/>
      <c r="Y190" s="23"/>
      <c r="Z190" s="20"/>
      <c r="AA190" s="3"/>
    </row>
    <row r="191" spans="1:27" s="39" customFormat="1" ht="55.2" x14ac:dyDescent="0.3">
      <c r="A191" s="37" t="s">
        <v>20</v>
      </c>
      <c r="B191" s="45" t="e">
        <f>VLOOKUP($C191,#REF!,6, FALSE)</f>
        <v>#REF!</v>
      </c>
      <c r="C191" s="13" t="s">
        <v>375</v>
      </c>
      <c r="D191" s="45" t="e">
        <f>VLOOKUP($C191,#REF!,7, FALSE)</f>
        <v>#REF!</v>
      </c>
      <c r="E191" s="44" t="e">
        <f>VLOOKUP($C191,#REF!,9, FALSE)</f>
        <v>#REF!</v>
      </c>
      <c r="F191" s="45" t="e">
        <f>IF(VLOOKUP($C191,#REF!,10, FALSE)="","Unknown",VLOOKUP($C191,#REF!,10, FALSE))</f>
        <v>#REF!</v>
      </c>
      <c r="G191" s="45" t="e">
        <f>IF(VLOOKUP($C191,#REF!,17, FALSE)="","Unknown",VLOOKUP($C191,#REF!,17, FALSE))</f>
        <v>#REF!</v>
      </c>
      <c r="H191" s="44" t="e">
        <f>IF(VLOOKUP($C191,#REF!,31, FALSE)="","",VLOOKUP($C191,#REF!,31, FALSE))</f>
        <v>#REF!</v>
      </c>
      <c r="I191" s="130" t="e">
        <f>IF(VLOOKUP($C191,#REF!,32, FALSE)="",0,VLOOKUP($C191,#REF!,32, FALSE))</f>
        <v>#REF!</v>
      </c>
      <c r="J191" s="45" t="e">
        <f>IF(VLOOKUP($C191,#REF!,65, FALSE)="","Unknown",VLOOKUP($C191,#REF!,65, FALSE))</f>
        <v>#REF!</v>
      </c>
      <c r="K191" s="46" t="e">
        <f>IF(VLOOKUP($C191,#REF!,67, FALSE)="","-",VLOOKUP($C191,#REF!,67, FALSE))</f>
        <v>#REF!</v>
      </c>
      <c r="L191" s="54" t="s">
        <v>1640</v>
      </c>
      <c r="M191" s="14"/>
      <c r="N191" s="135" t="s">
        <v>714</v>
      </c>
      <c r="O191" s="14" t="s">
        <v>714</v>
      </c>
      <c r="P191" s="14"/>
      <c r="Q191" s="14"/>
      <c r="R191" s="14"/>
      <c r="S191" s="14"/>
      <c r="T191" s="16"/>
      <c r="U191" s="24" t="s">
        <v>629</v>
      </c>
      <c r="V191" s="18" t="s">
        <v>524</v>
      </c>
      <c r="W191" s="20" t="s">
        <v>20</v>
      </c>
      <c r="X191" s="20" t="s">
        <v>20</v>
      </c>
      <c r="Y191" s="19">
        <v>42436</v>
      </c>
      <c r="Z191" s="20"/>
      <c r="AA191" s="3"/>
    </row>
    <row r="192" spans="1:27" s="39" customFormat="1" ht="27.6" x14ac:dyDescent="0.3">
      <c r="A192" s="37" t="s">
        <v>20</v>
      </c>
      <c r="B192" s="45" t="e">
        <f>VLOOKUP($C192,#REF!,6, FALSE)</f>
        <v>#REF!</v>
      </c>
      <c r="C192" s="20" t="s">
        <v>311</v>
      </c>
      <c r="D192" s="45" t="e">
        <f>VLOOKUP($C192,#REF!,7, FALSE)</f>
        <v>#REF!</v>
      </c>
      <c r="E192" s="44" t="e">
        <f>VLOOKUP($C192,#REF!,9, FALSE)</f>
        <v>#REF!</v>
      </c>
      <c r="F192" s="45" t="e">
        <f>IF(VLOOKUP($C192,#REF!,10, FALSE)="","Unknown",VLOOKUP($C192,#REF!,10, FALSE))</f>
        <v>#REF!</v>
      </c>
      <c r="G192" s="45" t="e">
        <f>IF(VLOOKUP($C192,#REF!,17, FALSE)="","Unknown",VLOOKUP($C192,#REF!,17, FALSE))</f>
        <v>#REF!</v>
      </c>
      <c r="H192" s="44" t="e">
        <f>IF(VLOOKUP($C192,#REF!,31, FALSE)="","",VLOOKUP($C192,#REF!,31, FALSE))</f>
        <v>#REF!</v>
      </c>
      <c r="I192" s="130" t="e">
        <f>IF(VLOOKUP($C192,#REF!,32, FALSE)="",0,VLOOKUP($C192,#REF!,32, FALSE))</f>
        <v>#REF!</v>
      </c>
      <c r="J192" s="45" t="e">
        <f>IF(VLOOKUP($C192,#REF!,65, FALSE)="","Unknown",VLOOKUP($C192,#REF!,65, FALSE))</f>
        <v>#REF!</v>
      </c>
      <c r="K192" s="46" t="e">
        <f>IF(VLOOKUP($C192,#REF!,67, FALSE)="","-",VLOOKUP($C192,#REF!,67, FALSE))</f>
        <v>#REF!</v>
      </c>
      <c r="L192" s="53" t="s">
        <v>984</v>
      </c>
      <c r="M192" s="37"/>
      <c r="N192" s="137"/>
      <c r="O192" s="37"/>
      <c r="P192" s="37"/>
      <c r="Q192" s="37"/>
      <c r="R192" s="37" t="s">
        <v>714</v>
      </c>
      <c r="S192" s="37"/>
      <c r="T192" s="114"/>
      <c r="U192" s="24" t="s">
        <v>983</v>
      </c>
      <c r="V192" s="18" t="s">
        <v>524</v>
      </c>
      <c r="W192" s="20" t="s">
        <v>20</v>
      </c>
      <c r="X192" s="20" t="s">
        <v>20</v>
      </c>
      <c r="Y192" s="23">
        <v>42872</v>
      </c>
      <c r="Z192" s="20"/>
      <c r="AA192" s="90"/>
    </row>
    <row r="193" spans="1:27" s="39" customFormat="1" ht="96.6" x14ac:dyDescent="0.3">
      <c r="A193" s="14" t="s">
        <v>1440</v>
      </c>
      <c r="B193" s="45" t="e">
        <f>VLOOKUP($C193,#REF!,6, FALSE)</f>
        <v>#REF!</v>
      </c>
      <c r="C193" s="125" t="s">
        <v>145</v>
      </c>
      <c r="D193" s="45" t="e">
        <f>VLOOKUP($C193,#REF!,7, FALSE)</f>
        <v>#REF!</v>
      </c>
      <c r="E193" s="44" t="e">
        <f>VLOOKUP($C193,#REF!,9, FALSE)</f>
        <v>#REF!</v>
      </c>
      <c r="F193" s="45" t="e">
        <f>IF(VLOOKUP($C193,#REF!,10, FALSE)="","Unknown",VLOOKUP($C193,#REF!,10, FALSE))</f>
        <v>#REF!</v>
      </c>
      <c r="G193" s="45" t="e">
        <f>IF(VLOOKUP($C193,#REF!,17, FALSE)="","Unknown",VLOOKUP($C193,#REF!,17, FALSE))</f>
        <v>#REF!</v>
      </c>
      <c r="H193" s="44" t="e">
        <f>IF(VLOOKUP($C193,#REF!,31, FALSE)="","",VLOOKUP($C193,#REF!,31, FALSE))</f>
        <v>#REF!</v>
      </c>
      <c r="I193" s="130" t="e">
        <f>IF(VLOOKUP($C193,#REF!,32, FALSE)="",0,VLOOKUP($C193,#REF!,32, FALSE))</f>
        <v>#REF!</v>
      </c>
      <c r="J193" s="45" t="e">
        <f>IF(VLOOKUP($C193,#REF!,65, FALSE)="","Unknown",VLOOKUP($C193,#REF!,65, FALSE))</f>
        <v>#REF!</v>
      </c>
      <c r="K193" s="46" t="e">
        <f>IF(VLOOKUP($C193,#REF!,67, FALSE)="","-",VLOOKUP($C193,#REF!,67, FALSE))</f>
        <v>#REF!</v>
      </c>
      <c r="L193" s="53" t="s">
        <v>1540</v>
      </c>
      <c r="M193" s="14" t="s">
        <v>714</v>
      </c>
      <c r="N193" s="136"/>
      <c r="O193" s="14"/>
      <c r="P193" s="14"/>
      <c r="Q193" s="14"/>
      <c r="R193" s="14"/>
      <c r="S193" s="14"/>
      <c r="T193" s="16"/>
      <c r="U193" s="35" t="s">
        <v>1539</v>
      </c>
      <c r="V193" s="22" t="s">
        <v>1524</v>
      </c>
      <c r="W193" s="20" t="s">
        <v>20</v>
      </c>
      <c r="X193" s="20" t="s">
        <v>20</v>
      </c>
      <c r="Y193" s="23">
        <v>44119</v>
      </c>
      <c r="Z193" s="20"/>
      <c r="AA193" s="3"/>
    </row>
    <row r="194" spans="1:27" s="39" customFormat="1" ht="55.2" x14ac:dyDescent="0.3">
      <c r="A194" s="14" t="s">
        <v>20</v>
      </c>
      <c r="B194" s="45" t="e">
        <f>VLOOKUP($C194,#REF!,6, FALSE)</f>
        <v>#REF!</v>
      </c>
      <c r="C194" s="20" t="s">
        <v>517</v>
      </c>
      <c r="D194" s="45" t="e">
        <f>VLOOKUP($C194,#REF!,7, FALSE)</f>
        <v>#REF!</v>
      </c>
      <c r="E194" s="44" t="e">
        <f>VLOOKUP($C194,#REF!,9, FALSE)</f>
        <v>#REF!</v>
      </c>
      <c r="F194" s="45" t="e">
        <f>IF(VLOOKUP($C194,#REF!,10, FALSE)="","Unknown",VLOOKUP($C194,#REF!,10, FALSE))</f>
        <v>#REF!</v>
      </c>
      <c r="G194" s="45" t="e">
        <f>IF(VLOOKUP($C194,#REF!,17, FALSE)="","Unknown",VLOOKUP($C194,#REF!,17, FALSE))</f>
        <v>#REF!</v>
      </c>
      <c r="H194" s="44" t="e">
        <f>IF(VLOOKUP($C194,#REF!,31, FALSE)="","",VLOOKUP($C194,#REF!,31, FALSE))</f>
        <v>#REF!</v>
      </c>
      <c r="I194" s="130" t="e">
        <f>IF(VLOOKUP($C194,#REF!,32, FALSE)="",0,VLOOKUP($C194,#REF!,32, FALSE))</f>
        <v>#REF!</v>
      </c>
      <c r="J194" s="45" t="e">
        <f>IF(VLOOKUP($C194,#REF!,65, FALSE)="","Unknown",VLOOKUP($C194,#REF!,65, FALSE))</f>
        <v>#REF!</v>
      </c>
      <c r="K194" s="46" t="e">
        <f>IF(VLOOKUP($C194,#REF!,67, FALSE)="","-",VLOOKUP($C194,#REF!,67, FALSE))</f>
        <v>#REF!</v>
      </c>
      <c r="L194" s="53" t="s">
        <v>1057</v>
      </c>
      <c r="M194" s="14"/>
      <c r="N194" s="136"/>
      <c r="O194" s="14"/>
      <c r="P194" s="14"/>
      <c r="Q194" s="14"/>
      <c r="R194" s="14" t="s">
        <v>908</v>
      </c>
      <c r="S194" s="14"/>
      <c r="T194" s="16"/>
      <c r="U194" s="112" t="s">
        <v>1058</v>
      </c>
      <c r="V194" s="18" t="s">
        <v>524</v>
      </c>
      <c r="W194" s="20" t="s">
        <v>20</v>
      </c>
      <c r="X194" s="20" t="s">
        <v>20</v>
      </c>
      <c r="Y194" s="23">
        <v>43069</v>
      </c>
      <c r="Z194" s="20"/>
    </row>
    <row r="195" spans="1:27" s="39" customFormat="1" ht="41.4" x14ac:dyDescent="0.3">
      <c r="A195" s="37" t="s">
        <v>1440</v>
      </c>
      <c r="B195" s="45" t="e">
        <f>VLOOKUP($C195,#REF!,6, FALSE)</f>
        <v>#REF!</v>
      </c>
      <c r="C195" s="125" t="s">
        <v>998</v>
      </c>
      <c r="D195" s="45" t="e">
        <f>VLOOKUP($C195,#REF!,7, FALSE)</f>
        <v>#REF!</v>
      </c>
      <c r="E195" s="44" t="e">
        <f>VLOOKUP($C195,#REF!,9, FALSE)</f>
        <v>#REF!</v>
      </c>
      <c r="F195" s="45" t="e">
        <f>IF(VLOOKUP($C195,#REF!,10, FALSE)="","Unknown",VLOOKUP($C195,#REF!,10, FALSE))</f>
        <v>#REF!</v>
      </c>
      <c r="G195" s="45" t="e">
        <f>IF(VLOOKUP($C195,#REF!,17, FALSE)="","Unknown",VLOOKUP($C195,#REF!,17, FALSE))</f>
        <v>#REF!</v>
      </c>
      <c r="H195" s="44" t="e">
        <f>IF(VLOOKUP($C195,#REF!,31, FALSE)="","",VLOOKUP($C195,#REF!,31, FALSE))</f>
        <v>#REF!</v>
      </c>
      <c r="I195" s="130" t="e">
        <f>IF(VLOOKUP($C195,#REF!,32, FALSE)="",0,VLOOKUP($C195,#REF!,32, FALSE))</f>
        <v>#REF!</v>
      </c>
      <c r="J195" s="45" t="e">
        <f>IF(VLOOKUP($C195,#REF!,65, FALSE)="","Unknown",VLOOKUP($C195,#REF!,65, FALSE))</f>
        <v>#REF!</v>
      </c>
      <c r="K195" s="46" t="e">
        <f>IF(VLOOKUP($C195,#REF!,67, FALSE)="","-",VLOOKUP($C195,#REF!,67, FALSE))</f>
        <v>#REF!</v>
      </c>
      <c r="L195" s="53" t="s">
        <v>1620</v>
      </c>
      <c r="M195" s="14"/>
      <c r="N195" s="135" t="s">
        <v>714</v>
      </c>
      <c r="O195" s="14" t="s">
        <v>714</v>
      </c>
      <c r="P195" s="14"/>
      <c r="Q195" s="14"/>
      <c r="R195" s="14"/>
      <c r="S195" s="14"/>
      <c r="T195" s="16"/>
      <c r="U195" s="35" t="s">
        <v>1507</v>
      </c>
      <c r="V195" s="22" t="s">
        <v>1524</v>
      </c>
      <c r="W195" s="20" t="s">
        <v>20</v>
      </c>
      <c r="X195" s="20" t="s">
        <v>995</v>
      </c>
      <c r="Y195" s="23">
        <v>44118</v>
      </c>
      <c r="Z195" s="20"/>
    </row>
    <row r="196" spans="1:27" s="39" customFormat="1" ht="27.6" x14ac:dyDescent="0.3">
      <c r="A196" s="37" t="s">
        <v>20</v>
      </c>
      <c r="B196" s="45" t="e">
        <f>VLOOKUP($C196,#REF!,6, FALSE)</f>
        <v>#REF!</v>
      </c>
      <c r="C196" s="20" t="s">
        <v>898</v>
      </c>
      <c r="D196" s="45" t="e">
        <f>VLOOKUP($C196,#REF!,7, FALSE)</f>
        <v>#REF!</v>
      </c>
      <c r="E196" s="44" t="e">
        <f>VLOOKUP($C196,#REF!,9, FALSE)</f>
        <v>#REF!</v>
      </c>
      <c r="F196" s="45" t="e">
        <f>IF(VLOOKUP($C196,#REF!,10, FALSE)="","Unknown",VLOOKUP($C196,#REF!,10, FALSE))</f>
        <v>#REF!</v>
      </c>
      <c r="G196" s="45" t="e">
        <f>IF(VLOOKUP($C196,#REF!,17, FALSE)="","Unknown",VLOOKUP($C196,#REF!,17, FALSE))</f>
        <v>#REF!</v>
      </c>
      <c r="H196" s="44" t="e">
        <f>IF(VLOOKUP($C196,#REF!,31, FALSE)="","",VLOOKUP($C196,#REF!,31, FALSE))</f>
        <v>#REF!</v>
      </c>
      <c r="I196" s="130" t="e">
        <f>IF(VLOOKUP($C196,#REF!,32, FALSE)="",0,VLOOKUP($C196,#REF!,32, FALSE))</f>
        <v>#REF!</v>
      </c>
      <c r="J196" s="45" t="e">
        <f>IF(VLOOKUP($C196,#REF!,65, FALSE)="","Unknown",VLOOKUP($C196,#REF!,65, FALSE))</f>
        <v>#REF!</v>
      </c>
      <c r="K196" s="46" t="e">
        <f>IF(VLOOKUP($C196,#REF!,67, FALSE)="","-",VLOOKUP($C196,#REF!,67, FALSE))</f>
        <v>#REF!</v>
      </c>
      <c r="L196" s="53" t="s">
        <v>1434</v>
      </c>
      <c r="M196" s="14" t="s">
        <v>714</v>
      </c>
      <c r="N196" s="136"/>
      <c r="O196" s="14"/>
      <c r="P196" s="14"/>
      <c r="Q196" s="14"/>
      <c r="R196" s="14"/>
      <c r="S196" s="14"/>
      <c r="T196" s="16"/>
      <c r="U196" s="24" t="s">
        <v>988</v>
      </c>
      <c r="V196" s="18" t="s">
        <v>524</v>
      </c>
      <c r="W196" s="20" t="s">
        <v>20</v>
      </c>
      <c r="X196" s="20" t="s">
        <v>20</v>
      </c>
      <c r="Y196" s="23">
        <v>42872</v>
      </c>
      <c r="Z196" s="20"/>
      <c r="AA196" s="3"/>
    </row>
    <row r="197" spans="1:27" s="39" customFormat="1" ht="41.4" x14ac:dyDescent="0.3">
      <c r="A197" s="122" t="s">
        <v>1440</v>
      </c>
      <c r="B197" s="49" t="e">
        <f>VLOOKUP($C197,#REF!,6, FALSE)</f>
        <v>#REF!</v>
      </c>
      <c r="C197" s="152" t="s">
        <v>1371</v>
      </c>
      <c r="D197" s="49" t="e">
        <f>VLOOKUP($C197,#REF!,7, FALSE)</f>
        <v>#REF!</v>
      </c>
      <c r="E197" s="48" t="e">
        <f>VLOOKUP($C197,#REF!,9, FALSE)</f>
        <v>#REF!</v>
      </c>
      <c r="F197" s="49" t="e">
        <f>IF(VLOOKUP($C197,#REF!,10, FALSE)="","Unknown",VLOOKUP($C197,#REF!,10, FALSE))</f>
        <v>#REF!</v>
      </c>
      <c r="G197" s="49" t="e">
        <f>IF(VLOOKUP($C197,#REF!,17, FALSE)="","Unknown",VLOOKUP($C197,#REF!,17, FALSE))</f>
        <v>#REF!</v>
      </c>
      <c r="H197" s="48" t="e">
        <f>IF(VLOOKUP($C197,#REF!,31, FALSE)="","",VLOOKUP($C197,#REF!,31, FALSE))</f>
        <v>#REF!</v>
      </c>
      <c r="I197" s="132" t="e">
        <f>IF(VLOOKUP($C197,#REF!,32, FALSE)="",0,VLOOKUP($C197,#REF!,32, FALSE))</f>
        <v>#REF!</v>
      </c>
      <c r="J197" s="49" t="e">
        <f>IF(VLOOKUP($C197,#REF!,65, FALSE)="","Unknown",VLOOKUP($C197,#REF!,65, FALSE))</f>
        <v>#REF!</v>
      </c>
      <c r="K197" s="50" t="e">
        <f>IF(VLOOKUP($C197,#REF!,67, FALSE)="","-",VLOOKUP($C197,#REF!,67, FALSE))</f>
        <v>#REF!</v>
      </c>
      <c r="L197" s="53" t="s">
        <v>1489</v>
      </c>
      <c r="M197" s="14"/>
      <c r="N197" s="135" t="s">
        <v>714</v>
      </c>
      <c r="O197" s="14" t="s">
        <v>714</v>
      </c>
      <c r="P197" s="14"/>
      <c r="Q197" s="14"/>
      <c r="R197" s="14" t="s">
        <v>714</v>
      </c>
      <c r="S197" s="14"/>
      <c r="T197" s="16"/>
      <c r="U197" s="35" t="s">
        <v>1488</v>
      </c>
      <c r="V197" s="22" t="s">
        <v>1344</v>
      </c>
      <c r="W197" s="20" t="s">
        <v>20</v>
      </c>
      <c r="X197" s="20" t="s">
        <v>20</v>
      </c>
      <c r="Y197" s="23">
        <v>44117</v>
      </c>
      <c r="Z197" s="20"/>
    </row>
    <row r="198" spans="1:27" s="39" customFormat="1" ht="41.4" x14ac:dyDescent="0.3">
      <c r="A198" s="37" t="s">
        <v>20</v>
      </c>
      <c r="B198" s="45" t="e">
        <f>VLOOKUP($C198,#REF!,6, FALSE)</f>
        <v>#REF!</v>
      </c>
      <c r="C198" s="79" t="s">
        <v>880</v>
      </c>
      <c r="D198" s="45" t="e">
        <f>VLOOKUP($C198,#REF!,7, FALSE)</f>
        <v>#REF!</v>
      </c>
      <c r="E198" s="44" t="e">
        <f>VLOOKUP($C198,#REF!,9, FALSE)</f>
        <v>#REF!</v>
      </c>
      <c r="F198" s="45" t="e">
        <f>IF(VLOOKUP($C198,#REF!,10, FALSE)="","Unknown",VLOOKUP($C198,#REF!,10, FALSE))</f>
        <v>#REF!</v>
      </c>
      <c r="G198" s="45" t="e">
        <f>IF(VLOOKUP($C198,#REF!,17, FALSE)="","Unknown",VLOOKUP($C198,#REF!,17, FALSE))</f>
        <v>#REF!</v>
      </c>
      <c r="H198" s="44" t="e">
        <f>IF(VLOOKUP($C198,#REF!,31, FALSE)="","",VLOOKUP($C198,#REF!,31, FALSE))</f>
        <v>#REF!</v>
      </c>
      <c r="I198" s="130" t="e">
        <f>IF(VLOOKUP($C198,#REF!,32, FALSE)="",0,VLOOKUP($C198,#REF!,32, FALSE))</f>
        <v>#REF!</v>
      </c>
      <c r="J198" s="45" t="e">
        <f>IF(VLOOKUP($C198,#REF!,65, FALSE)="","Unknown",VLOOKUP($C198,#REF!,65, FALSE))</f>
        <v>#REF!</v>
      </c>
      <c r="K198" s="46" t="e">
        <f>IF(VLOOKUP($C198,#REF!,67, FALSE)="","-",VLOOKUP($C198,#REF!,67, FALSE))</f>
        <v>#REF!</v>
      </c>
      <c r="L198" s="53" t="s">
        <v>1435</v>
      </c>
      <c r="M198" s="14" t="s">
        <v>714</v>
      </c>
      <c r="N198" s="136"/>
      <c r="O198" s="14"/>
      <c r="P198" s="14"/>
      <c r="Q198" s="14"/>
      <c r="R198" s="14"/>
      <c r="S198" s="14"/>
      <c r="T198" s="16"/>
      <c r="U198" s="24" t="s">
        <v>990</v>
      </c>
      <c r="V198" s="18" t="s">
        <v>524</v>
      </c>
      <c r="W198" s="20" t="s">
        <v>20</v>
      </c>
      <c r="X198" s="20" t="s">
        <v>20</v>
      </c>
      <c r="Y198" s="23">
        <v>42877</v>
      </c>
      <c r="Z198" s="20"/>
      <c r="AA198" s="3"/>
    </row>
    <row r="199" spans="1:27" s="39" customFormat="1" ht="96.6" x14ac:dyDescent="0.3">
      <c r="A199" s="37" t="s">
        <v>20</v>
      </c>
      <c r="B199" s="45" t="e">
        <f>VLOOKUP($C199,#REF!,6, FALSE)</f>
        <v>#REF!</v>
      </c>
      <c r="C199" s="20" t="s">
        <v>949</v>
      </c>
      <c r="D199" s="45" t="e">
        <f>VLOOKUP($C199,#REF!,7, FALSE)</f>
        <v>#REF!</v>
      </c>
      <c r="E199" s="44" t="e">
        <f>VLOOKUP($C199,#REF!,9, FALSE)</f>
        <v>#REF!</v>
      </c>
      <c r="F199" s="45" t="e">
        <f>IF(VLOOKUP($C199,#REF!,10, FALSE)="","Unknown",VLOOKUP($C199,#REF!,10, FALSE))</f>
        <v>#REF!</v>
      </c>
      <c r="G199" s="45" t="e">
        <f>IF(VLOOKUP($C199,#REF!,17, FALSE)="","Unknown",VLOOKUP($C199,#REF!,17, FALSE))</f>
        <v>#REF!</v>
      </c>
      <c r="H199" s="44" t="e">
        <f>IF(VLOOKUP($C199,#REF!,31, FALSE)="","",VLOOKUP($C199,#REF!,31, FALSE))</f>
        <v>#REF!</v>
      </c>
      <c r="I199" s="130" t="e">
        <f>IF(VLOOKUP($C199,#REF!,32, FALSE)="",0,VLOOKUP($C199,#REF!,32, FALSE))</f>
        <v>#REF!</v>
      </c>
      <c r="J199" s="45" t="e">
        <f>IF(VLOOKUP($C199,#REF!,65, FALSE)="","Unknown",VLOOKUP($C199,#REF!,65, FALSE))</f>
        <v>#REF!</v>
      </c>
      <c r="K199" s="46" t="e">
        <f>IF(VLOOKUP($C199,#REF!,67, FALSE)="","-",VLOOKUP($C199,#REF!,67, FALSE))</f>
        <v>#REF!</v>
      </c>
      <c r="L199" s="53" t="s">
        <v>1641</v>
      </c>
      <c r="M199" s="14"/>
      <c r="N199" s="136" t="s">
        <v>714</v>
      </c>
      <c r="O199" s="14"/>
      <c r="P199" s="14" t="s">
        <v>908</v>
      </c>
      <c r="Q199" s="14"/>
      <c r="R199" s="14"/>
      <c r="S199" s="14"/>
      <c r="T199" s="16" t="s">
        <v>714</v>
      </c>
      <c r="U199" s="24" t="s">
        <v>950</v>
      </c>
      <c r="V199" s="22" t="s">
        <v>523</v>
      </c>
      <c r="W199" s="20" t="s">
        <v>20</v>
      </c>
      <c r="X199" s="20" t="s">
        <v>20</v>
      </c>
      <c r="Y199" s="23">
        <v>42835</v>
      </c>
      <c r="Z199" s="20"/>
      <c r="AA199" s="3"/>
    </row>
    <row r="200" spans="1:27" s="39" customFormat="1" ht="60.6" x14ac:dyDescent="0.3">
      <c r="A200" s="37" t="s">
        <v>20</v>
      </c>
      <c r="B200" s="45" t="e">
        <f>VLOOKUP($C200,#REF!,6, FALSE)</f>
        <v>#REF!</v>
      </c>
      <c r="C200" s="13" t="s">
        <v>51</v>
      </c>
      <c r="D200" s="45" t="e">
        <f>VLOOKUP($C200,#REF!,7, FALSE)</f>
        <v>#REF!</v>
      </c>
      <c r="E200" s="44" t="e">
        <f>VLOOKUP($C200,#REF!,9, FALSE)</f>
        <v>#REF!</v>
      </c>
      <c r="F200" s="45" t="e">
        <f>IF(VLOOKUP($C200,#REF!,10, FALSE)="","Unknown",VLOOKUP($C200,#REF!,10, FALSE))</f>
        <v>#REF!</v>
      </c>
      <c r="G200" s="45" t="e">
        <f>IF(VLOOKUP($C200,#REF!,17, FALSE)="","Unknown",VLOOKUP($C200,#REF!,17, FALSE))</f>
        <v>#REF!</v>
      </c>
      <c r="H200" s="44" t="e">
        <f>IF(VLOOKUP($C200,#REF!,31, FALSE)="","",VLOOKUP($C200,#REF!,31, FALSE))</f>
        <v>#REF!</v>
      </c>
      <c r="I200" s="130" t="e">
        <f>IF(VLOOKUP($C200,#REF!,32, FALSE)="",0,VLOOKUP($C200,#REF!,32, FALSE))</f>
        <v>#REF!</v>
      </c>
      <c r="J200" s="45" t="e">
        <f>IF(VLOOKUP($C200,#REF!,65, FALSE)="","Unknown",VLOOKUP($C200,#REF!,65, FALSE))</f>
        <v>#REF!</v>
      </c>
      <c r="K200" s="46" t="e">
        <f>IF(VLOOKUP($C200,#REF!,67, FALSE)="","-",VLOOKUP($C200,#REF!,67, FALSE))</f>
        <v>#REF!</v>
      </c>
      <c r="L200" s="54" t="s">
        <v>1621</v>
      </c>
      <c r="M200" s="14" t="s">
        <v>714</v>
      </c>
      <c r="N200" s="136" t="s">
        <v>714</v>
      </c>
      <c r="O200" s="14" t="s">
        <v>714</v>
      </c>
      <c r="P200" s="14" t="s">
        <v>714</v>
      </c>
      <c r="Q200" s="14"/>
      <c r="R200" s="14"/>
      <c r="S200" s="14"/>
      <c r="T200" s="16"/>
      <c r="U200" s="32" t="s">
        <v>574</v>
      </c>
      <c r="V200" s="22" t="s">
        <v>529</v>
      </c>
      <c r="W200" s="15" t="s">
        <v>20</v>
      </c>
      <c r="X200" s="15" t="s">
        <v>20</v>
      </c>
      <c r="Y200" s="19">
        <v>42423</v>
      </c>
      <c r="Z200" s="20"/>
      <c r="AA200" s="3"/>
    </row>
    <row r="201" spans="1:27" s="39" customFormat="1" ht="82.8" x14ac:dyDescent="0.3">
      <c r="A201" s="37" t="s">
        <v>20</v>
      </c>
      <c r="B201" s="45" t="e">
        <f>VLOOKUP($C201,#REF!,6, FALSE)</f>
        <v>#REF!</v>
      </c>
      <c r="C201" s="20" t="s">
        <v>294</v>
      </c>
      <c r="D201" s="45" t="e">
        <f>VLOOKUP($C201,#REF!,7, FALSE)</f>
        <v>#REF!</v>
      </c>
      <c r="E201" s="44" t="e">
        <f>VLOOKUP($C201,#REF!,9, FALSE)</f>
        <v>#REF!</v>
      </c>
      <c r="F201" s="45" t="e">
        <f>IF(VLOOKUP($C201,#REF!,10, FALSE)="","Unknown",VLOOKUP($C201,#REF!,10, FALSE))</f>
        <v>#REF!</v>
      </c>
      <c r="G201" s="45" t="e">
        <f>IF(VLOOKUP($C201,#REF!,17, FALSE)="","Unknown",VLOOKUP($C201,#REF!,17, FALSE))</f>
        <v>#REF!</v>
      </c>
      <c r="H201" s="44" t="e">
        <f>IF(VLOOKUP($C201,#REF!,31, FALSE)="","",VLOOKUP($C201,#REF!,31, FALSE))</f>
        <v>#REF!</v>
      </c>
      <c r="I201" s="130" t="e">
        <f>IF(VLOOKUP($C201,#REF!,32, FALSE)="",0,VLOOKUP($C201,#REF!,32, FALSE))</f>
        <v>#REF!</v>
      </c>
      <c r="J201" s="45" t="e">
        <f>IF(VLOOKUP($C201,#REF!,65, FALSE)="","Unknown",VLOOKUP($C201,#REF!,65, FALSE))</f>
        <v>#REF!</v>
      </c>
      <c r="K201" s="46" t="e">
        <f>IF(VLOOKUP($C201,#REF!,67, FALSE)="","-",VLOOKUP($C201,#REF!,67, FALSE))</f>
        <v>#REF!</v>
      </c>
      <c r="L201" s="53" t="s">
        <v>1657</v>
      </c>
      <c r="M201" s="14" t="s">
        <v>714</v>
      </c>
      <c r="N201" s="136"/>
      <c r="O201" s="14"/>
      <c r="P201" s="14"/>
      <c r="Q201" s="14"/>
      <c r="R201" s="14"/>
      <c r="S201" s="14"/>
      <c r="T201" s="16"/>
      <c r="U201" s="88" t="s">
        <v>887</v>
      </c>
      <c r="V201" s="22" t="s">
        <v>523</v>
      </c>
      <c r="W201" s="20" t="s">
        <v>20</v>
      </c>
      <c r="X201" s="20" t="s">
        <v>20</v>
      </c>
      <c r="Y201" s="23">
        <v>42682</v>
      </c>
      <c r="Z201" s="20"/>
      <c r="AA201" s="3"/>
    </row>
    <row r="202" spans="1:27" s="39" customFormat="1" ht="40.200000000000003" x14ac:dyDescent="0.3">
      <c r="A202" s="122" t="s">
        <v>1440</v>
      </c>
      <c r="B202" s="49" t="e">
        <f>VLOOKUP($C202,#REF!,6, FALSE)</f>
        <v>#REF!</v>
      </c>
      <c r="C202" s="154" t="s">
        <v>432</v>
      </c>
      <c r="D202" s="49" t="e">
        <f>VLOOKUP($C202,#REF!,7, FALSE)</f>
        <v>#REF!</v>
      </c>
      <c r="E202" s="48" t="e">
        <f>VLOOKUP($C202,#REF!,9, FALSE)</f>
        <v>#REF!</v>
      </c>
      <c r="F202" s="49" t="e">
        <f>IF(VLOOKUP($C202,#REF!,10, FALSE)="","Unknown",VLOOKUP($C202,#REF!,10, FALSE))</f>
        <v>#REF!</v>
      </c>
      <c r="G202" s="49" t="e">
        <f>IF(VLOOKUP($C202,#REF!,17, FALSE)="","Unknown",VLOOKUP($C202,#REF!,17, FALSE))</f>
        <v>#REF!</v>
      </c>
      <c r="H202" s="48" t="e">
        <f>IF(VLOOKUP($C202,#REF!,31, FALSE)="","",VLOOKUP($C202,#REF!,31, FALSE))</f>
        <v>#REF!</v>
      </c>
      <c r="I202" s="132" t="e">
        <f>IF(VLOOKUP($C202,#REF!,32, FALSE)="",0,VLOOKUP($C202,#REF!,32, FALSE))</f>
        <v>#REF!</v>
      </c>
      <c r="J202" s="49" t="e">
        <f>IF(VLOOKUP($C202,#REF!,65, FALSE)="","Unknown",VLOOKUP($C202,#REF!,65, FALSE))</f>
        <v>#REF!</v>
      </c>
      <c r="K202" s="50" t="e">
        <f>IF(VLOOKUP($C202,#REF!,67, FALSE)="","-",VLOOKUP($C202,#REF!,67, FALSE))</f>
        <v>#REF!</v>
      </c>
      <c r="L202" s="53" t="s">
        <v>1622</v>
      </c>
      <c r="M202" s="14"/>
      <c r="N202" s="136" t="s">
        <v>714</v>
      </c>
      <c r="O202" s="14" t="s">
        <v>714</v>
      </c>
      <c r="P202" s="14" t="s">
        <v>714</v>
      </c>
      <c r="Q202" s="14"/>
      <c r="R202" s="14"/>
      <c r="S202" s="14"/>
      <c r="T202" s="16"/>
      <c r="U202" s="97" t="s">
        <v>1460</v>
      </c>
      <c r="V202" s="18" t="s">
        <v>524</v>
      </c>
      <c r="W202" s="20" t="s">
        <v>20</v>
      </c>
      <c r="X202" s="20" t="s">
        <v>20</v>
      </c>
      <c r="Y202" s="23">
        <v>44113</v>
      </c>
      <c r="Z202" s="20"/>
    </row>
    <row r="203" spans="1:27" s="39" customFormat="1" ht="41.4" x14ac:dyDescent="0.3">
      <c r="A203" s="37" t="s">
        <v>1440</v>
      </c>
      <c r="B203" s="45" t="e">
        <f>VLOOKUP($C203,#REF!,6, FALSE)</f>
        <v>#REF!</v>
      </c>
      <c r="C203" s="125" t="s">
        <v>873</v>
      </c>
      <c r="D203" s="45" t="e">
        <f>VLOOKUP($C203,#REF!,7, FALSE)</f>
        <v>#REF!</v>
      </c>
      <c r="E203" s="44" t="e">
        <f>VLOOKUP($C203,#REF!,9, FALSE)</f>
        <v>#REF!</v>
      </c>
      <c r="F203" s="45" t="e">
        <f>IF(VLOOKUP($C203,#REF!,10, FALSE)="","Unknown",VLOOKUP($C203,#REF!,10, FALSE))</f>
        <v>#REF!</v>
      </c>
      <c r="G203" s="45" t="e">
        <f>IF(VLOOKUP($C203,#REF!,17, FALSE)="","Unknown",VLOOKUP($C203,#REF!,17, FALSE))</f>
        <v>#REF!</v>
      </c>
      <c r="H203" s="44" t="e">
        <f>IF(VLOOKUP($C203,#REF!,31, FALSE)="","",VLOOKUP($C203,#REF!,31, FALSE))</f>
        <v>#REF!</v>
      </c>
      <c r="I203" s="130" t="e">
        <f>IF(VLOOKUP($C203,#REF!,32, FALSE)="",0,VLOOKUP($C203,#REF!,32, FALSE))</f>
        <v>#REF!</v>
      </c>
      <c r="J203" s="45" t="e">
        <f>IF(VLOOKUP($C203,#REF!,65, FALSE)="","Unknown",VLOOKUP($C203,#REF!,65, FALSE))</f>
        <v>#REF!</v>
      </c>
      <c r="K203" s="46" t="e">
        <f>IF(VLOOKUP($C203,#REF!,67, FALSE)="","-",VLOOKUP($C203,#REF!,67, FALSE))</f>
        <v>#REF!</v>
      </c>
      <c r="L203" s="87" t="s">
        <v>1642</v>
      </c>
      <c r="M203" s="14" t="s">
        <v>714</v>
      </c>
      <c r="N203" s="136"/>
      <c r="O203" s="14"/>
      <c r="P203" s="14"/>
      <c r="Q203" s="14"/>
      <c r="R203" s="14"/>
      <c r="S203" s="14"/>
      <c r="T203" s="16"/>
      <c r="U203" s="35" t="s">
        <v>875</v>
      </c>
      <c r="V203" s="22" t="s">
        <v>1524</v>
      </c>
      <c r="W203" s="20" t="s">
        <v>20</v>
      </c>
      <c r="X203" s="20" t="s">
        <v>21</v>
      </c>
      <c r="Y203" s="23">
        <v>42643</v>
      </c>
      <c r="Z203" s="20"/>
      <c r="AA203" s="3"/>
    </row>
    <row r="204" spans="1:27" s="39" customFormat="1" ht="103.8" x14ac:dyDescent="0.3">
      <c r="A204" s="14" t="s">
        <v>20</v>
      </c>
      <c r="B204" s="45" t="e">
        <f>VLOOKUP($C204,#REF!,6, FALSE)</f>
        <v>#REF!</v>
      </c>
      <c r="C204" s="80" t="s">
        <v>509</v>
      </c>
      <c r="D204" s="45" t="e">
        <f>VLOOKUP($C204,#REF!,7, FALSE)</f>
        <v>#REF!</v>
      </c>
      <c r="E204" s="44" t="e">
        <f>VLOOKUP($C204,#REF!,9, FALSE)</f>
        <v>#REF!</v>
      </c>
      <c r="F204" s="45" t="e">
        <f>IF(VLOOKUP($C204,#REF!,10, FALSE)="","Unknown",VLOOKUP($C204,#REF!,10, FALSE))</f>
        <v>#REF!</v>
      </c>
      <c r="G204" s="45" t="e">
        <f>IF(VLOOKUP($C204,#REF!,17, FALSE)="","Unknown",VLOOKUP($C204,#REF!,17, FALSE))</f>
        <v>#REF!</v>
      </c>
      <c r="H204" s="44" t="e">
        <f>IF(VLOOKUP($C204,#REF!,31, FALSE)="","",VLOOKUP($C204,#REF!,31, FALSE))</f>
        <v>#REF!</v>
      </c>
      <c r="I204" s="130" t="e">
        <f>IF(VLOOKUP($C204,#REF!,32, FALSE)="",0,VLOOKUP($C204,#REF!,32, FALSE))</f>
        <v>#REF!</v>
      </c>
      <c r="J204" s="45" t="e">
        <f>IF(VLOOKUP($C204,#REF!,65, FALSE)="","Unknown",VLOOKUP($C204,#REF!,65, FALSE))</f>
        <v>#REF!</v>
      </c>
      <c r="K204" s="46" t="e">
        <f>IF(VLOOKUP($C204,#REF!,67, FALSE)="","-",VLOOKUP($C204,#REF!,67, FALSE))</f>
        <v>#REF!</v>
      </c>
      <c r="L204" s="111" t="s">
        <v>1282</v>
      </c>
      <c r="M204" s="42" t="s">
        <v>908</v>
      </c>
      <c r="N204" s="135" t="s">
        <v>714</v>
      </c>
      <c r="O204" s="42" t="s">
        <v>908</v>
      </c>
      <c r="P204" s="88"/>
      <c r="Q204" s="88"/>
      <c r="R204" s="88" t="s">
        <v>908</v>
      </c>
      <c r="S204" s="88"/>
      <c r="T204" s="92" t="s">
        <v>908</v>
      </c>
      <c r="U204" s="94" t="s">
        <v>1281</v>
      </c>
      <c r="V204" s="99" t="s">
        <v>1285</v>
      </c>
      <c r="W204" s="88" t="s">
        <v>20</v>
      </c>
      <c r="X204" s="88" t="s">
        <v>20</v>
      </c>
      <c r="Y204" s="101">
        <v>43720</v>
      </c>
      <c r="Z204" s="88"/>
      <c r="AA204" s="51" t="s">
        <v>895</v>
      </c>
    </row>
    <row r="205" spans="1:27" s="39" customFormat="1" ht="41.4" x14ac:dyDescent="0.3">
      <c r="A205" s="14" t="s">
        <v>20</v>
      </c>
      <c r="B205" s="45" t="e">
        <f>VLOOKUP($C205,#REF!,6, FALSE)</f>
        <v>#REF!</v>
      </c>
      <c r="C205" s="79" t="s">
        <v>467</v>
      </c>
      <c r="D205" s="45" t="e">
        <f>VLOOKUP($C205,#REF!,7, FALSE)</f>
        <v>#REF!</v>
      </c>
      <c r="E205" s="44" t="e">
        <f>VLOOKUP($C205,#REF!,9, FALSE)</f>
        <v>#REF!</v>
      </c>
      <c r="F205" s="45" t="e">
        <f>IF(VLOOKUP($C205,#REF!,10, FALSE)="","Unknown",VLOOKUP($C205,#REF!,10, FALSE))</f>
        <v>#REF!</v>
      </c>
      <c r="G205" s="45" t="e">
        <f>IF(VLOOKUP($C205,#REF!,17, FALSE)="","Unknown",VLOOKUP($C205,#REF!,17, FALSE))</f>
        <v>#REF!</v>
      </c>
      <c r="H205" s="44" t="e">
        <f>IF(VLOOKUP($C205,#REF!,31, FALSE)="","",VLOOKUP($C205,#REF!,31, FALSE))</f>
        <v>#REF!</v>
      </c>
      <c r="I205" s="130" t="e">
        <f>IF(VLOOKUP($C205,#REF!,32, FALSE)="",0,VLOOKUP($C205,#REF!,32, FALSE))</f>
        <v>#REF!</v>
      </c>
      <c r="J205" s="45" t="e">
        <f>IF(VLOOKUP($C205,#REF!,65, FALSE)="","Unknown",VLOOKUP($C205,#REF!,65, FALSE))</f>
        <v>#REF!</v>
      </c>
      <c r="K205" s="46" t="e">
        <f>IF(VLOOKUP($C205,#REF!,67, FALSE)="","-",VLOOKUP($C205,#REF!,67, FALSE))</f>
        <v>#REF!</v>
      </c>
      <c r="L205" s="53" t="s">
        <v>1432</v>
      </c>
      <c r="M205" s="14" t="s">
        <v>908</v>
      </c>
      <c r="N205" s="136"/>
      <c r="O205" s="14"/>
      <c r="P205" s="14"/>
      <c r="Q205" s="14"/>
      <c r="R205" s="14" t="s">
        <v>908</v>
      </c>
      <c r="S205" s="14"/>
      <c r="T205" s="16"/>
      <c r="U205" s="20" t="s">
        <v>1099</v>
      </c>
      <c r="V205" s="18" t="s">
        <v>524</v>
      </c>
      <c r="W205" s="20" t="s">
        <v>20</v>
      </c>
      <c r="X205" s="20" t="s">
        <v>20</v>
      </c>
      <c r="Y205" s="23">
        <v>43190</v>
      </c>
      <c r="Z205" s="20"/>
    </row>
    <row r="206" spans="1:27" s="39" customFormat="1" ht="27.6" x14ac:dyDescent="0.3">
      <c r="A206" s="14" t="s">
        <v>20</v>
      </c>
      <c r="B206" s="45" t="e">
        <f>VLOOKUP($C206,#REF!,6, FALSE)</f>
        <v>#REF!</v>
      </c>
      <c r="C206" s="20" t="s">
        <v>1033</v>
      </c>
      <c r="D206" s="45" t="e">
        <f>VLOOKUP($C206,#REF!,7, FALSE)</f>
        <v>#REF!</v>
      </c>
      <c r="E206" s="44" t="e">
        <f>VLOOKUP($C206,#REF!,9, FALSE)</f>
        <v>#REF!</v>
      </c>
      <c r="F206" s="45" t="e">
        <f>IF(VLOOKUP($C206,#REF!,10, FALSE)="","Unknown",VLOOKUP($C206,#REF!,10, FALSE))</f>
        <v>#REF!</v>
      </c>
      <c r="G206" s="45" t="e">
        <f>IF(VLOOKUP($C206,#REF!,17, FALSE)="","Unknown",VLOOKUP($C206,#REF!,17, FALSE))</f>
        <v>#REF!</v>
      </c>
      <c r="H206" s="44" t="e">
        <f>IF(VLOOKUP($C206,#REF!,31, FALSE)="","",VLOOKUP($C206,#REF!,31, FALSE))</f>
        <v>#REF!</v>
      </c>
      <c r="I206" s="130" t="e">
        <f>IF(VLOOKUP($C206,#REF!,32, FALSE)="",0,VLOOKUP($C206,#REF!,32, FALSE))</f>
        <v>#REF!</v>
      </c>
      <c r="J206" s="45" t="e">
        <f>IF(VLOOKUP($C206,#REF!,65, FALSE)="","Unknown",VLOOKUP($C206,#REF!,65, FALSE))</f>
        <v>#REF!</v>
      </c>
      <c r="K206" s="46" t="e">
        <f>IF(VLOOKUP($C206,#REF!,67, FALSE)="","-",VLOOKUP($C206,#REF!,67, FALSE))</f>
        <v>#REF!</v>
      </c>
      <c r="L206" s="53" t="s">
        <v>1590</v>
      </c>
      <c r="M206" s="14" t="s">
        <v>908</v>
      </c>
      <c r="N206" s="136"/>
      <c r="O206" s="14"/>
      <c r="P206" s="14"/>
      <c r="Q206" s="14"/>
      <c r="R206" s="14"/>
      <c r="S206" s="14"/>
      <c r="T206" s="16"/>
      <c r="U206" s="20" t="s">
        <v>1034</v>
      </c>
      <c r="V206" s="22" t="s">
        <v>523</v>
      </c>
      <c r="W206" s="20" t="s">
        <v>20</v>
      </c>
      <c r="X206" s="20" t="s">
        <v>20</v>
      </c>
      <c r="Y206" s="23">
        <v>43008</v>
      </c>
      <c r="Z206" s="20"/>
    </row>
    <row r="207" spans="1:27" s="39" customFormat="1" ht="96.6" x14ac:dyDescent="0.3">
      <c r="A207" s="14" t="s">
        <v>20</v>
      </c>
      <c r="B207" s="45" t="e">
        <f>VLOOKUP($C207,#REF!,6, FALSE)</f>
        <v>#REF!</v>
      </c>
      <c r="C207" s="146" t="s">
        <v>466</v>
      </c>
      <c r="D207" s="45" t="e">
        <f>VLOOKUP($C207,#REF!,7, FALSE)</f>
        <v>#REF!</v>
      </c>
      <c r="E207" s="44" t="e">
        <f>VLOOKUP($C207,#REF!,9, FALSE)</f>
        <v>#REF!</v>
      </c>
      <c r="F207" s="45" t="e">
        <f>IF(VLOOKUP($C207,#REF!,10, FALSE)="","Unknown",VLOOKUP($C207,#REF!,10, FALSE))</f>
        <v>#REF!</v>
      </c>
      <c r="G207" s="45" t="e">
        <f>IF(VLOOKUP($C207,#REF!,17, FALSE)="","Unknown",VLOOKUP($C207,#REF!,17, FALSE))</f>
        <v>#REF!</v>
      </c>
      <c r="H207" s="44" t="e">
        <f>IF(VLOOKUP($C207,#REF!,31, FALSE)="","",VLOOKUP($C207,#REF!,31, FALSE))</f>
        <v>#REF!</v>
      </c>
      <c r="I207" s="130" t="e">
        <f>IF(VLOOKUP($C207,#REF!,32, FALSE)="",0,VLOOKUP($C207,#REF!,32, FALSE))</f>
        <v>#REF!</v>
      </c>
      <c r="J207" s="45" t="e">
        <f>IF(VLOOKUP($C207,#REF!,65, FALSE)="","Unknown",VLOOKUP($C207,#REF!,65, FALSE))</f>
        <v>#REF!</v>
      </c>
      <c r="K207" s="46" t="e">
        <f>IF(VLOOKUP($C207,#REF!,67, FALSE)="","-",VLOOKUP($C207,#REF!,67, FALSE))</f>
        <v>#REF!</v>
      </c>
      <c r="L207" s="53" t="s">
        <v>1658</v>
      </c>
      <c r="M207" s="14" t="s">
        <v>908</v>
      </c>
      <c r="N207" s="136" t="s">
        <v>714</v>
      </c>
      <c r="O207" s="14"/>
      <c r="P207" s="14"/>
      <c r="Q207" s="14" t="s">
        <v>908</v>
      </c>
      <c r="R207" s="14" t="s">
        <v>908</v>
      </c>
      <c r="S207" s="14" t="s">
        <v>908</v>
      </c>
      <c r="T207" s="16"/>
      <c r="U207" s="35" t="s">
        <v>1011</v>
      </c>
      <c r="V207" s="18" t="s">
        <v>524</v>
      </c>
      <c r="W207" s="20" t="s">
        <v>20</v>
      </c>
      <c r="X207" s="20" t="s">
        <v>20</v>
      </c>
      <c r="Y207" s="23">
        <v>43008</v>
      </c>
      <c r="Z207" s="20"/>
    </row>
    <row r="208" spans="1:27" s="39" customFormat="1" ht="124.2" x14ac:dyDescent="0.3">
      <c r="A208" s="14" t="s">
        <v>20</v>
      </c>
      <c r="B208" s="45" t="e">
        <f>VLOOKUP($C208,#REF!,6, FALSE)</f>
        <v>#REF!</v>
      </c>
      <c r="C208" s="20" t="s">
        <v>511</v>
      </c>
      <c r="D208" s="45" t="e">
        <f>VLOOKUP($C208,#REF!,7, FALSE)</f>
        <v>#REF!</v>
      </c>
      <c r="E208" s="44" t="e">
        <f>VLOOKUP($C208,#REF!,9, FALSE)</f>
        <v>#REF!</v>
      </c>
      <c r="F208" s="45" t="e">
        <f>IF(VLOOKUP($C208,#REF!,10, FALSE)="","Unknown",VLOOKUP($C208,#REF!,10, FALSE))</f>
        <v>#REF!</v>
      </c>
      <c r="G208" s="45" t="e">
        <f>IF(VLOOKUP($C208,#REF!,17, FALSE)="","Unknown",VLOOKUP($C208,#REF!,17, FALSE))</f>
        <v>#REF!</v>
      </c>
      <c r="H208" s="44" t="e">
        <f>IF(VLOOKUP($C208,#REF!,31, FALSE)="","",VLOOKUP($C208,#REF!,31, FALSE))</f>
        <v>#REF!</v>
      </c>
      <c r="I208" s="130" t="e">
        <f>IF(VLOOKUP($C208,#REF!,32, FALSE)="",0,VLOOKUP($C208,#REF!,32, FALSE))</f>
        <v>#REF!</v>
      </c>
      <c r="J208" s="45" t="e">
        <f>IF(VLOOKUP($C208,#REF!,65, FALSE)="","Unknown",VLOOKUP($C208,#REF!,65, FALSE))</f>
        <v>#REF!</v>
      </c>
      <c r="K208" s="46" t="e">
        <f>IF(VLOOKUP($C208,#REF!,67, FALSE)="","-",VLOOKUP($C208,#REF!,67, FALSE))</f>
        <v>#REF!</v>
      </c>
      <c r="L208" s="53" t="s">
        <v>1659</v>
      </c>
      <c r="M208" s="14"/>
      <c r="N208" s="136" t="s">
        <v>714</v>
      </c>
      <c r="O208" s="14"/>
      <c r="P208" s="14" t="s">
        <v>908</v>
      </c>
      <c r="Q208" s="14"/>
      <c r="R208" s="14"/>
      <c r="S208" s="14" t="s">
        <v>908</v>
      </c>
      <c r="T208" s="16" t="s">
        <v>908</v>
      </c>
      <c r="U208" s="35" t="s">
        <v>1172</v>
      </c>
      <c r="V208" s="22" t="s">
        <v>523</v>
      </c>
      <c r="W208" s="20" t="s">
        <v>20</v>
      </c>
      <c r="X208" s="20" t="s">
        <v>20</v>
      </c>
      <c r="Y208" s="23">
        <v>43635</v>
      </c>
      <c r="Z208" s="20"/>
      <c r="AA208" s="39" t="s">
        <v>895</v>
      </c>
    </row>
    <row r="209" spans="1:27" s="39" customFormat="1" ht="69" x14ac:dyDescent="0.3">
      <c r="A209" s="37" t="s">
        <v>20</v>
      </c>
      <c r="B209" s="45" t="e">
        <f>VLOOKUP($C209,#REF!,6, FALSE)</f>
        <v>#REF!</v>
      </c>
      <c r="C209" s="79" t="s">
        <v>215</v>
      </c>
      <c r="D209" s="45" t="e">
        <f>VLOOKUP($C209,#REF!,7, FALSE)</f>
        <v>#REF!</v>
      </c>
      <c r="E209" s="44" t="e">
        <f>VLOOKUP($C209,#REF!,9, FALSE)</f>
        <v>#REF!</v>
      </c>
      <c r="F209" s="45" t="e">
        <f>IF(VLOOKUP($C209,#REF!,10, FALSE)="","Unknown",VLOOKUP($C209,#REF!,10, FALSE))</f>
        <v>#REF!</v>
      </c>
      <c r="G209" s="45" t="e">
        <f>IF(VLOOKUP($C209,#REF!,17, FALSE)="","Unknown",VLOOKUP($C209,#REF!,17, FALSE))</f>
        <v>#REF!</v>
      </c>
      <c r="H209" s="44" t="e">
        <f>IF(VLOOKUP($C209,#REF!,31, FALSE)="","",VLOOKUP($C209,#REF!,31, FALSE))</f>
        <v>#REF!</v>
      </c>
      <c r="I209" s="130" t="e">
        <f>IF(VLOOKUP($C209,#REF!,32, FALSE)="",0,VLOOKUP($C209,#REF!,32, FALSE))</f>
        <v>#REF!</v>
      </c>
      <c r="J209" s="45" t="e">
        <f>IF(VLOOKUP($C209,#REF!,65, FALSE)="","Unknown",VLOOKUP($C209,#REF!,65, FALSE))</f>
        <v>#REF!</v>
      </c>
      <c r="K209" s="46" t="e">
        <f>IF(VLOOKUP($C209,#REF!,67, FALSE)="","-",VLOOKUP($C209,#REF!,67, FALSE))</f>
        <v>#REF!</v>
      </c>
      <c r="L209" s="53" t="s">
        <v>977</v>
      </c>
      <c r="M209" s="14" t="s">
        <v>714</v>
      </c>
      <c r="N209" s="136"/>
      <c r="O209" s="14"/>
      <c r="P209" s="14"/>
      <c r="Q209" s="14"/>
      <c r="R209" s="14"/>
      <c r="S209" s="14"/>
      <c r="T209" s="16" t="s">
        <v>714</v>
      </c>
      <c r="U209" s="24" t="s">
        <v>976</v>
      </c>
      <c r="V209" s="22" t="s">
        <v>526</v>
      </c>
      <c r="W209" s="20" t="s">
        <v>20</v>
      </c>
      <c r="X209" s="20" t="s">
        <v>20</v>
      </c>
      <c r="Y209" s="23">
        <v>42871</v>
      </c>
      <c r="Z209" s="20"/>
      <c r="AA209" s="3"/>
    </row>
    <row r="210" spans="1:27" s="39" customFormat="1" ht="82.8" x14ac:dyDescent="0.3">
      <c r="A210" s="122" t="s">
        <v>1440</v>
      </c>
      <c r="B210" s="49" t="e">
        <f>VLOOKUP($C210,#REF!,6, FALSE)</f>
        <v>#REF!</v>
      </c>
      <c r="C210" s="145" t="s">
        <v>1232</v>
      </c>
      <c r="D210" s="49" t="e">
        <f>VLOOKUP($C210,#REF!,7, FALSE)</f>
        <v>#REF!</v>
      </c>
      <c r="E210" s="48" t="e">
        <f>VLOOKUP($C210,#REF!,9, FALSE)</f>
        <v>#REF!</v>
      </c>
      <c r="F210" s="49" t="e">
        <f>IF(VLOOKUP($C210,#REF!,10, FALSE)="","Unknown",VLOOKUP($C210,#REF!,10, FALSE))</f>
        <v>#REF!</v>
      </c>
      <c r="G210" s="49" t="e">
        <f>IF(VLOOKUP($C210,#REF!,17, FALSE)="","Unknown",VLOOKUP($C210,#REF!,17, FALSE))</f>
        <v>#REF!</v>
      </c>
      <c r="H210" s="48" t="e">
        <f>IF(VLOOKUP($C210,#REF!,31, FALSE)="","",VLOOKUP($C210,#REF!,31, FALSE))</f>
        <v>#REF!</v>
      </c>
      <c r="I210" s="132" t="e">
        <f>IF(VLOOKUP($C210,#REF!,32, FALSE)="",0,VLOOKUP($C210,#REF!,32, FALSE))</f>
        <v>#REF!</v>
      </c>
      <c r="J210" s="49" t="e">
        <f>IF(VLOOKUP($C210,#REF!,65, FALSE)="","Unknown",VLOOKUP($C210,#REF!,65, FALSE))</f>
        <v>#REF!</v>
      </c>
      <c r="K210" s="50" t="e">
        <f>IF(VLOOKUP($C210,#REF!,67, FALSE)="","-",VLOOKUP($C210,#REF!,67, FALSE))</f>
        <v>#REF!</v>
      </c>
      <c r="L210" s="53" t="s">
        <v>1465</v>
      </c>
      <c r="M210" s="14"/>
      <c r="N210" s="136"/>
      <c r="O210" s="14"/>
      <c r="P210" s="14"/>
      <c r="Q210" s="14"/>
      <c r="R210" s="14" t="s">
        <v>714</v>
      </c>
      <c r="S210" s="14"/>
      <c r="T210" s="16" t="s">
        <v>714</v>
      </c>
      <c r="U210" s="35" t="s">
        <v>1463</v>
      </c>
      <c r="V210" s="18" t="s">
        <v>524</v>
      </c>
      <c r="W210" s="20" t="s">
        <v>20</v>
      </c>
      <c r="X210" s="20" t="s">
        <v>20</v>
      </c>
      <c r="Y210" s="23">
        <v>44113</v>
      </c>
      <c r="Z210" s="20" t="s">
        <v>1464</v>
      </c>
    </row>
    <row r="211" spans="1:27" s="39" customFormat="1" ht="55.2" x14ac:dyDescent="0.3">
      <c r="A211" s="37" t="s">
        <v>20</v>
      </c>
      <c r="B211" s="45" t="e">
        <f>VLOOKUP($C211,#REF!,6, FALSE)</f>
        <v>#REF!</v>
      </c>
      <c r="C211" s="146" t="s">
        <v>328</v>
      </c>
      <c r="D211" s="45" t="e">
        <f>VLOOKUP($C211,#REF!,7, FALSE)</f>
        <v>#REF!</v>
      </c>
      <c r="E211" s="44" t="e">
        <f>VLOOKUP($C211,#REF!,9, FALSE)</f>
        <v>#REF!</v>
      </c>
      <c r="F211" s="45" t="e">
        <f>IF(VLOOKUP($C211,#REF!,10, FALSE)="","Unknown",VLOOKUP($C211,#REF!,10, FALSE))</f>
        <v>#REF!</v>
      </c>
      <c r="G211" s="45" t="e">
        <f>IF(VLOOKUP($C211,#REF!,17, FALSE)="","Unknown",VLOOKUP($C211,#REF!,17, FALSE))</f>
        <v>#REF!</v>
      </c>
      <c r="H211" s="44" t="e">
        <f>IF(VLOOKUP($C211,#REF!,31, FALSE)="","",VLOOKUP($C211,#REF!,31, FALSE))</f>
        <v>#REF!</v>
      </c>
      <c r="I211" s="130" t="e">
        <f>IF(VLOOKUP($C211,#REF!,32, FALSE)="",0,VLOOKUP($C211,#REF!,32, FALSE))</f>
        <v>#REF!</v>
      </c>
      <c r="J211" s="45" t="e">
        <f>IF(VLOOKUP($C211,#REF!,65, FALSE)="","Unknown",VLOOKUP($C211,#REF!,65, FALSE))</f>
        <v>#REF!</v>
      </c>
      <c r="K211" s="46" t="e">
        <f>IF(VLOOKUP($C211,#REF!,67, FALSE)="","-",VLOOKUP($C211,#REF!,67, FALSE))</f>
        <v>#REF!</v>
      </c>
      <c r="L211" s="53" t="s">
        <v>870</v>
      </c>
      <c r="M211" s="14" t="s">
        <v>714</v>
      </c>
      <c r="N211" s="136"/>
      <c r="O211" s="14"/>
      <c r="P211" s="14"/>
      <c r="Q211" s="14"/>
      <c r="R211" s="14"/>
      <c r="S211" s="14"/>
      <c r="T211" s="16"/>
      <c r="U211" s="24" t="s">
        <v>869</v>
      </c>
      <c r="V211" s="22" t="s">
        <v>1563</v>
      </c>
      <c r="W211" s="20" t="s">
        <v>20</v>
      </c>
      <c r="X211" s="20" t="s">
        <v>20</v>
      </c>
      <c r="Y211" s="23"/>
      <c r="Z211" s="20"/>
      <c r="AA211" s="3"/>
    </row>
    <row r="212" spans="1:27" s="39" customFormat="1" ht="115.2" x14ac:dyDescent="0.3">
      <c r="A212" s="14" t="s">
        <v>20</v>
      </c>
      <c r="B212" s="45" t="e">
        <f>VLOOKUP($C212,#REF!,6, FALSE)</f>
        <v>#REF!</v>
      </c>
      <c r="C212" s="80" t="s">
        <v>1237</v>
      </c>
      <c r="D212" s="45" t="e">
        <f>VLOOKUP($C212,#REF!,7, FALSE)</f>
        <v>#REF!</v>
      </c>
      <c r="E212" s="44" t="e">
        <f>VLOOKUP($C212,#REF!,9, FALSE)</f>
        <v>#REF!</v>
      </c>
      <c r="F212" s="45" t="e">
        <f>IF(VLOOKUP($C212,#REF!,10, FALSE)="","Unknown",VLOOKUP($C212,#REF!,10, FALSE))</f>
        <v>#REF!</v>
      </c>
      <c r="G212" s="45" t="e">
        <f>IF(VLOOKUP($C212,#REF!,17, FALSE)="","Unknown",VLOOKUP($C212,#REF!,17, FALSE))</f>
        <v>#REF!</v>
      </c>
      <c r="H212" s="44" t="e">
        <f>IF(VLOOKUP($C212,#REF!,31, FALSE)="","",VLOOKUP($C212,#REF!,31, FALSE))</f>
        <v>#REF!</v>
      </c>
      <c r="I212" s="130" t="e">
        <f>IF(VLOOKUP($C212,#REF!,32, FALSE)="",0,VLOOKUP($C212,#REF!,32, FALSE))</f>
        <v>#REF!</v>
      </c>
      <c r="J212" s="45" t="e">
        <f>IF(VLOOKUP($C212,#REF!,65, FALSE)="","Unknown",VLOOKUP($C212,#REF!,65, FALSE))</f>
        <v>#REF!</v>
      </c>
      <c r="K212" s="46" t="e">
        <f>IF(VLOOKUP($C212,#REF!,67, FALSE)="","-",VLOOKUP($C212,#REF!,67, FALSE))</f>
        <v>#REF!</v>
      </c>
      <c r="L212" s="111" t="s">
        <v>1615</v>
      </c>
      <c r="M212" s="42" t="s">
        <v>908</v>
      </c>
      <c r="N212" s="136" t="s">
        <v>714</v>
      </c>
      <c r="O212" s="42"/>
      <c r="P212" s="88"/>
      <c r="Q212" s="88" t="s">
        <v>908</v>
      </c>
      <c r="R212" s="88"/>
      <c r="S212" s="88"/>
      <c r="T212" s="92" t="s">
        <v>908</v>
      </c>
      <c r="U212" s="121" t="s">
        <v>1286</v>
      </c>
      <c r="V212" s="22" t="s">
        <v>523</v>
      </c>
      <c r="W212" s="88" t="s">
        <v>20</v>
      </c>
      <c r="X212" s="88" t="s">
        <v>20</v>
      </c>
      <c r="Y212" s="101">
        <v>43720</v>
      </c>
      <c r="Z212" s="88"/>
      <c r="AA212" s="51" t="s">
        <v>895</v>
      </c>
    </row>
    <row r="213" spans="1:27" s="39" customFormat="1" ht="55.2" x14ac:dyDescent="0.3">
      <c r="A213" s="37" t="s">
        <v>20</v>
      </c>
      <c r="B213" s="45" t="e">
        <f>VLOOKUP($C213,#REF!,6, FALSE)</f>
        <v>#REF!</v>
      </c>
      <c r="C213" s="81" t="s">
        <v>497</v>
      </c>
      <c r="D213" s="45" t="e">
        <f>VLOOKUP($C213,#REF!,7, FALSE)</f>
        <v>#REF!</v>
      </c>
      <c r="E213" s="44" t="e">
        <f>VLOOKUP($C213,#REF!,9, FALSE)</f>
        <v>#REF!</v>
      </c>
      <c r="F213" s="45" t="e">
        <f>IF(VLOOKUP($C213,#REF!,10, FALSE)="","Unknown",VLOOKUP($C213,#REF!,10, FALSE))</f>
        <v>#REF!</v>
      </c>
      <c r="G213" s="45" t="e">
        <f>IF(VLOOKUP($C213,#REF!,17, FALSE)="","Unknown",VLOOKUP($C213,#REF!,17, FALSE))</f>
        <v>#REF!</v>
      </c>
      <c r="H213" s="44" t="e">
        <f>IF(VLOOKUP($C213,#REF!,31, FALSE)="","",VLOOKUP($C213,#REF!,31, FALSE))</f>
        <v>#REF!</v>
      </c>
      <c r="I213" s="130" t="e">
        <f>IF(VLOOKUP($C213,#REF!,32, FALSE)="",0,VLOOKUP($C213,#REF!,32, FALSE))</f>
        <v>#REF!</v>
      </c>
      <c r="J213" s="45" t="e">
        <f>IF(VLOOKUP($C213,#REF!,65, FALSE)="","Unknown",VLOOKUP($C213,#REF!,65, FALSE))</f>
        <v>#REF!</v>
      </c>
      <c r="K213" s="46" t="e">
        <f>IF(VLOOKUP($C213,#REF!,67, FALSE)="","-",VLOOKUP($C213,#REF!,67, FALSE))</f>
        <v>#REF!</v>
      </c>
      <c r="L213" s="54" t="s">
        <v>846</v>
      </c>
      <c r="M213" s="14" t="s">
        <v>714</v>
      </c>
      <c r="N213" s="136" t="s">
        <v>714</v>
      </c>
      <c r="O213" s="14"/>
      <c r="P213" s="14" t="s">
        <v>714</v>
      </c>
      <c r="Q213" s="14"/>
      <c r="R213" s="14"/>
      <c r="S213" s="14"/>
      <c r="T213" s="16"/>
      <c r="U213" s="21" t="s">
        <v>640</v>
      </c>
      <c r="V213" s="22" t="s">
        <v>579</v>
      </c>
      <c r="W213" s="15" t="s">
        <v>20</v>
      </c>
      <c r="X213" s="15" t="s">
        <v>20</v>
      </c>
      <c r="Y213" s="19">
        <v>42486</v>
      </c>
      <c r="Z213" s="20"/>
      <c r="AA213" s="3"/>
    </row>
    <row r="214" spans="1:27" s="39" customFormat="1" ht="41.4" x14ac:dyDescent="0.3">
      <c r="A214" s="14" t="s">
        <v>20</v>
      </c>
      <c r="B214" s="45" t="e">
        <f>VLOOKUP($C214,#REF!,6, FALSE)</f>
        <v>#REF!</v>
      </c>
      <c r="C214" s="79" t="s">
        <v>1167</v>
      </c>
      <c r="D214" s="45" t="e">
        <f>VLOOKUP($C214,#REF!,7, FALSE)</f>
        <v>#REF!</v>
      </c>
      <c r="E214" s="44" t="e">
        <f>VLOOKUP($C214,#REF!,9, FALSE)</f>
        <v>#REF!</v>
      </c>
      <c r="F214" s="45" t="e">
        <f>IF(VLOOKUP($C214,#REF!,10, FALSE)="","Unknown",VLOOKUP($C214,#REF!,10, FALSE))</f>
        <v>#REF!</v>
      </c>
      <c r="G214" s="45" t="e">
        <f>IF(VLOOKUP($C214,#REF!,17, FALSE)="","Unknown",VLOOKUP($C214,#REF!,17, FALSE))</f>
        <v>#REF!</v>
      </c>
      <c r="H214" s="44" t="e">
        <f>IF(VLOOKUP($C214,#REF!,31, FALSE)="","",VLOOKUP($C214,#REF!,31, FALSE))</f>
        <v>#REF!</v>
      </c>
      <c r="I214" s="130" t="e">
        <f>IF(VLOOKUP($C214,#REF!,32, FALSE)="",0,VLOOKUP($C214,#REF!,32, FALSE))</f>
        <v>#REF!</v>
      </c>
      <c r="J214" s="45" t="e">
        <f>IF(VLOOKUP($C214,#REF!,65, FALSE)="","Unknown",VLOOKUP($C214,#REF!,65, FALSE))</f>
        <v>#REF!</v>
      </c>
      <c r="K214" s="46" t="e">
        <f>IF(VLOOKUP($C214,#REF!,67, FALSE)="","-",VLOOKUP($C214,#REF!,67, FALSE))</f>
        <v>#REF!</v>
      </c>
      <c r="L214" s="53" t="s">
        <v>1430</v>
      </c>
      <c r="M214" s="14"/>
      <c r="N214" s="136" t="s">
        <v>714</v>
      </c>
      <c r="O214" s="14"/>
      <c r="P214" s="14" t="s">
        <v>908</v>
      </c>
      <c r="Q214" s="14"/>
      <c r="R214" s="14"/>
      <c r="S214" s="14"/>
      <c r="T214" s="16" t="s">
        <v>908</v>
      </c>
      <c r="U214" s="35" t="s">
        <v>1193</v>
      </c>
      <c r="V214" s="18" t="s">
        <v>524</v>
      </c>
      <c r="W214" s="20" t="s">
        <v>20</v>
      </c>
      <c r="X214" s="20" t="s">
        <v>20</v>
      </c>
      <c r="Y214" s="23">
        <v>43637</v>
      </c>
      <c r="Z214" s="20"/>
      <c r="AA214" s="39" t="s">
        <v>895</v>
      </c>
    </row>
    <row r="215" spans="1:27" s="39" customFormat="1" ht="81" x14ac:dyDescent="0.3">
      <c r="A215" s="14" t="s">
        <v>20</v>
      </c>
      <c r="B215" s="45" t="e">
        <f>VLOOKUP($C215,#REF!,6, FALSE)</f>
        <v>#REF!</v>
      </c>
      <c r="C215" s="80" t="s">
        <v>514</v>
      </c>
      <c r="D215" s="45" t="e">
        <f>VLOOKUP($C215,#REF!,7, FALSE)</f>
        <v>#REF!</v>
      </c>
      <c r="E215" s="44" t="e">
        <f>VLOOKUP($C215,#REF!,9, FALSE)</f>
        <v>#REF!</v>
      </c>
      <c r="F215" s="45" t="e">
        <f>IF(VLOOKUP($C215,#REF!,10, FALSE)="","Unknown",VLOOKUP($C215,#REF!,10, FALSE))</f>
        <v>#REF!</v>
      </c>
      <c r="G215" s="45" t="e">
        <f>IF(VLOOKUP($C215,#REF!,17, FALSE)="","Unknown",VLOOKUP($C215,#REF!,17, FALSE))</f>
        <v>#REF!</v>
      </c>
      <c r="H215" s="44" t="e">
        <f>IF(VLOOKUP($C215,#REF!,31, FALSE)="","",VLOOKUP($C215,#REF!,31, FALSE))</f>
        <v>#REF!</v>
      </c>
      <c r="I215" s="130" t="e">
        <f>IF(VLOOKUP($C215,#REF!,32, FALSE)="",0,VLOOKUP($C215,#REF!,32, FALSE))</f>
        <v>#REF!</v>
      </c>
      <c r="J215" s="45" t="e">
        <f>IF(VLOOKUP($C215,#REF!,65, FALSE)="","Unknown",VLOOKUP($C215,#REF!,65, FALSE))</f>
        <v>#REF!</v>
      </c>
      <c r="K215" s="46" t="e">
        <f>IF(VLOOKUP($C215,#REF!,67, FALSE)="","-",VLOOKUP($C215,#REF!,67, FALSE))</f>
        <v>#REF!</v>
      </c>
      <c r="L215" s="111" t="s">
        <v>1426</v>
      </c>
      <c r="M215" s="42" t="s">
        <v>908</v>
      </c>
      <c r="N215" s="135"/>
      <c r="O215" s="42"/>
      <c r="P215" s="88"/>
      <c r="Q215" s="88"/>
      <c r="R215" s="88"/>
      <c r="S215" s="88"/>
      <c r="T215" s="92" t="s">
        <v>908</v>
      </c>
      <c r="U215" s="94" t="s">
        <v>1287</v>
      </c>
      <c r="V215" s="99" t="s">
        <v>1288</v>
      </c>
      <c r="W215" s="88" t="s">
        <v>20</v>
      </c>
      <c r="X215" s="88" t="s">
        <v>20</v>
      </c>
      <c r="Y215" s="101">
        <v>43720</v>
      </c>
      <c r="Z215" s="88"/>
      <c r="AA215" s="51" t="s">
        <v>895</v>
      </c>
    </row>
    <row r="216" spans="1:27" s="39" customFormat="1" ht="41.4" x14ac:dyDescent="0.3">
      <c r="A216" s="37" t="s">
        <v>20</v>
      </c>
      <c r="B216" s="45" t="e">
        <f>VLOOKUP($C216,#REF!,6, FALSE)</f>
        <v>#REF!</v>
      </c>
      <c r="C216" s="146" t="s">
        <v>1168</v>
      </c>
      <c r="D216" s="45" t="e">
        <f>VLOOKUP($C216,#REF!,7, FALSE)</f>
        <v>#REF!</v>
      </c>
      <c r="E216" s="44" t="e">
        <f>VLOOKUP($C216,#REF!,9, FALSE)</f>
        <v>#REF!</v>
      </c>
      <c r="F216" s="45" t="e">
        <f>IF(VLOOKUP($C216,#REF!,10, FALSE)="","Unknown",VLOOKUP($C216,#REF!,10, FALSE))</f>
        <v>#REF!</v>
      </c>
      <c r="G216" s="45" t="e">
        <f>IF(VLOOKUP($C216,#REF!,17, FALSE)="","Unknown",VLOOKUP($C216,#REF!,17, FALSE))</f>
        <v>#REF!</v>
      </c>
      <c r="H216" s="44" t="e">
        <f>IF(VLOOKUP($C216,#REF!,31, FALSE)="","",VLOOKUP($C216,#REF!,31, FALSE))</f>
        <v>#REF!</v>
      </c>
      <c r="I216" s="130" t="e">
        <f>IF(VLOOKUP($C216,#REF!,32, FALSE)="",0,VLOOKUP($C216,#REF!,32, FALSE))</f>
        <v>#REF!</v>
      </c>
      <c r="J216" s="45" t="e">
        <f>IF(VLOOKUP($C216,#REF!,65, FALSE)="","Unknown",VLOOKUP($C216,#REF!,65, FALSE))</f>
        <v>#REF!</v>
      </c>
      <c r="K216" s="46" t="e">
        <f>IF(VLOOKUP($C216,#REF!,67, FALSE)="","-",VLOOKUP($C216,#REF!,67, FALSE))</f>
        <v>#REF!</v>
      </c>
      <c r="L216" s="54" t="s">
        <v>855</v>
      </c>
      <c r="M216" s="14" t="s">
        <v>714</v>
      </c>
      <c r="N216" s="136" t="s">
        <v>714</v>
      </c>
      <c r="O216" s="14"/>
      <c r="P216" s="14" t="s">
        <v>714</v>
      </c>
      <c r="Q216" s="14"/>
      <c r="R216" s="14"/>
      <c r="S216" s="14"/>
      <c r="T216" s="16"/>
      <c r="U216" s="24" t="s">
        <v>640</v>
      </c>
      <c r="V216" s="22" t="s">
        <v>579</v>
      </c>
      <c r="W216" s="15" t="s">
        <v>20</v>
      </c>
      <c r="X216" s="15" t="s">
        <v>20</v>
      </c>
      <c r="Y216" s="19">
        <v>42438</v>
      </c>
      <c r="Z216" s="20"/>
      <c r="AA216" s="3"/>
    </row>
    <row r="217" spans="1:27" s="39" customFormat="1" ht="41.4" x14ac:dyDescent="0.3">
      <c r="A217" s="14" t="s">
        <v>20</v>
      </c>
      <c r="B217" s="45" t="e">
        <f>VLOOKUP($C217,#REF!,6, FALSE)</f>
        <v>#REF!</v>
      </c>
      <c r="C217" s="20" t="s">
        <v>1169</v>
      </c>
      <c r="D217" s="45" t="e">
        <f>VLOOKUP($C217,#REF!,7, FALSE)</f>
        <v>#REF!</v>
      </c>
      <c r="E217" s="44" t="e">
        <f>VLOOKUP($C217,#REF!,9, FALSE)</f>
        <v>#REF!</v>
      </c>
      <c r="F217" s="45" t="e">
        <f>IF(VLOOKUP($C217,#REF!,10, FALSE)="","Unknown",VLOOKUP($C217,#REF!,10, FALSE))</f>
        <v>#REF!</v>
      </c>
      <c r="G217" s="45" t="e">
        <f>IF(VLOOKUP($C217,#REF!,17, FALSE)="","Unknown",VLOOKUP($C217,#REF!,17, FALSE))</f>
        <v>#REF!</v>
      </c>
      <c r="H217" s="44" t="e">
        <f>IF(VLOOKUP($C217,#REF!,31, FALSE)="","",VLOOKUP($C217,#REF!,31, FALSE))</f>
        <v>#REF!</v>
      </c>
      <c r="I217" s="130" t="e">
        <f>IF(VLOOKUP($C217,#REF!,32, FALSE)="",0,VLOOKUP($C217,#REF!,32, FALSE))</f>
        <v>#REF!</v>
      </c>
      <c r="J217" s="45" t="e">
        <f>IF(VLOOKUP($C217,#REF!,65, FALSE)="","Unknown",VLOOKUP($C217,#REF!,65, FALSE))</f>
        <v>#REF!</v>
      </c>
      <c r="K217" s="46" t="e">
        <f>IF(VLOOKUP($C217,#REF!,67, FALSE)="","-",VLOOKUP($C217,#REF!,67, FALSE))</f>
        <v>#REF!</v>
      </c>
      <c r="L217" s="53" t="s">
        <v>1430</v>
      </c>
      <c r="M217" s="14"/>
      <c r="N217" s="136" t="s">
        <v>714</v>
      </c>
      <c r="O217" s="14"/>
      <c r="P217" s="14" t="s">
        <v>908</v>
      </c>
      <c r="Q217" s="14"/>
      <c r="R217" s="14"/>
      <c r="S217" s="14"/>
      <c r="T217" s="16" t="s">
        <v>908</v>
      </c>
      <c r="U217" s="97" t="s">
        <v>1202</v>
      </c>
      <c r="V217" s="18" t="s">
        <v>524</v>
      </c>
      <c r="W217" s="20" t="s">
        <v>20</v>
      </c>
      <c r="X217" s="20" t="s">
        <v>20</v>
      </c>
      <c r="Y217" s="23">
        <v>43637</v>
      </c>
      <c r="Z217" s="20"/>
      <c r="AA217" s="39" t="s">
        <v>895</v>
      </c>
    </row>
    <row r="218" spans="1:27" s="39" customFormat="1" ht="41.4" x14ac:dyDescent="0.3">
      <c r="A218" s="37" t="s">
        <v>20</v>
      </c>
      <c r="B218" s="45" t="e">
        <f>VLOOKUP($C218,#REF!,6, FALSE)</f>
        <v>#REF!</v>
      </c>
      <c r="C218" s="13" t="s">
        <v>548</v>
      </c>
      <c r="D218" s="45" t="e">
        <f>VLOOKUP($C218,#REF!,7, FALSE)</f>
        <v>#REF!</v>
      </c>
      <c r="E218" s="44" t="e">
        <f>VLOOKUP($C218,#REF!,9, FALSE)</f>
        <v>#REF!</v>
      </c>
      <c r="F218" s="45" t="e">
        <f>IF(VLOOKUP($C218,#REF!,10, FALSE)="","Unknown",VLOOKUP($C218,#REF!,10, FALSE))</f>
        <v>#REF!</v>
      </c>
      <c r="G218" s="45" t="e">
        <f>IF(VLOOKUP($C218,#REF!,17, FALSE)="","Unknown",VLOOKUP($C218,#REF!,17, FALSE))</f>
        <v>#REF!</v>
      </c>
      <c r="H218" s="44" t="e">
        <f>IF(VLOOKUP($C218,#REF!,31, FALSE)="","",VLOOKUP($C218,#REF!,31, FALSE))</f>
        <v>#REF!</v>
      </c>
      <c r="I218" s="130" t="e">
        <f>IF(VLOOKUP($C218,#REF!,32, FALSE)="",0,VLOOKUP($C218,#REF!,32, FALSE))</f>
        <v>#REF!</v>
      </c>
      <c r="J218" s="45" t="e">
        <f>IF(VLOOKUP($C218,#REF!,65, FALSE)="","Unknown",VLOOKUP($C218,#REF!,65, FALSE))</f>
        <v>#REF!</v>
      </c>
      <c r="K218" s="46" t="e">
        <f>IF(VLOOKUP($C218,#REF!,67, FALSE)="","-",VLOOKUP($C218,#REF!,67, FALSE))</f>
        <v>#REF!</v>
      </c>
      <c r="L218" s="54" t="s">
        <v>841</v>
      </c>
      <c r="M218" s="14" t="s">
        <v>714</v>
      </c>
      <c r="N218" s="136"/>
      <c r="O218" s="14"/>
      <c r="P218" s="14"/>
      <c r="Q218" s="14"/>
      <c r="R218" s="14"/>
      <c r="S218" s="14"/>
      <c r="T218" s="16"/>
      <c r="U218" s="21" t="s">
        <v>652</v>
      </c>
      <c r="V218" s="18" t="s">
        <v>524</v>
      </c>
      <c r="W218" s="15" t="s">
        <v>20</v>
      </c>
      <c r="X218" s="15" t="s">
        <v>20</v>
      </c>
      <c r="Y218" s="19">
        <v>42437</v>
      </c>
      <c r="Z218" s="20"/>
      <c r="AA218" s="3"/>
    </row>
    <row r="219" spans="1:27" s="39" customFormat="1" ht="110.4" x14ac:dyDescent="0.3">
      <c r="A219" s="122" t="s">
        <v>1440</v>
      </c>
      <c r="B219" s="49" t="e">
        <f>VLOOKUP($C219,#REF!,6, FALSE)</f>
        <v>#REF!</v>
      </c>
      <c r="C219" s="143" t="s">
        <v>1417</v>
      </c>
      <c r="D219" s="49" t="e">
        <f>VLOOKUP($C219,#REF!,7, FALSE)</f>
        <v>#REF!</v>
      </c>
      <c r="E219" s="48" t="e">
        <f>VLOOKUP($C219,#REF!,9, FALSE)</f>
        <v>#REF!</v>
      </c>
      <c r="F219" s="49" t="e">
        <f>IF(VLOOKUP($C219,#REF!,10, FALSE)="","Unknown",VLOOKUP($C219,#REF!,10, FALSE))</f>
        <v>#REF!</v>
      </c>
      <c r="G219" s="49" t="e">
        <f>IF(VLOOKUP($C219,#REF!,17, FALSE)="","Unknown",VLOOKUP($C219,#REF!,17, FALSE))</f>
        <v>#REF!</v>
      </c>
      <c r="H219" s="48" t="e">
        <f>IF(VLOOKUP($C219,#REF!,31, FALSE)="","",VLOOKUP($C219,#REF!,31, FALSE))</f>
        <v>#REF!</v>
      </c>
      <c r="I219" s="132" t="e">
        <f>IF(VLOOKUP($C219,#REF!,32, FALSE)="",0,VLOOKUP($C219,#REF!,32, FALSE))</f>
        <v>#REF!</v>
      </c>
      <c r="J219" s="49" t="e">
        <f>IF(VLOOKUP($C219,#REF!,65, FALSE)="","Unknown",VLOOKUP($C219,#REF!,65, FALSE))</f>
        <v>#REF!</v>
      </c>
      <c r="K219" s="50" t="e">
        <f>IF(VLOOKUP($C219,#REF!,67, FALSE)="","-",VLOOKUP($C219,#REF!,67, FALSE))</f>
        <v>#REF!</v>
      </c>
      <c r="L219" s="53" t="s">
        <v>1610</v>
      </c>
      <c r="M219" s="14" t="s">
        <v>714</v>
      </c>
      <c r="N219" s="136"/>
      <c r="O219" s="14"/>
      <c r="P219" s="14"/>
      <c r="Q219" s="14"/>
      <c r="R219" s="14" t="s">
        <v>714</v>
      </c>
      <c r="S219" s="14"/>
      <c r="T219" s="16" t="s">
        <v>714</v>
      </c>
      <c r="U219" s="165" t="s">
        <v>1458</v>
      </c>
      <c r="V219" s="22" t="s">
        <v>1561</v>
      </c>
      <c r="W219" s="20" t="s">
        <v>20</v>
      </c>
      <c r="X219" s="20" t="s">
        <v>20</v>
      </c>
      <c r="Y219" s="23">
        <v>44105</v>
      </c>
      <c r="Z219" s="20"/>
    </row>
    <row r="220" spans="1:27" s="39" customFormat="1" ht="110.4" x14ac:dyDescent="0.3">
      <c r="A220" s="122" t="s">
        <v>1440</v>
      </c>
      <c r="B220" s="49" t="e">
        <f>VLOOKUP($C220,#REF!,6, FALSE)</f>
        <v>#REF!</v>
      </c>
      <c r="C220" s="143" t="s">
        <v>1416</v>
      </c>
      <c r="D220" s="49" t="e">
        <f>VLOOKUP($C220,#REF!,7, FALSE)</f>
        <v>#REF!</v>
      </c>
      <c r="E220" s="48" t="e">
        <f>VLOOKUP($C220,#REF!,9, FALSE)</f>
        <v>#REF!</v>
      </c>
      <c r="F220" s="49" t="e">
        <f>IF(VLOOKUP($C220,#REF!,10, FALSE)="","Unknown",VLOOKUP($C220,#REF!,10, FALSE))</f>
        <v>#REF!</v>
      </c>
      <c r="G220" s="49" t="e">
        <f>IF(VLOOKUP($C220,#REF!,17, FALSE)="","Unknown",VLOOKUP($C220,#REF!,17, FALSE))</f>
        <v>#REF!</v>
      </c>
      <c r="H220" s="48" t="e">
        <f>IF(VLOOKUP($C220,#REF!,31, FALSE)="","",VLOOKUP($C220,#REF!,31, FALSE))</f>
        <v>#REF!</v>
      </c>
      <c r="I220" s="132" t="e">
        <f>IF(VLOOKUP($C220,#REF!,32, FALSE)="",0,VLOOKUP($C220,#REF!,32, FALSE))</f>
        <v>#REF!</v>
      </c>
      <c r="J220" s="49" t="e">
        <f>IF(VLOOKUP($C220,#REF!,65, FALSE)="","Unknown",VLOOKUP($C220,#REF!,65, FALSE))</f>
        <v>#REF!</v>
      </c>
      <c r="K220" s="50" t="e">
        <f>IF(VLOOKUP($C220,#REF!,67, FALSE)="","-",VLOOKUP($C220,#REF!,67, FALSE))</f>
        <v>#REF!</v>
      </c>
      <c r="L220" s="53" t="s">
        <v>1457</v>
      </c>
      <c r="M220" s="14"/>
      <c r="N220" s="136"/>
      <c r="O220" s="14"/>
      <c r="P220" s="14"/>
      <c r="Q220" s="14"/>
      <c r="R220" s="14" t="s">
        <v>714</v>
      </c>
      <c r="S220" s="14"/>
      <c r="T220" s="16" t="s">
        <v>714</v>
      </c>
      <c r="U220" s="35" t="s">
        <v>1456</v>
      </c>
      <c r="V220" s="18" t="s">
        <v>524</v>
      </c>
      <c r="W220" s="20" t="s">
        <v>20</v>
      </c>
      <c r="X220" s="20" t="s">
        <v>20</v>
      </c>
      <c r="Y220" s="23">
        <v>44105</v>
      </c>
      <c r="Z220" s="20"/>
    </row>
    <row r="221" spans="1:27" s="39" customFormat="1" ht="110.4" x14ac:dyDescent="0.3">
      <c r="A221" s="122" t="s">
        <v>20</v>
      </c>
      <c r="B221" s="49" t="e">
        <f>VLOOKUP($C221,#REF!,6, FALSE)</f>
        <v>#REF!</v>
      </c>
      <c r="C221" s="145" t="s">
        <v>1074</v>
      </c>
      <c r="D221" s="49" t="e">
        <f>VLOOKUP($C221,#REF!,7, FALSE)</f>
        <v>#REF!</v>
      </c>
      <c r="E221" s="48" t="e">
        <f>VLOOKUP($C221,#REF!,9, FALSE)</f>
        <v>#REF!</v>
      </c>
      <c r="F221" s="49" t="e">
        <f>IF(VLOOKUP($C221,#REF!,10, FALSE)="","Unknown",VLOOKUP($C221,#REF!,10, FALSE))</f>
        <v>#REF!</v>
      </c>
      <c r="G221" s="49" t="e">
        <f>IF(VLOOKUP($C221,#REF!,17, FALSE)="","Unknown",VLOOKUP($C221,#REF!,17, FALSE))</f>
        <v>#REF!</v>
      </c>
      <c r="H221" s="48" t="e">
        <f>IF(VLOOKUP($C221,#REF!,31, FALSE)="","",VLOOKUP($C221,#REF!,31, FALSE))</f>
        <v>#REF!</v>
      </c>
      <c r="I221" s="132" t="e">
        <f>IF(VLOOKUP($C221,#REF!,32, FALSE)="",0,VLOOKUP($C221,#REF!,32, FALSE))</f>
        <v>#REF!</v>
      </c>
      <c r="J221" s="49" t="e">
        <f>IF(VLOOKUP($C221,#REF!,65, FALSE)="","Unknown",VLOOKUP($C221,#REF!,65, FALSE))</f>
        <v>#REF!</v>
      </c>
      <c r="K221" s="50" t="e">
        <f>IF(VLOOKUP($C221,#REF!,67, FALSE)="","-",VLOOKUP($C221,#REF!,67, FALSE))</f>
        <v>#REF!</v>
      </c>
      <c r="L221" s="53" t="s">
        <v>1611</v>
      </c>
      <c r="M221" s="14" t="s">
        <v>714</v>
      </c>
      <c r="N221" s="136"/>
      <c r="O221" s="14"/>
      <c r="P221" s="14"/>
      <c r="Q221" s="14"/>
      <c r="R221" s="14" t="s">
        <v>714</v>
      </c>
      <c r="S221" s="14"/>
      <c r="T221" s="16"/>
      <c r="U221" s="35" t="s">
        <v>1487</v>
      </c>
      <c r="V221" s="18" t="s">
        <v>524</v>
      </c>
      <c r="W221" s="20" t="s">
        <v>20</v>
      </c>
      <c r="X221" s="20" t="s">
        <v>20</v>
      </c>
      <c r="Y221" s="23">
        <v>44117</v>
      </c>
      <c r="Z221" s="20"/>
    </row>
    <row r="222" spans="1:27" s="39" customFormat="1" ht="138" x14ac:dyDescent="0.3">
      <c r="A222" s="14" t="s">
        <v>20</v>
      </c>
      <c r="B222" s="45" t="e">
        <f>VLOOKUP($C222,#REF!,6, FALSE)</f>
        <v>#REF!</v>
      </c>
      <c r="C222" s="80" t="s">
        <v>1077</v>
      </c>
      <c r="D222" s="45" t="e">
        <f>VLOOKUP($C222,#REF!,7, FALSE)</f>
        <v>#REF!</v>
      </c>
      <c r="E222" s="44" t="e">
        <f>VLOOKUP($C222,#REF!,9, FALSE)</f>
        <v>#REF!</v>
      </c>
      <c r="F222" s="45" t="e">
        <f>IF(VLOOKUP($C222,#REF!,10, FALSE)="","Unknown",VLOOKUP($C222,#REF!,10, FALSE))</f>
        <v>#REF!</v>
      </c>
      <c r="G222" s="45" t="e">
        <f>IF(VLOOKUP($C222,#REF!,17, FALSE)="","Unknown",VLOOKUP($C222,#REF!,17, FALSE))</f>
        <v>#REF!</v>
      </c>
      <c r="H222" s="44" t="e">
        <f>IF(VLOOKUP($C222,#REF!,31, FALSE)="","",VLOOKUP($C222,#REF!,31, FALSE))</f>
        <v>#REF!</v>
      </c>
      <c r="I222" s="130" t="e">
        <f>IF(VLOOKUP($C222,#REF!,32, FALSE)="",0,VLOOKUP($C222,#REF!,32, FALSE))</f>
        <v>#REF!</v>
      </c>
      <c r="J222" s="45" t="e">
        <f>IF(VLOOKUP($C222,#REF!,65, FALSE)="","Unknown",VLOOKUP($C222,#REF!,65, FALSE))</f>
        <v>#REF!</v>
      </c>
      <c r="K222" s="46" t="e">
        <f>IF(VLOOKUP($C222,#REF!,67, FALSE)="","-",VLOOKUP($C222,#REF!,67, FALSE))</f>
        <v>#REF!</v>
      </c>
      <c r="L222" s="111" t="s">
        <v>1660</v>
      </c>
      <c r="M222" s="42"/>
      <c r="N222" s="135"/>
      <c r="O222" s="42"/>
      <c r="P222" s="88"/>
      <c r="Q222" s="88"/>
      <c r="R222" s="88" t="s">
        <v>908</v>
      </c>
      <c r="S222" s="88"/>
      <c r="T222" s="92" t="s">
        <v>908</v>
      </c>
      <c r="U222" s="94" t="s">
        <v>1289</v>
      </c>
      <c r="V222" s="22" t="s">
        <v>523</v>
      </c>
      <c r="W222" s="88" t="s">
        <v>20</v>
      </c>
      <c r="X222" s="88" t="s">
        <v>20</v>
      </c>
      <c r="Y222" s="101">
        <v>43720</v>
      </c>
      <c r="Z222" s="88"/>
      <c r="AA222" s="51"/>
    </row>
    <row r="223" spans="1:27" s="39" customFormat="1" ht="110.4" x14ac:dyDescent="0.3">
      <c r="A223" s="122" t="s">
        <v>1440</v>
      </c>
      <c r="B223" s="49" t="e">
        <f>VLOOKUP($C223,#REF!,6, FALSE)</f>
        <v>#REF!</v>
      </c>
      <c r="C223" s="143" t="s">
        <v>1404</v>
      </c>
      <c r="D223" s="49" t="e">
        <f>VLOOKUP($C223,#REF!,7, FALSE)</f>
        <v>#REF!</v>
      </c>
      <c r="E223" s="48" t="e">
        <f>VLOOKUP($C223,#REF!,9, FALSE)</f>
        <v>#REF!</v>
      </c>
      <c r="F223" s="49" t="e">
        <f>IF(VLOOKUP($C223,#REF!,10, FALSE)="","Unknown",VLOOKUP($C223,#REF!,10, FALSE))</f>
        <v>#REF!</v>
      </c>
      <c r="G223" s="49" t="e">
        <f>IF(VLOOKUP($C223,#REF!,17, FALSE)="","Unknown",VLOOKUP($C223,#REF!,17, FALSE))</f>
        <v>#REF!</v>
      </c>
      <c r="H223" s="48" t="e">
        <f>IF(VLOOKUP($C223,#REF!,31, FALSE)="","",VLOOKUP($C223,#REF!,31, FALSE))</f>
        <v>#REF!</v>
      </c>
      <c r="I223" s="132" t="e">
        <f>IF(VLOOKUP($C223,#REF!,32, FALSE)="",0,VLOOKUP($C223,#REF!,32, FALSE))</f>
        <v>#REF!</v>
      </c>
      <c r="J223" s="49" t="e">
        <f>IF(VLOOKUP($C223,#REF!,65, FALSE)="","Unknown",VLOOKUP($C223,#REF!,65, FALSE))</f>
        <v>#REF!</v>
      </c>
      <c r="K223" s="50" t="e">
        <f>IF(VLOOKUP($C223,#REF!,67, FALSE)="","-",VLOOKUP($C223,#REF!,67, FALSE))</f>
        <v>#REF!</v>
      </c>
      <c r="L223" s="53" t="s">
        <v>1466</v>
      </c>
      <c r="M223" s="14" t="s">
        <v>714</v>
      </c>
      <c r="N223" s="136"/>
      <c r="O223" s="14"/>
      <c r="P223" s="14"/>
      <c r="Q223" s="14"/>
      <c r="R223" s="14" t="s">
        <v>714</v>
      </c>
      <c r="S223" s="14"/>
      <c r="T223" s="16"/>
      <c r="U223" s="35" t="s">
        <v>1412</v>
      </c>
      <c r="V223" s="18" t="s">
        <v>567</v>
      </c>
      <c r="W223" s="20" t="s">
        <v>20</v>
      </c>
      <c r="X223" s="20" t="s">
        <v>20</v>
      </c>
      <c r="Y223" s="23">
        <v>44113</v>
      </c>
      <c r="Z223" s="20"/>
    </row>
    <row r="224" spans="1:27" s="39" customFormat="1" ht="24" x14ac:dyDescent="0.3">
      <c r="A224" s="14" t="s">
        <v>20</v>
      </c>
      <c r="B224" s="45" t="e">
        <f>VLOOKUP($C224,#REF!,6, FALSE)</f>
        <v>#REF!</v>
      </c>
      <c r="C224" s="80" t="s">
        <v>865</v>
      </c>
      <c r="D224" s="45" t="e">
        <f>VLOOKUP($C224,#REF!,7, FALSE)</f>
        <v>#REF!</v>
      </c>
      <c r="E224" s="44" t="e">
        <f>VLOOKUP($C224,#REF!,9, FALSE)</f>
        <v>#REF!</v>
      </c>
      <c r="F224" s="45" t="e">
        <f>IF(VLOOKUP($C224,#REF!,10, FALSE)="","Unknown",VLOOKUP($C224,#REF!,10, FALSE))</f>
        <v>#REF!</v>
      </c>
      <c r="G224" s="45" t="e">
        <f>IF(VLOOKUP($C224,#REF!,17, FALSE)="","Unknown",VLOOKUP($C224,#REF!,17, FALSE))</f>
        <v>#REF!</v>
      </c>
      <c r="H224" s="44" t="e">
        <f>IF(VLOOKUP($C224,#REF!,31, FALSE)="","",VLOOKUP($C224,#REF!,31, FALSE))</f>
        <v>#REF!</v>
      </c>
      <c r="I224" s="130" t="e">
        <f>IF(VLOOKUP($C224,#REF!,32, FALSE)="",0,VLOOKUP($C224,#REF!,32, FALSE))</f>
        <v>#REF!</v>
      </c>
      <c r="J224" s="45" t="e">
        <f>IF(VLOOKUP($C224,#REF!,65, FALSE)="","Unknown",VLOOKUP($C224,#REF!,65, FALSE))</f>
        <v>#REF!</v>
      </c>
      <c r="K224" s="46" t="e">
        <f>IF(VLOOKUP($C224,#REF!,67, FALSE)="","-",VLOOKUP($C224,#REF!,67, FALSE))</f>
        <v>#REF!</v>
      </c>
      <c r="L224" s="111" t="s">
        <v>1290</v>
      </c>
      <c r="M224" s="42"/>
      <c r="N224" s="135"/>
      <c r="O224" s="42"/>
      <c r="P224" s="88"/>
      <c r="Q224" s="88"/>
      <c r="R224" s="88"/>
      <c r="S224" s="88"/>
      <c r="T224" s="92" t="s">
        <v>908</v>
      </c>
      <c r="U224" s="94" t="s">
        <v>1291</v>
      </c>
      <c r="V224" s="22" t="s">
        <v>523</v>
      </c>
      <c r="W224" s="88" t="s">
        <v>20</v>
      </c>
      <c r="X224" s="88" t="s">
        <v>20</v>
      </c>
      <c r="Y224" s="101">
        <v>43724</v>
      </c>
      <c r="Z224" s="88"/>
      <c r="AA224" s="51" t="s">
        <v>895</v>
      </c>
    </row>
    <row r="225" spans="1:27" s="39" customFormat="1" ht="27.6" x14ac:dyDescent="0.3">
      <c r="A225" s="14" t="s">
        <v>20</v>
      </c>
      <c r="B225" s="45" t="e">
        <f>VLOOKUP($C225,#REF!,6, FALSE)</f>
        <v>#REF!</v>
      </c>
      <c r="C225" s="20" t="s">
        <v>305</v>
      </c>
      <c r="D225" s="45" t="e">
        <f>VLOOKUP($C225,#REF!,7, FALSE)</f>
        <v>#REF!</v>
      </c>
      <c r="E225" s="44" t="e">
        <f>VLOOKUP($C225,#REF!,9, FALSE)</f>
        <v>#REF!</v>
      </c>
      <c r="F225" s="45" t="e">
        <f>IF(VLOOKUP($C225,#REF!,10, FALSE)="","Unknown",VLOOKUP($C225,#REF!,10, FALSE))</f>
        <v>#REF!</v>
      </c>
      <c r="G225" s="45" t="e">
        <f>IF(VLOOKUP($C225,#REF!,17, FALSE)="","Unknown",VLOOKUP($C225,#REF!,17, FALSE))</f>
        <v>#REF!</v>
      </c>
      <c r="H225" s="44" t="e">
        <f>IF(VLOOKUP($C225,#REF!,31, FALSE)="","",VLOOKUP($C225,#REF!,31, FALSE))</f>
        <v>#REF!</v>
      </c>
      <c r="I225" s="130" t="e">
        <f>IF(VLOOKUP($C225,#REF!,32, FALSE)="",0,VLOOKUP($C225,#REF!,32, FALSE))</f>
        <v>#REF!</v>
      </c>
      <c r="J225" s="45" t="e">
        <f>IF(VLOOKUP($C225,#REF!,65, FALSE)="","Unknown",VLOOKUP($C225,#REF!,65, FALSE))</f>
        <v>#REF!</v>
      </c>
      <c r="K225" s="46" t="e">
        <f>IF(VLOOKUP($C225,#REF!,67, FALSE)="","-",VLOOKUP($C225,#REF!,67, FALSE))</f>
        <v>#REF!</v>
      </c>
      <c r="L225" s="53" t="s">
        <v>1591</v>
      </c>
      <c r="M225" s="14" t="s">
        <v>714</v>
      </c>
      <c r="N225" s="136"/>
      <c r="O225" s="14"/>
      <c r="P225" s="14"/>
      <c r="Q225" s="14"/>
      <c r="R225" s="14"/>
      <c r="S225" s="14"/>
      <c r="T225" s="16"/>
      <c r="U225" s="112" t="s">
        <v>1079</v>
      </c>
      <c r="V225" s="22" t="s">
        <v>523</v>
      </c>
      <c r="W225" s="20" t="s">
        <v>20</v>
      </c>
      <c r="X225" s="20" t="s">
        <v>20</v>
      </c>
      <c r="Y225" s="23">
        <v>43146</v>
      </c>
      <c r="Z225" s="20"/>
    </row>
    <row r="226" spans="1:27" s="39" customFormat="1" ht="41.4" x14ac:dyDescent="0.3">
      <c r="A226" s="122" t="s">
        <v>1440</v>
      </c>
      <c r="B226" s="49" t="e">
        <f>VLOOKUP($C226,#REF!,6, FALSE)</f>
        <v>#REF!</v>
      </c>
      <c r="C226" s="145" t="s">
        <v>1121</v>
      </c>
      <c r="D226" s="49" t="e">
        <f>VLOOKUP($C226,#REF!,7, FALSE)</f>
        <v>#REF!</v>
      </c>
      <c r="E226" s="48" t="e">
        <f>VLOOKUP($C226,#REF!,9, FALSE)</f>
        <v>#REF!</v>
      </c>
      <c r="F226" s="49" t="e">
        <f>IF(VLOOKUP($C226,#REF!,10, FALSE)="","Unknown",VLOOKUP($C226,#REF!,10, FALSE))</f>
        <v>#REF!</v>
      </c>
      <c r="G226" s="49" t="e">
        <f>IF(VLOOKUP($C226,#REF!,17, FALSE)="","Unknown",VLOOKUP($C226,#REF!,17, FALSE))</f>
        <v>#REF!</v>
      </c>
      <c r="H226" s="48" t="e">
        <f>IF(VLOOKUP($C226,#REF!,31, FALSE)="","",VLOOKUP($C226,#REF!,31, FALSE))</f>
        <v>#REF!</v>
      </c>
      <c r="I226" s="132" t="e">
        <f>IF(VLOOKUP($C226,#REF!,32, FALSE)="",0,VLOOKUP($C226,#REF!,32, FALSE))</f>
        <v>#REF!</v>
      </c>
      <c r="J226" s="49" t="e">
        <f>IF(VLOOKUP($C226,#REF!,65, FALSE)="","Unknown",VLOOKUP($C226,#REF!,65, FALSE))</f>
        <v>#REF!</v>
      </c>
      <c r="K226" s="50" t="e">
        <f>IF(VLOOKUP($C226,#REF!,67, FALSE)="","-",VLOOKUP($C226,#REF!,67, FALSE))</f>
        <v>#REF!</v>
      </c>
      <c r="L226" s="53" t="s">
        <v>1468</v>
      </c>
      <c r="M226" s="14" t="s">
        <v>714</v>
      </c>
      <c r="N226" s="136"/>
      <c r="O226" s="14"/>
      <c r="P226" s="14"/>
      <c r="Q226" s="14"/>
      <c r="R226" s="14"/>
      <c r="S226" s="14"/>
      <c r="T226" s="16"/>
      <c r="U226" s="35" t="s">
        <v>1467</v>
      </c>
      <c r="V226" s="18" t="s">
        <v>524</v>
      </c>
      <c r="W226" s="20" t="s">
        <v>20</v>
      </c>
      <c r="X226" s="20" t="s">
        <v>20</v>
      </c>
      <c r="Y226" s="23">
        <v>44113</v>
      </c>
      <c r="Z226" s="20"/>
    </row>
    <row r="227" spans="1:27" s="39" customFormat="1" ht="46.8" x14ac:dyDescent="0.3">
      <c r="A227" s="14" t="s">
        <v>20</v>
      </c>
      <c r="B227" s="45" t="e">
        <f>VLOOKUP($C227,#REF!,6, FALSE)</f>
        <v>#REF!</v>
      </c>
      <c r="C227" s="80" t="s">
        <v>1230</v>
      </c>
      <c r="D227" s="45" t="e">
        <f>VLOOKUP($C227,#REF!,7, FALSE)</f>
        <v>#REF!</v>
      </c>
      <c r="E227" s="44" t="e">
        <f>VLOOKUP($C227,#REF!,9, FALSE)</f>
        <v>#REF!</v>
      </c>
      <c r="F227" s="45" t="e">
        <f>IF(VLOOKUP($C227,#REF!,10, FALSE)="","Unknown",VLOOKUP($C227,#REF!,10, FALSE))</f>
        <v>#REF!</v>
      </c>
      <c r="G227" s="45" t="e">
        <f>IF(VLOOKUP($C227,#REF!,17, FALSE)="","Unknown",VLOOKUP($C227,#REF!,17, FALSE))</f>
        <v>#REF!</v>
      </c>
      <c r="H227" s="44" t="e">
        <f>IF(VLOOKUP($C227,#REF!,31, FALSE)="","",VLOOKUP($C227,#REF!,31, FALSE))</f>
        <v>#REF!</v>
      </c>
      <c r="I227" s="130" t="e">
        <f>IF(VLOOKUP($C227,#REF!,32, FALSE)="",0,VLOOKUP($C227,#REF!,32, FALSE))</f>
        <v>#REF!</v>
      </c>
      <c r="J227" s="45" t="e">
        <f>IF(VLOOKUP($C227,#REF!,65, FALSE)="","Unknown",VLOOKUP($C227,#REF!,65, FALSE))</f>
        <v>#REF!</v>
      </c>
      <c r="K227" s="46" t="e">
        <f>IF(VLOOKUP($C227,#REF!,67, FALSE)="","-",VLOOKUP($C227,#REF!,67, FALSE))</f>
        <v>#REF!</v>
      </c>
      <c r="L227" s="111" t="s">
        <v>1643</v>
      </c>
      <c r="M227" s="42" t="s">
        <v>908</v>
      </c>
      <c r="N227" s="135"/>
      <c r="O227" s="42"/>
      <c r="P227" s="88"/>
      <c r="Q227" s="88"/>
      <c r="R227" s="88"/>
      <c r="S227" s="88"/>
      <c r="T227" s="92"/>
      <c r="U227" s="94" t="s">
        <v>1303</v>
      </c>
      <c r="V227" s="18" t="s">
        <v>524</v>
      </c>
      <c r="W227" s="88" t="s">
        <v>20</v>
      </c>
      <c r="X227" s="88" t="s">
        <v>20</v>
      </c>
      <c r="Y227" s="101">
        <v>43724</v>
      </c>
      <c r="Z227" s="88"/>
      <c r="AA227" s="51" t="s">
        <v>895</v>
      </c>
    </row>
    <row r="228" spans="1:27" s="39" customFormat="1" ht="13.8" x14ac:dyDescent="0.3">
      <c r="A228" s="14" t="s">
        <v>21</v>
      </c>
      <c r="B228" s="45" t="e">
        <f>VLOOKUP($C228,#REF!,6, FALSE)</f>
        <v>#REF!</v>
      </c>
      <c r="C228" s="20" t="s">
        <v>920</v>
      </c>
      <c r="D228" s="45" t="e">
        <f>VLOOKUP($C228,#REF!,7, FALSE)</f>
        <v>#REF!</v>
      </c>
      <c r="E228" s="44" t="e">
        <f>VLOOKUP($C228,#REF!,9, FALSE)</f>
        <v>#REF!</v>
      </c>
      <c r="F228" s="45" t="e">
        <f>IF(VLOOKUP($C228,#REF!,10, FALSE)="","Unknown",VLOOKUP($C228,#REF!,10, FALSE))</f>
        <v>#REF!</v>
      </c>
      <c r="G228" s="45" t="e">
        <f>IF(VLOOKUP($C228,#REF!,17, FALSE)="","Unknown",VLOOKUP($C228,#REF!,17, FALSE))</f>
        <v>#REF!</v>
      </c>
      <c r="H228" s="44" t="e">
        <f>IF(VLOOKUP($C228,#REF!,31, FALSE)="","",VLOOKUP($C228,#REF!,31, FALSE))</f>
        <v>#REF!</v>
      </c>
      <c r="I228" s="130" t="e">
        <f>IF(VLOOKUP($C228,#REF!,32, FALSE)="",0,VLOOKUP($C228,#REF!,32, FALSE))</f>
        <v>#REF!</v>
      </c>
      <c r="J228" s="45" t="e">
        <f>IF(VLOOKUP($C228,#REF!,65, FALSE)="","Unknown",VLOOKUP($C228,#REF!,65, FALSE))</f>
        <v>#REF!</v>
      </c>
      <c r="K228" s="46" t="e">
        <f>IF(VLOOKUP($C228,#REF!,67, FALSE)="","-",VLOOKUP($C228,#REF!,67, FALSE))</f>
        <v>#REF!</v>
      </c>
      <c r="L228" s="53" t="s">
        <v>966</v>
      </c>
      <c r="M228" s="14"/>
      <c r="N228" s="136"/>
      <c r="O228" s="14"/>
      <c r="P228" s="14"/>
      <c r="Q228" s="14"/>
      <c r="R228" s="14"/>
      <c r="S228" s="14"/>
      <c r="T228" s="16"/>
      <c r="U228" s="20"/>
      <c r="V228" s="22"/>
      <c r="W228" s="20"/>
      <c r="X228" s="20"/>
      <c r="Y228" s="23"/>
      <c r="Z228" s="20"/>
    </row>
    <row r="229" spans="1:27" s="39" customFormat="1" ht="27.6" x14ac:dyDescent="0.3">
      <c r="A229" s="14" t="s">
        <v>20</v>
      </c>
      <c r="B229" s="45" t="e">
        <f>VLOOKUP($C229,#REF!,6, FALSE)</f>
        <v>#REF!</v>
      </c>
      <c r="C229" s="20" t="s">
        <v>1124</v>
      </c>
      <c r="D229" s="45" t="e">
        <f>VLOOKUP($C229,#REF!,7, FALSE)</f>
        <v>#REF!</v>
      </c>
      <c r="E229" s="44" t="e">
        <f>VLOOKUP($C229,#REF!,9, FALSE)</f>
        <v>#REF!</v>
      </c>
      <c r="F229" s="45" t="e">
        <f>IF(VLOOKUP($C229,#REF!,10, FALSE)="","Unknown",VLOOKUP($C229,#REF!,10, FALSE))</f>
        <v>#REF!</v>
      </c>
      <c r="G229" s="45" t="e">
        <f>IF(VLOOKUP($C229,#REF!,17, FALSE)="","Unknown",VLOOKUP($C229,#REF!,17, FALSE))</f>
        <v>#REF!</v>
      </c>
      <c r="H229" s="44" t="e">
        <f>IF(VLOOKUP($C229,#REF!,31, FALSE)="","",VLOOKUP($C229,#REF!,31, FALSE))</f>
        <v>#REF!</v>
      </c>
      <c r="I229" s="130" t="e">
        <f>IF(VLOOKUP($C229,#REF!,32, FALSE)="",0,VLOOKUP($C229,#REF!,32, FALSE))</f>
        <v>#REF!</v>
      </c>
      <c r="J229" s="45" t="e">
        <f>IF(VLOOKUP($C229,#REF!,65, FALSE)="","Unknown",VLOOKUP($C229,#REF!,65, FALSE))</f>
        <v>#REF!</v>
      </c>
      <c r="K229" s="46" t="e">
        <f>IF(VLOOKUP($C229,#REF!,67, FALSE)="","-",VLOOKUP($C229,#REF!,67, FALSE))</f>
        <v>#REF!</v>
      </c>
      <c r="L229" s="53" t="s">
        <v>1178</v>
      </c>
      <c r="M229" s="14"/>
      <c r="N229" s="136"/>
      <c r="O229" s="14"/>
      <c r="P229" s="14"/>
      <c r="Q229" s="14"/>
      <c r="R229" s="14"/>
      <c r="S229" s="14"/>
      <c r="T229" s="16" t="s">
        <v>908</v>
      </c>
      <c r="U229" s="35" t="s">
        <v>1177</v>
      </c>
      <c r="V229" s="22" t="s">
        <v>523</v>
      </c>
      <c r="W229" s="20" t="s">
        <v>20</v>
      </c>
      <c r="X229" s="20" t="s">
        <v>20</v>
      </c>
      <c r="Y229" s="23">
        <v>43635</v>
      </c>
      <c r="Z229" s="20"/>
      <c r="AA229" s="39" t="s">
        <v>895</v>
      </c>
    </row>
    <row r="230" spans="1:27" s="39" customFormat="1" ht="217.8" x14ac:dyDescent="0.3">
      <c r="A230" s="14" t="s">
        <v>20</v>
      </c>
      <c r="B230" s="45" t="e">
        <f>VLOOKUP($C230,#REF!,6, FALSE)</f>
        <v>#REF!</v>
      </c>
      <c r="C230" s="80" t="s">
        <v>541</v>
      </c>
      <c r="D230" s="45" t="e">
        <f>VLOOKUP($C230,#REF!,7, FALSE)</f>
        <v>#REF!</v>
      </c>
      <c r="E230" s="44" t="e">
        <f>VLOOKUP($C230,#REF!,9, FALSE)</f>
        <v>#REF!</v>
      </c>
      <c r="F230" s="45" t="e">
        <f>IF(VLOOKUP($C230,#REF!,10, FALSE)="","Unknown",VLOOKUP($C230,#REF!,10, FALSE))</f>
        <v>#REF!</v>
      </c>
      <c r="G230" s="45" t="e">
        <f>IF(VLOOKUP($C230,#REF!,17, FALSE)="","Unknown",VLOOKUP($C230,#REF!,17, FALSE))</f>
        <v>#REF!</v>
      </c>
      <c r="H230" s="44" t="e">
        <f>IF(VLOOKUP($C230,#REF!,31, FALSE)="","",VLOOKUP($C230,#REF!,31, FALSE))</f>
        <v>#REF!</v>
      </c>
      <c r="I230" s="130" t="e">
        <f>IF(VLOOKUP($C230,#REF!,32, FALSE)="",0,VLOOKUP($C230,#REF!,32, FALSE))</f>
        <v>#REF!</v>
      </c>
      <c r="J230" s="45" t="e">
        <f>IF(VLOOKUP($C230,#REF!,65, FALSE)="","Unknown",VLOOKUP($C230,#REF!,65, FALSE))</f>
        <v>#REF!</v>
      </c>
      <c r="K230" s="46" t="e">
        <f>IF(VLOOKUP($C230,#REF!,67, FALSE)="","-",VLOOKUP($C230,#REF!,67, FALSE))</f>
        <v>#REF!</v>
      </c>
      <c r="L230" s="111" t="s">
        <v>1616</v>
      </c>
      <c r="M230" s="42" t="s">
        <v>908</v>
      </c>
      <c r="N230" s="135"/>
      <c r="O230" s="42"/>
      <c r="P230" s="88"/>
      <c r="Q230" s="88"/>
      <c r="R230" s="88" t="s">
        <v>908</v>
      </c>
      <c r="S230" s="88"/>
      <c r="T230" s="92" t="s">
        <v>908</v>
      </c>
      <c r="U230" s="94" t="s">
        <v>1304</v>
      </c>
      <c r="V230" s="18" t="s">
        <v>524</v>
      </c>
      <c r="W230" s="88" t="s">
        <v>20</v>
      </c>
      <c r="X230" s="88" t="s">
        <v>20</v>
      </c>
      <c r="Y230" s="101">
        <v>43724</v>
      </c>
      <c r="Z230" s="88"/>
      <c r="AA230" s="51" t="s">
        <v>895</v>
      </c>
    </row>
    <row r="231" spans="1:27" s="39" customFormat="1" ht="124.2" x14ac:dyDescent="0.3">
      <c r="A231" s="37" t="s">
        <v>1440</v>
      </c>
      <c r="B231" s="45" t="e">
        <f>VLOOKUP($C231,#REF!,6, FALSE)</f>
        <v>#REF!</v>
      </c>
      <c r="C231" s="125" t="s">
        <v>290</v>
      </c>
      <c r="D231" s="45" t="e">
        <f>VLOOKUP($C231,#REF!,7, FALSE)</f>
        <v>#REF!</v>
      </c>
      <c r="E231" s="44" t="e">
        <f>VLOOKUP($C231,#REF!,9, FALSE)</f>
        <v>#REF!</v>
      </c>
      <c r="F231" s="45" t="e">
        <f>IF(VLOOKUP($C231,#REF!,10, FALSE)="","Unknown",VLOOKUP($C231,#REF!,10, FALSE))</f>
        <v>#REF!</v>
      </c>
      <c r="G231" s="45" t="e">
        <f>IF(VLOOKUP($C231,#REF!,17, FALSE)="","Unknown",VLOOKUP($C231,#REF!,17, FALSE))</f>
        <v>#REF!</v>
      </c>
      <c r="H231" s="44" t="e">
        <f>IF(VLOOKUP($C231,#REF!,31, FALSE)="","",VLOOKUP($C231,#REF!,31, FALSE))</f>
        <v>#REF!</v>
      </c>
      <c r="I231" s="130" t="e">
        <f>IF(VLOOKUP($C231,#REF!,32, FALSE)="",0,VLOOKUP($C231,#REF!,32, FALSE))</f>
        <v>#REF!</v>
      </c>
      <c r="J231" s="45" t="e">
        <f>IF(VLOOKUP($C231,#REF!,65, FALSE)="","Unknown",VLOOKUP($C231,#REF!,65, FALSE))</f>
        <v>#REF!</v>
      </c>
      <c r="K231" s="46" t="e">
        <f>IF(VLOOKUP($C231,#REF!,67, FALSE)="","-",VLOOKUP($C231,#REF!,67, FALSE))</f>
        <v>#REF!</v>
      </c>
      <c r="L231" s="53" t="s">
        <v>1512</v>
      </c>
      <c r="M231" s="14" t="s">
        <v>714</v>
      </c>
      <c r="N231" s="136"/>
      <c r="O231" s="14"/>
      <c r="P231" s="14"/>
      <c r="Q231" s="14"/>
      <c r="R231" s="14"/>
      <c r="S231" s="14"/>
      <c r="T231" s="16" t="s">
        <v>714</v>
      </c>
      <c r="U231" s="97" t="s">
        <v>1511</v>
      </c>
      <c r="V231" s="22" t="s">
        <v>1524</v>
      </c>
      <c r="W231" s="20" t="s">
        <v>20</v>
      </c>
      <c r="X231" s="20" t="s">
        <v>995</v>
      </c>
      <c r="Y231" s="23">
        <v>44118</v>
      </c>
      <c r="Z231" s="20"/>
      <c r="AA231" s="3"/>
    </row>
    <row r="232" spans="1:27" s="39" customFormat="1" ht="40.200000000000003" x14ac:dyDescent="0.3">
      <c r="A232" s="122" t="s">
        <v>1440</v>
      </c>
      <c r="B232" s="49" t="e">
        <f>VLOOKUP($C232,#REF!,6, FALSE)</f>
        <v>#REF!</v>
      </c>
      <c r="C232" s="140" t="s">
        <v>1383</v>
      </c>
      <c r="D232" s="49" t="e">
        <f>VLOOKUP($C232,#REF!,7, FALSE)</f>
        <v>#REF!</v>
      </c>
      <c r="E232" s="48" t="e">
        <f>VLOOKUP($C232,#REF!,9, FALSE)</f>
        <v>#REF!</v>
      </c>
      <c r="F232" s="49" t="e">
        <f>IF(VLOOKUP($C232,#REF!,10, FALSE)="","Unknown",VLOOKUP($C232,#REF!,10, FALSE))</f>
        <v>#REF!</v>
      </c>
      <c r="G232" s="49" t="e">
        <f>IF(VLOOKUP($C232,#REF!,17, FALSE)="","Unknown",VLOOKUP($C232,#REF!,17, FALSE))</f>
        <v>#REF!</v>
      </c>
      <c r="H232" s="48" t="e">
        <f>IF(VLOOKUP($C232,#REF!,31, FALSE)="","",VLOOKUP($C232,#REF!,31, FALSE))</f>
        <v>#REF!</v>
      </c>
      <c r="I232" s="132" t="e">
        <f>IF(VLOOKUP($C232,#REF!,32, FALSE)="",0,VLOOKUP($C232,#REF!,32, FALSE))</f>
        <v>#REF!</v>
      </c>
      <c r="J232" s="49" t="e">
        <f>IF(VLOOKUP($C232,#REF!,65, FALSE)="","Unknown",VLOOKUP($C232,#REF!,65, FALSE))</f>
        <v>#REF!</v>
      </c>
      <c r="K232" s="50" t="e">
        <f>IF(VLOOKUP($C232,#REF!,67, FALSE)="","-",VLOOKUP($C232,#REF!,67, FALSE))</f>
        <v>#REF!</v>
      </c>
      <c r="L232" s="53" t="s">
        <v>1469</v>
      </c>
      <c r="M232" s="14"/>
      <c r="N232" s="136"/>
      <c r="O232" s="14"/>
      <c r="P232" s="14"/>
      <c r="Q232" s="14"/>
      <c r="R232" s="14" t="s">
        <v>714</v>
      </c>
      <c r="S232" s="14"/>
      <c r="T232" s="16"/>
      <c r="U232" s="35" t="s">
        <v>1470</v>
      </c>
      <c r="V232" s="22"/>
      <c r="W232" s="20"/>
      <c r="X232" s="20"/>
      <c r="Y232" s="23"/>
      <c r="Z232" s="20"/>
    </row>
    <row r="233" spans="1:27" s="39" customFormat="1" ht="69" x14ac:dyDescent="0.3">
      <c r="A233" s="37" t="s">
        <v>20</v>
      </c>
      <c r="B233" s="45" t="e">
        <f>VLOOKUP($C233,#REF!,6, FALSE)</f>
        <v>#REF!</v>
      </c>
      <c r="C233" s="13" t="s">
        <v>657</v>
      </c>
      <c r="D233" s="45" t="e">
        <f>VLOOKUP($C233,#REF!,7, FALSE)</f>
        <v>#REF!</v>
      </c>
      <c r="E233" s="44" t="e">
        <f>VLOOKUP($C233,#REF!,9, FALSE)</f>
        <v>#REF!</v>
      </c>
      <c r="F233" s="45" t="e">
        <f>IF(VLOOKUP($C233,#REF!,10, FALSE)="","Unknown",VLOOKUP($C233,#REF!,10, FALSE))</f>
        <v>#REF!</v>
      </c>
      <c r="G233" s="45" t="e">
        <f>IF(VLOOKUP($C233,#REF!,17, FALSE)="","Unknown",VLOOKUP($C233,#REF!,17, FALSE))</f>
        <v>#REF!</v>
      </c>
      <c r="H233" s="44" t="e">
        <f>IF(VLOOKUP($C233,#REF!,31, FALSE)="","",VLOOKUP($C233,#REF!,31, FALSE))</f>
        <v>#REF!</v>
      </c>
      <c r="I233" s="130" t="e">
        <f>IF(VLOOKUP($C233,#REF!,32, FALSE)="",0,VLOOKUP($C233,#REF!,32, FALSE))</f>
        <v>#REF!</v>
      </c>
      <c r="J233" s="45" t="e">
        <f>IF(VLOOKUP($C233,#REF!,65, FALSE)="","Unknown",VLOOKUP($C233,#REF!,65, FALSE))</f>
        <v>#REF!</v>
      </c>
      <c r="K233" s="46" t="e">
        <f>IF(VLOOKUP($C233,#REF!,67, FALSE)="","-",VLOOKUP($C233,#REF!,67, FALSE))</f>
        <v>#REF!</v>
      </c>
      <c r="L233" s="54" t="s">
        <v>848</v>
      </c>
      <c r="M233" s="14"/>
      <c r="N233" s="136"/>
      <c r="O233" s="14"/>
      <c r="P233" s="14"/>
      <c r="Q233" s="14"/>
      <c r="R233" s="14"/>
      <c r="S233" s="14"/>
      <c r="T233" s="16" t="s">
        <v>714</v>
      </c>
      <c r="U233" s="21" t="s">
        <v>659</v>
      </c>
      <c r="V233" s="18" t="s">
        <v>524</v>
      </c>
      <c r="W233" s="15" t="s">
        <v>20</v>
      </c>
      <c r="X233" s="15" t="s">
        <v>20</v>
      </c>
      <c r="Y233" s="19">
        <v>42444</v>
      </c>
      <c r="Z233" s="20" t="s">
        <v>660</v>
      </c>
      <c r="AA233" s="3"/>
    </row>
    <row r="234" spans="1:27" s="39" customFormat="1" ht="41.4" x14ac:dyDescent="0.3">
      <c r="A234" s="14" t="s">
        <v>1440</v>
      </c>
      <c r="B234" s="45" t="e">
        <f>VLOOKUP($C234,#REF!,6, FALSE)</f>
        <v>#REF!</v>
      </c>
      <c r="C234" s="20" t="s">
        <v>1035</v>
      </c>
      <c r="D234" s="45" t="e">
        <f>VLOOKUP($C234,#REF!,7, FALSE)</f>
        <v>#REF!</v>
      </c>
      <c r="E234" s="44" t="e">
        <f>VLOOKUP($C234,#REF!,9, FALSE)</f>
        <v>#REF!</v>
      </c>
      <c r="F234" s="45" t="e">
        <f>IF(VLOOKUP($C234,#REF!,10, FALSE)="","Unknown",VLOOKUP($C234,#REF!,10, FALSE))</f>
        <v>#REF!</v>
      </c>
      <c r="G234" s="45" t="e">
        <f>IF(VLOOKUP($C234,#REF!,17, FALSE)="","Unknown",VLOOKUP($C234,#REF!,17, FALSE))</f>
        <v>#REF!</v>
      </c>
      <c r="H234" s="44" t="e">
        <f>IF(VLOOKUP($C234,#REF!,31, FALSE)="","",VLOOKUP($C234,#REF!,31, FALSE))</f>
        <v>#REF!</v>
      </c>
      <c r="I234" s="130" t="e">
        <f>IF(VLOOKUP($C234,#REF!,32, FALSE)="",0,VLOOKUP($C234,#REF!,32, FALSE))</f>
        <v>#REF!</v>
      </c>
      <c r="J234" s="45" t="e">
        <f>IF(VLOOKUP($C234,#REF!,65, FALSE)="","Unknown",VLOOKUP($C234,#REF!,65, FALSE))</f>
        <v>#REF!</v>
      </c>
      <c r="K234" s="46" t="e">
        <f>IF(VLOOKUP($C234,#REF!,67, FALSE)="","-",VLOOKUP($C234,#REF!,67, FALSE))</f>
        <v>#REF!</v>
      </c>
      <c r="L234" s="53" t="s">
        <v>1542</v>
      </c>
      <c r="M234" s="14"/>
      <c r="N234" s="136"/>
      <c r="O234" s="14"/>
      <c r="P234" s="14"/>
      <c r="Q234" s="14"/>
      <c r="R234" s="14"/>
      <c r="S234" s="14"/>
      <c r="T234" s="16" t="s">
        <v>714</v>
      </c>
      <c r="U234" s="97" t="s">
        <v>1541</v>
      </c>
      <c r="V234" s="18" t="s">
        <v>567</v>
      </c>
      <c r="W234" s="20" t="s">
        <v>20</v>
      </c>
      <c r="X234" s="20" t="s">
        <v>20</v>
      </c>
      <c r="Y234" s="23">
        <v>44119</v>
      </c>
      <c r="Z234" s="20"/>
    </row>
    <row r="235" spans="1:27" s="199" customFormat="1" ht="82.8" x14ac:dyDescent="0.3">
      <c r="A235" s="173" t="s">
        <v>1395</v>
      </c>
      <c r="B235" s="174" t="e">
        <f>VLOOKUP($C235,#REF!,6, FALSE)</f>
        <v>#REF!</v>
      </c>
      <c r="C235" s="175" t="s">
        <v>418</v>
      </c>
      <c r="D235" s="174" t="e">
        <f>VLOOKUP($C235,#REF!,7, FALSE)</f>
        <v>#REF!</v>
      </c>
      <c r="E235" s="189" t="e">
        <f>VLOOKUP($C235,#REF!,9, FALSE)</f>
        <v>#REF!</v>
      </c>
      <c r="F235" s="174" t="e">
        <f>IF(VLOOKUP($C235,#REF!,10, FALSE)="","Unknown",VLOOKUP($C235,#REF!,10, FALSE))</f>
        <v>#REF!</v>
      </c>
      <c r="G235" s="174" t="e">
        <f>IF(VLOOKUP($C235,#REF!,17, FALSE)="","Unknown",VLOOKUP($C235,#REF!,17, FALSE))</f>
        <v>#REF!</v>
      </c>
      <c r="H235" s="189" t="e">
        <f>IF(VLOOKUP($C235,#REF!,31, FALSE)="","",VLOOKUP($C235,#REF!,31, FALSE))</f>
        <v>#REF!</v>
      </c>
      <c r="I235" s="190" t="e">
        <f>IF(VLOOKUP($C235,#REF!,32, FALSE)="",0,VLOOKUP($C235,#REF!,32, FALSE))</f>
        <v>#REF!</v>
      </c>
      <c r="J235" s="174" t="e">
        <f>IF(VLOOKUP($C235,#REF!,65, FALSE)="","Unknown",VLOOKUP($C235,#REF!,65, FALSE))</f>
        <v>#REF!</v>
      </c>
      <c r="K235" s="191" t="e">
        <f>IF(VLOOKUP($C235,#REF!,67, FALSE)="","-",VLOOKUP($C235,#REF!,67, FALSE))</f>
        <v>#REF!</v>
      </c>
      <c r="L235" s="180" t="s">
        <v>1686</v>
      </c>
      <c r="M235" s="181"/>
      <c r="N235" s="182"/>
      <c r="O235" s="181"/>
      <c r="P235" s="181"/>
      <c r="Q235" s="181"/>
      <c r="R235" s="181" t="s">
        <v>714</v>
      </c>
      <c r="S235" s="181"/>
      <c r="T235" s="183" t="s">
        <v>714</v>
      </c>
      <c r="U235" s="184" t="s">
        <v>743</v>
      </c>
      <c r="V235" s="185" t="s">
        <v>567</v>
      </c>
      <c r="W235" s="186" t="s">
        <v>20</v>
      </c>
      <c r="X235" s="186" t="s">
        <v>20</v>
      </c>
      <c r="Y235" s="187">
        <v>43126</v>
      </c>
      <c r="Z235" s="186"/>
      <c r="AA235" s="188"/>
    </row>
    <row r="236" spans="1:27" s="39" customFormat="1" ht="41.4" x14ac:dyDescent="0.3">
      <c r="A236" s="37" t="s">
        <v>1440</v>
      </c>
      <c r="B236" s="45" t="e">
        <f>VLOOKUP($C236,#REF!,6, FALSE)</f>
        <v>#REF!</v>
      </c>
      <c r="C236" s="125" t="s">
        <v>1017</v>
      </c>
      <c r="D236" s="45" t="e">
        <f>VLOOKUP($C236,#REF!,7, FALSE)</f>
        <v>#REF!</v>
      </c>
      <c r="E236" s="44" t="e">
        <f>VLOOKUP($C236,#REF!,9, FALSE)</f>
        <v>#REF!</v>
      </c>
      <c r="F236" s="45" t="e">
        <f>IF(VLOOKUP($C236,#REF!,10, FALSE)="","Unknown",VLOOKUP($C236,#REF!,10, FALSE))</f>
        <v>#REF!</v>
      </c>
      <c r="G236" s="45" t="e">
        <f>IF(VLOOKUP($C236,#REF!,17, FALSE)="","Unknown",VLOOKUP($C236,#REF!,17, FALSE))</f>
        <v>#REF!</v>
      </c>
      <c r="H236" s="44" t="e">
        <f>IF(VLOOKUP($C236,#REF!,31, FALSE)="","",VLOOKUP($C236,#REF!,31, FALSE))</f>
        <v>#REF!</v>
      </c>
      <c r="I236" s="130" t="e">
        <f>IF(VLOOKUP($C236,#REF!,32, FALSE)="",0,VLOOKUP($C236,#REF!,32, FALSE))</f>
        <v>#REF!</v>
      </c>
      <c r="J236" s="45" t="e">
        <f>IF(VLOOKUP($C236,#REF!,65, FALSE)="","Unknown",VLOOKUP($C236,#REF!,65, FALSE))</f>
        <v>#REF!</v>
      </c>
      <c r="K236" s="46" t="e">
        <f>IF(VLOOKUP($C236,#REF!,67, FALSE)="","-",VLOOKUP($C236,#REF!,67, FALSE))</f>
        <v>#REF!</v>
      </c>
      <c r="L236" s="53" t="s">
        <v>1526</v>
      </c>
      <c r="M236" s="14"/>
      <c r="N236" s="136"/>
      <c r="O236" s="14"/>
      <c r="P236" s="14"/>
      <c r="Q236" s="14"/>
      <c r="R236" s="14"/>
      <c r="S236" s="14"/>
      <c r="T236" s="16" t="s">
        <v>714</v>
      </c>
      <c r="U236" s="35" t="s">
        <v>1527</v>
      </c>
      <c r="V236" s="22" t="s">
        <v>1524</v>
      </c>
      <c r="W236" s="91" t="s">
        <v>20</v>
      </c>
      <c r="X236" s="91" t="s">
        <v>20</v>
      </c>
      <c r="Y236" s="104">
        <v>44118</v>
      </c>
      <c r="Z236" s="20"/>
    </row>
    <row r="237" spans="1:27" s="39" customFormat="1" ht="96.6" x14ac:dyDescent="0.3">
      <c r="A237" s="37" t="s">
        <v>20</v>
      </c>
      <c r="B237" s="45" t="e">
        <f>VLOOKUP($C237,#REF!,6, FALSE)</f>
        <v>#REF!</v>
      </c>
      <c r="C237" s="82" t="s">
        <v>232</v>
      </c>
      <c r="D237" s="45" t="e">
        <f>VLOOKUP($C237,#REF!,7, FALSE)</f>
        <v>#REF!</v>
      </c>
      <c r="E237" s="44" t="e">
        <f>VLOOKUP($C237,#REF!,9, FALSE)</f>
        <v>#REF!</v>
      </c>
      <c r="F237" s="45" t="e">
        <f>IF(VLOOKUP($C237,#REF!,10, FALSE)="","Unknown",VLOOKUP($C237,#REF!,10, FALSE))</f>
        <v>#REF!</v>
      </c>
      <c r="G237" s="45" t="e">
        <f>IF(VLOOKUP($C237,#REF!,17, FALSE)="","Unknown",VLOOKUP($C237,#REF!,17, FALSE))</f>
        <v>#REF!</v>
      </c>
      <c r="H237" s="44" t="e">
        <f>IF(VLOOKUP($C237,#REF!,31, FALSE)="","",VLOOKUP($C237,#REF!,31, FALSE))</f>
        <v>#REF!</v>
      </c>
      <c r="I237" s="130" t="e">
        <f>IF(VLOOKUP($C237,#REF!,32, FALSE)="",0,VLOOKUP($C237,#REF!,32, FALSE))</f>
        <v>#REF!</v>
      </c>
      <c r="J237" s="45" t="e">
        <f>IF(VLOOKUP($C237,#REF!,65, FALSE)="","Unknown",VLOOKUP($C237,#REF!,65, FALSE))</f>
        <v>#REF!</v>
      </c>
      <c r="K237" s="46" t="e">
        <f>IF(VLOOKUP($C237,#REF!,67, FALSE)="","-",VLOOKUP($C237,#REF!,67, FALSE))</f>
        <v>#REF!</v>
      </c>
      <c r="L237" s="53" t="s">
        <v>766</v>
      </c>
      <c r="M237" s="14" t="s">
        <v>714</v>
      </c>
      <c r="N237" s="136"/>
      <c r="O237" s="14"/>
      <c r="P237" s="14"/>
      <c r="Q237" s="14"/>
      <c r="R237" s="14" t="s">
        <v>714</v>
      </c>
      <c r="S237" s="14"/>
      <c r="T237" s="16" t="s">
        <v>714</v>
      </c>
      <c r="U237" s="21" t="s">
        <v>767</v>
      </c>
      <c r="V237" s="18" t="s">
        <v>567</v>
      </c>
      <c r="W237" s="20" t="s">
        <v>20</v>
      </c>
      <c r="X237" s="20" t="s">
        <v>20</v>
      </c>
      <c r="Y237" s="19">
        <v>42506</v>
      </c>
      <c r="Z237" s="20"/>
      <c r="AA237" s="3"/>
    </row>
    <row r="238" spans="1:27" s="39" customFormat="1" ht="48" x14ac:dyDescent="0.3">
      <c r="A238" s="37" t="s">
        <v>20</v>
      </c>
      <c r="B238" s="45" t="e">
        <f>VLOOKUP($C238,#REF!,6, FALSE)</f>
        <v>#REF!</v>
      </c>
      <c r="C238" s="13" t="s">
        <v>350</v>
      </c>
      <c r="D238" s="45" t="e">
        <f>VLOOKUP($C238,#REF!,7, FALSE)</f>
        <v>#REF!</v>
      </c>
      <c r="E238" s="44" t="e">
        <f>VLOOKUP($C238,#REF!,9, FALSE)</f>
        <v>#REF!</v>
      </c>
      <c r="F238" s="45" t="e">
        <f>IF(VLOOKUP($C238,#REF!,10, FALSE)="","Unknown",VLOOKUP($C238,#REF!,10, FALSE))</f>
        <v>#REF!</v>
      </c>
      <c r="G238" s="45" t="e">
        <f>IF(VLOOKUP($C238,#REF!,17, FALSE)="","Unknown",VLOOKUP($C238,#REF!,17, FALSE))</f>
        <v>#REF!</v>
      </c>
      <c r="H238" s="44" t="e">
        <f>IF(VLOOKUP($C238,#REF!,31, FALSE)="","",VLOOKUP($C238,#REF!,31, FALSE))</f>
        <v>#REF!</v>
      </c>
      <c r="I238" s="130" t="e">
        <f>IF(VLOOKUP($C238,#REF!,32, FALSE)="",0,VLOOKUP($C238,#REF!,32, FALSE))</f>
        <v>#REF!</v>
      </c>
      <c r="J238" s="45" t="e">
        <f>IF(VLOOKUP($C238,#REF!,65, FALSE)="","Unknown",VLOOKUP($C238,#REF!,65, FALSE))</f>
        <v>#REF!</v>
      </c>
      <c r="K238" s="46" t="e">
        <f>IF(VLOOKUP($C238,#REF!,67, FALSE)="","-",VLOOKUP($C238,#REF!,67, FALSE))</f>
        <v>#REF!</v>
      </c>
      <c r="L238" s="13" t="s">
        <v>800</v>
      </c>
      <c r="M238" s="14" t="s">
        <v>714</v>
      </c>
      <c r="N238" s="136"/>
      <c r="O238" s="14"/>
      <c r="P238" s="14"/>
      <c r="Q238" s="14"/>
      <c r="R238" s="14"/>
      <c r="S238" s="14"/>
      <c r="T238" s="16" t="s">
        <v>714</v>
      </c>
      <c r="U238" s="17" t="s">
        <v>487</v>
      </c>
      <c r="V238" s="22" t="s">
        <v>526</v>
      </c>
      <c r="W238" s="15" t="s">
        <v>20</v>
      </c>
      <c r="X238" s="15" t="s">
        <v>20</v>
      </c>
      <c r="Y238" s="19">
        <v>42423</v>
      </c>
      <c r="Z238" s="15"/>
      <c r="AA238" s="3"/>
    </row>
    <row r="239" spans="1:27" s="39" customFormat="1" ht="40.200000000000003" x14ac:dyDescent="0.3">
      <c r="A239" s="122" t="s">
        <v>1440</v>
      </c>
      <c r="B239" s="49" t="e">
        <f>VLOOKUP($C239,#REF!,6, FALSE)</f>
        <v>#REF!</v>
      </c>
      <c r="C239" s="140" t="s">
        <v>1359</v>
      </c>
      <c r="D239" s="49" t="e">
        <f>VLOOKUP($C239,#REF!,7, FALSE)</f>
        <v>#REF!</v>
      </c>
      <c r="E239" s="48" t="e">
        <f>VLOOKUP($C239,#REF!,9, FALSE)</f>
        <v>#REF!</v>
      </c>
      <c r="F239" s="49" t="e">
        <f>IF(VLOOKUP($C239,#REF!,10, FALSE)="","Unknown",VLOOKUP($C239,#REF!,10, FALSE))</f>
        <v>#REF!</v>
      </c>
      <c r="G239" s="49" t="e">
        <f>IF(VLOOKUP($C239,#REF!,17, FALSE)="","Unknown",VLOOKUP($C239,#REF!,17, FALSE))</f>
        <v>#REF!</v>
      </c>
      <c r="H239" s="48" t="e">
        <f>IF(VLOOKUP($C239,#REF!,31, FALSE)="","",VLOOKUP($C239,#REF!,31, FALSE))</f>
        <v>#REF!</v>
      </c>
      <c r="I239" s="132" t="e">
        <f>IF(VLOOKUP($C239,#REF!,32, FALSE)="",0,VLOOKUP($C239,#REF!,32, FALSE))</f>
        <v>#REF!</v>
      </c>
      <c r="J239" s="49" t="e">
        <f>IF(VLOOKUP($C239,#REF!,65, FALSE)="","Unknown",VLOOKUP($C239,#REF!,65, FALSE))</f>
        <v>#REF!</v>
      </c>
      <c r="K239" s="50" t="e">
        <f>IF(VLOOKUP($C239,#REF!,67, FALSE)="","-",VLOOKUP($C239,#REF!,67, FALSE))</f>
        <v>#REF!</v>
      </c>
      <c r="L239" s="53" t="s">
        <v>1472</v>
      </c>
      <c r="M239" s="14"/>
      <c r="N239" s="136" t="s">
        <v>714</v>
      </c>
      <c r="O239" s="14"/>
      <c r="P239" s="14"/>
      <c r="Q239" s="14" t="s">
        <v>714</v>
      </c>
      <c r="R239" s="14"/>
      <c r="S239" s="14"/>
      <c r="T239" s="16"/>
      <c r="U239" s="35" t="s">
        <v>1471</v>
      </c>
      <c r="V239" s="18" t="s">
        <v>524</v>
      </c>
      <c r="W239" s="20" t="s">
        <v>20</v>
      </c>
      <c r="X239" s="20" t="s">
        <v>20</v>
      </c>
      <c r="Y239" s="23">
        <v>44113</v>
      </c>
      <c r="Z239" s="20"/>
    </row>
    <row r="240" spans="1:27" s="39" customFormat="1" ht="27.6" x14ac:dyDescent="0.3">
      <c r="A240" s="37" t="s">
        <v>20</v>
      </c>
      <c r="B240" s="45" t="e">
        <f>VLOOKUP($C240,#REF!,6, FALSE)</f>
        <v>#REF!</v>
      </c>
      <c r="C240" s="20" t="s">
        <v>64</v>
      </c>
      <c r="D240" s="45" t="e">
        <f>VLOOKUP($C240,#REF!,7, FALSE)</f>
        <v>#REF!</v>
      </c>
      <c r="E240" s="44" t="e">
        <f>VLOOKUP($C240,#REF!,9, FALSE)</f>
        <v>#REF!</v>
      </c>
      <c r="F240" s="45" t="e">
        <f>IF(VLOOKUP($C240,#REF!,10, FALSE)="","Unknown",VLOOKUP($C240,#REF!,10, FALSE))</f>
        <v>#REF!</v>
      </c>
      <c r="G240" s="45" t="e">
        <f>IF(VLOOKUP($C240,#REF!,17, FALSE)="","Unknown",VLOOKUP($C240,#REF!,17, FALSE))</f>
        <v>#REF!</v>
      </c>
      <c r="H240" s="44" t="e">
        <f>IF(VLOOKUP($C240,#REF!,31, FALSE)="","",VLOOKUP($C240,#REF!,31, FALSE))</f>
        <v>#REF!</v>
      </c>
      <c r="I240" s="130" t="e">
        <f>IF(VLOOKUP($C240,#REF!,32, FALSE)="",0,VLOOKUP($C240,#REF!,32, FALSE))</f>
        <v>#REF!</v>
      </c>
      <c r="J240" s="45" t="e">
        <f>IF(VLOOKUP($C240,#REF!,65, FALSE)="","Unknown",VLOOKUP($C240,#REF!,65, FALSE))</f>
        <v>#REF!</v>
      </c>
      <c r="K240" s="46" t="e">
        <f>IF(VLOOKUP($C240,#REF!,67, FALSE)="","-",VLOOKUP($C240,#REF!,67, FALSE))</f>
        <v>#REF!</v>
      </c>
      <c r="L240" s="53" t="s">
        <v>973</v>
      </c>
      <c r="M240" s="14"/>
      <c r="N240" s="136"/>
      <c r="O240" s="14"/>
      <c r="P240" s="14"/>
      <c r="Q240" s="14"/>
      <c r="R240" s="14"/>
      <c r="S240" s="14"/>
      <c r="T240" s="16" t="s">
        <v>908</v>
      </c>
      <c r="U240" s="113" t="s">
        <v>974</v>
      </c>
      <c r="V240" s="22" t="s">
        <v>978</v>
      </c>
      <c r="W240" s="20" t="s">
        <v>20</v>
      </c>
      <c r="X240" s="20" t="s">
        <v>20</v>
      </c>
      <c r="Y240" s="23">
        <v>42870</v>
      </c>
      <c r="Z240" s="20"/>
      <c r="AA240" s="3"/>
    </row>
    <row r="241" spans="1:27" s="39" customFormat="1" ht="82.8" x14ac:dyDescent="0.3">
      <c r="A241" s="37" t="s">
        <v>1440</v>
      </c>
      <c r="B241" s="45" t="e">
        <f>VLOOKUP($C241,#REF!,6, FALSE)</f>
        <v>#REF!</v>
      </c>
      <c r="C241" s="20" t="s">
        <v>119</v>
      </c>
      <c r="D241" s="45" t="e">
        <f>VLOOKUP($C241,#REF!,7, FALSE)</f>
        <v>#REF!</v>
      </c>
      <c r="E241" s="44" t="e">
        <f>VLOOKUP($C241,#REF!,9, FALSE)</f>
        <v>#REF!</v>
      </c>
      <c r="F241" s="45" t="e">
        <f>IF(VLOOKUP($C241,#REF!,10, FALSE)="","Unknown",VLOOKUP($C241,#REF!,10, FALSE))</f>
        <v>#REF!</v>
      </c>
      <c r="G241" s="45" t="e">
        <f>IF(VLOOKUP($C241,#REF!,17, FALSE)="","Unknown",VLOOKUP($C241,#REF!,17, FALSE))</f>
        <v>#REF!</v>
      </c>
      <c r="H241" s="44" t="e">
        <f>IF(VLOOKUP($C241,#REF!,31, FALSE)="","",VLOOKUP($C241,#REF!,31, FALSE))</f>
        <v>#REF!</v>
      </c>
      <c r="I241" s="130" t="e">
        <f>IF(VLOOKUP($C241,#REF!,32, FALSE)="",0,VLOOKUP($C241,#REF!,32, FALSE))</f>
        <v>#REF!</v>
      </c>
      <c r="J241" s="45" t="e">
        <f>IF(VLOOKUP($C241,#REF!,65, FALSE)="","Unknown",VLOOKUP($C241,#REF!,65, FALSE))</f>
        <v>#REF!</v>
      </c>
      <c r="K241" s="46" t="e">
        <f>IF(VLOOKUP($C241,#REF!,67, FALSE)="","-",VLOOKUP($C241,#REF!,67, FALSE))</f>
        <v>#REF!</v>
      </c>
      <c r="L241" s="53" t="s">
        <v>1617</v>
      </c>
      <c r="M241" s="14"/>
      <c r="N241" s="136" t="s">
        <v>714</v>
      </c>
      <c r="O241" s="14"/>
      <c r="P241" s="14"/>
      <c r="Q241" s="14" t="s">
        <v>714</v>
      </c>
      <c r="R241" s="14"/>
      <c r="S241" s="14"/>
      <c r="T241" s="16" t="s">
        <v>714</v>
      </c>
      <c r="U241" s="97" t="s">
        <v>1528</v>
      </c>
      <c r="V241" s="22" t="s">
        <v>1561</v>
      </c>
      <c r="W241" s="91" t="s">
        <v>20</v>
      </c>
      <c r="X241" s="115" t="s">
        <v>20</v>
      </c>
      <c r="Y241" s="104">
        <v>44118</v>
      </c>
      <c r="Z241" s="20"/>
      <c r="AA241" s="3"/>
    </row>
    <row r="242" spans="1:27" s="39" customFormat="1" ht="69.599999999999994" x14ac:dyDescent="0.3">
      <c r="A242" s="14" t="s">
        <v>20</v>
      </c>
      <c r="B242" s="45" t="e">
        <f>VLOOKUP($C242,#REF!,6, FALSE)</f>
        <v>#REF!</v>
      </c>
      <c r="C242" s="80" t="s">
        <v>1257</v>
      </c>
      <c r="D242" s="45" t="e">
        <f>VLOOKUP($C242,#REF!,7, FALSE)</f>
        <v>#REF!</v>
      </c>
      <c r="E242" s="44" t="e">
        <f>VLOOKUP($C242,#REF!,9, FALSE)</f>
        <v>#REF!</v>
      </c>
      <c r="F242" s="45" t="e">
        <f>IF(VLOOKUP($C242,#REF!,10, FALSE)="","Unknown",VLOOKUP($C242,#REF!,10, FALSE))</f>
        <v>#REF!</v>
      </c>
      <c r="G242" s="45" t="e">
        <f>IF(VLOOKUP($C242,#REF!,17, FALSE)="","Unknown",VLOOKUP($C242,#REF!,17, FALSE))</f>
        <v>#REF!</v>
      </c>
      <c r="H242" s="44" t="e">
        <f>IF(VLOOKUP($C242,#REF!,31, FALSE)="","",VLOOKUP($C242,#REF!,31, FALSE))</f>
        <v>#REF!</v>
      </c>
      <c r="I242" s="130" t="e">
        <f>IF(VLOOKUP($C242,#REF!,32, FALSE)="",0,VLOOKUP($C242,#REF!,32, FALSE))</f>
        <v>#REF!</v>
      </c>
      <c r="J242" s="45" t="e">
        <f>IF(VLOOKUP($C242,#REF!,65, FALSE)="","Unknown",VLOOKUP($C242,#REF!,65, FALSE))</f>
        <v>#REF!</v>
      </c>
      <c r="K242" s="46" t="e">
        <f>IF(VLOOKUP($C242,#REF!,67, FALSE)="","-",VLOOKUP($C242,#REF!,67, FALSE))</f>
        <v>#REF!</v>
      </c>
      <c r="L242" s="111" t="s">
        <v>1305</v>
      </c>
      <c r="M242" s="42"/>
      <c r="N242" s="135"/>
      <c r="O242" s="42"/>
      <c r="P242" s="88"/>
      <c r="Q242" s="88"/>
      <c r="R242" s="88" t="s">
        <v>714</v>
      </c>
      <c r="S242" s="88"/>
      <c r="T242" s="92" t="s">
        <v>908</v>
      </c>
      <c r="U242" s="121" t="s">
        <v>1321</v>
      </c>
      <c r="V242" s="18" t="s">
        <v>567</v>
      </c>
      <c r="W242" s="88" t="s">
        <v>20</v>
      </c>
      <c r="X242" s="88" t="s">
        <v>20</v>
      </c>
      <c r="Y242" s="101">
        <v>43724</v>
      </c>
      <c r="Z242" s="88"/>
      <c r="AA242" s="51" t="s">
        <v>895</v>
      </c>
    </row>
    <row r="243" spans="1:27" s="39" customFormat="1" ht="207" x14ac:dyDescent="0.3">
      <c r="A243" s="37" t="s">
        <v>20</v>
      </c>
      <c r="B243" s="45" t="e">
        <f>VLOOKUP($C243,#REF!,6, FALSE)</f>
        <v>#REF!</v>
      </c>
      <c r="C243" s="13" t="s">
        <v>240</v>
      </c>
      <c r="D243" s="45" t="e">
        <f>VLOOKUP($C243,#REF!,7, FALSE)</f>
        <v>#REF!</v>
      </c>
      <c r="E243" s="44" t="e">
        <f>VLOOKUP($C243,#REF!,9, FALSE)</f>
        <v>#REF!</v>
      </c>
      <c r="F243" s="45" t="e">
        <f>IF(VLOOKUP($C243,#REF!,10, FALSE)="","Unknown",VLOOKUP($C243,#REF!,10, FALSE))</f>
        <v>#REF!</v>
      </c>
      <c r="G243" s="45" t="e">
        <f>IF(VLOOKUP($C243,#REF!,17, FALSE)="","Unknown",VLOOKUP($C243,#REF!,17, FALSE))</f>
        <v>#REF!</v>
      </c>
      <c r="H243" s="44" t="e">
        <f>IF(VLOOKUP($C243,#REF!,31, FALSE)="","",VLOOKUP($C243,#REF!,31, FALSE))</f>
        <v>#REF!</v>
      </c>
      <c r="I243" s="130" t="e">
        <f>IF(VLOOKUP($C243,#REF!,32, FALSE)="",0,VLOOKUP($C243,#REF!,32, FALSE))</f>
        <v>#REF!</v>
      </c>
      <c r="J243" s="45" t="e">
        <f>IF(VLOOKUP($C243,#REF!,65, FALSE)="","Unknown",VLOOKUP($C243,#REF!,65, FALSE))</f>
        <v>#REF!</v>
      </c>
      <c r="K243" s="46" t="e">
        <f>IF(VLOOKUP($C243,#REF!,67, FALSE)="","-",VLOOKUP($C243,#REF!,67, FALSE))</f>
        <v>#REF!</v>
      </c>
      <c r="L243" s="53" t="s">
        <v>720</v>
      </c>
      <c r="M243" s="14" t="s">
        <v>714</v>
      </c>
      <c r="N243" s="136"/>
      <c r="O243" s="14"/>
      <c r="P243" s="14"/>
      <c r="Q243" s="14"/>
      <c r="R243" s="14" t="s">
        <v>714</v>
      </c>
      <c r="S243" s="14"/>
      <c r="T243" s="16" t="s">
        <v>714</v>
      </c>
      <c r="U243" s="96" t="s">
        <v>721</v>
      </c>
      <c r="V243" s="18" t="s">
        <v>567</v>
      </c>
      <c r="W243" s="20" t="s">
        <v>20</v>
      </c>
      <c r="X243" s="20" t="s">
        <v>20</v>
      </c>
      <c r="Y243" s="23"/>
      <c r="Z243" s="20"/>
      <c r="AA243" s="3"/>
    </row>
    <row r="244" spans="1:27" s="39" customFormat="1" ht="41.4" x14ac:dyDescent="0.3">
      <c r="A244" s="37" t="s">
        <v>20</v>
      </c>
      <c r="B244" s="45" t="e">
        <f>VLOOKUP($C244,#REF!,6, FALSE)</f>
        <v>#REF!</v>
      </c>
      <c r="C244" s="20" t="s">
        <v>922</v>
      </c>
      <c r="D244" s="45" t="e">
        <f>VLOOKUP($C244,#REF!,7, FALSE)</f>
        <v>#REF!</v>
      </c>
      <c r="E244" s="44" t="e">
        <f>VLOOKUP($C244,#REF!,9, FALSE)</f>
        <v>#REF!</v>
      </c>
      <c r="F244" s="45" t="e">
        <f>IF(VLOOKUP($C244,#REF!,10, FALSE)="","Unknown",VLOOKUP($C244,#REF!,10, FALSE))</f>
        <v>#REF!</v>
      </c>
      <c r="G244" s="45" t="e">
        <f>IF(VLOOKUP($C244,#REF!,17, FALSE)="","Unknown",VLOOKUP($C244,#REF!,17, FALSE))</f>
        <v>#REF!</v>
      </c>
      <c r="H244" s="44" t="e">
        <f>IF(VLOOKUP($C244,#REF!,31, FALSE)="","",VLOOKUP($C244,#REF!,31, FALSE))</f>
        <v>#REF!</v>
      </c>
      <c r="I244" s="130" t="e">
        <f>IF(VLOOKUP($C244,#REF!,32, FALSE)="",0,VLOOKUP($C244,#REF!,32, FALSE))</f>
        <v>#REF!</v>
      </c>
      <c r="J244" s="45" t="e">
        <f>IF(VLOOKUP($C244,#REF!,65, FALSE)="","Unknown",VLOOKUP($C244,#REF!,65, FALSE))</f>
        <v>#REF!</v>
      </c>
      <c r="K244" s="46" t="e">
        <f>IF(VLOOKUP($C244,#REF!,67, FALSE)="","-",VLOOKUP($C244,#REF!,67, FALSE))</f>
        <v>#REF!</v>
      </c>
      <c r="L244" s="53" t="s">
        <v>923</v>
      </c>
      <c r="M244" s="14" t="s">
        <v>714</v>
      </c>
      <c r="N244" s="136"/>
      <c r="O244" s="14"/>
      <c r="P244" s="14"/>
      <c r="Q244" s="14"/>
      <c r="R244" s="14"/>
      <c r="S244" s="14"/>
      <c r="T244" s="16" t="s">
        <v>714</v>
      </c>
      <c r="U244" s="24" t="s">
        <v>924</v>
      </c>
      <c r="V244" s="18" t="s">
        <v>524</v>
      </c>
      <c r="W244" s="20" t="s">
        <v>20</v>
      </c>
      <c r="X244" s="20" t="s">
        <v>20</v>
      </c>
      <c r="Y244" s="23">
        <v>42825</v>
      </c>
      <c r="Z244" s="20"/>
      <c r="AA244" s="3"/>
    </row>
    <row r="245" spans="1:27" s="39" customFormat="1" ht="220.8" x14ac:dyDescent="0.3">
      <c r="A245" s="14" t="s">
        <v>20</v>
      </c>
      <c r="B245" s="45" t="e">
        <f>VLOOKUP($C245,#REF!,6, FALSE)</f>
        <v>#REF!</v>
      </c>
      <c r="C245" s="20" t="s">
        <v>1149</v>
      </c>
      <c r="D245" s="45" t="e">
        <f>VLOOKUP($C245,#REF!,7, FALSE)</f>
        <v>#REF!</v>
      </c>
      <c r="E245" s="44" t="e">
        <f>VLOOKUP($C245,#REF!,9, FALSE)</f>
        <v>#REF!</v>
      </c>
      <c r="F245" s="45" t="e">
        <f>IF(VLOOKUP($C245,#REF!,10, FALSE)="","Unknown",VLOOKUP($C245,#REF!,10, FALSE))</f>
        <v>#REF!</v>
      </c>
      <c r="G245" s="45" t="e">
        <f>IF(VLOOKUP($C245,#REF!,17, FALSE)="","Unknown",VLOOKUP($C245,#REF!,17, FALSE))</f>
        <v>#REF!</v>
      </c>
      <c r="H245" s="44" t="e">
        <f>IF(VLOOKUP($C245,#REF!,31, FALSE)="","",VLOOKUP($C245,#REF!,31, FALSE))</f>
        <v>#REF!</v>
      </c>
      <c r="I245" s="130" t="e">
        <f>IF(VLOOKUP($C245,#REF!,32, FALSE)="",0,VLOOKUP($C245,#REF!,32, FALSE))</f>
        <v>#REF!</v>
      </c>
      <c r="J245" s="45" t="e">
        <f>IF(VLOOKUP($C245,#REF!,65, FALSE)="","Unknown",VLOOKUP($C245,#REF!,65, FALSE))</f>
        <v>#REF!</v>
      </c>
      <c r="K245" s="46" t="e">
        <f>IF(VLOOKUP($C245,#REF!,67, FALSE)="","-",VLOOKUP($C245,#REF!,67, FALSE))</f>
        <v>#REF!</v>
      </c>
      <c r="L245" s="53" t="s">
        <v>1674</v>
      </c>
      <c r="M245" s="14"/>
      <c r="N245" s="136" t="s">
        <v>714</v>
      </c>
      <c r="O245" s="14"/>
      <c r="P245" s="14"/>
      <c r="Q245" s="14" t="s">
        <v>908</v>
      </c>
      <c r="R245" s="14" t="s">
        <v>908</v>
      </c>
      <c r="S245" s="14"/>
      <c r="T245" s="16"/>
      <c r="U245" s="94" t="s">
        <v>1326</v>
      </c>
      <c r="V245" s="22"/>
      <c r="W245" s="20" t="s">
        <v>20</v>
      </c>
      <c r="X245" s="20" t="s">
        <v>20</v>
      </c>
      <c r="Y245" s="23">
        <v>43738</v>
      </c>
      <c r="Z245" s="20" t="s">
        <v>1327</v>
      </c>
      <c r="AA245" s="39" t="s">
        <v>895</v>
      </c>
    </row>
    <row r="246" spans="1:27" s="39" customFormat="1" ht="48.6" x14ac:dyDescent="0.3">
      <c r="A246" s="37" t="s">
        <v>20</v>
      </c>
      <c r="B246" s="45" t="e">
        <f>VLOOKUP($C246,#REF!,6, FALSE)</f>
        <v>#REF!</v>
      </c>
      <c r="C246" s="20" t="s">
        <v>910</v>
      </c>
      <c r="D246" s="45" t="e">
        <f>VLOOKUP($C246,#REF!,7, FALSE)</f>
        <v>#REF!</v>
      </c>
      <c r="E246" s="44" t="e">
        <f>VLOOKUP($C246,#REF!,9, FALSE)</f>
        <v>#REF!</v>
      </c>
      <c r="F246" s="45" t="e">
        <f>IF(VLOOKUP($C246,#REF!,10, FALSE)="","Unknown",VLOOKUP($C246,#REF!,10, FALSE))</f>
        <v>#REF!</v>
      </c>
      <c r="G246" s="45" t="e">
        <f>IF(VLOOKUP($C246,#REF!,17, FALSE)="","Unknown",VLOOKUP($C246,#REF!,17, FALSE))</f>
        <v>#REF!</v>
      </c>
      <c r="H246" s="44" t="e">
        <f>IF(VLOOKUP($C246,#REF!,31, FALSE)="","",VLOOKUP($C246,#REF!,31, FALSE))</f>
        <v>#REF!</v>
      </c>
      <c r="I246" s="130" t="e">
        <f>IF(VLOOKUP($C246,#REF!,32, FALSE)="",0,VLOOKUP($C246,#REF!,32, FALSE))</f>
        <v>#REF!</v>
      </c>
      <c r="J246" s="45" t="e">
        <f>IF(VLOOKUP($C246,#REF!,65, FALSE)="","Unknown",VLOOKUP($C246,#REF!,65, FALSE))</f>
        <v>#REF!</v>
      </c>
      <c r="K246" s="46" t="e">
        <f>IF(VLOOKUP($C246,#REF!,67, FALSE)="","-",VLOOKUP($C246,#REF!,67, FALSE))</f>
        <v>#REF!</v>
      </c>
      <c r="L246" s="53" t="s">
        <v>970</v>
      </c>
      <c r="M246" s="14" t="s">
        <v>714</v>
      </c>
      <c r="N246" s="136" t="s">
        <v>714</v>
      </c>
      <c r="O246" s="14"/>
      <c r="P246" s="14" t="s">
        <v>714</v>
      </c>
      <c r="Q246" s="14"/>
      <c r="R246" s="14"/>
      <c r="S246" s="14"/>
      <c r="T246" s="16"/>
      <c r="U246" s="95" t="s">
        <v>968</v>
      </c>
      <c r="V246" s="22" t="s">
        <v>969</v>
      </c>
      <c r="W246" s="20" t="s">
        <v>20</v>
      </c>
      <c r="X246" s="20" t="s">
        <v>20</v>
      </c>
      <c r="Y246" s="23">
        <v>42870</v>
      </c>
      <c r="Z246" s="20"/>
      <c r="AA246" s="3"/>
    </row>
    <row r="247" spans="1:27" s="39" customFormat="1" ht="69" x14ac:dyDescent="0.3">
      <c r="A247" s="37" t="s">
        <v>20</v>
      </c>
      <c r="B247" s="45" t="e">
        <f>VLOOKUP($C247,#REF!,6, FALSE)</f>
        <v>#REF!</v>
      </c>
      <c r="C247" s="13" t="s">
        <v>436</v>
      </c>
      <c r="D247" s="45" t="e">
        <f>VLOOKUP($C247,#REF!,7, FALSE)</f>
        <v>#REF!</v>
      </c>
      <c r="E247" s="44" t="e">
        <f>VLOOKUP($C247,#REF!,9, FALSE)</f>
        <v>#REF!</v>
      </c>
      <c r="F247" s="45" t="e">
        <f>IF(VLOOKUP($C247,#REF!,10, FALSE)="","Unknown",VLOOKUP($C247,#REF!,10, FALSE))</f>
        <v>#REF!</v>
      </c>
      <c r="G247" s="45" t="e">
        <f>IF(VLOOKUP($C247,#REF!,17, FALSE)="","Unknown",VLOOKUP($C247,#REF!,17, FALSE))</f>
        <v>#REF!</v>
      </c>
      <c r="H247" s="44" t="e">
        <f>IF(VLOOKUP($C247,#REF!,31, FALSE)="","",VLOOKUP($C247,#REF!,31, FALSE))</f>
        <v>#REF!</v>
      </c>
      <c r="I247" s="130" t="e">
        <f>IF(VLOOKUP($C247,#REF!,32, FALSE)="",0,VLOOKUP($C247,#REF!,32, FALSE))</f>
        <v>#REF!</v>
      </c>
      <c r="J247" s="45" t="e">
        <f>IF(VLOOKUP($C247,#REF!,65, FALSE)="","Unknown",VLOOKUP($C247,#REF!,65, FALSE))</f>
        <v>#REF!</v>
      </c>
      <c r="K247" s="46" t="e">
        <f>IF(VLOOKUP($C247,#REF!,67, FALSE)="","-",VLOOKUP($C247,#REF!,67, FALSE))</f>
        <v>#REF!</v>
      </c>
      <c r="L247" s="54" t="s">
        <v>621</v>
      </c>
      <c r="M247" s="14"/>
      <c r="N247" s="136"/>
      <c r="O247" s="14"/>
      <c r="P247" s="14"/>
      <c r="Q247" s="14"/>
      <c r="R247" s="14"/>
      <c r="S247" s="14" t="s">
        <v>714</v>
      </c>
      <c r="T247" s="16"/>
      <c r="U247" s="24" t="s">
        <v>622</v>
      </c>
      <c r="V247" s="22" t="s">
        <v>525</v>
      </c>
      <c r="W247" s="20" t="s">
        <v>20</v>
      </c>
      <c r="X247" s="20" t="s">
        <v>20</v>
      </c>
      <c r="Y247" s="19">
        <v>42436</v>
      </c>
      <c r="Z247" s="20"/>
      <c r="AA247" s="3"/>
    </row>
    <row r="248" spans="1:27" s="39" customFormat="1" ht="41.4" x14ac:dyDescent="0.3">
      <c r="A248" s="37" t="s">
        <v>20</v>
      </c>
      <c r="B248" s="45" t="e">
        <f>VLOOKUP($C248,#REF!,6, FALSE)</f>
        <v>#REF!</v>
      </c>
      <c r="C248" s="13" t="s">
        <v>62</v>
      </c>
      <c r="D248" s="45" t="e">
        <f>VLOOKUP($C248,#REF!,7, FALSE)</f>
        <v>#REF!</v>
      </c>
      <c r="E248" s="44" t="e">
        <f>VLOOKUP($C248,#REF!,9, FALSE)</f>
        <v>#REF!</v>
      </c>
      <c r="F248" s="45" t="e">
        <f>IF(VLOOKUP($C248,#REF!,10, FALSE)="","Unknown",VLOOKUP($C248,#REF!,10, FALSE))</f>
        <v>#REF!</v>
      </c>
      <c r="G248" s="45" t="e">
        <f>IF(VLOOKUP($C248,#REF!,17, FALSE)="","Unknown",VLOOKUP($C248,#REF!,17, FALSE))</f>
        <v>#REF!</v>
      </c>
      <c r="H248" s="44" t="e">
        <f>IF(VLOOKUP($C248,#REF!,31, FALSE)="","",VLOOKUP($C248,#REF!,31, FALSE))</f>
        <v>#REF!</v>
      </c>
      <c r="I248" s="130" t="e">
        <f>IF(VLOOKUP($C248,#REF!,32, FALSE)="",0,VLOOKUP($C248,#REF!,32, FALSE))</f>
        <v>#REF!</v>
      </c>
      <c r="J248" s="45" t="e">
        <f>IF(VLOOKUP($C248,#REF!,65, FALSE)="","Unknown",VLOOKUP($C248,#REF!,65, FALSE))</f>
        <v>#REF!</v>
      </c>
      <c r="K248" s="46" t="e">
        <f>IF(VLOOKUP($C248,#REF!,67, FALSE)="","-",VLOOKUP($C248,#REF!,67, FALSE))</f>
        <v>#REF!</v>
      </c>
      <c r="L248" s="54" t="s">
        <v>817</v>
      </c>
      <c r="M248" s="14" t="s">
        <v>714</v>
      </c>
      <c r="N248" s="136"/>
      <c r="O248" s="14"/>
      <c r="P248" s="14"/>
      <c r="Q248" s="14"/>
      <c r="R248" s="14"/>
      <c r="S248" s="14"/>
      <c r="T248" s="16"/>
      <c r="U248" s="35" t="s">
        <v>558</v>
      </c>
      <c r="V248" s="18" t="s">
        <v>567</v>
      </c>
      <c r="W248" s="15" t="s">
        <v>20</v>
      </c>
      <c r="X248" s="15" t="s">
        <v>20</v>
      </c>
      <c r="Y248" s="19">
        <v>42423</v>
      </c>
      <c r="Z248" s="20"/>
      <c r="AA248" s="3"/>
    </row>
    <row r="249" spans="1:27" s="39" customFormat="1" ht="41.4" x14ac:dyDescent="0.3">
      <c r="A249" s="37" t="s">
        <v>20</v>
      </c>
      <c r="B249" s="45" t="e">
        <f>VLOOKUP($C249,#REF!,6, FALSE)</f>
        <v>#REF!</v>
      </c>
      <c r="C249" s="13" t="s">
        <v>18</v>
      </c>
      <c r="D249" s="45" t="e">
        <f>VLOOKUP($C249,#REF!,7, FALSE)</f>
        <v>#REF!</v>
      </c>
      <c r="E249" s="44" t="e">
        <f>VLOOKUP($C249,#REF!,9, FALSE)</f>
        <v>#REF!</v>
      </c>
      <c r="F249" s="45" t="e">
        <f>IF(VLOOKUP($C249,#REF!,10, FALSE)="","Unknown",VLOOKUP($C249,#REF!,10, FALSE))</f>
        <v>#REF!</v>
      </c>
      <c r="G249" s="45" t="e">
        <f>IF(VLOOKUP($C249,#REF!,17, FALSE)="","Unknown",VLOOKUP($C249,#REF!,17, FALSE))</f>
        <v>#REF!</v>
      </c>
      <c r="H249" s="44" t="e">
        <f>IF(VLOOKUP($C249,#REF!,31, FALSE)="","",VLOOKUP($C249,#REF!,31, FALSE))</f>
        <v>#REF!</v>
      </c>
      <c r="I249" s="130" t="e">
        <f>IF(VLOOKUP($C249,#REF!,32, FALSE)="",0,VLOOKUP($C249,#REF!,32, FALSE))</f>
        <v>#REF!</v>
      </c>
      <c r="J249" s="45" t="e">
        <f>IF(VLOOKUP($C249,#REF!,65, FALSE)="","Unknown",VLOOKUP($C249,#REF!,65, FALSE))</f>
        <v>#REF!</v>
      </c>
      <c r="K249" s="46" t="e">
        <f>IF(VLOOKUP($C249,#REF!,67, FALSE)="","-",VLOOKUP($C249,#REF!,67, FALSE))</f>
        <v>#REF!</v>
      </c>
      <c r="L249" s="13" t="s">
        <v>771</v>
      </c>
      <c r="M249" s="14" t="s">
        <v>714</v>
      </c>
      <c r="N249" s="136"/>
      <c r="O249" s="14"/>
      <c r="P249" s="14"/>
      <c r="Q249" s="14"/>
      <c r="R249" s="14"/>
      <c r="S249" s="14"/>
      <c r="T249" s="16" t="s">
        <v>714</v>
      </c>
      <c r="U249" s="17" t="s">
        <v>488</v>
      </c>
      <c r="V249" s="18" t="s">
        <v>524</v>
      </c>
      <c r="W249" s="15" t="s">
        <v>20</v>
      </c>
      <c r="X249" s="18" t="s">
        <v>20</v>
      </c>
      <c r="Y249" s="19">
        <v>42423</v>
      </c>
      <c r="Z249" s="15"/>
      <c r="AA249" s="3"/>
    </row>
    <row r="250" spans="1:27" s="39" customFormat="1" ht="193.2" x14ac:dyDescent="0.3">
      <c r="A250" s="122" t="s">
        <v>1440</v>
      </c>
      <c r="B250" s="49" t="e">
        <f>VLOOKUP($C250,#REF!,6, FALSE)</f>
        <v>#REF!</v>
      </c>
      <c r="C250" s="140" t="s">
        <v>1345</v>
      </c>
      <c r="D250" s="49" t="e">
        <f>VLOOKUP($C250,#REF!,7, FALSE)</f>
        <v>#REF!</v>
      </c>
      <c r="E250" s="48" t="e">
        <f>VLOOKUP($C250,#REF!,9, FALSE)</f>
        <v>#REF!</v>
      </c>
      <c r="F250" s="49" t="e">
        <f>IF(VLOOKUP($C250,#REF!,10, FALSE)="","Unknown",VLOOKUP($C250,#REF!,10, FALSE))</f>
        <v>#REF!</v>
      </c>
      <c r="G250" s="49" t="e">
        <f>IF(VLOOKUP($C250,#REF!,17, FALSE)="","Unknown",VLOOKUP($C250,#REF!,17, FALSE))</f>
        <v>#REF!</v>
      </c>
      <c r="H250" s="48" t="e">
        <f>IF(VLOOKUP($C250,#REF!,31, FALSE)="","",VLOOKUP($C250,#REF!,31, FALSE))</f>
        <v>#REF!</v>
      </c>
      <c r="I250" s="132" t="e">
        <f>IF(VLOOKUP($C250,#REF!,32, FALSE)="",0,VLOOKUP($C250,#REF!,32, FALSE))</f>
        <v>#REF!</v>
      </c>
      <c r="J250" s="49" t="e">
        <f>IF(VLOOKUP($C250,#REF!,65, FALSE)="","Unknown",VLOOKUP($C250,#REF!,65, FALSE))</f>
        <v>#REF!</v>
      </c>
      <c r="K250" s="50" t="e">
        <f>IF(VLOOKUP($C250,#REF!,67, FALSE)="","-",VLOOKUP($C250,#REF!,67, FALSE))</f>
        <v>#REF!</v>
      </c>
      <c r="L250" s="53" t="s">
        <v>1558</v>
      </c>
      <c r="M250" s="14" t="s">
        <v>714</v>
      </c>
      <c r="N250" s="136"/>
      <c r="O250" s="14"/>
      <c r="P250" s="14"/>
      <c r="Q250" s="14"/>
      <c r="R250" s="14" t="s">
        <v>714</v>
      </c>
      <c r="S250" s="14"/>
      <c r="T250" s="16"/>
      <c r="U250" s="97" t="s">
        <v>1451</v>
      </c>
      <c r="V250" s="22" t="s">
        <v>1561</v>
      </c>
      <c r="W250" s="20" t="s">
        <v>20</v>
      </c>
      <c r="X250" s="22" t="s">
        <v>20</v>
      </c>
      <c r="Y250" s="23" t="s">
        <v>1452</v>
      </c>
      <c r="Z250" s="35"/>
    </row>
    <row r="251" spans="1:27" s="39" customFormat="1" ht="55.2" x14ac:dyDescent="0.3">
      <c r="A251" s="14" t="s">
        <v>20</v>
      </c>
      <c r="B251" s="45">
        <v>2</v>
      </c>
      <c r="C251" s="1" t="s">
        <v>1102</v>
      </c>
      <c r="D251" s="49" t="e">
        <f>VLOOKUP($C251,#REF!,7, FALSE)</f>
        <v>#REF!</v>
      </c>
      <c r="E251" s="48" t="e">
        <f>VLOOKUP($C251,#REF!,9, FALSE)</f>
        <v>#REF!</v>
      </c>
      <c r="F251" s="49" t="e">
        <f>IF(VLOOKUP($C251,#REF!,10, FALSE)="","Unknown",VLOOKUP($C251,#REF!,10, FALSE))</f>
        <v>#REF!</v>
      </c>
      <c r="G251" s="49" t="e">
        <f>IF(VLOOKUP($C251,#REF!,17, FALSE)="","Unknown",VLOOKUP($C251,#REF!,17, FALSE))</f>
        <v>#REF!</v>
      </c>
      <c r="H251" s="48" t="e">
        <f>IF(VLOOKUP($C251,#REF!,31, FALSE)="","",VLOOKUP($C251,#REF!,31, FALSE))</f>
        <v>#REF!</v>
      </c>
      <c r="I251" s="132" t="e">
        <f>IF(VLOOKUP($C251,#REF!,32, FALSE)="",0,VLOOKUP($C251,#REF!,32, FALSE))</f>
        <v>#REF!</v>
      </c>
      <c r="J251" s="49" t="e">
        <f>IF(VLOOKUP($C251,#REF!,65, FALSE)="","Unknown",VLOOKUP($C251,#REF!,65, FALSE))</f>
        <v>#REF!</v>
      </c>
      <c r="K251" s="50" t="e">
        <f>IF(VLOOKUP($C251,#REF!,67, FALSE)="","-",VLOOKUP($C251,#REF!,67, FALSE))</f>
        <v>#REF!</v>
      </c>
      <c r="L251" s="53" t="s">
        <v>1690</v>
      </c>
      <c r="M251" s="14" t="s">
        <v>908</v>
      </c>
      <c r="N251" s="136"/>
      <c r="O251" s="14"/>
      <c r="P251" s="14"/>
      <c r="Q251" s="14"/>
      <c r="R251" s="14"/>
      <c r="S251" s="14"/>
      <c r="T251" s="16"/>
      <c r="U251" s="20" t="s">
        <v>1103</v>
      </c>
      <c r="V251" s="18" t="s">
        <v>596</v>
      </c>
      <c r="W251" s="20" t="s">
        <v>20</v>
      </c>
      <c r="X251" s="20" t="s">
        <v>20</v>
      </c>
      <c r="Y251" s="23">
        <v>43190</v>
      </c>
      <c r="Z251" s="20"/>
    </row>
    <row r="252" spans="1:27" s="39" customFormat="1" ht="55.2" x14ac:dyDescent="0.3">
      <c r="A252" s="14" t="s">
        <v>20</v>
      </c>
      <c r="B252" s="45">
        <v>2</v>
      </c>
      <c r="C252" s="1" t="s">
        <v>1105</v>
      </c>
      <c r="D252" s="49" t="e">
        <f>VLOOKUP($C252,#REF!,7, FALSE)</f>
        <v>#REF!</v>
      </c>
      <c r="E252" s="48" t="e">
        <f>VLOOKUP($C252,#REF!,9, FALSE)</f>
        <v>#REF!</v>
      </c>
      <c r="F252" s="49" t="e">
        <f>IF(VLOOKUP($C252,#REF!,10, FALSE)="","Unknown",VLOOKUP($C252,#REF!,10, FALSE))</f>
        <v>#REF!</v>
      </c>
      <c r="G252" s="49" t="e">
        <f>IF(VLOOKUP($C252,#REF!,17, FALSE)="","Unknown",VLOOKUP($C252,#REF!,17, FALSE))</f>
        <v>#REF!</v>
      </c>
      <c r="H252" s="48" t="e">
        <f>IF(VLOOKUP($C252,#REF!,31, FALSE)="","",VLOOKUP($C252,#REF!,31, FALSE))</f>
        <v>#REF!</v>
      </c>
      <c r="I252" s="132" t="e">
        <f>IF(VLOOKUP($C252,#REF!,32, FALSE)="",0,VLOOKUP($C252,#REF!,32, FALSE))</f>
        <v>#REF!</v>
      </c>
      <c r="J252" s="49" t="e">
        <f>IF(VLOOKUP($C252,#REF!,65, FALSE)="","Unknown",VLOOKUP($C252,#REF!,65, FALSE))</f>
        <v>#REF!</v>
      </c>
      <c r="K252" s="50" t="e">
        <f>IF(VLOOKUP($C252,#REF!,67, FALSE)="","-",VLOOKUP($C252,#REF!,67, FALSE))</f>
        <v>#REF!</v>
      </c>
      <c r="L252" s="53" t="s">
        <v>1690</v>
      </c>
      <c r="M252" s="14" t="s">
        <v>908</v>
      </c>
      <c r="N252" s="136"/>
      <c r="O252" s="14"/>
      <c r="P252" s="14"/>
      <c r="Q252" s="14"/>
      <c r="R252" s="14"/>
      <c r="S252" s="14"/>
      <c r="T252" s="16"/>
      <c r="U252" s="20" t="s">
        <v>1103</v>
      </c>
      <c r="V252" s="18" t="s">
        <v>596</v>
      </c>
      <c r="W252" s="20" t="s">
        <v>20</v>
      </c>
      <c r="X252" s="20" t="s">
        <v>20</v>
      </c>
      <c r="Y252" s="23">
        <v>43190</v>
      </c>
      <c r="Z252" s="197"/>
    </row>
    <row r="253" spans="1:27" s="39" customFormat="1" ht="96.6" x14ac:dyDescent="0.3">
      <c r="A253" s="122" t="s">
        <v>1440</v>
      </c>
      <c r="B253" s="49" t="e">
        <f>VLOOKUP($C253,#REF!,6, FALSE)</f>
        <v>#REF!</v>
      </c>
      <c r="C253" s="140" t="s">
        <v>1355</v>
      </c>
      <c r="D253" s="49" t="e">
        <f>VLOOKUP($C253,#REF!,7, FALSE)</f>
        <v>#REF!</v>
      </c>
      <c r="E253" s="48" t="e">
        <f>VLOOKUP($C253,#REF!,9, FALSE)</f>
        <v>#REF!</v>
      </c>
      <c r="F253" s="49" t="e">
        <f>IF(VLOOKUP($C253,#REF!,10, FALSE)="","Unknown",VLOOKUP($C253,#REF!,10, FALSE))</f>
        <v>#REF!</v>
      </c>
      <c r="G253" s="49" t="e">
        <f>IF(VLOOKUP($C253,#REF!,17, FALSE)="","Unknown",VLOOKUP($C253,#REF!,17, FALSE))</f>
        <v>#REF!</v>
      </c>
      <c r="H253" s="48" t="e">
        <f>IF(VLOOKUP($C253,#REF!,31, FALSE)="","",VLOOKUP($C253,#REF!,31, FALSE))</f>
        <v>#REF!</v>
      </c>
      <c r="I253" s="132" t="e">
        <f>IF(VLOOKUP($C253,#REF!,32, FALSE)="",0,VLOOKUP($C253,#REF!,32, FALSE))</f>
        <v>#REF!</v>
      </c>
      <c r="J253" s="49" t="e">
        <f>IF(VLOOKUP($C253,#REF!,65, FALSE)="","Unknown",VLOOKUP($C253,#REF!,65, FALSE))</f>
        <v>#REF!</v>
      </c>
      <c r="K253" s="50" t="e">
        <f>IF(VLOOKUP($C253,#REF!,67, FALSE)="","-",VLOOKUP($C253,#REF!,67, FALSE))</f>
        <v>#REF!</v>
      </c>
      <c r="L253" s="53" t="s">
        <v>1675</v>
      </c>
      <c r="M253" s="14"/>
      <c r="N253" s="136"/>
      <c r="O253" s="14"/>
      <c r="P253" s="14"/>
      <c r="Q253" s="14"/>
      <c r="R253" s="14" t="s">
        <v>714</v>
      </c>
      <c r="S253" s="14"/>
      <c r="T253" s="16"/>
      <c r="U253" s="35" t="s">
        <v>1357</v>
      </c>
      <c r="V253" s="22" t="s">
        <v>1560</v>
      </c>
      <c r="W253" s="20" t="s">
        <v>20</v>
      </c>
      <c r="X253" s="20" t="s">
        <v>20</v>
      </c>
      <c r="Y253" s="23">
        <v>44116</v>
      </c>
      <c r="Z253" s="20" t="s">
        <v>1725</v>
      </c>
    </row>
    <row r="254" spans="1:27" s="39" customFormat="1" ht="82.8" x14ac:dyDescent="0.3">
      <c r="A254" s="14" t="s">
        <v>20</v>
      </c>
      <c r="B254" s="45" t="e">
        <f>VLOOKUP($C254,#REF!,6, FALSE)</f>
        <v>#REF!</v>
      </c>
      <c r="C254" s="20" t="s">
        <v>1155</v>
      </c>
      <c r="D254" s="45" t="e">
        <f>VLOOKUP($C254,#REF!,7, FALSE)</f>
        <v>#REF!</v>
      </c>
      <c r="E254" s="44" t="e">
        <f>VLOOKUP($C254,#REF!,9, FALSE)</f>
        <v>#REF!</v>
      </c>
      <c r="F254" s="45" t="e">
        <f>IF(VLOOKUP($C254,#REF!,10, FALSE)="","Unknown",VLOOKUP($C254,#REF!,10, FALSE))</f>
        <v>#REF!</v>
      </c>
      <c r="G254" s="45" t="e">
        <f>IF(VLOOKUP($C254,#REF!,17, FALSE)="","Unknown",VLOOKUP($C254,#REF!,17, FALSE))</f>
        <v>#REF!</v>
      </c>
      <c r="H254" s="44" t="e">
        <f>IF(VLOOKUP($C254,#REF!,31, FALSE)="","",VLOOKUP($C254,#REF!,31, FALSE))</f>
        <v>#REF!</v>
      </c>
      <c r="I254" s="130" t="e">
        <f>IF(VLOOKUP($C254,#REF!,32, FALSE)="",0,VLOOKUP($C254,#REF!,32, FALSE))</f>
        <v>#REF!</v>
      </c>
      <c r="J254" s="45" t="e">
        <f>IF(VLOOKUP($C254,#REF!,65, FALSE)="","Unknown",VLOOKUP($C254,#REF!,65, FALSE))</f>
        <v>#REF!</v>
      </c>
      <c r="K254" s="46" t="e">
        <f>IF(VLOOKUP($C254,#REF!,67, FALSE)="","-",VLOOKUP($C254,#REF!,67, FALSE))</f>
        <v>#REF!</v>
      </c>
      <c r="L254" s="53" t="s">
        <v>1436</v>
      </c>
      <c r="M254" s="14"/>
      <c r="N254" s="136" t="s">
        <v>714</v>
      </c>
      <c r="O254" s="14"/>
      <c r="P254" s="14" t="s">
        <v>908</v>
      </c>
      <c r="Q254" s="14"/>
      <c r="R254" s="14" t="s">
        <v>908</v>
      </c>
      <c r="S254" s="14"/>
      <c r="T254" s="16" t="s">
        <v>908</v>
      </c>
      <c r="U254" s="97" t="s">
        <v>1203</v>
      </c>
      <c r="V254" s="22" t="s">
        <v>1205</v>
      </c>
      <c r="W254" s="20" t="s">
        <v>20</v>
      </c>
      <c r="X254" s="22" t="s">
        <v>20</v>
      </c>
      <c r="Y254" s="23">
        <v>43640</v>
      </c>
      <c r="Z254" s="20"/>
      <c r="AA254" s="39" t="s">
        <v>895</v>
      </c>
    </row>
    <row r="255" spans="1:27" s="39" customFormat="1" ht="69.599999999999994" x14ac:dyDescent="0.3">
      <c r="A255" s="14" t="s">
        <v>20</v>
      </c>
      <c r="B255" s="62">
        <v>2</v>
      </c>
      <c r="C255" s="80" t="s">
        <v>1214</v>
      </c>
      <c r="D255" s="45" t="e">
        <f>VLOOKUP($C255,#REF!,7, FALSE)</f>
        <v>#REF!</v>
      </c>
      <c r="E255" s="44" t="e">
        <f>VLOOKUP($C255,#REF!,9, FALSE)</f>
        <v>#REF!</v>
      </c>
      <c r="F255" s="45" t="e">
        <f>IF(VLOOKUP($C255,#REF!,10, FALSE)="","Unknown",VLOOKUP($C255,#REF!,10, FALSE))</f>
        <v>#REF!</v>
      </c>
      <c r="G255" s="45" t="e">
        <f>IF(VLOOKUP($C255,#REF!,17, FALSE)="","Unknown",VLOOKUP($C255,#REF!,17, FALSE))</f>
        <v>#REF!</v>
      </c>
      <c r="H255" s="44" t="e">
        <f>IF(VLOOKUP($C255,#REF!,31, FALSE)="","",VLOOKUP($C255,#REF!,31, FALSE))</f>
        <v>#REF!</v>
      </c>
      <c r="I255" s="130" t="e">
        <f>IF(VLOOKUP($C255,#REF!,32, FALSE)="",0,VLOOKUP($C255,#REF!,32, FALSE))</f>
        <v>#REF!</v>
      </c>
      <c r="J255" s="45" t="e">
        <f>IF(VLOOKUP($C255,#REF!,65, FALSE)="","Unknown",VLOOKUP($C255,#REF!,65, FALSE))</f>
        <v>#REF!</v>
      </c>
      <c r="K255" s="46" t="e">
        <f>IF(VLOOKUP($C255,#REF!,67, FALSE)="","-",VLOOKUP($C255,#REF!,67, FALSE))</f>
        <v>#REF!</v>
      </c>
      <c r="L255" s="111" t="s">
        <v>1308</v>
      </c>
      <c r="M255" s="42"/>
      <c r="N255" s="135"/>
      <c r="O255" s="42"/>
      <c r="P255" s="88"/>
      <c r="Q255" s="88"/>
      <c r="R255" s="88" t="s">
        <v>908</v>
      </c>
      <c r="S255" s="88"/>
      <c r="T255" s="92" t="s">
        <v>908</v>
      </c>
      <c r="U255" s="94" t="s">
        <v>1306</v>
      </c>
      <c r="V255" s="22" t="s">
        <v>525</v>
      </c>
      <c r="W255" s="88" t="s">
        <v>20</v>
      </c>
      <c r="X255" s="88" t="s">
        <v>20</v>
      </c>
      <c r="Y255" s="101">
        <v>43724</v>
      </c>
      <c r="Z255" s="88" t="s">
        <v>1307</v>
      </c>
      <c r="AA255" s="51" t="s">
        <v>895</v>
      </c>
    </row>
    <row r="256" spans="1:27" s="39" customFormat="1" ht="24.6" x14ac:dyDescent="0.3">
      <c r="A256" s="37" t="s">
        <v>20</v>
      </c>
      <c r="B256" s="45" t="e">
        <f>VLOOKUP($C256,#REF!,6, FALSE)</f>
        <v>#REF!</v>
      </c>
      <c r="C256" s="20" t="s">
        <v>339</v>
      </c>
      <c r="D256" s="45" t="e">
        <f>VLOOKUP($C256,#REF!,7, FALSE)</f>
        <v>#REF!</v>
      </c>
      <c r="E256" s="44" t="e">
        <f>VLOOKUP($C256,#REF!,9, FALSE)</f>
        <v>#REF!</v>
      </c>
      <c r="F256" s="45" t="e">
        <f>IF(VLOOKUP($C256,#REF!,10, FALSE)="","Unknown",VLOOKUP($C256,#REF!,10, FALSE))</f>
        <v>#REF!</v>
      </c>
      <c r="G256" s="45" t="e">
        <f>IF(VLOOKUP($C256,#REF!,17, FALSE)="","Unknown",VLOOKUP($C256,#REF!,17, FALSE))</f>
        <v>#REF!</v>
      </c>
      <c r="H256" s="44" t="e">
        <f>IF(VLOOKUP($C256,#REF!,31, FALSE)="","",VLOOKUP($C256,#REF!,31, FALSE))</f>
        <v>#REF!</v>
      </c>
      <c r="I256" s="130" t="e">
        <f>IF(VLOOKUP($C256,#REF!,32, FALSE)="",0,VLOOKUP($C256,#REF!,32, FALSE))</f>
        <v>#REF!</v>
      </c>
      <c r="J256" s="45" t="e">
        <f>IF(VLOOKUP($C256,#REF!,65, FALSE)="","Unknown",VLOOKUP($C256,#REF!,65, FALSE))</f>
        <v>#REF!</v>
      </c>
      <c r="K256" s="46" t="e">
        <f>IF(VLOOKUP($C256,#REF!,67, FALSE)="","-",VLOOKUP($C256,#REF!,67, FALSE))</f>
        <v>#REF!</v>
      </c>
      <c r="L256" s="53" t="s">
        <v>1592</v>
      </c>
      <c r="M256" s="14"/>
      <c r="N256" s="136"/>
      <c r="O256" s="14"/>
      <c r="P256" s="14"/>
      <c r="Q256" s="14"/>
      <c r="R256" s="14" t="s">
        <v>714</v>
      </c>
      <c r="S256" s="14"/>
      <c r="T256" s="16"/>
      <c r="U256" s="24" t="s">
        <v>965</v>
      </c>
      <c r="V256" s="18" t="s">
        <v>524</v>
      </c>
      <c r="W256" s="20" t="s">
        <v>20</v>
      </c>
      <c r="X256" s="20" t="s">
        <v>20</v>
      </c>
      <c r="Y256" s="23">
        <v>42865</v>
      </c>
      <c r="Z256" s="20"/>
      <c r="AA256" s="3"/>
    </row>
    <row r="257" spans="1:27" s="39" customFormat="1" ht="41.4" x14ac:dyDescent="0.3">
      <c r="A257" s="37" t="s">
        <v>1440</v>
      </c>
      <c r="B257" s="45" t="e">
        <f>VLOOKUP($C257,#REF!,6, FALSE)</f>
        <v>#REF!</v>
      </c>
      <c r="C257" s="20" t="s">
        <v>140</v>
      </c>
      <c r="D257" s="45" t="e">
        <f>VLOOKUP($C257,#REF!,7, FALSE)</f>
        <v>#REF!</v>
      </c>
      <c r="E257" s="44" t="e">
        <f>VLOOKUP($C257,#REF!,9, FALSE)</f>
        <v>#REF!</v>
      </c>
      <c r="F257" s="45" t="e">
        <f>IF(VLOOKUP($C257,#REF!,10, FALSE)="","Unknown",VLOOKUP($C257,#REF!,10, FALSE))</f>
        <v>#REF!</v>
      </c>
      <c r="G257" s="45" t="e">
        <f>IF(VLOOKUP($C257,#REF!,17, FALSE)="","Unknown",VLOOKUP($C257,#REF!,17, FALSE))</f>
        <v>#REF!</v>
      </c>
      <c r="H257" s="44" t="e">
        <f>IF(VLOOKUP($C257,#REF!,31, FALSE)="","",VLOOKUP($C257,#REF!,31, FALSE))</f>
        <v>#REF!</v>
      </c>
      <c r="I257" s="130" t="e">
        <f>IF(VLOOKUP($C257,#REF!,32, FALSE)="",0,VLOOKUP($C257,#REF!,32, FALSE))</f>
        <v>#REF!</v>
      </c>
      <c r="J257" s="45" t="e">
        <f>IF(VLOOKUP($C257,#REF!,65, FALSE)="","Unknown",VLOOKUP($C257,#REF!,65, FALSE))</f>
        <v>#REF!</v>
      </c>
      <c r="K257" s="46" t="e">
        <f>IF(VLOOKUP($C257,#REF!,67, FALSE)="","-",VLOOKUP($C257,#REF!,67, FALSE))</f>
        <v>#REF!</v>
      </c>
      <c r="L257" s="53" t="s">
        <v>1593</v>
      </c>
      <c r="M257" s="14"/>
      <c r="N257" s="136"/>
      <c r="O257" s="14"/>
      <c r="P257" s="14"/>
      <c r="Q257" s="14"/>
      <c r="R257" s="14"/>
      <c r="S257" s="14"/>
      <c r="T257" s="16" t="s">
        <v>714</v>
      </c>
      <c r="U257" s="35" t="s">
        <v>1513</v>
      </c>
      <c r="V257" s="18" t="s">
        <v>524</v>
      </c>
      <c r="W257" s="20" t="s">
        <v>20</v>
      </c>
      <c r="X257" s="20" t="s">
        <v>20</v>
      </c>
      <c r="Y257" s="23">
        <v>44118</v>
      </c>
      <c r="Z257" s="20"/>
      <c r="AA257" s="3"/>
    </row>
    <row r="258" spans="1:27" s="39" customFormat="1" ht="41.4" x14ac:dyDescent="0.3">
      <c r="A258" s="14" t="s">
        <v>20</v>
      </c>
      <c r="B258" s="45" t="e">
        <f>VLOOKUP($C258,#REF!,6, FALSE)</f>
        <v>#REF!</v>
      </c>
      <c r="C258" s="20" t="s">
        <v>1160</v>
      </c>
      <c r="D258" s="45" t="e">
        <f>VLOOKUP($C258,#REF!,7, FALSE)</f>
        <v>#REF!</v>
      </c>
      <c r="E258" s="44" t="e">
        <f>VLOOKUP($C258,#REF!,9, FALSE)</f>
        <v>#REF!</v>
      </c>
      <c r="F258" s="45" t="e">
        <f>IF(VLOOKUP($C258,#REF!,10, FALSE)="","Unknown",VLOOKUP($C258,#REF!,10, FALSE))</f>
        <v>#REF!</v>
      </c>
      <c r="G258" s="45" t="e">
        <f>IF(VLOOKUP($C258,#REF!,17, FALSE)="","Unknown",VLOOKUP($C258,#REF!,17, FALSE))</f>
        <v>#REF!</v>
      </c>
      <c r="H258" s="44" t="e">
        <f>IF(VLOOKUP($C258,#REF!,31, FALSE)="","",VLOOKUP($C258,#REF!,31, FALSE))</f>
        <v>#REF!</v>
      </c>
      <c r="I258" s="130" t="e">
        <f>IF(VLOOKUP($C258,#REF!,32, FALSE)="",0,VLOOKUP($C258,#REF!,32, FALSE))</f>
        <v>#REF!</v>
      </c>
      <c r="J258" s="45" t="e">
        <f>IF(VLOOKUP($C258,#REF!,65, FALSE)="","Unknown",VLOOKUP($C258,#REF!,65, FALSE))</f>
        <v>#REF!</v>
      </c>
      <c r="K258" s="46" t="e">
        <f>IF(VLOOKUP($C258,#REF!,67, FALSE)="","-",VLOOKUP($C258,#REF!,67, FALSE))</f>
        <v>#REF!</v>
      </c>
      <c r="L258" s="53" t="s">
        <v>1594</v>
      </c>
      <c r="M258" s="14"/>
      <c r="N258" s="136"/>
      <c r="O258" s="14"/>
      <c r="P258" s="14"/>
      <c r="Q258" s="14"/>
      <c r="R258" s="14"/>
      <c r="S258" s="14"/>
      <c r="T258" s="16" t="s">
        <v>908</v>
      </c>
      <c r="U258" s="35" t="s">
        <v>1330</v>
      </c>
      <c r="V258" s="22" t="s">
        <v>1180</v>
      </c>
      <c r="W258" s="20" t="s">
        <v>20</v>
      </c>
      <c r="X258" s="20" t="s">
        <v>20</v>
      </c>
      <c r="Y258" s="23">
        <v>43635</v>
      </c>
      <c r="Z258" s="20"/>
      <c r="AA258" s="39" t="s">
        <v>895</v>
      </c>
    </row>
    <row r="259" spans="1:27" s="39" customFormat="1" ht="41.4" x14ac:dyDescent="0.3">
      <c r="A259" s="37" t="s">
        <v>20</v>
      </c>
      <c r="B259" s="45" t="e">
        <f>VLOOKUP($C259,#REF!,6, FALSE)</f>
        <v>#REF!</v>
      </c>
      <c r="C259" s="13" t="s">
        <v>537</v>
      </c>
      <c r="D259" s="45" t="e">
        <f>VLOOKUP($C259,#REF!,7, FALSE)</f>
        <v>#REF!</v>
      </c>
      <c r="E259" s="44" t="e">
        <f>VLOOKUP($C259,#REF!,9, FALSE)</f>
        <v>#REF!</v>
      </c>
      <c r="F259" s="45" t="e">
        <f>IF(VLOOKUP($C259,#REF!,10, FALSE)="","Unknown",VLOOKUP($C259,#REF!,10, FALSE))</f>
        <v>#REF!</v>
      </c>
      <c r="G259" s="45" t="e">
        <f>IF(VLOOKUP($C259,#REF!,17, FALSE)="","Unknown",VLOOKUP($C259,#REF!,17, FALSE))</f>
        <v>#REF!</v>
      </c>
      <c r="H259" s="44" t="e">
        <f>IF(VLOOKUP($C259,#REF!,31, FALSE)="","",VLOOKUP($C259,#REF!,31, FALSE))</f>
        <v>#REF!</v>
      </c>
      <c r="I259" s="130" t="e">
        <f>IF(VLOOKUP($C259,#REF!,32, FALSE)="",0,VLOOKUP($C259,#REF!,32, FALSE))</f>
        <v>#REF!</v>
      </c>
      <c r="J259" s="45" t="e">
        <f>IF(VLOOKUP($C259,#REF!,65, FALSE)="","Unknown",VLOOKUP($C259,#REF!,65, FALSE))</f>
        <v>#REF!</v>
      </c>
      <c r="K259" s="46" t="e">
        <f>IF(VLOOKUP($C259,#REF!,67, FALSE)="","-",VLOOKUP($C259,#REF!,67, FALSE))</f>
        <v>#REF!</v>
      </c>
      <c r="L259" s="54" t="s">
        <v>1661</v>
      </c>
      <c r="M259" s="14"/>
      <c r="N259" s="136"/>
      <c r="O259" s="14"/>
      <c r="P259" s="14"/>
      <c r="Q259" s="14"/>
      <c r="R259" s="14" t="s">
        <v>714</v>
      </c>
      <c r="S259" s="14" t="s">
        <v>714</v>
      </c>
      <c r="T259" s="16"/>
      <c r="U259" s="24" t="s">
        <v>656</v>
      </c>
      <c r="V259" s="22" t="s">
        <v>525</v>
      </c>
      <c r="W259" s="15" t="s">
        <v>20</v>
      </c>
      <c r="X259" s="15" t="s">
        <v>20</v>
      </c>
      <c r="Y259" s="19">
        <v>42444</v>
      </c>
      <c r="Z259" s="20"/>
      <c r="AA259" s="3"/>
    </row>
    <row r="260" spans="1:27" s="39" customFormat="1" ht="27.6" x14ac:dyDescent="0.3">
      <c r="A260" s="37" t="s">
        <v>20</v>
      </c>
      <c r="B260" s="45" t="e">
        <f>VLOOKUP($C260,#REF!,6, FALSE)</f>
        <v>#REF!</v>
      </c>
      <c r="C260" s="20" t="s">
        <v>378</v>
      </c>
      <c r="D260" s="45" t="e">
        <f>VLOOKUP($C260,#REF!,7, FALSE)</f>
        <v>#REF!</v>
      </c>
      <c r="E260" s="44" t="e">
        <f>VLOOKUP($C260,#REF!,9, FALSE)</f>
        <v>#REF!</v>
      </c>
      <c r="F260" s="45" t="e">
        <f>IF(VLOOKUP($C260,#REF!,10, FALSE)="","Unknown",VLOOKUP($C260,#REF!,10, FALSE))</f>
        <v>#REF!</v>
      </c>
      <c r="G260" s="45" t="e">
        <f>IF(VLOOKUP($C260,#REF!,17, FALSE)="","Unknown",VLOOKUP($C260,#REF!,17, FALSE))</f>
        <v>#REF!</v>
      </c>
      <c r="H260" s="44" t="e">
        <f>IF(VLOOKUP($C260,#REF!,31, FALSE)="","",VLOOKUP($C260,#REF!,31, FALSE))</f>
        <v>#REF!</v>
      </c>
      <c r="I260" s="130" t="e">
        <f>IF(VLOOKUP($C260,#REF!,32, FALSE)="",0,VLOOKUP($C260,#REF!,32, FALSE))</f>
        <v>#REF!</v>
      </c>
      <c r="J260" s="45" t="e">
        <f>IF(VLOOKUP($C260,#REF!,65, FALSE)="","Unknown",VLOOKUP($C260,#REF!,65, FALSE))</f>
        <v>#REF!</v>
      </c>
      <c r="K260" s="46" t="e">
        <f>IF(VLOOKUP($C260,#REF!,67, FALSE)="","-",VLOOKUP($C260,#REF!,67, FALSE))</f>
        <v>#REF!</v>
      </c>
      <c r="L260" s="53" t="s">
        <v>1595</v>
      </c>
      <c r="M260" s="14"/>
      <c r="N260" s="136"/>
      <c r="O260" s="14"/>
      <c r="P260" s="14"/>
      <c r="Q260" s="14"/>
      <c r="R260" s="14" t="s">
        <v>714</v>
      </c>
      <c r="S260" s="14"/>
      <c r="T260" s="16" t="s">
        <v>714</v>
      </c>
      <c r="U260" s="24" t="s">
        <v>917</v>
      </c>
      <c r="V260" s="18" t="s">
        <v>524</v>
      </c>
      <c r="W260" s="20" t="s">
        <v>20</v>
      </c>
      <c r="X260" s="20" t="s">
        <v>20</v>
      </c>
      <c r="Y260" s="23"/>
      <c r="Z260" s="20"/>
      <c r="AA260" s="3"/>
    </row>
    <row r="261" spans="1:27" s="39" customFormat="1" ht="27.6" x14ac:dyDescent="0.3">
      <c r="A261" s="14" t="s">
        <v>20</v>
      </c>
      <c r="B261" s="45" t="e">
        <f>VLOOKUP($C261,#REF!,6, FALSE)</f>
        <v>#REF!</v>
      </c>
      <c r="C261" s="20" t="s">
        <v>1157</v>
      </c>
      <c r="D261" s="45" t="e">
        <f>VLOOKUP($C261,#REF!,7, FALSE)</f>
        <v>#REF!</v>
      </c>
      <c r="E261" s="44" t="e">
        <f>VLOOKUP($C261,#REF!,9, FALSE)</f>
        <v>#REF!</v>
      </c>
      <c r="F261" s="45" t="e">
        <f>IF(VLOOKUP($C261,#REF!,10, FALSE)="","Unknown",VLOOKUP($C261,#REF!,10, FALSE))</f>
        <v>#REF!</v>
      </c>
      <c r="G261" s="45" t="e">
        <f>IF(VLOOKUP($C261,#REF!,17, FALSE)="","Unknown",VLOOKUP($C261,#REF!,17, FALSE))</f>
        <v>#REF!</v>
      </c>
      <c r="H261" s="44" t="e">
        <f>IF(VLOOKUP($C261,#REF!,31, FALSE)="","",VLOOKUP($C261,#REF!,31, FALSE))</f>
        <v>#REF!</v>
      </c>
      <c r="I261" s="130" t="e">
        <f>IF(VLOOKUP($C261,#REF!,32, FALSE)="",0,VLOOKUP($C261,#REF!,32, FALSE))</f>
        <v>#REF!</v>
      </c>
      <c r="J261" s="45" t="e">
        <f>IF(VLOOKUP($C261,#REF!,65, FALSE)="","Unknown",VLOOKUP($C261,#REF!,65, FALSE))</f>
        <v>#REF!</v>
      </c>
      <c r="K261" s="46" t="e">
        <f>IF(VLOOKUP($C261,#REF!,67, FALSE)="","-",VLOOKUP($C261,#REF!,67, FALSE))</f>
        <v>#REF!</v>
      </c>
      <c r="L261" s="53" t="s">
        <v>1332</v>
      </c>
      <c r="M261" s="14"/>
      <c r="N261" s="136"/>
      <c r="O261" s="14"/>
      <c r="P261" s="14"/>
      <c r="Q261" s="14"/>
      <c r="R261" s="14"/>
      <c r="S261" s="14"/>
      <c r="T261" s="16" t="s">
        <v>908</v>
      </c>
      <c r="U261" s="94" t="s">
        <v>1333</v>
      </c>
      <c r="V261" s="22" t="s">
        <v>1331</v>
      </c>
      <c r="W261" s="20" t="s">
        <v>20</v>
      </c>
      <c r="X261" s="20" t="s">
        <v>20</v>
      </c>
      <c r="Y261" s="23">
        <v>43640</v>
      </c>
      <c r="Z261" s="20" t="s">
        <v>1323</v>
      </c>
      <c r="AA261" s="39" t="s">
        <v>895</v>
      </c>
    </row>
    <row r="262" spans="1:27" s="39" customFormat="1" ht="24.6" x14ac:dyDescent="0.3">
      <c r="A262" s="37" t="s">
        <v>20</v>
      </c>
      <c r="B262" s="45" t="e">
        <f>VLOOKUP($C262,#REF!,6, FALSE)</f>
        <v>#REF!</v>
      </c>
      <c r="C262" s="20" t="s">
        <v>357</v>
      </c>
      <c r="D262" s="45" t="e">
        <f>VLOOKUP($C262,#REF!,7, FALSE)</f>
        <v>#REF!</v>
      </c>
      <c r="E262" s="44" t="e">
        <f>VLOOKUP($C262,#REF!,9, FALSE)</f>
        <v>#REF!</v>
      </c>
      <c r="F262" s="45" t="e">
        <f>IF(VLOOKUP($C262,#REF!,10, FALSE)="","Unknown",VLOOKUP($C262,#REF!,10, FALSE))</f>
        <v>#REF!</v>
      </c>
      <c r="G262" s="45" t="e">
        <f>IF(VLOOKUP($C262,#REF!,17, FALSE)="","Unknown",VLOOKUP($C262,#REF!,17, FALSE))</f>
        <v>#REF!</v>
      </c>
      <c r="H262" s="44" t="e">
        <f>IF(VLOOKUP($C262,#REF!,31, FALSE)="","",VLOOKUP($C262,#REF!,31, FALSE))</f>
        <v>#REF!</v>
      </c>
      <c r="I262" s="130" t="e">
        <f>IF(VLOOKUP($C262,#REF!,32, FALSE)="",0,VLOOKUP($C262,#REF!,32, FALSE))</f>
        <v>#REF!</v>
      </c>
      <c r="J262" s="45" t="e">
        <f>IF(VLOOKUP($C262,#REF!,65, FALSE)="","Unknown",VLOOKUP($C262,#REF!,65, FALSE))</f>
        <v>#REF!</v>
      </c>
      <c r="K262" s="46" t="e">
        <f>IF(VLOOKUP($C262,#REF!,67, FALSE)="","-",VLOOKUP($C262,#REF!,67, FALSE))</f>
        <v>#REF!</v>
      </c>
      <c r="L262" s="53" t="s">
        <v>693</v>
      </c>
      <c r="M262" s="14"/>
      <c r="N262" s="136"/>
      <c r="O262" s="14"/>
      <c r="P262" s="14"/>
      <c r="Q262" s="14"/>
      <c r="R262" s="14"/>
      <c r="S262" s="14" t="s">
        <v>714</v>
      </c>
      <c r="T262" s="16"/>
      <c r="U262" s="24" t="s">
        <v>694</v>
      </c>
      <c r="V262" s="18" t="s">
        <v>524</v>
      </c>
      <c r="W262" s="20" t="s">
        <v>20</v>
      </c>
      <c r="X262" s="20" t="s">
        <v>20</v>
      </c>
      <c r="Y262" s="23">
        <v>42475</v>
      </c>
      <c r="Z262" s="20"/>
      <c r="AA262" s="3"/>
    </row>
    <row r="263" spans="1:27" s="39" customFormat="1" ht="41.4" x14ac:dyDescent="0.3">
      <c r="A263" s="37" t="s">
        <v>1440</v>
      </c>
      <c r="B263" s="45" t="e">
        <f>VLOOKUP($C263,#REF!,6, FALSE)</f>
        <v>#REF!</v>
      </c>
      <c r="C263" s="149" t="s">
        <v>152</v>
      </c>
      <c r="D263" s="45" t="e">
        <f>VLOOKUP($C263,#REF!,7, FALSE)</f>
        <v>#REF!</v>
      </c>
      <c r="E263" s="44" t="e">
        <f>VLOOKUP($C263,#REF!,9, FALSE)</f>
        <v>#REF!</v>
      </c>
      <c r="F263" s="45" t="e">
        <f>IF(VLOOKUP($C263,#REF!,10, FALSE)="","Unknown",VLOOKUP($C263,#REF!,10, FALSE))</f>
        <v>#REF!</v>
      </c>
      <c r="G263" s="45" t="e">
        <f>IF(VLOOKUP($C263,#REF!,17, FALSE)="","Unknown",VLOOKUP($C263,#REF!,17, FALSE))</f>
        <v>#REF!</v>
      </c>
      <c r="H263" s="44" t="e">
        <f>IF(VLOOKUP($C263,#REF!,31, FALSE)="","",VLOOKUP($C263,#REF!,31, FALSE))</f>
        <v>#REF!</v>
      </c>
      <c r="I263" s="130" t="e">
        <f>IF(VLOOKUP($C263,#REF!,32, FALSE)="",0,VLOOKUP($C263,#REF!,32, FALSE))</f>
        <v>#REF!</v>
      </c>
      <c r="J263" s="45" t="e">
        <f>IF(VLOOKUP($C263,#REF!,65, FALSE)="","Unknown",VLOOKUP($C263,#REF!,65, FALSE))</f>
        <v>#REF!</v>
      </c>
      <c r="K263" s="46" t="e">
        <f>IF(VLOOKUP($C263,#REF!,67, FALSE)="","-",VLOOKUP($C263,#REF!,67, FALSE))</f>
        <v>#REF!</v>
      </c>
      <c r="L263" s="53" t="s">
        <v>1518</v>
      </c>
      <c r="M263" s="14"/>
      <c r="N263" s="136" t="s">
        <v>714</v>
      </c>
      <c r="O263" s="14"/>
      <c r="P263" s="14" t="s">
        <v>714</v>
      </c>
      <c r="Q263" s="14"/>
      <c r="R263" s="14"/>
      <c r="S263" s="14"/>
      <c r="T263" s="16"/>
      <c r="U263" s="35" t="s">
        <v>1517</v>
      </c>
      <c r="V263" s="22" t="s">
        <v>1524</v>
      </c>
      <c r="W263" s="20" t="s">
        <v>20</v>
      </c>
      <c r="X263" s="20" t="s">
        <v>995</v>
      </c>
      <c r="Y263" s="23">
        <v>44118</v>
      </c>
      <c r="Z263" s="20"/>
    </row>
    <row r="264" spans="1:27" s="47" customFormat="1" ht="41.4" x14ac:dyDescent="0.3">
      <c r="A264" s="14" t="s">
        <v>1440</v>
      </c>
      <c r="B264" s="49" t="e">
        <f>VLOOKUP($C264,#REF!,6, FALSE)</f>
        <v>#REF!</v>
      </c>
      <c r="C264" s="126" t="s">
        <v>697</v>
      </c>
      <c r="D264" s="49" t="e">
        <f>VLOOKUP($C264,#REF!,7, FALSE)</f>
        <v>#REF!</v>
      </c>
      <c r="E264" s="48" t="e">
        <f>VLOOKUP($C264,#REF!,9, FALSE)</f>
        <v>#REF!</v>
      </c>
      <c r="F264" s="49" t="e">
        <f>IF(VLOOKUP($C264,#REF!,10, FALSE)="","Unknown",VLOOKUP($C264,#REF!,10, FALSE))</f>
        <v>#REF!</v>
      </c>
      <c r="G264" s="49" t="e">
        <f>IF(VLOOKUP($C264,#REF!,17, FALSE)="","Unknown",VLOOKUP($C264,#REF!,17, FALSE))</f>
        <v>#REF!</v>
      </c>
      <c r="H264" s="48" t="e">
        <f>IF(VLOOKUP($C264,#REF!,31, FALSE)="","",VLOOKUP($C264,#REF!,31, FALSE))</f>
        <v>#REF!</v>
      </c>
      <c r="I264" s="132" t="e">
        <f>IF(VLOOKUP($C264,#REF!,32, FALSE)="",0,VLOOKUP($C264,#REF!,32, FALSE))</f>
        <v>#REF!</v>
      </c>
      <c r="J264" s="49" t="e">
        <f>IF(VLOOKUP($C264,#REF!,65, FALSE)="","Unknown",VLOOKUP($C264,#REF!,65, FALSE))</f>
        <v>#REF!</v>
      </c>
      <c r="K264" s="50" t="e">
        <f>IF(VLOOKUP($C264,#REF!,67, FALSE)="","-",VLOOKUP($C264,#REF!,67, FALSE))</f>
        <v>#REF!</v>
      </c>
      <c r="L264" s="84" t="s">
        <v>1546</v>
      </c>
      <c r="M264" s="83"/>
      <c r="N264" s="44" t="s">
        <v>714</v>
      </c>
      <c r="O264" s="83" t="s">
        <v>714</v>
      </c>
      <c r="P264" s="89"/>
      <c r="Q264" s="89"/>
      <c r="R264" s="89"/>
      <c r="S264" s="89"/>
      <c r="T264" s="89"/>
      <c r="U264" s="97" t="s">
        <v>1545</v>
      </c>
      <c r="V264" s="22" t="s">
        <v>1524</v>
      </c>
      <c r="W264" s="20" t="s">
        <v>20</v>
      </c>
      <c r="X264" s="20" t="s">
        <v>20</v>
      </c>
      <c r="Y264" s="102">
        <v>44119</v>
      </c>
      <c r="Z264" s="20"/>
      <c r="AA264" s="39"/>
    </row>
    <row r="265" spans="1:27" s="47" customFormat="1" ht="55.2" x14ac:dyDescent="0.3">
      <c r="A265" s="14" t="s">
        <v>20</v>
      </c>
      <c r="B265" s="45" t="e">
        <f>VLOOKUP($C265,#REF!,6, FALSE)</f>
        <v>#REF!</v>
      </c>
      <c r="C265" s="79" t="s">
        <v>1151</v>
      </c>
      <c r="D265" s="45" t="e">
        <f>VLOOKUP($C265,#REF!,7, FALSE)</f>
        <v>#REF!</v>
      </c>
      <c r="E265" s="44" t="e">
        <f>VLOOKUP($C265,#REF!,9, FALSE)</f>
        <v>#REF!</v>
      </c>
      <c r="F265" s="45" t="e">
        <f>IF(VLOOKUP($C265,#REF!,10, FALSE)="","Unknown",VLOOKUP($C265,#REF!,10, FALSE))</f>
        <v>#REF!</v>
      </c>
      <c r="G265" s="45" t="e">
        <f>IF(VLOOKUP($C265,#REF!,17, FALSE)="","Unknown",VLOOKUP($C265,#REF!,17, FALSE))</f>
        <v>#REF!</v>
      </c>
      <c r="H265" s="44" t="e">
        <f>IF(VLOOKUP($C265,#REF!,31, FALSE)="","",VLOOKUP($C265,#REF!,31, FALSE))</f>
        <v>#REF!</v>
      </c>
      <c r="I265" s="130" t="e">
        <f>IF(VLOOKUP($C265,#REF!,32, FALSE)="",0,VLOOKUP($C265,#REF!,32, FALSE))</f>
        <v>#REF!</v>
      </c>
      <c r="J265" s="45" t="e">
        <f>IF(VLOOKUP($C265,#REF!,65, FALSE)="","Unknown",VLOOKUP($C265,#REF!,65, FALSE))</f>
        <v>#REF!</v>
      </c>
      <c r="K265" s="46" t="e">
        <f>IF(VLOOKUP($C265,#REF!,67, FALSE)="","-",VLOOKUP($C265,#REF!,67, FALSE))</f>
        <v>#REF!</v>
      </c>
      <c r="L265" s="84" t="s">
        <v>1676</v>
      </c>
      <c r="M265" s="83"/>
      <c r="N265" s="83" t="s">
        <v>714</v>
      </c>
      <c r="O265" s="83"/>
      <c r="P265" s="89"/>
      <c r="Q265" s="89" t="s">
        <v>908</v>
      </c>
      <c r="R265" s="89" t="s">
        <v>908</v>
      </c>
      <c r="S265" s="89"/>
      <c r="T265" s="89" t="s">
        <v>908</v>
      </c>
      <c r="U265" s="97" t="s">
        <v>1184</v>
      </c>
      <c r="V265" s="22" t="s">
        <v>1180</v>
      </c>
      <c r="W265" s="78" t="s">
        <v>20</v>
      </c>
      <c r="X265" s="78" t="s">
        <v>20</v>
      </c>
      <c r="Y265" s="102">
        <v>43635</v>
      </c>
      <c r="Z265" s="78"/>
      <c r="AA265" s="39" t="s">
        <v>895</v>
      </c>
    </row>
    <row r="266" spans="1:27" s="47" customFormat="1" ht="55.2" x14ac:dyDescent="0.3">
      <c r="A266" s="14" t="s">
        <v>20</v>
      </c>
      <c r="B266" s="45" t="e">
        <f>VLOOKUP($C266,#REF!,6, FALSE)</f>
        <v>#REF!</v>
      </c>
      <c r="C266" s="79" t="s">
        <v>1152</v>
      </c>
      <c r="D266" s="45" t="e">
        <f>VLOOKUP($C266,#REF!,7, FALSE)</f>
        <v>#REF!</v>
      </c>
      <c r="E266" s="44" t="e">
        <f>VLOOKUP($C266,#REF!,9, FALSE)</f>
        <v>#REF!</v>
      </c>
      <c r="F266" s="45" t="e">
        <f>IF(VLOOKUP($C266,#REF!,10, FALSE)="","Unknown",VLOOKUP($C266,#REF!,10, FALSE))</f>
        <v>#REF!</v>
      </c>
      <c r="G266" s="45" t="e">
        <f>IF(VLOOKUP($C266,#REF!,17, FALSE)="","Unknown",VLOOKUP($C266,#REF!,17, FALSE))</f>
        <v>#REF!</v>
      </c>
      <c r="H266" s="44" t="e">
        <f>IF(VLOOKUP($C266,#REF!,31, FALSE)="","",VLOOKUP($C266,#REF!,31, FALSE))</f>
        <v>#REF!</v>
      </c>
      <c r="I266" s="130" t="e">
        <f>IF(VLOOKUP($C266,#REF!,32, FALSE)="",0,VLOOKUP($C266,#REF!,32, FALSE))</f>
        <v>#REF!</v>
      </c>
      <c r="J266" s="45" t="e">
        <f>IF(VLOOKUP($C266,#REF!,65, FALSE)="","Unknown",VLOOKUP($C266,#REF!,65, FALSE))</f>
        <v>#REF!</v>
      </c>
      <c r="K266" s="46" t="e">
        <f>IF(VLOOKUP($C266,#REF!,67, FALSE)="","-",VLOOKUP($C266,#REF!,67, FALSE))</f>
        <v>#REF!</v>
      </c>
      <c r="L266" s="84" t="s">
        <v>1676</v>
      </c>
      <c r="M266" s="83"/>
      <c r="N266" s="83" t="s">
        <v>714</v>
      </c>
      <c r="O266" s="83"/>
      <c r="P266" s="89"/>
      <c r="Q266" s="89" t="s">
        <v>908</v>
      </c>
      <c r="R266" s="89" t="s">
        <v>908</v>
      </c>
      <c r="S266" s="89"/>
      <c r="T266" s="89"/>
      <c r="U266" s="97" t="s">
        <v>1184</v>
      </c>
      <c r="V266" s="78" t="s">
        <v>1180</v>
      </c>
      <c r="W266" s="78" t="s">
        <v>20</v>
      </c>
      <c r="X266" s="78" t="s">
        <v>20</v>
      </c>
      <c r="Y266" s="102">
        <v>43635</v>
      </c>
      <c r="Z266" s="20"/>
      <c r="AA266" s="39" t="s">
        <v>895</v>
      </c>
    </row>
    <row r="267" spans="1:27" s="47" customFormat="1" ht="262.2" x14ac:dyDescent="0.3">
      <c r="A267" s="14" t="s">
        <v>20</v>
      </c>
      <c r="B267" s="45" t="e">
        <f>VLOOKUP($C267,#REF!,6, FALSE)</f>
        <v>#REF!</v>
      </c>
      <c r="C267" s="79" t="s">
        <v>1148</v>
      </c>
      <c r="D267" s="45" t="e">
        <f>VLOOKUP($C267,#REF!,7, FALSE)</f>
        <v>#REF!</v>
      </c>
      <c r="E267" s="44" t="e">
        <f>VLOOKUP($C267,#REF!,9, FALSE)</f>
        <v>#REF!</v>
      </c>
      <c r="F267" s="45" t="e">
        <f>IF(VLOOKUP($C267,#REF!,10, FALSE)="","Unknown",VLOOKUP($C267,#REF!,10, FALSE))</f>
        <v>#REF!</v>
      </c>
      <c r="G267" s="45" t="e">
        <f>IF(VLOOKUP($C267,#REF!,17, FALSE)="","Unknown",VLOOKUP($C267,#REF!,17, FALSE))</f>
        <v>#REF!</v>
      </c>
      <c r="H267" s="44" t="e">
        <f>IF(VLOOKUP($C267,#REF!,31, FALSE)="","",VLOOKUP($C267,#REF!,31, FALSE))</f>
        <v>#REF!</v>
      </c>
      <c r="I267" s="130" t="e">
        <f>IF(VLOOKUP($C267,#REF!,32, FALSE)="",0,VLOOKUP($C267,#REF!,32, FALSE))</f>
        <v>#REF!</v>
      </c>
      <c r="J267" s="45" t="e">
        <f>IF(VLOOKUP($C267,#REF!,65, FALSE)="","Unknown",VLOOKUP($C267,#REF!,65, FALSE))</f>
        <v>#REF!</v>
      </c>
      <c r="K267" s="46" t="e">
        <f>IF(VLOOKUP($C267,#REF!,67, FALSE)="","-",VLOOKUP($C267,#REF!,67, FALSE))</f>
        <v>#REF!</v>
      </c>
      <c r="L267" s="84" t="s">
        <v>1677</v>
      </c>
      <c r="M267" s="83" t="s">
        <v>908</v>
      </c>
      <c r="N267" s="83"/>
      <c r="O267" s="83"/>
      <c r="P267" s="89"/>
      <c r="Q267" s="89"/>
      <c r="R267" s="89" t="s">
        <v>908</v>
      </c>
      <c r="S267" s="89"/>
      <c r="T267" s="89" t="s">
        <v>908</v>
      </c>
      <c r="U267" s="78" t="s">
        <v>1324</v>
      </c>
      <c r="V267" s="18" t="s">
        <v>524</v>
      </c>
      <c r="W267" s="20" t="s">
        <v>20</v>
      </c>
      <c r="X267" s="20" t="s">
        <v>20</v>
      </c>
      <c r="Y267" s="102">
        <v>43738</v>
      </c>
      <c r="Z267" s="20" t="s">
        <v>1325</v>
      </c>
      <c r="AA267" s="39" t="s">
        <v>895</v>
      </c>
    </row>
    <row r="268" spans="1:27" s="47" customFormat="1" ht="41.4" x14ac:dyDescent="0.3">
      <c r="A268" s="14" t="s">
        <v>20</v>
      </c>
      <c r="B268" s="45" t="e">
        <f>VLOOKUP($C268,#REF!,6, FALSE)</f>
        <v>#REF!</v>
      </c>
      <c r="C268" s="79" t="s">
        <v>166</v>
      </c>
      <c r="D268" s="45" t="e">
        <f>VLOOKUP($C268,#REF!,7, FALSE)</f>
        <v>#REF!</v>
      </c>
      <c r="E268" s="44" t="e">
        <f>VLOOKUP($C268,#REF!,9, FALSE)</f>
        <v>#REF!</v>
      </c>
      <c r="F268" s="45" t="e">
        <f>IF(VLOOKUP($C268,#REF!,10, FALSE)="","Unknown",VLOOKUP($C268,#REF!,10, FALSE))</f>
        <v>#REF!</v>
      </c>
      <c r="G268" s="45" t="e">
        <f>IF(VLOOKUP($C268,#REF!,17, FALSE)="","Unknown",VLOOKUP($C268,#REF!,17, FALSE))</f>
        <v>#REF!</v>
      </c>
      <c r="H268" s="44" t="e">
        <f>IF(VLOOKUP($C268,#REF!,31, FALSE)="","",VLOOKUP($C268,#REF!,31, FALSE))</f>
        <v>#REF!</v>
      </c>
      <c r="I268" s="130" t="e">
        <f>IF(VLOOKUP($C268,#REF!,32, FALSE)="",0,VLOOKUP($C268,#REF!,32, FALSE))</f>
        <v>#REF!</v>
      </c>
      <c r="J268" s="45" t="e">
        <f>IF(VLOOKUP($C268,#REF!,65, FALSE)="","Unknown",VLOOKUP($C268,#REF!,65, FALSE))</f>
        <v>#REF!</v>
      </c>
      <c r="K268" s="46" t="e">
        <f>IF(VLOOKUP($C268,#REF!,67, FALSE)="","-",VLOOKUP($C268,#REF!,67, FALSE))</f>
        <v>#REF!</v>
      </c>
      <c r="L268" s="84" t="s">
        <v>1625</v>
      </c>
      <c r="M268" s="83"/>
      <c r="N268" s="136" t="s">
        <v>714</v>
      </c>
      <c r="O268" s="83"/>
      <c r="P268" s="89" t="s">
        <v>908</v>
      </c>
      <c r="Q268" s="89"/>
      <c r="R268" s="89"/>
      <c r="S268" s="89"/>
      <c r="T268" s="89"/>
      <c r="U268" s="166" t="s">
        <v>1027</v>
      </c>
      <c r="V268" s="22" t="s">
        <v>523</v>
      </c>
      <c r="W268" s="78" t="s">
        <v>20</v>
      </c>
      <c r="X268" s="78" t="s">
        <v>20</v>
      </c>
      <c r="Y268" s="102">
        <v>43008</v>
      </c>
      <c r="Z268" s="78"/>
      <c r="AA268" s="39"/>
    </row>
    <row r="269" spans="1:27" s="47" customFormat="1" ht="27.6" x14ac:dyDescent="0.3">
      <c r="A269" s="37" t="s">
        <v>20</v>
      </c>
      <c r="B269" s="45" t="e">
        <f>VLOOKUP($C269,#REF!,6, FALSE)</f>
        <v>#REF!</v>
      </c>
      <c r="C269" s="81" t="s">
        <v>261</v>
      </c>
      <c r="D269" s="45" t="e">
        <f>VLOOKUP($C269,#REF!,7, FALSE)</f>
        <v>#REF!</v>
      </c>
      <c r="E269" s="44" t="e">
        <f>VLOOKUP($C269,#REF!,9, FALSE)</f>
        <v>#REF!</v>
      </c>
      <c r="F269" s="45" t="e">
        <f>IF(VLOOKUP($C269,#REF!,10, FALSE)="","Unknown",VLOOKUP($C269,#REF!,10, FALSE))</f>
        <v>#REF!</v>
      </c>
      <c r="G269" s="45" t="e">
        <f>IF(VLOOKUP($C269,#REF!,17, FALSE)="","Unknown",VLOOKUP($C269,#REF!,17, FALSE))</f>
        <v>#REF!</v>
      </c>
      <c r="H269" s="44" t="e">
        <f>IF(VLOOKUP($C269,#REF!,31, FALSE)="","",VLOOKUP($C269,#REF!,31, FALSE))</f>
        <v>#REF!</v>
      </c>
      <c r="I269" s="130" t="e">
        <f>IF(VLOOKUP($C269,#REF!,32, FALSE)="",0,VLOOKUP($C269,#REF!,32, FALSE))</f>
        <v>#REF!</v>
      </c>
      <c r="J269" s="45" t="e">
        <f>IF(VLOOKUP($C269,#REF!,65, FALSE)="","Unknown",VLOOKUP($C269,#REF!,65, FALSE))</f>
        <v>#REF!</v>
      </c>
      <c r="K269" s="46" t="e">
        <f>IF(VLOOKUP($C269,#REF!,67, FALSE)="","-",VLOOKUP($C269,#REF!,67, FALSE))</f>
        <v>#REF!</v>
      </c>
      <c r="L269" s="86" t="s">
        <v>777</v>
      </c>
      <c r="M269" s="83"/>
      <c r="N269" s="136"/>
      <c r="O269" s="83"/>
      <c r="P269" s="89"/>
      <c r="Q269" s="89"/>
      <c r="R269" s="89"/>
      <c r="S269" s="89" t="s">
        <v>714</v>
      </c>
      <c r="T269" s="89"/>
      <c r="U269" s="95" t="s">
        <v>610</v>
      </c>
      <c r="V269" s="22" t="s">
        <v>525</v>
      </c>
      <c r="W269" s="78" t="s">
        <v>20</v>
      </c>
      <c r="X269" s="78" t="s">
        <v>20</v>
      </c>
      <c r="Y269" s="103">
        <v>42431</v>
      </c>
      <c r="Z269" s="78" t="s">
        <v>617</v>
      </c>
      <c r="AA269" s="3"/>
    </row>
    <row r="270" spans="1:27" s="47" customFormat="1" ht="43.95" customHeight="1" x14ac:dyDescent="0.3">
      <c r="A270" s="122" t="s">
        <v>1440</v>
      </c>
      <c r="B270" s="49" t="e">
        <f>VLOOKUP($C270,#REF!,6, FALSE)</f>
        <v>#REF!</v>
      </c>
      <c r="C270" s="60" t="s">
        <v>1221</v>
      </c>
      <c r="D270" s="49" t="e">
        <f>VLOOKUP($C270,#REF!,7, FALSE)</f>
        <v>#REF!</v>
      </c>
      <c r="E270" s="48" t="e">
        <f>VLOOKUP($C270,#REF!,9, FALSE)</f>
        <v>#REF!</v>
      </c>
      <c r="F270" s="49" t="e">
        <f>IF(VLOOKUP($C270,#REF!,10, FALSE)="","Unknown",VLOOKUP($C270,#REF!,10, FALSE))</f>
        <v>#REF!</v>
      </c>
      <c r="G270" s="49" t="e">
        <f>IF(VLOOKUP($C270,#REF!,17, FALSE)="","Unknown",VLOOKUP($C270,#REF!,17, FALSE))</f>
        <v>#REF!</v>
      </c>
      <c r="H270" s="48" t="e">
        <f>IF(VLOOKUP($C270,#REF!,31, FALSE)="","",VLOOKUP($C270,#REF!,31, FALSE))</f>
        <v>#REF!</v>
      </c>
      <c r="I270" s="132" t="e">
        <f>IF(VLOOKUP($C270,#REF!,32, FALSE)="",0,VLOOKUP($C270,#REF!,32, FALSE))</f>
        <v>#REF!</v>
      </c>
      <c r="J270" s="49" t="e">
        <f>IF(VLOOKUP($C270,#REF!,65, FALSE)="","Unknown",VLOOKUP($C270,#REF!,65, FALSE))</f>
        <v>#REF!</v>
      </c>
      <c r="K270" s="50" t="e">
        <f>IF(VLOOKUP($C270,#REF!,67, FALSE)="","-",VLOOKUP($C270,#REF!,67, FALSE))</f>
        <v>#REF!</v>
      </c>
      <c r="L270" s="84" t="s">
        <v>1473</v>
      </c>
      <c r="M270" s="83"/>
      <c r="N270" s="83"/>
      <c r="O270" s="83"/>
      <c r="P270" s="89"/>
      <c r="Q270" s="89"/>
      <c r="R270" s="89" t="s">
        <v>714</v>
      </c>
      <c r="S270" s="89"/>
      <c r="T270" s="89" t="s">
        <v>714</v>
      </c>
      <c r="U270" s="97" t="s">
        <v>1223</v>
      </c>
      <c r="V270" s="18" t="s">
        <v>524</v>
      </c>
      <c r="W270" s="78" t="s">
        <v>20</v>
      </c>
      <c r="X270" s="78" t="s">
        <v>20</v>
      </c>
      <c r="Y270" s="102">
        <v>44113</v>
      </c>
      <c r="Z270" s="78"/>
      <c r="AA270" s="39"/>
    </row>
    <row r="271" spans="1:27" s="47" customFormat="1" ht="46.2" customHeight="1" x14ac:dyDescent="0.3">
      <c r="A271" s="14" t="s">
        <v>21</v>
      </c>
      <c r="B271" s="49" t="e">
        <f>VLOOKUP($C271,#REF!,6, FALSE)</f>
        <v>#REF!</v>
      </c>
      <c r="C271" s="60" t="s">
        <v>1138</v>
      </c>
      <c r="D271" s="49" t="e">
        <f>VLOOKUP($C271,#REF!,7, FALSE)</f>
        <v>#REF!</v>
      </c>
      <c r="E271" s="48" t="e">
        <f>VLOOKUP($C271,#REF!,9, FALSE)</f>
        <v>#REF!</v>
      </c>
      <c r="F271" s="49" t="e">
        <f>IF(VLOOKUP($C271,#REF!,10, FALSE)="","Unknown",VLOOKUP($C271,#REF!,10, FALSE))</f>
        <v>#REF!</v>
      </c>
      <c r="G271" s="49" t="e">
        <f>IF(VLOOKUP($C271,#REF!,17, FALSE)="","Unknown",VLOOKUP($C271,#REF!,17, FALSE))</f>
        <v>#REF!</v>
      </c>
      <c r="H271" s="48" t="e">
        <f>IF(VLOOKUP($C271,#REF!,31, FALSE)="","",VLOOKUP($C271,#REF!,31, FALSE))</f>
        <v>#REF!</v>
      </c>
      <c r="I271" s="132" t="e">
        <f>IF(VLOOKUP($C271,#REF!,32, FALSE)="",0,VLOOKUP($C271,#REF!,32, FALSE))</f>
        <v>#REF!</v>
      </c>
      <c r="J271" s="49" t="e">
        <f>IF(VLOOKUP($C271,#REF!,65, FALSE)="","Unknown",VLOOKUP($C271,#REF!,65, FALSE))</f>
        <v>#REF!</v>
      </c>
      <c r="K271" s="50" t="e">
        <f>IF(VLOOKUP($C271,#REF!,67, FALSE)="","-",VLOOKUP($C271,#REF!,67, FALSE))</f>
        <v>#REF!</v>
      </c>
      <c r="L271" s="84" t="s">
        <v>966</v>
      </c>
      <c r="M271" s="83"/>
      <c r="N271" s="83"/>
      <c r="O271" s="83"/>
      <c r="P271" s="89"/>
      <c r="Q271" s="89"/>
      <c r="R271" s="89"/>
      <c r="S271" s="89"/>
      <c r="T271" s="89"/>
      <c r="U271" s="97"/>
      <c r="V271" s="78"/>
      <c r="W271" s="20"/>
      <c r="X271" s="20"/>
      <c r="Y271" s="102"/>
      <c r="Z271" s="20"/>
      <c r="AA271" s="39"/>
    </row>
    <row r="272" spans="1:27" s="51" customFormat="1" ht="58.5" customHeight="1" x14ac:dyDescent="0.3">
      <c r="A272" s="14" t="s">
        <v>21</v>
      </c>
      <c r="B272" s="49" t="e">
        <f>VLOOKUP($C272,#REF!,6, FALSE)</f>
        <v>#REF!</v>
      </c>
      <c r="C272" s="60" t="s">
        <v>1140</v>
      </c>
      <c r="D272" s="49" t="e">
        <f>VLOOKUP($C272,#REF!,7, FALSE)</f>
        <v>#REF!</v>
      </c>
      <c r="E272" s="48" t="e">
        <f>VLOOKUP($C272,#REF!,9, FALSE)</f>
        <v>#REF!</v>
      </c>
      <c r="F272" s="49" t="e">
        <f>IF(VLOOKUP($C272,#REF!,10, FALSE)="","Unknown",VLOOKUP($C272,#REF!,10, FALSE))</f>
        <v>#REF!</v>
      </c>
      <c r="G272" s="49" t="e">
        <f>IF(VLOOKUP($C272,#REF!,17, FALSE)="","Unknown",VLOOKUP($C272,#REF!,17, FALSE))</f>
        <v>#REF!</v>
      </c>
      <c r="H272" s="48" t="e">
        <f>IF(VLOOKUP($C272,#REF!,31, FALSE)="","",VLOOKUP($C272,#REF!,31, FALSE))</f>
        <v>#REF!</v>
      </c>
      <c r="I272" s="132" t="e">
        <f>IF(VLOOKUP($C272,#REF!,32, FALSE)="",0,VLOOKUP($C272,#REF!,32, FALSE))</f>
        <v>#REF!</v>
      </c>
      <c r="J272" s="49" t="e">
        <f>IF(VLOOKUP($C272,#REF!,65, FALSE)="","Unknown",VLOOKUP($C272,#REF!,65, FALSE))</f>
        <v>#REF!</v>
      </c>
      <c r="K272" s="50" t="e">
        <f>IF(VLOOKUP($C272,#REF!,67, FALSE)="","-",VLOOKUP($C272,#REF!,67, FALSE))</f>
        <v>#REF!</v>
      </c>
      <c r="L272" s="84" t="s">
        <v>966</v>
      </c>
      <c r="M272" s="83"/>
      <c r="N272" s="136"/>
      <c r="O272" s="83"/>
      <c r="P272" s="89"/>
      <c r="Q272" s="89"/>
      <c r="R272" s="89"/>
      <c r="S272" s="89"/>
      <c r="T272" s="89"/>
      <c r="U272" s="97"/>
      <c r="V272" s="78"/>
      <c r="W272" s="20"/>
      <c r="X272" s="20"/>
      <c r="Y272" s="102"/>
      <c r="Z272" s="20"/>
      <c r="AA272" s="39"/>
    </row>
    <row r="273" spans="1:27" s="51" customFormat="1" ht="41.4" x14ac:dyDescent="0.3">
      <c r="A273" s="14" t="s">
        <v>20</v>
      </c>
      <c r="B273" s="45" t="e">
        <f>VLOOKUP($C273,#REF!,6, FALSE)</f>
        <v>#REF!</v>
      </c>
      <c r="C273" s="79" t="s">
        <v>422</v>
      </c>
      <c r="D273" s="45" t="e">
        <f>VLOOKUP($C273,#REF!,7, FALSE)</f>
        <v>#REF!</v>
      </c>
      <c r="E273" s="44" t="e">
        <f>VLOOKUP($C273,#REF!,9, FALSE)</f>
        <v>#REF!</v>
      </c>
      <c r="F273" s="45" t="e">
        <f>IF(VLOOKUP($C273,#REF!,10, FALSE)="","Unknown",VLOOKUP($C273,#REF!,10, FALSE))</f>
        <v>#REF!</v>
      </c>
      <c r="G273" s="45" t="e">
        <f>IF(VLOOKUP($C273,#REF!,17, FALSE)="","Unknown",VLOOKUP($C273,#REF!,17, FALSE))</f>
        <v>#REF!</v>
      </c>
      <c r="H273" s="44" t="e">
        <f>IF(VLOOKUP($C273,#REF!,31, FALSE)="","",VLOOKUP($C273,#REF!,31, FALSE))</f>
        <v>#REF!</v>
      </c>
      <c r="I273" s="130" t="e">
        <f>IF(VLOOKUP($C273,#REF!,32, FALSE)="",0,VLOOKUP($C273,#REF!,32, FALSE))</f>
        <v>#REF!</v>
      </c>
      <c r="J273" s="45" t="e">
        <f>IF(VLOOKUP($C273,#REF!,65, FALSE)="","Unknown",VLOOKUP($C273,#REF!,65, FALSE))</f>
        <v>#REF!</v>
      </c>
      <c r="K273" s="46" t="e">
        <f>IF(VLOOKUP($C273,#REF!,67, FALSE)="","-",VLOOKUP($C273,#REF!,67, FALSE))</f>
        <v>#REF!</v>
      </c>
      <c r="L273" s="84" t="s">
        <v>1075</v>
      </c>
      <c r="M273" s="83" t="s">
        <v>908</v>
      </c>
      <c r="N273" s="136"/>
      <c r="O273" s="83"/>
      <c r="P273" s="89"/>
      <c r="Q273" s="89"/>
      <c r="R273" s="89"/>
      <c r="S273" s="89"/>
      <c r="T273" s="89" t="s">
        <v>908</v>
      </c>
      <c r="U273" s="119" t="s">
        <v>1076</v>
      </c>
      <c r="V273" s="18" t="s">
        <v>567</v>
      </c>
      <c r="W273" s="78" t="s">
        <v>20</v>
      </c>
      <c r="X273" s="78" t="s">
        <v>20</v>
      </c>
      <c r="Y273" s="102">
        <v>43146</v>
      </c>
      <c r="Z273" s="78"/>
      <c r="AA273" s="39"/>
    </row>
    <row r="274" spans="1:27" s="51" customFormat="1" ht="40.200000000000003" x14ac:dyDescent="0.3">
      <c r="A274" s="14" t="s">
        <v>20</v>
      </c>
      <c r="B274" s="45" t="e">
        <f>VLOOKUP($C274,#REF!,6, FALSE)</f>
        <v>#REF!</v>
      </c>
      <c r="C274" s="79" t="s">
        <v>1164</v>
      </c>
      <c r="D274" s="45" t="e">
        <f>VLOOKUP($C274,#REF!,7, FALSE)</f>
        <v>#REF!</v>
      </c>
      <c r="E274" s="44" t="e">
        <f>VLOOKUP($C274,#REF!,9, FALSE)</f>
        <v>#REF!</v>
      </c>
      <c r="F274" s="45" t="e">
        <f>IF(VLOOKUP($C274,#REF!,10, FALSE)="","Unknown",VLOOKUP($C274,#REF!,10, FALSE))</f>
        <v>#REF!</v>
      </c>
      <c r="G274" s="45" t="e">
        <f>IF(VLOOKUP($C274,#REF!,17, FALSE)="","Unknown",VLOOKUP($C274,#REF!,17, FALSE))</f>
        <v>#REF!</v>
      </c>
      <c r="H274" s="44" t="e">
        <f>IF(VLOOKUP($C274,#REF!,31, FALSE)="","",VLOOKUP($C274,#REF!,31, FALSE))</f>
        <v>#REF!</v>
      </c>
      <c r="I274" s="130" t="e">
        <f>IF(VLOOKUP($C274,#REF!,32, FALSE)="",0,VLOOKUP($C274,#REF!,32, FALSE))</f>
        <v>#REF!</v>
      </c>
      <c r="J274" s="45" t="e">
        <f>IF(VLOOKUP($C274,#REF!,65, FALSE)="","Unknown",VLOOKUP($C274,#REF!,65, FALSE))</f>
        <v>#REF!</v>
      </c>
      <c r="K274" s="46" t="e">
        <f>IF(VLOOKUP($C274,#REF!,67, FALSE)="","-",VLOOKUP($C274,#REF!,67, FALSE))</f>
        <v>#REF!</v>
      </c>
      <c r="L274" s="84" t="s">
        <v>1181</v>
      </c>
      <c r="M274" s="83"/>
      <c r="N274" s="83"/>
      <c r="O274" s="83"/>
      <c r="P274" s="89"/>
      <c r="Q274" s="89"/>
      <c r="R274" s="89" t="s">
        <v>908</v>
      </c>
      <c r="S274" s="89"/>
      <c r="T274" s="89" t="s">
        <v>908</v>
      </c>
      <c r="U274" s="97" t="s">
        <v>1182</v>
      </c>
      <c r="V274" s="78" t="s">
        <v>1180</v>
      </c>
      <c r="W274" s="78" t="s">
        <v>20</v>
      </c>
      <c r="X274" s="78" t="s">
        <v>20</v>
      </c>
      <c r="Y274" s="102">
        <v>43635</v>
      </c>
      <c r="Z274" s="78"/>
      <c r="AA274" s="39" t="s">
        <v>895</v>
      </c>
    </row>
    <row r="275" spans="1:27" s="51" customFormat="1" ht="223.5" customHeight="1" x14ac:dyDescent="0.3">
      <c r="A275" s="37" t="s">
        <v>1440</v>
      </c>
      <c r="B275" s="45" t="e">
        <f>VLOOKUP($C275,#REF!,6, FALSE)</f>
        <v>#REF!</v>
      </c>
      <c r="C275" s="128" t="s">
        <v>111</v>
      </c>
      <c r="D275" s="45" t="e">
        <f>VLOOKUP($C275,#REF!,7, FALSE)</f>
        <v>#REF!</v>
      </c>
      <c r="E275" s="44" t="e">
        <f>VLOOKUP($C275,#REF!,9, FALSE)</f>
        <v>#REF!</v>
      </c>
      <c r="F275" s="45" t="e">
        <f>IF(VLOOKUP($C275,#REF!,10, FALSE)="","Unknown",VLOOKUP($C275,#REF!,10, FALSE))</f>
        <v>#REF!</v>
      </c>
      <c r="G275" s="45" t="e">
        <f>IF(VLOOKUP($C275,#REF!,17, FALSE)="","Unknown",VLOOKUP($C275,#REF!,17, FALSE))</f>
        <v>#REF!</v>
      </c>
      <c r="H275" s="44" t="e">
        <f>IF(VLOOKUP($C275,#REF!,31, FALSE)="","",VLOOKUP($C275,#REF!,31, FALSE))</f>
        <v>#REF!</v>
      </c>
      <c r="I275" s="130" t="e">
        <f>IF(VLOOKUP($C275,#REF!,32, FALSE)="",0,VLOOKUP($C275,#REF!,32, FALSE))</f>
        <v>#REF!</v>
      </c>
      <c r="J275" s="45" t="e">
        <f>IF(VLOOKUP($C275,#REF!,65, FALSE)="","Unknown",VLOOKUP($C275,#REF!,65, FALSE))</f>
        <v>#REF!</v>
      </c>
      <c r="K275" s="46" t="e">
        <f>IF(VLOOKUP($C275,#REF!,67, FALSE)="","-",VLOOKUP($C275,#REF!,67, FALSE))</f>
        <v>#REF!</v>
      </c>
      <c r="L275" s="84" t="s">
        <v>1525</v>
      </c>
      <c r="M275" s="83"/>
      <c r="N275" s="83"/>
      <c r="O275" s="83"/>
      <c r="P275" s="89"/>
      <c r="Q275" s="89"/>
      <c r="R275" s="89" t="s">
        <v>714</v>
      </c>
      <c r="S275" s="89"/>
      <c r="T275" s="89"/>
      <c r="U275" s="41" t="s">
        <v>1523</v>
      </c>
      <c r="V275" s="22" t="s">
        <v>1524</v>
      </c>
      <c r="W275" s="65" t="s">
        <v>20</v>
      </c>
      <c r="X275" s="65" t="s">
        <v>20</v>
      </c>
      <c r="Y275" s="170">
        <v>44118</v>
      </c>
      <c r="Z275" s="78"/>
      <c r="AA275" s="3"/>
    </row>
    <row r="276" spans="1:27" s="51" customFormat="1" ht="96.6" x14ac:dyDescent="0.3">
      <c r="A276" s="14" t="s">
        <v>20</v>
      </c>
      <c r="B276" s="45" t="e">
        <f>VLOOKUP($C276,#REF!,6, FALSE)</f>
        <v>#REF!</v>
      </c>
      <c r="C276" s="79" t="s">
        <v>1158</v>
      </c>
      <c r="D276" s="45" t="e">
        <f>VLOOKUP($C276,#REF!,7, FALSE)</f>
        <v>#REF!</v>
      </c>
      <c r="E276" s="44" t="e">
        <f>VLOOKUP($C276,#REF!,9, FALSE)</f>
        <v>#REF!</v>
      </c>
      <c r="F276" s="45" t="e">
        <f>IF(VLOOKUP($C276,#REF!,10, FALSE)="","Unknown",VLOOKUP($C276,#REF!,10, FALSE))</f>
        <v>#REF!</v>
      </c>
      <c r="G276" s="45" t="e">
        <f>IF(VLOOKUP($C276,#REF!,17, FALSE)="","Unknown",VLOOKUP($C276,#REF!,17, FALSE))</f>
        <v>#REF!</v>
      </c>
      <c r="H276" s="44" t="e">
        <f>IF(VLOOKUP($C276,#REF!,31, FALSE)="","",VLOOKUP($C276,#REF!,31, FALSE))</f>
        <v>#REF!</v>
      </c>
      <c r="I276" s="130" t="e">
        <f>IF(VLOOKUP($C276,#REF!,32, FALSE)="",0,VLOOKUP($C276,#REF!,32, FALSE))</f>
        <v>#REF!</v>
      </c>
      <c r="J276" s="45" t="e">
        <f>IF(VLOOKUP($C276,#REF!,65, FALSE)="","Unknown",VLOOKUP($C276,#REF!,65, FALSE))</f>
        <v>#REF!</v>
      </c>
      <c r="K276" s="46" t="e">
        <f>IF(VLOOKUP($C276,#REF!,67, FALSE)="","-",VLOOKUP($C276,#REF!,67, FALSE))</f>
        <v>#REF!</v>
      </c>
      <c r="L276" s="84" t="s">
        <v>1317</v>
      </c>
      <c r="M276" s="83"/>
      <c r="N276" s="136"/>
      <c r="O276" s="83"/>
      <c r="P276" s="89"/>
      <c r="Q276" s="89"/>
      <c r="R276" s="89" t="s">
        <v>908</v>
      </c>
      <c r="S276" s="89" t="s">
        <v>908</v>
      </c>
      <c r="T276" s="89" t="s">
        <v>908</v>
      </c>
      <c r="U276" s="97" t="s">
        <v>1201</v>
      </c>
      <c r="V276" s="78" t="s">
        <v>1180</v>
      </c>
      <c r="W276" s="20" t="s">
        <v>20</v>
      </c>
      <c r="X276" s="20" t="s">
        <v>20</v>
      </c>
      <c r="Y276" s="102">
        <v>43637</v>
      </c>
      <c r="Z276" s="78" t="s">
        <v>1318</v>
      </c>
      <c r="AA276" s="39" t="s">
        <v>895</v>
      </c>
    </row>
    <row r="277" spans="1:27" s="51" customFormat="1" ht="40.5" customHeight="1" x14ac:dyDescent="0.3">
      <c r="A277" s="37" t="s">
        <v>20</v>
      </c>
      <c r="B277" s="45" t="e">
        <f>VLOOKUP($C277,#REF!,6, FALSE)</f>
        <v>#REF!</v>
      </c>
      <c r="C277" s="81" t="s">
        <v>39</v>
      </c>
      <c r="D277" s="45" t="e">
        <f>VLOOKUP($C277,#REF!,7, FALSE)</f>
        <v>#REF!</v>
      </c>
      <c r="E277" s="44" t="e">
        <f>VLOOKUP($C277,#REF!,9, FALSE)</f>
        <v>#REF!</v>
      </c>
      <c r="F277" s="45" t="e">
        <f>IF(VLOOKUP($C277,#REF!,10, FALSE)="","Unknown",VLOOKUP($C277,#REF!,10, FALSE))</f>
        <v>#REF!</v>
      </c>
      <c r="G277" s="45" t="e">
        <f>IF(VLOOKUP($C277,#REF!,17, FALSE)="","Unknown",VLOOKUP($C277,#REF!,17, FALSE))</f>
        <v>#REF!</v>
      </c>
      <c r="H277" s="44" t="e">
        <f>IF(VLOOKUP($C277,#REF!,31, FALSE)="","",VLOOKUP($C277,#REF!,31, FALSE))</f>
        <v>#REF!</v>
      </c>
      <c r="I277" s="130" t="e">
        <f>IF(VLOOKUP($C277,#REF!,32, FALSE)="",0,VLOOKUP($C277,#REF!,32, FALSE))</f>
        <v>#REF!</v>
      </c>
      <c r="J277" s="45" t="e">
        <f>IF(VLOOKUP($C277,#REF!,65, FALSE)="","Unknown",VLOOKUP($C277,#REF!,65, FALSE))</f>
        <v>#REF!</v>
      </c>
      <c r="K277" s="46" t="e">
        <f>IF(VLOOKUP($C277,#REF!,67, FALSE)="","-",VLOOKUP($C277,#REF!,67, FALSE))</f>
        <v>#REF!</v>
      </c>
      <c r="L277" s="86" t="s">
        <v>777</v>
      </c>
      <c r="M277" s="83"/>
      <c r="N277" s="83"/>
      <c r="O277" s="83"/>
      <c r="P277" s="89"/>
      <c r="Q277" s="89"/>
      <c r="R277" s="89"/>
      <c r="S277" s="89" t="s">
        <v>714</v>
      </c>
      <c r="T277" s="89"/>
      <c r="U277" s="95" t="s">
        <v>616</v>
      </c>
      <c r="V277" s="22" t="s">
        <v>525</v>
      </c>
      <c r="W277" s="78" t="s">
        <v>20</v>
      </c>
      <c r="X277" s="78" t="s">
        <v>20</v>
      </c>
      <c r="Y277" s="103">
        <v>42435</v>
      </c>
      <c r="Z277" s="78" t="s">
        <v>617</v>
      </c>
      <c r="AA277" s="3"/>
    </row>
    <row r="278" spans="1:27" s="51" customFormat="1" ht="55.2" x14ac:dyDescent="0.3">
      <c r="A278" s="122" t="s">
        <v>1440</v>
      </c>
      <c r="B278" s="49" t="e">
        <f>VLOOKUP($C278,#REF!,6, FALSE)</f>
        <v>#REF!</v>
      </c>
      <c r="C278" s="60" t="s">
        <v>1142</v>
      </c>
      <c r="D278" s="49" t="e">
        <f>VLOOKUP($C278,#REF!,7, FALSE)</f>
        <v>#REF!</v>
      </c>
      <c r="E278" s="48" t="e">
        <f>VLOOKUP($C278,#REF!,9, FALSE)</f>
        <v>#REF!</v>
      </c>
      <c r="F278" s="49" t="e">
        <f>IF(VLOOKUP($C278,#REF!,10, FALSE)="","Unknown",VLOOKUP($C278,#REF!,10, FALSE))</f>
        <v>#REF!</v>
      </c>
      <c r="G278" s="49" t="e">
        <f>IF(VLOOKUP($C278,#REF!,17, FALSE)="","Unknown",VLOOKUP($C278,#REF!,17, FALSE))</f>
        <v>#REF!</v>
      </c>
      <c r="H278" s="48" t="e">
        <f>IF(VLOOKUP($C278,#REF!,31, FALSE)="","",VLOOKUP($C278,#REF!,31, FALSE))</f>
        <v>#REF!</v>
      </c>
      <c r="I278" s="132" t="e">
        <f>IF(VLOOKUP($C278,#REF!,32, FALSE)="",0,VLOOKUP($C278,#REF!,32, FALSE))</f>
        <v>#REF!</v>
      </c>
      <c r="J278" s="49" t="e">
        <f>IF(VLOOKUP($C278,#REF!,65, FALSE)="","Unknown",VLOOKUP($C278,#REF!,65, FALSE))</f>
        <v>#REF!</v>
      </c>
      <c r="K278" s="50" t="e">
        <f>IF(VLOOKUP($C278,#REF!,67, FALSE)="","-",VLOOKUP($C278,#REF!,67, FALSE))</f>
        <v>#REF!</v>
      </c>
      <c r="L278" s="84" t="s">
        <v>1559</v>
      </c>
      <c r="M278" s="83"/>
      <c r="N278" s="83"/>
      <c r="O278" s="83"/>
      <c r="P278" s="89"/>
      <c r="Q278" s="89"/>
      <c r="R278" s="89" t="s">
        <v>714</v>
      </c>
      <c r="S278" s="89"/>
      <c r="T278" s="89" t="s">
        <v>714</v>
      </c>
      <c r="U278" s="97" t="s">
        <v>1503</v>
      </c>
      <c r="V278" s="22" t="s">
        <v>523</v>
      </c>
      <c r="W278" s="78" t="s">
        <v>20</v>
      </c>
      <c r="X278" s="78" t="s">
        <v>20</v>
      </c>
      <c r="Y278" s="102">
        <v>44117</v>
      </c>
      <c r="Z278" s="78"/>
      <c r="AA278" s="39"/>
    </row>
    <row r="279" spans="1:27" s="51" customFormat="1" ht="13.8" x14ac:dyDescent="0.3">
      <c r="A279" s="37" t="s">
        <v>21</v>
      </c>
      <c r="B279" s="49" t="e">
        <f>VLOOKUP($C279,#REF!,6, FALSE)</f>
        <v>#REF!</v>
      </c>
      <c r="C279" s="60" t="s">
        <v>1136</v>
      </c>
      <c r="D279" s="49" t="e">
        <f>VLOOKUP($C279,#REF!,7, FALSE)</f>
        <v>#REF!</v>
      </c>
      <c r="E279" s="48" t="e">
        <f>VLOOKUP($C279,#REF!,9, FALSE)</f>
        <v>#REF!</v>
      </c>
      <c r="F279" s="49" t="e">
        <f>IF(VLOOKUP($C279,#REF!,10, FALSE)="","Unknown",VLOOKUP($C279,#REF!,10, FALSE))</f>
        <v>#REF!</v>
      </c>
      <c r="G279" s="49" t="e">
        <f>IF(VLOOKUP($C279,#REF!,17, FALSE)="","Unknown",VLOOKUP($C279,#REF!,17, FALSE))</f>
        <v>#REF!</v>
      </c>
      <c r="H279" s="48" t="e">
        <f>IF(VLOOKUP($C279,#REF!,31, FALSE)="","",VLOOKUP($C279,#REF!,31, FALSE))</f>
        <v>#REF!</v>
      </c>
      <c r="I279" s="132" t="e">
        <f>IF(VLOOKUP($C279,#REF!,32, FALSE)="",0,VLOOKUP($C279,#REF!,32, FALSE))</f>
        <v>#REF!</v>
      </c>
      <c r="J279" s="49" t="e">
        <f>IF(VLOOKUP($C279,#REF!,65, FALSE)="","Unknown",VLOOKUP($C279,#REF!,65, FALSE))</f>
        <v>#REF!</v>
      </c>
      <c r="K279" s="50" t="e">
        <f>IF(VLOOKUP($C279,#REF!,67, FALSE)="","-",VLOOKUP($C279,#REF!,67, FALSE))</f>
        <v>#REF!</v>
      </c>
      <c r="L279" s="84" t="s">
        <v>966</v>
      </c>
      <c r="M279" s="83"/>
      <c r="N279" s="83"/>
      <c r="O279" s="83"/>
      <c r="P279" s="89"/>
      <c r="Q279" s="89"/>
      <c r="R279" s="89"/>
      <c r="S279" s="89"/>
      <c r="T279" s="89"/>
      <c r="U279" s="97"/>
      <c r="V279" s="78"/>
      <c r="W279" s="78"/>
      <c r="X279" s="78"/>
      <c r="Y279" s="102"/>
      <c r="Z279" s="97"/>
      <c r="AA279" s="39"/>
    </row>
    <row r="280" spans="1:27" s="51" customFormat="1" ht="69" x14ac:dyDescent="0.3">
      <c r="A280" s="122" t="s">
        <v>1440</v>
      </c>
      <c r="B280" s="49" t="e">
        <f>VLOOKUP($C280,#REF!,6, FALSE)</f>
        <v>#REF!</v>
      </c>
      <c r="C280" s="60" t="s">
        <v>1162</v>
      </c>
      <c r="D280" s="49" t="e">
        <f>VLOOKUP($C280,#REF!,7, FALSE)</f>
        <v>#REF!</v>
      </c>
      <c r="E280" s="48" t="e">
        <f>VLOOKUP($C280,#REF!,9, FALSE)</f>
        <v>#REF!</v>
      </c>
      <c r="F280" s="49" t="e">
        <f>IF(VLOOKUP($C280,#REF!,10, FALSE)="","Unknown",VLOOKUP($C280,#REF!,10, FALSE))</f>
        <v>#REF!</v>
      </c>
      <c r="G280" s="49" t="e">
        <f>IF(VLOOKUP($C280,#REF!,17, FALSE)="","Unknown",VLOOKUP($C280,#REF!,17, FALSE))</f>
        <v>#REF!</v>
      </c>
      <c r="H280" s="48" t="e">
        <f>IF(VLOOKUP($C280,#REF!,31, FALSE)="","",VLOOKUP($C280,#REF!,31, FALSE))</f>
        <v>#REF!</v>
      </c>
      <c r="I280" s="132" t="e">
        <f>IF(VLOOKUP($C280,#REF!,32, FALSE)="",0,VLOOKUP($C280,#REF!,32, FALSE))</f>
        <v>#REF!</v>
      </c>
      <c r="J280" s="49" t="e">
        <f>IF(VLOOKUP($C280,#REF!,65, FALSE)="","Unknown",VLOOKUP($C280,#REF!,65, FALSE))</f>
        <v>#REF!</v>
      </c>
      <c r="K280" s="50" t="e">
        <f>IF(VLOOKUP($C280,#REF!,67, FALSE)="","-",VLOOKUP($C280,#REF!,67, FALSE))</f>
        <v>#REF!</v>
      </c>
      <c r="L280" s="84" t="s">
        <v>1502</v>
      </c>
      <c r="M280" s="83"/>
      <c r="N280" s="136"/>
      <c r="O280" s="83"/>
      <c r="P280" s="89"/>
      <c r="Q280" s="89"/>
      <c r="R280" s="89" t="s">
        <v>714</v>
      </c>
      <c r="S280" s="89"/>
      <c r="T280" s="89" t="s">
        <v>714</v>
      </c>
      <c r="U280" s="97" t="s">
        <v>1501</v>
      </c>
      <c r="V280" s="18" t="s">
        <v>524</v>
      </c>
      <c r="W280" s="78" t="s">
        <v>20</v>
      </c>
      <c r="X280" s="78" t="s">
        <v>20</v>
      </c>
      <c r="Y280" s="102">
        <v>44117</v>
      </c>
      <c r="Z280" s="78"/>
      <c r="AA280" s="39"/>
    </row>
    <row r="281" spans="1:27" s="51" customFormat="1" ht="13.8" x14ac:dyDescent="0.3">
      <c r="A281" s="37" t="s">
        <v>21</v>
      </c>
      <c r="B281" s="49" t="e">
        <f>VLOOKUP($C281,#REF!,6, FALSE)</f>
        <v>#REF!</v>
      </c>
      <c r="C281" s="60" t="s">
        <v>1132</v>
      </c>
      <c r="D281" s="49" t="e">
        <f>VLOOKUP($C281,#REF!,7, FALSE)</f>
        <v>#REF!</v>
      </c>
      <c r="E281" s="48" t="e">
        <f>VLOOKUP($C281,#REF!,9, FALSE)</f>
        <v>#REF!</v>
      </c>
      <c r="F281" s="49" t="e">
        <f>IF(VLOOKUP($C281,#REF!,10, FALSE)="","Unknown",VLOOKUP($C281,#REF!,10, FALSE))</f>
        <v>#REF!</v>
      </c>
      <c r="G281" s="49" t="e">
        <f>IF(VLOOKUP($C281,#REF!,17, FALSE)="","Unknown",VLOOKUP($C281,#REF!,17, FALSE))</f>
        <v>#REF!</v>
      </c>
      <c r="H281" s="48" t="e">
        <f>IF(VLOOKUP($C281,#REF!,31, FALSE)="","",VLOOKUP($C281,#REF!,31, FALSE))</f>
        <v>#REF!</v>
      </c>
      <c r="I281" s="132" t="e">
        <f>IF(VLOOKUP($C281,#REF!,32, FALSE)="",0,VLOOKUP($C281,#REF!,32, FALSE))</f>
        <v>#REF!</v>
      </c>
      <c r="J281" s="49" t="e">
        <f>IF(VLOOKUP($C281,#REF!,65, FALSE)="","Unknown",VLOOKUP($C281,#REF!,65, FALSE))</f>
        <v>#REF!</v>
      </c>
      <c r="K281" s="50" t="e">
        <f>IF(VLOOKUP($C281,#REF!,67, FALSE)="","-",VLOOKUP($C281,#REF!,67, FALSE))</f>
        <v>#REF!</v>
      </c>
      <c r="L281" s="84" t="s">
        <v>966</v>
      </c>
      <c r="M281" s="83"/>
      <c r="N281" s="83"/>
      <c r="O281" s="83"/>
      <c r="P281" s="89"/>
      <c r="Q281" s="89"/>
      <c r="R281" s="89"/>
      <c r="S281" s="89"/>
      <c r="T281" s="89"/>
      <c r="U281" s="97"/>
      <c r="V281" s="78"/>
      <c r="W281" s="78"/>
      <c r="X281" s="78"/>
      <c r="Y281" s="102"/>
      <c r="Z281" s="78"/>
      <c r="AA281" s="39"/>
    </row>
    <row r="282" spans="1:27" s="51" customFormat="1" ht="13.8" x14ac:dyDescent="0.3">
      <c r="A282" s="14" t="s">
        <v>20</v>
      </c>
      <c r="B282" s="45" t="e">
        <f>VLOOKUP($C282,#REF!,6, FALSE)</f>
        <v>#REF!</v>
      </c>
      <c r="C282" s="79" t="s">
        <v>1131</v>
      </c>
      <c r="D282" s="45" t="e">
        <f>VLOOKUP($C282,#REF!,7, FALSE)</f>
        <v>#REF!</v>
      </c>
      <c r="E282" s="44" t="e">
        <f>VLOOKUP($C282,#REF!,9, FALSE)</f>
        <v>#REF!</v>
      </c>
      <c r="F282" s="45" t="e">
        <f>IF(VLOOKUP($C282,#REF!,10, FALSE)="","Unknown",VLOOKUP($C282,#REF!,10, FALSE))</f>
        <v>#REF!</v>
      </c>
      <c r="G282" s="45" t="e">
        <f>IF(VLOOKUP($C282,#REF!,17, FALSE)="","Unknown",VLOOKUP($C282,#REF!,17, FALSE))</f>
        <v>#REF!</v>
      </c>
      <c r="H282" s="44" t="e">
        <f>IF(VLOOKUP($C282,#REF!,31, FALSE)="","",VLOOKUP($C282,#REF!,31, FALSE))</f>
        <v>#REF!</v>
      </c>
      <c r="I282" s="130" t="e">
        <f>IF(VLOOKUP($C282,#REF!,32, FALSE)="",0,VLOOKUP($C282,#REF!,32, FALSE))</f>
        <v>#REF!</v>
      </c>
      <c r="J282" s="45" t="e">
        <f>IF(VLOOKUP($C282,#REF!,65, FALSE)="","Unknown",VLOOKUP($C282,#REF!,65, FALSE))</f>
        <v>#REF!</v>
      </c>
      <c r="K282" s="46" t="e">
        <f>IF(VLOOKUP($C282,#REF!,67, FALSE)="","-",VLOOKUP($C282,#REF!,67, FALSE))</f>
        <v>#REF!</v>
      </c>
      <c r="L282" s="84" t="s">
        <v>1596</v>
      </c>
      <c r="M282" s="83"/>
      <c r="N282" s="83"/>
      <c r="O282" s="83"/>
      <c r="P282" s="89"/>
      <c r="Q282" s="89"/>
      <c r="R282" s="89"/>
      <c r="S282" s="89"/>
      <c r="T282" s="89" t="s">
        <v>908</v>
      </c>
      <c r="U282" s="121" t="s">
        <v>1334</v>
      </c>
      <c r="V282" s="78" t="s">
        <v>1331</v>
      </c>
      <c r="W282" s="78" t="s">
        <v>20</v>
      </c>
      <c r="X282" s="78" t="s">
        <v>20</v>
      </c>
      <c r="Y282" s="102">
        <v>43640</v>
      </c>
      <c r="Z282" s="78"/>
      <c r="AA282" s="39" t="s">
        <v>895</v>
      </c>
    </row>
    <row r="283" spans="1:27" s="51" customFormat="1" ht="13.8" x14ac:dyDescent="0.3">
      <c r="A283" s="14" t="s">
        <v>21</v>
      </c>
      <c r="B283" s="49" t="e">
        <f>VLOOKUP($C283,#REF!,6, FALSE)</f>
        <v>#REF!</v>
      </c>
      <c r="C283" s="60" t="s">
        <v>1141</v>
      </c>
      <c r="D283" s="49" t="e">
        <f>VLOOKUP($C283,#REF!,7, FALSE)</f>
        <v>#REF!</v>
      </c>
      <c r="E283" s="48" t="e">
        <f>VLOOKUP($C283,#REF!,9, FALSE)</f>
        <v>#REF!</v>
      </c>
      <c r="F283" s="49" t="e">
        <f>IF(VLOOKUP($C283,#REF!,10, FALSE)="","Unknown",VLOOKUP($C283,#REF!,10, FALSE))</f>
        <v>#REF!</v>
      </c>
      <c r="G283" s="49" t="e">
        <f>IF(VLOOKUP($C283,#REF!,17, FALSE)="","Unknown",VLOOKUP($C283,#REF!,17, FALSE))</f>
        <v>#REF!</v>
      </c>
      <c r="H283" s="48" t="e">
        <f>IF(VLOOKUP($C283,#REF!,31, FALSE)="","",VLOOKUP($C283,#REF!,31, FALSE))</f>
        <v>#REF!</v>
      </c>
      <c r="I283" s="132" t="e">
        <f>IF(VLOOKUP($C283,#REF!,32, FALSE)="",0,VLOOKUP($C283,#REF!,32, FALSE))</f>
        <v>#REF!</v>
      </c>
      <c r="J283" s="49" t="e">
        <f>IF(VLOOKUP($C283,#REF!,65, FALSE)="","Unknown",VLOOKUP($C283,#REF!,65, FALSE))</f>
        <v>#REF!</v>
      </c>
      <c r="K283" s="50" t="e">
        <f>IF(VLOOKUP($C283,#REF!,67, FALSE)="","-",VLOOKUP($C283,#REF!,67, FALSE))</f>
        <v>#REF!</v>
      </c>
      <c r="L283" s="84" t="s">
        <v>966</v>
      </c>
      <c r="M283" s="83"/>
      <c r="N283" s="83"/>
      <c r="O283" s="83"/>
      <c r="P283" s="89"/>
      <c r="Q283" s="89"/>
      <c r="R283" s="89"/>
      <c r="S283" s="89"/>
      <c r="T283" s="89"/>
      <c r="U283" s="97"/>
      <c r="V283" s="78"/>
      <c r="W283" s="78"/>
      <c r="X283" s="78"/>
      <c r="Y283" s="102"/>
      <c r="Z283" s="78"/>
      <c r="AA283" s="39"/>
    </row>
    <row r="284" spans="1:27" s="51" customFormat="1" ht="36.75" customHeight="1" x14ac:dyDescent="0.3">
      <c r="A284" s="37" t="s">
        <v>21</v>
      </c>
      <c r="B284" s="49" t="e">
        <f>VLOOKUP($C284,#REF!,6, FALSE)</f>
        <v>#REF!</v>
      </c>
      <c r="C284" s="60" t="s">
        <v>1135</v>
      </c>
      <c r="D284" s="49" t="e">
        <f>VLOOKUP($C284,#REF!,7, FALSE)</f>
        <v>#REF!</v>
      </c>
      <c r="E284" s="48" t="e">
        <f>VLOOKUP($C284,#REF!,9, FALSE)</f>
        <v>#REF!</v>
      </c>
      <c r="F284" s="49" t="e">
        <f>IF(VLOOKUP($C284,#REF!,10, FALSE)="","Unknown",VLOOKUP($C284,#REF!,10, FALSE))</f>
        <v>#REF!</v>
      </c>
      <c r="G284" s="49" t="e">
        <f>IF(VLOOKUP($C284,#REF!,17, FALSE)="","Unknown",VLOOKUP($C284,#REF!,17, FALSE))</f>
        <v>#REF!</v>
      </c>
      <c r="H284" s="48" t="e">
        <f>IF(VLOOKUP($C284,#REF!,31, FALSE)="","",VLOOKUP($C284,#REF!,31, FALSE))</f>
        <v>#REF!</v>
      </c>
      <c r="I284" s="132" t="e">
        <f>IF(VLOOKUP($C284,#REF!,32, FALSE)="",0,VLOOKUP($C284,#REF!,32, FALSE))</f>
        <v>#REF!</v>
      </c>
      <c r="J284" s="49" t="e">
        <f>IF(VLOOKUP($C284,#REF!,65, FALSE)="","Unknown",VLOOKUP($C284,#REF!,65, FALSE))</f>
        <v>#REF!</v>
      </c>
      <c r="K284" s="50" t="e">
        <f>IF(VLOOKUP($C284,#REF!,67, FALSE)="","-",VLOOKUP($C284,#REF!,67, FALSE))</f>
        <v>#REF!</v>
      </c>
      <c r="L284" s="84" t="s">
        <v>966</v>
      </c>
      <c r="M284" s="83"/>
      <c r="N284" s="136"/>
      <c r="O284" s="83"/>
      <c r="P284" s="89"/>
      <c r="Q284" s="89"/>
      <c r="R284" s="89"/>
      <c r="S284" s="89"/>
      <c r="T284" s="89"/>
      <c r="U284" s="97"/>
      <c r="V284" s="78"/>
      <c r="W284" s="78"/>
      <c r="X284" s="78"/>
      <c r="Y284" s="102"/>
      <c r="Z284" s="78"/>
      <c r="AA284" s="39"/>
    </row>
    <row r="285" spans="1:27" s="51" customFormat="1" ht="59.7" customHeight="1" x14ac:dyDescent="0.3">
      <c r="A285" s="14" t="s">
        <v>21</v>
      </c>
      <c r="B285" s="49" t="e">
        <f>VLOOKUP($C285,#REF!,6, FALSE)</f>
        <v>#REF!</v>
      </c>
      <c r="C285" s="60" t="s">
        <v>1134</v>
      </c>
      <c r="D285" s="49" t="e">
        <f>VLOOKUP($C285,#REF!,7, FALSE)</f>
        <v>#REF!</v>
      </c>
      <c r="E285" s="48" t="e">
        <f>VLOOKUP($C285,#REF!,9, FALSE)</f>
        <v>#REF!</v>
      </c>
      <c r="F285" s="49" t="e">
        <f>IF(VLOOKUP($C285,#REF!,10, FALSE)="","Unknown",VLOOKUP($C285,#REF!,10, FALSE))</f>
        <v>#REF!</v>
      </c>
      <c r="G285" s="49" t="e">
        <f>IF(VLOOKUP($C285,#REF!,17, FALSE)="","Unknown",VLOOKUP($C285,#REF!,17, FALSE))</f>
        <v>#REF!</v>
      </c>
      <c r="H285" s="48" t="e">
        <f>IF(VLOOKUP($C285,#REF!,31, FALSE)="","",VLOOKUP($C285,#REF!,31, FALSE))</f>
        <v>#REF!</v>
      </c>
      <c r="I285" s="132" t="e">
        <f>IF(VLOOKUP($C285,#REF!,32, FALSE)="",0,VLOOKUP($C285,#REF!,32, FALSE))</f>
        <v>#REF!</v>
      </c>
      <c r="J285" s="49" t="e">
        <f>IF(VLOOKUP($C285,#REF!,65, FALSE)="","Unknown",VLOOKUP($C285,#REF!,65, FALSE))</f>
        <v>#REF!</v>
      </c>
      <c r="K285" s="50" t="e">
        <f>IF(VLOOKUP($C285,#REF!,67, FALSE)="","-",VLOOKUP($C285,#REF!,67, FALSE))</f>
        <v>#REF!</v>
      </c>
      <c r="L285" s="84" t="s">
        <v>966</v>
      </c>
      <c r="M285" s="83"/>
      <c r="N285" s="83"/>
      <c r="O285" s="83"/>
      <c r="P285" s="89"/>
      <c r="Q285" s="89"/>
      <c r="R285" s="89"/>
      <c r="S285" s="89"/>
      <c r="T285" s="89"/>
      <c r="U285" s="97"/>
      <c r="V285" s="78"/>
      <c r="W285" s="78"/>
      <c r="X285" s="78"/>
      <c r="Y285" s="102"/>
      <c r="Z285" s="78"/>
      <c r="AA285" s="39"/>
    </row>
    <row r="286" spans="1:27" s="51" customFormat="1" ht="13.8" x14ac:dyDescent="0.3">
      <c r="A286" s="14" t="s">
        <v>21</v>
      </c>
      <c r="B286" s="45" t="e">
        <f>VLOOKUP($C286,#REF!,6, FALSE)</f>
        <v>#REF!</v>
      </c>
      <c r="C286" s="148" t="s">
        <v>1260</v>
      </c>
      <c r="D286" s="45" t="e">
        <f>VLOOKUP($C286,#REF!,7, FALSE)</f>
        <v>#REF!</v>
      </c>
      <c r="E286" s="44" t="e">
        <f>VLOOKUP($C286,#REF!,9, FALSE)</f>
        <v>#REF!</v>
      </c>
      <c r="F286" s="45" t="e">
        <f>IF(VLOOKUP($C286,#REF!,10, FALSE)="","Unknown",VLOOKUP($C286,#REF!,10, FALSE))</f>
        <v>#REF!</v>
      </c>
      <c r="G286" s="45" t="e">
        <f>IF(VLOOKUP($C286,#REF!,17, FALSE)="","Unknown",VLOOKUP($C286,#REF!,17, FALSE))</f>
        <v>#REF!</v>
      </c>
      <c r="H286" s="44" t="e">
        <f>IF(VLOOKUP($C286,#REF!,31, FALSE)="","",VLOOKUP($C286,#REF!,31, FALSE))</f>
        <v>#REF!</v>
      </c>
      <c r="I286" s="130" t="e">
        <f>IF(VLOOKUP($C286,#REF!,32, FALSE)="",0,VLOOKUP($C286,#REF!,32, FALSE))</f>
        <v>#REF!</v>
      </c>
      <c r="J286" s="45" t="e">
        <f>IF(VLOOKUP($C286,#REF!,65, FALSE)="","Unknown",VLOOKUP($C286,#REF!,65, FALSE))</f>
        <v>#REF!</v>
      </c>
      <c r="K286" s="46" t="e">
        <f>IF(VLOOKUP($C286,#REF!,67, FALSE)="","-",VLOOKUP($C286,#REF!,67, FALSE))</f>
        <v>#REF!</v>
      </c>
      <c r="L286" s="120" t="s">
        <v>966</v>
      </c>
      <c r="M286" s="44"/>
      <c r="N286" s="135"/>
      <c r="O286" s="44"/>
      <c r="P286" s="59"/>
      <c r="Q286" s="59"/>
      <c r="R286" s="59"/>
      <c r="S286" s="59"/>
      <c r="T286" s="59"/>
      <c r="U286" s="59"/>
      <c r="V286" s="59"/>
      <c r="W286" s="78" t="s">
        <v>21</v>
      </c>
      <c r="X286" s="78" t="s">
        <v>21</v>
      </c>
      <c r="Y286" s="170">
        <v>43728</v>
      </c>
      <c r="Z286" s="65" t="s">
        <v>1322</v>
      </c>
    </row>
    <row r="287" spans="1:27" s="51" customFormat="1" ht="55.2" x14ac:dyDescent="0.3">
      <c r="A287" s="37" t="s">
        <v>20</v>
      </c>
      <c r="B287" s="45" t="e">
        <f>VLOOKUP($C287,#REF!,6, FALSE)</f>
        <v>#REF!</v>
      </c>
      <c r="C287" s="81" t="s">
        <v>114</v>
      </c>
      <c r="D287" s="45" t="e">
        <f>VLOOKUP($C287,#REF!,7, FALSE)</f>
        <v>#REF!</v>
      </c>
      <c r="E287" s="44" t="e">
        <f>VLOOKUP($C287,#REF!,9, FALSE)</f>
        <v>#REF!</v>
      </c>
      <c r="F287" s="45" t="e">
        <f>IF(VLOOKUP($C287,#REF!,10, FALSE)="","Unknown",VLOOKUP($C287,#REF!,10, FALSE))</f>
        <v>#REF!</v>
      </c>
      <c r="G287" s="45" t="e">
        <f>IF(VLOOKUP($C287,#REF!,17, FALSE)="","Unknown",VLOOKUP($C287,#REF!,17, FALSE))</f>
        <v>#REF!</v>
      </c>
      <c r="H287" s="44" t="e">
        <f>IF(VLOOKUP($C287,#REF!,31, FALSE)="","",VLOOKUP($C287,#REF!,31, FALSE))</f>
        <v>#REF!</v>
      </c>
      <c r="I287" s="130" t="e">
        <f>IF(VLOOKUP($C287,#REF!,32, FALSE)="",0,VLOOKUP($C287,#REF!,32, FALSE))</f>
        <v>#REF!</v>
      </c>
      <c r="J287" s="45" t="e">
        <f>IF(VLOOKUP($C287,#REF!,65, FALSE)="","Unknown",VLOOKUP($C287,#REF!,65, FALSE))</f>
        <v>#REF!</v>
      </c>
      <c r="K287" s="46" t="e">
        <f>IF(VLOOKUP($C287,#REF!,67, FALSE)="","-",VLOOKUP($C287,#REF!,67, FALSE))</f>
        <v>#REF!</v>
      </c>
      <c r="L287" s="84" t="s">
        <v>718</v>
      </c>
      <c r="M287" s="83"/>
      <c r="N287" s="83"/>
      <c r="O287" s="83"/>
      <c r="P287" s="89"/>
      <c r="Q287" s="89"/>
      <c r="R287" s="89" t="s">
        <v>714</v>
      </c>
      <c r="S287" s="89"/>
      <c r="T287" s="89" t="s">
        <v>714</v>
      </c>
      <c r="U287" s="96" t="s">
        <v>719</v>
      </c>
      <c r="V287" s="22" t="s">
        <v>526</v>
      </c>
      <c r="W287" s="78" t="s">
        <v>20</v>
      </c>
      <c r="X287" s="78" t="s">
        <v>20</v>
      </c>
      <c r="Y287" s="103">
        <v>42425</v>
      </c>
      <c r="Z287" s="78"/>
      <c r="AA287" s="3"/>
    </row>
    <row r="288" spans="1:27" s="51" customFormat="1" ht="30" customHeight="1" x14ac:dyDescent="0.3">
      <c r="A288" s="14" t="s">
        <v>20</v>
      </c>
      <c r="B288" s="45" t="e">
        <f>VLOOKUP($C288,#REF!,6, FALSE)</f>
        <v>#REF!</v>
      </c>
      <c r="C288" s="1" t="s">
        <v>916</v>
      </c>
      <c r="D288" s="45" t="e">
        <f>VLOOKUP($C288,#REF!,7, FALSE)</f>
        <v>#REF!</v>
      </c>
      <c r="E288" s="44" t="e">
        <f>VLOOKUP($C288,#REF!,9, FALSE)</f>
        <v>#REF!</v>
      </c>
      <c r="F288" s="45" t="e">
        <f>IF(VLOOKUP($C288,#REF!,10, FALSE)="","Unknown",VLOOKUP($C288,#REF!,10, FALSE))</f>
        <v>#REF!</v>
      </c>
      <c r="G288" s="45" t="e">
        <f>IF(VLOOKUP($C288,#REF!,17, FALSE)="","Unknown",VLOOKUP($C288,#REF!,17, FALSE))</f>
        <v>#REF!</v>
      </c>
      <c r="H288" s="44" t="e">
        <f>IF(VLOOKUP($C288,#REF!,31, FALSE)="","",VLOOKUP($C288,#REF!,31, FALSE))</f>
        <v>#REF!</v>
      </c>
      <c r="I288" s="130" t="e">
        <f>IF(VLOOKUP($C288,#REF!,32, FALSE)="",0,VLOOKUP($C288,#REF!,32, FALSE))</f>
        <v>#REF!</v>
      </c>
      <c r="J288" s="45" t="e">
        <f>IF(VLOOKUP($C288,#REF!,65, FALSE)="","Unknown",VLOOKUP($C288,#REF!,65, FALSE))</f>
        <v>#REF!</v>
      </c>
      <c r="K288" s="46" t="e">
        <f>IF(VLOOKUP($C288,#REF!,67, FALSE)="","-",VLOOKUP($C288,#REF!,67, FALSE))</f>
        <v>#REF!</v>
      </c>
      <c r="L288" s="84" t="s">
        <v>1597</v>
      </c>
      <c r="M288" s="83"/>
      <c r="N288" s="83"/>
      <c r="O288" s="83"/>
      <c r="P288" s="89"/>
      <c r="Q288" s="89"/>
      <c r="R288" s="89" t="s">
        <v>908</v>
      </c>
      <c r="S288" s="89"/>
      <c r="T288" s="89"/>
      <c r="U288" s="78" t="s">
        <v>1031</v>
      </c>
      <c r="V288" s="22" t="s">
        <v>526</v>
      </c>
      <c r="W288" s="20" t="s">
        <v>20</v>
      </c>
      <c r="X288" s="20" t="s">
        <v>20</v>
      </c>
      <c r="Y288" s="102">
        <v>43008</v>
      </c>
      <c r="Z288" s="78"/>
      <c r="AA288" s="39"/>
    </row>
    <row r="289" spans="1:27" s="51" customFormat="1" ht="27.6" x14ac:dyDescent="0.3">
      <c r="A289" s="122" t="s">
        <v>1440</v>
      </c>
      <c r="B289" s="49" t="e">
        <f>VLOOKUP($C289,#REF!,6, FALSE)</f>
        <v>#REF!</v>
      </c>
      <c r="C289" s="64" t="s">
        <v>1386</v>
      </c>
      <c r="D289" s="49" t="e">
        <f>VLOOKUP($C289,#REF!,7, FALSE)</f>
        <v>#REF!</v>
      </c>
      <c r="E289" s="48" t="e">
        <f>VLOOKUP($C289,#REF!,9, FALSE)</f>
        <v>#REF!</v>
      </c>
      <c r="F289" s="49" t="e">
        <f>IF(VLOOKUP($C289,#REF!,10, FALSE)="","Unknown",VLOOKUP($C289,#REF!,10, FALSE))</f>
        <v>#REF!</v>
      </c>
      <c r="G289" s="49" t="e">
        <f>IF(VLOOKUP($C289,#REF!,17, FALSE)="","Unknown",VLOOKUP($C289,#REF!,17, FALSE))</f>
        <v>#REF!</v>
      </c>
      <c r="H289" s="48" t="e">
        <f>IF(VLOOKUP($C289,#REF!,31, FALSE)="","",VLOOKUP($C289,#REF!,31, FALSE))</f>
        <v>#REF!</v>
      </c>
      <c r="I289" s="132" t="e">
        <f>IF(VLOOKUP($C289,#REF!,32, FALSE)="",0,VLOOKUP($C289,#REF!,32, FALSE))</f>
        <v>#REF!</v>
      </c>
      <c r="J289" s="49" t="e">
        <f>IF(VLOOKUP($C289,#REF!,65, FALSE)="","Unknown",VLOOKUP($C289,#REF!,65, FALSE))</f>
        <v>#REF!</v>
      </c>
      <c r="K289" s="50" t="e">
        <f>IF(VLOOKUP($C289,#REF!,67, FALSE)="","-",VLOOKUP($C289,#REF!,67, FALSE))</f>
        <v>#REF!</v>
      </c>
      <c r="L289" s="84" t="s">
        <v>1475</v>
      </c>
      <c r="M289" s="83"/>
      <c r="N289" s="83"/>
      <c r="O289" s="83"/>
      <c r="P289" s="89"/>
      <c r="Q289" s="89"/>
      <c r="R289" s="89" t="s">
        <v>714</v>
      </c>
      <c r="S289" s="89"/>
      <c r="T289" s="89"/>
      <c r="U289" s="97" t="s">
        <v>1474</v>
      </c>
      <c r="V289" s="18" t="s">
        <v>524</v>
      </c>
      <c r="W289" s="78" t="s">
        <v>20</v>
      </c>
      <c r="X289" s="78" t="s">
        <v>20</v>
      </c>
      <c r="Y289" s="102">
        <v>44113</v>
      </c>
      <c r="Z289" s="78"/>
      <c r="AA289" s="39"/>
    </row>
    <row r="290" spans="1:27" s="51" customFormat="1" ht="41.4" x14ac:dyDescent="0.3">
      <c r="A290" s="37" t="s">
        <v>20</v>
      </c>
      <c r="B290" s="45" t="e">
        <f>VLOOKUP($C290,#REF!,6, FALSE)</f>
        <v>#REF!</v>
      </c>
      <c r="C290" s="81" t="s">
        <v>135</v>
      </c>
      <c r="D290" s="45" t="e">
        <f>VLOOKUP($C290,#REF!,7, FALSE)</f>
        <v>#REF!</v>
      </c>
      <c r="E290" s="44" t="e">
        <f>VLOOKUP($C290,#REF!,9, FALSE)</f>
        <v>#REF!</v>
      </c>
      <c r="F290" s="45" t="e">
        <f>IF(VLOOKUP($C290,#REF!,10, FALSE)="","Unknown",VLOOKUP($C290,#REF!,10, FALSE))</f>
        <v>#REF!</v>
      </c>
      <c r="G290" s="45" t="e">
        <f>IF(VLOOKUP($C290,#REF!,17, FALSE)="","Unknown",VLOOKUP($C290,#REF!,17, FALSE))</f>
        <v>#REF!</v>
      </c>
      <c r="H290" s="44" t="e">
        <f>IF(VLOOKUP($C290,#REF!,31, FALSE)="","",VLOOKUP($C290,#REF!,31, FALSE))</f>
        <v>#REF!</v>
      </c>
      <c r="I290" s="130" t="e">
        <f>IF(VLOOKUP($C290,#REF!,32, FALSE)="",0,VLOOKUP($C290,#REF!,32, FALSE))</f>
        <v>#REF!</v>
      </c>
      <c r="J290" s="45" t="e">
        <f>IF(VLOOKUP($C290,#REF!,65, FALSE)="","Unknown",VLOOKUP($C290,#REF!,65, FALSE))</f>
        <v>#REF!</v>
      </c>
      <c r="K290" s="46" t="e">
        <f>IF(VLOOKUP($C290,#REF!,67, FALSE)="","-",VLOOKUP($C290,#REF!,67, FALSE))</f>
        <v>#REF!</v>
      </c>
      <c r="L290" s="86" t="s">
        <v>738</v>
      </c>
      <c r="M290" s="83"/>
      <c r="N290" s="83"/>
      <c r="O290" s="83"/>
      <c r="P290" s="89"/>
      <c r="Q290" s="89"/>
      <c r="R290" s="89"/>
      <c r="S290" s="89"/>
      <c r="T290" s="89" t="s">
        <v>714</v>
      </c>
      <c r="U290" s="95" t="s">
        <v>623</v>
      </c>
      <c r="V290" s="78" t="s">
        <v>523</v>
      </c>
      <c r="W290" s="78" t="s">
        <v>20</v>
      </c>
      <c r="X290" s="78" t="s">
        <v>20</v>
      </c>
      <c r="Y290" s="103">
        <v>42435</v>
      </c>
      <c r="Z290" s="78" t="s">
        <v>624</v>
      </c>
      <c r="AA290" s="3"/>
    </row>
    <row r="291" spans="1:27" s="51" customFormat="1" ht="69.75" customHeight="1" x14ac:dyDescent="0.3">
      <c r="A291" s="14" t="s">
        <v>20</v>
      </c>
      <c r="B291" s="45" t="e">
        <f>VLOOKUP($C291,#REF!,6, FALSE)</f>
        <v>#REF!</v>
      </c>
      <c r="C291" s="79" t="s">
        <v>1130</v>
      </c>
      <c r="D291" s="45" t="e">
        <f>VLOOKUP($C291,#REF!,7, FALSE)</f>
        <v>#REF!</v>
      </c>
      <c r="E291" s="44" t="e">
        <f>VLOOKUP($C291,#REF!,9, FALSE)</f>
        <v>#REF!</v>
      </c>
      <c r="F291" s="45" t="e">
        <f>IF(VLOOKUP($C291,#REF!,10, FALSE)="","Unknown",VLOOKUP($C291,#REF!,10, FALSE))</f>
        <v>#REF!</v>
      </c>
      <c r="G291" s="45" t="e">
        <f>IF(VLOOKUP($C291,#REF!,17, FALSE)="","Unknown",VLOOKUP($C291,#REF!,17, FALSE))</f>
        <v>#REF!</v>
      </c>
      <c r="H291" s="44" t="e">
        <f>IF(VLOOKUP($C291,#REF!,31, FALSE)="","",VLOOKUP($C291,#REF!,31, FALSE))</f>
        <v>#REF!</v>
      </c>
      <c r="I291" s="130" t="e">
        <f>IF(VLOOKUP($C291,#REF!,32, FALSE)="",0,VLOOKUP($C291,#REF!,32, FALSE))</f>
        <v>#REF!</v>
      </c>
      <c r="J291" s="45" t="e">
        <f>IF(VLOOKUP($C291,#REF!,65, FALSE)="","Unknown",VLOOKUP($C291,#REF!,65, FALSE))</f>
        <v>#REF!</v>
      </c>
      <c r="K291" s="46" t="e">
        <f>IF(VLOOKUP($C291,#REF!,67, FALSE)="","-",VLOOKUP($C291,#REF!,67, FALSE))</f>
        <v>#REF!</v>
      </c>
      <c r="L291" s="84" t="s">
        <v>1186</v>
      </c>
      <c r="M291" s="83"/>
      <c r="N291" s="136"/>
      <c r="O291" s="83"/>
      <c r="P291" s="89"/>
      <c r="Q291" s="89"/>
      <c r="R291" s="89" t="s">
        <v>908</v>
      </c>
      <c r="S291" s="89"/>
      <c r="T291" s="89" t="s">
        <v>908</v>
      </c>
      <c r="U291" s="97" t="s">
        <v>1187</v>
      </c>
      <c r="V291" s="18" t="s">
        <v>524</v>
      </c>
      <c r="W291" s="78" t="s">
        <v>20</v>
      </c>
      <c r="X291" s="78" t="s">
        <v>20</v>
      </c>
      <c r="Y291" s="102">
        <v>43636</v>
      </c>
      <c r="Z291" s="78"/>
      <c r="AA291" s="39" t="s">
        <v>895</v>
      </c>
    </row>
    <row r="292" spans="1:27" s="51" customFormat="1" ht="13.8" x14ac:dyDescent="0.3">
      <c r="A292" s="14" t="s">
        <v>21</v>
      </c>
      <c r="B292" s="49" t="e">
        <f>VLOOKUP($C292,#REF!,6, FALSE)</f>
        <v>#REF!</v>
      </c>
      <c r="C292" s="60" t="s">
        <v>1156</v>
      </c>
      <c r="D292" s="49" t="e">
        <f>VLOOKUP($C292,#REF!,7, FALSE)</f>
        <v>#REF!</v>
      </c>
      <c r="E292" s="48" t="e">
        <f>VLOOKUP($C292,#REF!,9, FALSE)</f>
        <v>#REF!</v>
      </c>
      <c r="F292" s="49" t="e">
        <f>IF(VLOOKUP($C292,#REF!,10, FALSE)="","Unknown",VLOOKUP($C292,#REF!,10, FALSE))</f>
        <v>#REF!</v>
      </c>
      <c r="G292" s="49" t="e">
        <f>IF(VLOOKUP($C292,#REF!,17, FALSE)="","Unknown",VLOOKUP($C292,#REF!,17, FALSE))</f>
        <v>#REF!</v>
      </c>
      <c r="H292" s="48" t="e">
        <f>IF(VLOOKUP($C292,#REF!,31, FALSE)="","",VLOOKUP($C292,#REF!,31, FALSE))</f>
        <v>#REF!</v>
      </c>
      <c r="I292" s="132" t="e">
        <f>IF(VLOOKUP($C292,#REF!,32, FALSE)="",0,VLOOKUP($C292,#REF!,32, FALSE))</f>
        <v>#REF!</v>
      </c>
      <c r="J292" s="49" t="e">
        <f>IF(VLOOKUP($C292,#REF!,65, FALSE)="","Unknown",VLOOKUP($C292,#REF!,65, FALSE))</f>
        <v>#REF!</v>
      </c>
      <c r="K292" s="50" t="e">
        <f>IF(VLOOKUP($C292,#REF!,67, FALSE)="","-",VLOOKUP($C292,#REF!,67, FALSE))</f>
        <v>#REF!</v>
      </c>
      <c r="L292" s="84" t="s">
        <v>966</v>
      </c>
      <c r="M292" s="83"/>
      <c r="N292" s="83"/>
      <c r="O292" s="83"/>
      <c r="P292" s="89"/>
      <c r="Q292" s="89"/>
      <c r="R292" s="89"/>
      <c r="S292" s="89"/>
      <c r="T292" s="89"/>
      <c r="U292" s="97"/>
      <c r="V292" s="78"/>
      <c r="W292" s="78"/>
      <c r="X292" s="78"/>
      <c r="Y292" s="23"/>
      <c r="Z292" s="78"/>
      <c r="AA292" s="39"/>
    </row>
    <row r="293" spans="1:27" s="51" customFormat="1" ht="82.8" x14ac:dyDescent="0.3">
      <c r="A293" s="14" t="s">
        <v>20</v>
      </c>
      <c r="B293" s="45" t="e">
        <f>VLOOKUP($C293,#REF!,6, FALSE)</f>
        <v>#REF!</v>
      </c>
      <c r="C293" s="79" t="s">
        <v>1145</v>
      </c>
      <c r="D293" s="45" t="e">
        <f>VLOOKUP($C293,#REF!,7, FALSE)</f>
        <v>#REF!</v>
      </c>
      <c r="E293" s="44" t="e">
        <f>VLOOKUP($C293,#REF!,9, FALSE)</f>
        <v>#REF!</v>
      </c>
      <c r="F293" s="45" t="e">
        <f>IF(VLOOKUP($C293,#REF!,10, FALSE)="","Unknown",VLOOKUP($C293,#REF!,10, FALSE))</f>
        <v>#REF!</v>
      </c>
      <c r="G293" s="45" t="e">
        <f>IF(VLOOKUP($C293,#REF!,17, FALSE)="","Unknown",VLOOKUP($C293,#REF!,17, FALSE))</f>
        <v>#REF!</v>
      </c>
      <c r="H293" s="44" t="e">
        <f>IF(VLOOKUP($C293,#REF!,31, FALSE)="","",VLOOKUP($C293,#REF!,31, FALSE))</f>
        <v>#REF!</v>
      </c>
      <c r="I293" s="130" t="e">
        <f>IF(VLOOKUP($C293,#REF!,32, FALSE)="",0,VLOOKUP($C293,#REF!,32, FALSE))</f>
        <v>#REF!</v>
      </c>
      <c r="J293" s="45" t="e">
        <f>IF(VLOOKUP($C293,#REF!,65, FALSE)="","Unknown",VLOOKUP($C293,#REF!,65, FALSE))</f>
        <v>#REF!</v>
      </c>
      <c r="K293" s="46" t="e">
        <f>IF(VLOOKUP($C293,#REF!,67, FALSE)="","-",VLOOKUP($C293,#REF!,67, FALSE))</f>
        <v>#REF!</v>
      </c>
      <c r="L293" s="84" t="s">
        <v>1207</v>
      </c>
      <c r="M293" s="83"/>
      <c r="N293" s="136"/>
      <c r="O293" s="83"/>
      <c r="P293" s="89"/>
      <c r="Q293" s="89"/>
      <c r="R293" s="89" t="s">
        <v>908</v>
      </c>
      <c r="S293" s="89"/>
      <c r="T293" s="89"/>
      <c r="U293" s="97" t="s">
        <v>1208</v>
      </c>
      <c r="V293" s="18" t="s">
        <v>524</v>
      </c>
      <c r="W293" s="78" t="s">
        <v>20</v>
      </c>
      <c r="X293" s="78" t="s">
        <v>20</v>
      </c>
      <c r="Y293" s="102">
        <v>43640</v>
      </c>
      <c r="Z293" s="78" t="s">
        <v>1209</v>
      </c>
      <c r="AA293" s="39" t="s">
        <v>895</v>
      </c>
    </row>
    <row r="294" spans="1:27" s="51" customFormat="1" ht="110.4" x14ac:dyDescent="0.3">
      <c r="A294" s="14" t="s">
        <v>20</v>
      </c>
      <c r="B294" s="45" t="e">
        <f>VLOOKUP($C294,#REF!,6, FALSE)</f>
        <v>#REF!</v>
      </c>
      <c r="C294" s="79" t="s">
        <v>489</v>
      </c>
      <c r="D294" s="45" t="e">
        <f>VLOOKUP($C294,#REF!,7, FALSE)</f>
        <v>#REF!</v>
      </c>
      <c r="E294" s="44" t="e">
        <f>VLOOKUP($C294,#REF!,9, FALSE)</f>
        <v>#REF!</v>
      </c>
      <c r="F294" s="45" t="e">
        <f>IF(VLOOKUP($C294,#REF!,10, FALSE)="","Unknown",VLOOKUP($C294,#REF!,10, FALSE))</f>
        <v>#REF!</v>
      </c>
      <c r="G294" s="45" t="e">
        <f>IF(VLOOKUP($C294,#REF!,17, FALSE)="","Unknown",VLOOKUP($C294,#REF!,17, FALSE))</f>
        <v>#REF!</v>
      </c>
      <c r="H294" s="44" t="e">
        <f>IF(VLOOKUP($C294,#REF!,31, FALSE)="","",VLOOKUP($C294,#REF!,31, FALSE))</f>
        <v>#REF!</v>
      </c>
      <c r="I294" s="130" t="e">
        <f>IF(VLOOKUP($C294,#REF!,32, FALSE)="",0,VLOOKUP($C294,#REF!,32, FALSE))</f>
        <v>#REF!</v>
      </c>
      <c r="J294" s="45" t="e">
        <f>IF(VLOOKUP($C294,#REF!,65, FALSE)="","Unknown",VLOOKUP($C294,#REF!,65, FALSE))</f>
        <v>#REF!</v>
      </c>
      <c r="K294" s="46" t="e">
        <f>IF(VLOOKUP($C294,#REF!,67, FALSE)="","-",VLOOKUP($C294,#REF!,67, FALSE))</f>
        <v>#REF!</v>
      </c>
      <c r="L294" s="84" t="s">
        <v>1104</v>
      </c>
      <c r="M294" s="83" t="s">
        <v>908</v>
      </c>
      <c r="N294" s="136" t="s">
        <v>714</v>
      </c>
      <c r="O294" s="83"/>
      <c r="P294" s="89" t="s">
        <v>908</v>
      </c>
      <c r="Q294" s="89"/>
      <c r="R294" s="89"/>
      <c r="S294" s="89"/>
      <c r="T294" s="89"/>
      <c r="U294" s="119" t="s">
        <v>1072</v>
      </c>
      <c r="V294" s="78" t="s">
        <v>1073</v>
      </c>
      <c r="W294" s="78" t="s">
        <v>20</v>
      </c>
      <c r="X294" s="20" t="s">
        <v>20</v>
      </c>
      <c r="Y294" s="102">
        <v>43143</v>
      </c>
      <c r="Z294" s="78"/>
      <c r="AA294" s="39"/>
    </row>
    <row r="295" spans="1:27" s="51" customFormat="1" ht="72.45" customHeight="1" x14ac:dyDescent="0.3">
      <c r="A295" s="14" t="s">
        <v>20</v>
      </c>
      <c r="B295" s="45" t="e">
        <f>VLOOKUP($C295,#REF!,6, FALSE)</f>
        <v>#REF!</v>
      </c>
      <c r="C295" s="79" t="s">
        <v>1113</v>
      </c>
      <c r="D295" s="45" t="e">
        <f>VLOOKUP($C295,#REF!,7, FALSE)</f>
        <v>#REF!</v>
      </c>
      <c r="E295" s="44" t="e">
        <f>VLOOKUP($C295,#REF!,9, FALSE)</f>
        <v>#REF!</v>
      </c>
      <c r="F295" s="45" t="e">
        <f>IF(VLOOKUP($C295,#REF!,10, FALSE)="","Unknown",VLOOKUP($C295,#REF!,10, FALSE))</f>
        <v>#REF!</v>
      </c>
      <c r="G295" s="45" t="e">
        <f>IF(VLOOKUP($C295,#REF!,17, FALSE)="","Unknown",VLOOKUP($C295,#REF!,17, FALSE))</f>
        <v>#REF!</v>
      </c>
      <c r="H295" s="44" t="e">
        <f>IF(VLOOKUP($C295,#REF!,31, FALSE)="","",VLOOKUP($C295,#REF!,31, FALSE))</f>
        <v>#REF!</v>
      </c>
      <c r="I295" s="130" t="e">
        <f>IF(VLOOKUP($C295,#REF!,32, FALSE)="",0,VLOOKUP($C295,#REF!,32, FALSE))</f>
        <v>#REF!</v>
      </c>
      <c r="J295" s="45" t="e">
        <f>IF(VLOOKUP($C295,#REF!,65, FALSE)="","Unknown",VLOOKUP($C295,#REF!,65, FALSE))</f>
        <v>#REF!</v>
      </c>
      <c r="K295" s="46" t="e">
        <f>IF(VLOOKUP($C295,#REF!,67, FALSE)="","-",VLOOKUP($C295,#REF!,67, FALSE))</f>
        <v>#REF!</v>
      </c>
      <c r="L295" s="84" t="s">
        <v>1598</v>
      </c>
      <c r="M295" s="83"/>
      <c r="N295" s="83"/>
      <c r="O295" s="83"/>
      <c r="P295" s="89"/>
      <c r="Q295" s="89"/>
      <c r="R295" s="89" t="s">
        <v>908</v>
      </c>
      <c r="S295" s="89"/>
      <c r="T295" s="89"/>
      <c r="U295" s="97" t="s">
        <v>1213</v>
      </c>
      <c r="V295" s="22" t="s">
        <v>1561</v>
      </c>
      <c r="W295" s="78" t="s">
        <v>20</v>
      </c>
      <c r="X295" s="20" t="s">
        <v>20</v>
      </c>
      <c r="Y295" s="102">
        <v>43640</v>
      </c>
      <c r="Z295" s="78"/>
      <c r="AA295" s="39" t="s">
        <v>895</v>
      </c>
    </row>
    <row r="296" spans="1:27" s="51" customFormat="1" ht="55.2" x14ac:dyDescent="0.3">
      <c r="A296" s="14" t="s">
        <v>1440</v>
      </c>
      <c r="B296" s="45" t="e">
        <f>VLOOKUP($C296,#REF!,6, FALSE)</f>
        <v>#REF!</v>
      </c>
      <c r="C296" s="2" t="s">
        <v>115</v>
      </c>
      <c r="D296" s="45" t="e">
        <f>VLOOKUP($C296,#REF!,7, FALSE)</f>
        <v>#REF!</v>
      </c>
      <c r="E296" s="44" t="e">
        <f>VLOOKUP($C296,#REF!,9, FALSE)</f>
        <v>#REF!</v>
      </c>
      <c r="F296" s="45" t="e">
        <f>IF(VLOOKUP($C296,#REF!,10, FALSE)="","Unknown",VLOOKUP($C296,#REF!,10, FALSE))</f>
        <v>#REF!</v>
      </c>
      <c r="G296" s="45" t="e">
        <f>IF(VLOOKUP($C296,#REF!,17, FALSE)="","Unknown",VLOOKUP($C296,#REF!,17, FALSE))</f>
        <v>#REF!</v>
      </c>
      <c r="H296" s="44" t="e">
        <f>IF(VLOOKUP($C296,#REF!,31, FALSE)="","",VLOOKUP($C296,#REF!,31, FALSE))</f>
        <v>#REF!</v>
      </c>
      <c r="I296" s="130" t="e">
        <f>IF(VLOOKUP($C296,#REF!,32, FALSE)="",0,VLOOKUP($C296,#REF!,32, FALSE))</f>
        <v>#REF!</v>
      </c>
      <c r="J296" s="45" t="e">
        <f>IF(VLOOKUP($C296,#REF!,65, FALSE)="","Unknown",VLOOKUP($C296,#REF!,65, FALSE))</f>
        <v>#REF!</v>
      </c>
      <c r="K296" s="46" t="e">
        <f>IF(VLOOKUP($C296,#REF!,67, FALSE)="","-",VLOOKUP($C296,#REF!,67, FALSE))</f>
        <v>#REF!</v>
      </c>
      <c r="L296" s="84" t="s">
        <v>1536</v>
      </c>
      <c r="M296" s="83"/>
      <c r="N296" s="83"/>
      <c r="O296" s="83"/>
      <c r="P296" s="89"/>
      <c r="Q296" s="89"/>
      <c r="R296" s="89" t="s">
        <v>714</v>
      </c>
      <c r="S296" s="89" t="s">
        <v>714</v>
      </c>
      <c r="T296" s="89"/>
      <c r="U296" s="97" t="s">
        <v>1535</v>
      </c>
      <c r="V296" s="22" t="s">
        <v>1562</v>
      </c>
      <c r="W296" s="78" t="s">
        <v>20</v>
      </c>
      <c r="X296" s="78" t="s">
        <v>20</v>
      </c>
      <c r="Y296" s="102">
        <v>44119</v>
      </c>
      <c r="Z296" s="78"/>
      <c r="AA296" s="3"/>
    </row>
    <row r="297" spans="1:27" s="51" customFormat="1" ht="40.200000000000003" x14ac:dyDescent="0.3">
      <c r="A297" s="14" t="s">
        <v>20</v>
      </c>
      <c r="B297" s="45" t="e">
        <f>VLOOKUP($C297,#REF!,6, FALSE)</f>
        <v>#REF!</v>
      </c>
      <c r="C297" s="79" t="s">
        <v>1144</v>
      </c>
      <c r="D297" s="45" t="e">
        <f>VLOOKUP($C297,#REF!,7, FALSE)</f>
        <v>#REF!</v>
      </c>
      <c r="E297" s="44" t="e">
        <f>VLOOKUP($C297,#REF!,9, FALSE)</f>
        <v>#REF!</v>
      </c>
      <c r="F297" s="45" t="e">
        <f>IF(VLOOKUP($C297,#REF!,10, FALSE)="","Unknown",VLOOKUP($C297,#REF!,10, FALSE))</f>
        <v>#REF!</v>
      </c>
      <c r="G297" s="45" t="e">
        <f>IF(VLOOKUP($C297,#REF!,17, FALSE)="","Unknown",VLOOKUP($C297,#REF!,17, FALSE))</f>
        <v>#REF!</v>
      </c>
      <c r="H297" s="44" t="e">
        <f>IF(VLOOKUP($C297,#REF!,31, FALSE)="","",VLOOKUP($C297,#REF!,31, FALSE))</f>
        <v>#REF!</v>
      </c>
      <c r="I297" s="130" t="e">
        <f>IF(VLOOKUP($C297,#REF!,32, FALSE)="",0,VLOOKUP($C297,#REF!,32, FALSE))</f>
        <v>#REF!</v>
      </c>
      <c r="J297" s="45" t="e">
        <f>IF(VLOOKUP($C297,#REF!,65, FALSE)="","Unknown",VLOOKUP($C297,#REF!,65, FALSE))</f>
        <v>#REF!</v>
      </c>
      <c r="K297" s="46" t="e">
        <f>IF(VLOOKUP($C297,#REF!,67, FALSE)="","-",VLOOKUP($C297,#REF!,67, FALSE))</f>
        <v>#REF!</v>
      </c>
      <c r="L297" s="84" t="s">
        <v>1678</v>
      </c>
      <c r="M297" s="83"/>
      <c r="N297" s="83"/>
      <c r="O297" s="83"/>
      <c r="P297" s="89"/>
      <c r="Q297" s="89"/>
      <c r="R297" s="89"/>
      <c r="S297" s="89"/>
      <c r="T297" s="89" t="s">
        <v>908</v>
      </c>
      <c r="U297" s="97" t="s">
        <v>1194</v>
      </c>
      <c r="V297" s="18" t="s">
        <v>524</v>
      </c>
      <c r="W297" s="78" t="s">
        <v>20</v>
      </c>
      <c r="X297" s="78" t="s">
        <v>20</v>
      </c>
      <c r="Y297" s="102">
        <v>43637</v>
      </c>
      <c r="Z297" s="78"/>
      <c r="AA297" s="39" t="s">
        <v>895</v>
      </c>
    </row>
    <row r="298" spans="1:27" s="51" customFormat="1" ht="27.6" x14ac:dyDescent="0.3">
      <c r="A298" s="37" t="s">
        <v>20</v>
      </c>
      <c r="B298" s="45" t="e">
        <f>VLOOKUP($C298,#REF!,6, FALSE)</f>
        <v>#REF!</v>
      </c>
      <c r="C298" s="82" t="s">
        <v>384</v>
      </c>
      <c r="D298" s="45" t="e">
        <f>VLOOKUP($C298,#REF!,7, FALSE)</f>
        <v>#REF!</v>
      </c>
      <c r="E298" s="44" t="e">
        <f>VLOOKUP($C298,#REF!,9, FALSE)</f>
        <v>#REF!</v>
      </c>
      <c r="F298" s="45" t="e">
        <f>IF(VLOOKUP($C298,#REF!,10, FALSE)="","Unknown",VLOOKUP($C298,#REF!,10, FALSE))</f>
        <v>#REF!</v>
      </c>
      <c r="G298" s="45" t="e">
        <f>IF(VLOOKUP($C298,#REF!,17, FALSE)="","Unknown",VLOOKUP($C298,#REF!,17, FALSE))</f>
        <v>#REF!</v>
      </c>
      <c r="H298" s="44" t="e">
        <f>IF(VLOOKUP($C298,#REF!,31, FALSE)="","",VLOOKUP($C298,#REF!,31, FALSE))</f>
        <v>#REF!</v>
      </c>
      <c r="I298" s="130" t="e">
        <f>IF(VLOOKUP($C298,#REF!,32, FALSE)="",0,VLOOKUP($C298,#REF!,32, FALSE))</f>
        <v>#REF!</v>
      </c>
      <c r="J298" s="45" t="e">
        <f>IF(VLOOKUP($C298,#REF!,65, FALSE)="","Unknown",VLOOKUP($C298,#REF!,65, FALSE))</f>
        <v>#REF!</v>
      </c>
      <c r="K298" s="46" t="e">
        <f>IF(VLOOKUP($C298,#REF!,67, FALSE)="","-",VLOOKUP($C298,#REF!,67, FALSE))</f>
        <v>#REF!</v>
      </c>
      <c r="L298" s="86" t="s">
        <v>810</v>
      </c>
      <c r="M298" s="83"/>
      <c r="N298" s="136"/>
      <c r="O298" s="83"/>
      <c r="P298" s="89"/>
      <c r="Q298" s="89"/>
      <c r="R298" s="89"/>
      <c r="S298" s="89" t="s">
        <v>714</v>
      </c>
      <c r="T298" s="89"/>
      <c r="U298" s="95" t="s">
        <v>633</v>
      </c>
      <c r="V298" s="78" t="s">
        <v>523</v>
      </c>
      <c r="W298" s="78" t="s">
        <v>20</v>
      </c>
      <c r="X298" s="78" t="s">
        <v>20</v>
      </c>
      <c r="Y298" s="103">
        <v>42436</v>
      </c>
      <c r="Z298" s="78"/>
      <c r="AA298" s="3"/>
    </row>
    <row r="299" spans="1:27" s="51" customFormat="1" ht="41.4" x14ac:dyDescent="0.3">
      <c r="A299" s="37" t="s">
        <v>20</v>
      </c>
      <c r="B299" s="45" t="e">
        <f>VLOOKUP($C299,#REF!,6, FALSE)</f>
        <v>#REF!</v>
      </c>
      <c r="C299" s="81" t="s">
        <v>25</v>
      </c>
      <c r="D299" s="45" t="e">
        <f>VLOOKUP($C299,#REF!,7, FALSE)</f>
        <v>#REF!</v>
      </c>
      <c r="E299" s="44" t="e">
        <f>VLOOKUP($C299,#REF!,9, FALSE)</f>
        <v>#REF!</v>
      </c>
      <c r="F299" s="45" t="e">
        <f>IF(VLOOKUP($C299,#REF!,10, FALSE)="","Unknown",VLOOKUP($C299,#REF!,10, FALSE))</f>
        <v>#REF!</v>
      </c>
      <c r="G299" s="45" t="e">
        <f>IF(VLOOKUP($C299,#REF!,17, FALSE)="","Unknown",VLOOKUP($C299,#REF!,17, FALSE))</f>
        <v>#REF!</v>
      </c>
      <c r="H299" s="44" t="e">
        <f>IF(VLOOKUP($C299,#REF!,31, FALSE)="","",VLOOKUP($C299,#REF!,31, FALSE))</f>
        <v>#REF!</v>
      </c>
      <c r="I299" s="130" t="e">
        <f>IF(VLOOKUP($C299,#REF!,32, FALSE)="",0,VLOOKUP($C299,#REF!,32, FALSE))</f>
        <v>#REF!</v>
      </c>
      <c r="J299" s="45" t="e">
        <f>IF(VLOOKUP($C299,#REF!,65, FALSE)="","Unknown",VLOOKUP($C299,#REF!,65, FALSE))</f>
        <v>#REF!</v>
      </c>
      <c r="K299" s="46" t="e">
        <f>IF(VLOOKUP($C299,#REF!,67, FALSE)="","-",VLOOKUP($C299,#REF!,67, FALSE))</f>
        <v>#REF!</v>
      </c>
      <c r="L299" s="86" t="s">
        <v>763</v>
      </c>
      <c r="M299" s="83"/>
      <c r="N299" s="136"/>
      <c r="O299" s="83"/>
      <c r="P299" s="89"/>
      <c r="Q299" s="89"/>
      <c r="R299" s="89"/>
      <c r="S299" s="89" t="s">
        <v>714</v>
      </c>
      <c r="T299" s="89"/>
      <c r="U299" s="95" t="s">
        <v>634</v>
      </c>
      <c r="V299" s="22" t="s">
        <v>525</v>
      </c>
      <c r="W299" s="78" t="s">
        <v>20</v>
      </c>
      <c r="X299" s="78" t="s">
        <v>20</v>
      </c>
      <c r="Y299" s="19">
        <v>42437</v>
      </c>
      <c r="Z299" s="78" t="s">
        <v>635</v>
      </c>
      <c r="AA299" s="3"/>
    </row>
    <row r="300" spans="1:27" s="51" customFormat="1" ht="13.8" x14ac:dyDescent="0.3">
      <c r="A300" s="37" t="s">
        <v>21</v>
      </c>
      <c r="B300" s="49" t="e">
        <f>VLOOKUP($C300,#REF!,6, FALSE)</f>
        <v>#REF!</v>
      </c>
      <c r="C300" s="63" t="s">
        <v>1137</v>
      </c>
      <c r="D300" s="49" t="e">
        <f>VLOOKUP($C300,#REF!,7, FALSE)</f>
        <v>#REF!</v>
      </c>
      <c r="E300" s="48" t="e">
        <f>VLOOKUP($C300,#REF!,9, FALSE)</f>
        <v>#REF!</v>
      </c>
      <c r="F300" s="49" t="e">
        <f>IF(VLOOKUP($C300,#REF!,10, FALSE)="","Unknown",VLOOKUP($C300,#REF!,10, FALSE))</f>
        <v>#REF!</v>
      </c>
      <c r="G300" s="49" t="e">
        <f>IF(VLOOKUP($C300,#REF!,17, FALSE)="","Unknown",VLOOKUP($C300,#REF!,17, FALSE))</f>
        <v>#REF!</v>
      </c>
      <c r="H300" s="48" t="e">
        <f>IF(VLOOKUP($C300,#REF!,31, FALSE)="","",VLOOKUP($C300,#REF!,31, FALSE))</f>
        <v>#REF!</v>
      </c>
      <c r="I300" s="132" t="e">
        <f>IF(VLOOKUP($C300,#REF!,32, FALSE)="",0,VLOOKUP($C300,#REF!,32, FALSE))</f>
        <v>#REF!</v>
      </c>
      <c r="J300" s="49" t="e">
        <f>IF(VLOOKUP($C300,#REF!,65, FALSE)="","Unknown",VLOOKUP($C300,#REF!,65, FALSE))</f>
        <v>#REF!</v>
      </c>
      <c r="K300" s="50" t="e">
        <f>IF(VLOOKUP($C300,#REF!,67, FALSE)="","-",VLOOKUP($C300,#REF!,67, FALSE))</f>
        <v>#REF!</v>
      </c>
      <c r="L300" s="84" t="s">
        <v>966</v>
      </c>
      <c r="M300" s="83"/>
      <c r="N300" s="83"/>
      <c r="O300" s="83"/>
      <c r="P300" s="89"/>
      <c r="Q300" s="89"/>
      <c r="R300" s="89"/>
      <c r="S300" s="89"/>
      <c r="T300" s="89"/>
      <c r="U300" s="97"/>
      <c r="V300" s="78"/>
      <c r="W300" s="78"/>
      <c r="X300" s="78"/>
      <c r="Y300" s="102"/>
      <c r="Z300" s="78"/>
      <c r="AA300" s="39"/>
    </row>
    <row r="301" spans="1:27" s="51" customFormat="1" ht="13.8" x14ac:dyDescent="0.3">
      <c r="A301" s="37" t="s">
        <v>21</v>
      </c>
      <c r="B301" s="49" t="e">
        <f>VLOOKUP($C301,#REF!,6, FALSE)</f>
        <v>#REF!</v>
      </c>
      <c r="C301" s="63" t="s">
        <v>1139</v>
      </c>
      <c r="D301" s="49" t="e">
        <f>VLOOKUP($C301,#REF!,7, FALSE)</f>
        <v>#REF!</v>
      </c>
      <c r="E301" s="48" t="e">
        <f>VLOOKUP($C301,#REF!,9, FALSE)</f>
        <v>#REF!</v>
      </c>
      <c r="F301" s="49" t="e">
        <f>IF(VLOOKUP($C301,#REF!,10, FALSE)="","Unknown",VLOOKUP($C301,#REF!,10, FALSE))</f>
        <v>#REF!</v>
      </c>
      <c r="G301" s="49" t="e">
        <f>IF(VLOOKUP($C301,#REF!,17, FALSE)="","Unknown",VLOOKUP($C301,#REF!,17, FALSE))</f>
        <v>#REF!</v>
      </c>
      <c r="H301" s="48" t="e">
        <f>IF(VLOOKUP($C301,#REF!,31, FALSE)="","",VLOOKUP($C301,#REF!,31, FALSE))</f>
        <v>#REF!</v>
      </c>
      <c r="I301" s="132" t="e">
        <f>IF(VLOOKUP($C301,#REF!,32, FALSE)="",0,VLOOKUP($C301,#REF!,32, FALSE))</f>
        <v>#REF!</v>
      </c>
      <c r="J301" s="49" t="e">
        <f>IF(VLOOKUP($C301,#REF!,65, FALSE)="","Unknown",VLOOKUP($C301,#REF!,65, FALSE))</f>
        <v>#REF!</v>
      </c>
      <c r="K301" s="50" t="e">
        <f>IF(VLOOKUP($C301,#REF!,67, FALSE)="","-",VLOOKUP($C301,#REF!,67, FALSE))</f>
        <v>#REF!</v>
      </c>
      <c r="L301" s="84" t="s">
        <v>966</v>
      </c>
      <c r="M301" s="83"/>
      <c r="N301" s="83"/>
      <c r="O301" s="83"/>
      <c r="P301" s="89"/>
      <c r="Q301" s="89"/>
      <c r="R301" s="89"/>
      <c r="S301" s="89"/>
      <c r="T301" s="89"/>
      <c r="U301" s="97"/>
      <c r="V301" s="78"/>
      <c r="W301" s="78"/>
      <c r="X301" s="78"/>
      <c r="Y301" s="102"/>
      <c r="Z301" s="78"/>
      <c r="AA301" s="39"/>
    </row>
    <row r="302" spans="1:27" s="51" customFormat="1" ht="41.4" x14ac:dyDescent="0.3">
      <c r="A302" s="37" t="s">
        <v>20</v>
      </c>
      <c r="B302" s="45" t="e">
        <f>VLOOKUP($C302,#REF!,6, FALSE)</f>
        <v>#REF!</v>
      </c>
      <c r="C302" s="78" t="s">
        <v>117</v>
      </c>
      <c r="D302" s="45" t="e">
        <f>VLOOKUP($C302,#REF!,7, FALSE)</f>
        <v>#REF!</v>
      </c>
      <c r="E302" s="44" t="e">
        <f>VLOOKUP($C302,#REF!,9, FALSE)</f>
        <v>#REF!</v>
      </c>
      <c r="F302" s="45" t="e">
        <f>IF(VLOOKUP($C302,#REF!,10, FALSE)="","Unknown",VLOOKUP($C302,#REF!,10, FALSE))</f>
        <v>#REF!</v>
      </c>
      <c r="G302" s="45" t="e">
        <f>IF(VLOOKUP($C302,#REF!,17, FALSE)="","Unknown",VLOOKUP($C302,#REF!,17, FALSE))</f>
        <v>#REF!</v>
      </c>
      <c r="H302" s="44" t="e">
        <f>IF(VLOOKUP($C302,#REF!,31, FALSE)="","",VLOOKUP($C302,#REF!,31, FALSE))</f>
        <v>#REF!</v>
      </c>
      <c r="I302" s="130" t="e">
        <f>IF(VLOOKUP($C302,#REF!,32, FALSE)="",0,VLOOKUP($C302,#REF!,32, FALSE))</f>
        <v>#REF!</v>
      </c>
      <c r="J302" s="45" t="e">
        <f>IF(VLOOKUP($C302,#REF!,65, FALSE)="","Unknown",VLOOKUP($C302,#REF!,65, FALSE))</f>
        <v>#REF!</v>
      </c>
      <c r="K302" s="46" t="e">
        <f>IF(VLOOKUP($C302,#REF!,67, FALSE)="","-",VLOOKUP($C302,#REF!,67, FALSE))</f>
        <v>#REF!</v>
      </c>
      <c r="L302" s="84" t="s">
        <v>1599</v>
      </c>
      <c r="M302" s="83"/>
      <c r="N302" s="83"/>
      <c r="O302" s="83"/>
      <c r="P302" s="89"/>
      <c r="Q302" s="89"/>
      <c r="R302" s="89" t="s">
        <v>714</v>
      </c>
      <c r="S302" s="89"/>
      <c r="T302" s="89" t="s">
        <v>714</v>
      </c>
      <c r="U302" s="95" t="s">
        <v>975</v>
      </c>
      <c r="V302" s="22" t="s">
        <v>1561</v>
      </c>
      <c r="W302" s="78" t="s">
        <v>20</v>
      </c>
      <c r="X302" s="78" t="s">
        <v>20</v>
      </c>
      <c r="Y302" s="102">
        <v>43126</v>
      </c>
      <c r="Z302" s="78"/>
      <c r="AA302" s="3"/>
    </row>
    <row r="303" spans="1:27" s="51" customFormat="1" ht="13.8" x14ac:dyDescent="0.3">
      <c r="A303" s="14" t="s">
        <v>21</v>
      </c>
      <c r="B303" s="45" t="e">
        <f>VLOOKUP($C303,#REF!,6, FALSE)</f>
        <v>#REF!</v>
      </c>
      <c r="C303" s="79" t="s">
        <v>1128</v>
      </c>
      <c r="D303" s="45" t="e">
        <f>VLOOKUP($C303,#REF!,7, FALSE)</f>
        <v>#REF!</v>
      </c>
      <c r="E303" s="44" t="e">
        <f>VLOOKUP($C303,#REF!,9, FALSE)</f>
        <v>#REF!</v>
      </c>
      <c r="F303" s="45" t="e">
        <f>IF(VLOOKUP($C303,#REF!,10, FALSE)="","Unknown",VLOOKUP($C303,#REF!,10, FALSE))</f>
        <v>#REF!</v>
      </c>
      <c r="G303" s="45" t="e">
        <f>IF(VLOOKUP($C303,#REF!,17, FALSE)="","Unknown",VLOOKUP($C303,#REF!,17, FALSE))</f>
        <v>#REF!</v>
      </c>
      <c r="H303" s="44" t="e">
        <f>IF(VLOOKUP($C303,#REF!,31, FALSE)="","",VLOOKUP($C303,#REF!,31, FALSE))</f>
        <v>#REF!</v>
      </c>
      <c r="I303" s="130" t="e">
        <f>IF(VLOOKUP($C303,#REF!,32, FALSE)="",0,VLOOKUP($C303,#REF!,32, FALSE))</f>
        <v>#REF!</v>
      </c>
      <c r="J303" s="45" t="e">
        <f>IF(VLOOKUP($C303,#REF!,65, FALSE)="","Unknown",VLOOKUP($C303,#REF!,65, FALSE))</f>
        <v>#REF!</v>
      </c>
      <c r="K303" s="46" t="e">
        <f>IF(VLOOKUP($C303,#REF!,67, FALSE)="","-",VLOOKUP($C303,#REF!,67, FALSE))</f>
        <v>#REF!</v>
      </c>
      <c r="L303" s="120" t="s">
        <v>966</v>
      </c>
      <c r="M303" s="83"/>
      <c r="N303" s="83"/>
      <c r="O303" s="83"/>
      <c r="P303" s="89"/>
      <c r="Q303" s="89"/>
      <c r="R303" s="89"/>
      <c r="S303" s="89"/>
      <c r="T303" s="89"/>
      <c r="U303" s="78"/>
      <c r="V303" s="78"/>
      <c r="W303" s="78" t="s">
        <v>21</v>
      </c>
      <c r="X303" s="78" t="s">
        <v>21</v>
      </c>
      <c r="Y303" s="102">
        <v>43738</v>
      </c>
      <c r="Z303" s="78" t="s">
        <v>1322</v>
      </c>
      <c r="AA303" s="39"/>
    </row>
    <row r="304" spans="1:27" s="39" customFormat="1" ht="13.8" x14ac:dyDescent="0.3">
      <c r="A304" s="14" t="s">
        <v>21</v>
      </c>
      <c r="B304" s="49" t="e">
        <f>VLOOKUP($C304,#REF!,6, FALSE)</f>
        <v>#REF!</v>
      </c>
      <c r="C304" s="143" t="s">
        <v>1421</v>
      </c>
      <c r="D304" s="49" t="e">
        <f>VLOOKUP($C304,#REF!,7, FALSE)</f>
        <v>#REF!</v>
      </c>
      <c r="E304" s="48" t="e">
        <f>VLOOKUP($C304,#REF!,9, FALSE)</f>
        <v>#REF!</v>
      </c>
      <c r="F304" s="49" t="e">
        <f>IF(VLOOKUP($C304,#REF!,10, FALSE)="","Unknown",VLOOKUP($C304,#REF!,10, FALSE))</f>
        <v>#REF!</v>
      </c>
      <c r="G304" s="49" t="e">
        <f>IF(VLOOKUP($C304,#REF!,17, FALSE)="","Unknown",VLOOKUP($C304,#REF!,17, FALSE))</f>
        <v>#REF!</v>
      </c>
      <c r="H304" s="48" t="e">
        <f>IF(VLOOKUP($C304,#REF!,31, FALSE)="","",VLOOKUP($C304,#REF!,31, FALSE))</f>
        <v>#REF!</v>
      </c>
      <c r="I304" s="132" t="e">
        <f>IF(VLOOKUP($C304,#REF!,32, FALSE)="",0,VLOOKUP($C304,#REF!,32, FALSE))</f>
        <v>#REF!</v>
      </c>
      <c r="J304" s="49" t="e">
        <f>IF(VLOOKUP($C304,#REF!,65, FALSE)="","Unknown",VLOOKUP($C304,#REF!,65, FALSE))</f>
        <v>#REF!</v>
      </c>
      <c r="K304" s="50" t="e">
        <f>IF(VLOOKUP($C304,#REF!,67, FALSE)="","-",VLOOKUP($C304,#REF!,67, FALSE))</f>
        <v>#REF!</v>
      </c>
      <c r="L304" s="53" t="s">
        <v>966</v>
      </c>
      <c r="M304" s="14"/>
      <c r="N304" s="136"/>
      <c r="O304" s="14"/>
      <c r="P304" s="14"/>
      <c r="Q304" s="14"/>
      <c r="R304" s="14"/>
      <c r="S304" s="14"/>
      <c r="T304" s="16"/>
      <c r="U304" s="35"/>
      <c r="V304" s="22"/>
      <c r="W304" s="20"/>
      <c r="X304" s="20"/>
      <c r="Y304" s="23"/>
      <c r="Z304" s="20"/>
    </row>
    <row r="305" spans="1:27" s="39" customFormat="1" ht="110.4" x14ac:dyDescent="0.3">
      <c r="A305" s="37" t="s">
        <v>20</v>
      </c>
      <c r="B305" s="45" t="e">
        <f>VLOOKUP($C305,#REF!,6, FALSE)</f>
        <v>#REF!</v>
      </c>
      <c r="C305" s="147" t="s">
        <v>285</v>
      </c>
      <c r="D305" s="45" t="e">
        <f>VLOOKUP($C305,#REF!,7, FALSE)</f>
        <v>#REF!</v>
      </c>
      <c r="E305" s="44" t="e">
        <f>VLOOKUP($C305,#REF!,9, FALSE)</f>
        <v>#REF!</v>
      </c>
      <c r="F305" s="45" t="e">
        <f>IF(VLOOKUP($C305,#REF!,10, FALSE)="","Unknown",VLOOKUP($C305,#REF!,10, FALSE))</f>
        <v>#REF!</v>
      </c>
      <c r="G305" s="45" t="e">
        <f>IF(VLOOKUP($C305,#REF!,17, FALSE)="","Unknown",VLOOKUP($C305,#REF!,17, FALSE))</f>
        <v>#REF!</v>
      </c>
      <c r="H305" s="44" t="e">
        <f>IF(VLOOKUP($C305,#REF!,31, FALSE)="","",VLOOKUP($C305,#REF!,31, FALSE))</f>
        <v>#REF!</v>
      </c>
      <c r="I305" s="130" t="e">
        <f>IF(VLOOKUP($C305,#REF!,32, FALSE)="",0,VLOOKUP($C305,#REF!,32, FALSE))</f>
        <v>#REF!</v>
      </c>
      <c r="J305" s="45" t="e">
        <f>IF(VLOOKUP($C305,#REF!,65, FALSE)="","Unknown",VLOOKUP($C305,#REF!,65, FALSE))</f>
        <v>#REF!</v>
      </c>
      <c r="K305" s="46" t="e">
        <f>IF(VLOOKUP($C305,#REF!,67, FALSE)="","-",VLOOKUP($C305,#REF!,67, FALSE))</f>
        <v>#REF!</v>
      </c>
      <c r="L305" s="13" t="s">
        <v>1679</v>
      </c>
      <c r="M305" s="14"/>
      <c r="N305" s="136"/>
      <c r="O305" s="14"/>
      <c r="P305" s="14"/>
      <c r="Q305" s="14"/>
      <c r="R305" s="14"/>
      <c r="S305" s="14" t="s">
        <v>714</v>
      </c>
      <c r="T305" s="16" t="s">
        <v>714</v>
      </c>
      <c r="U305" s="17" t="s">
        <v>585</v>
      </c>
      <c r="V305" s="18" t="s">
        <v>524</v>
      </c>
      <c r="W305" s="100" t="s">
        <v>20</v>
      </c>
      <c r="X305" s="100" t="s">
        <v>20</v>
      </c>
      <c r="Y305" s="19">
        <v>43126</v>
      </c>
      <c r="Z305" s="15"/>
      <c r="AA305" s="3"/>
    </row>
    <row r="306" spans="1:27" s="39" customFormat="1" ht="69" x14ac:dyDescent="0.3">
      <c r="A306" s="37" t="s">
        <v>20</v>
      </c>
      <c r="B306" s="45" t="e">
        <f>VLOOKUP($C306,#REF!,6, FALSE)</f>
        <v>#REF!</v>
      </c>
      <c r="C306" s="147" t="s">
        <v>53</v>
      </c>
      <c r="D306" s="45" t="e">
        <f>VLOOKUP($C306,#REF!,7, FALSE)</f>
        <v>#REF!</v>
      </c>
      <c r="E306" s="44" t="e">
        <f>VLOOKUP($C306,#REF!,9, FALSE)</f>
        <v>#REF!</v>
      </c>
      <c r="F306" s="45" t="e">
        <f>IF(VLOOKUP($C306,#REF!,10, FALSE)="","Unknown",VLOOKUP($C306,#REF!,10, FALSE))</f>
        <v>#REF!</v>
      </c>
      <c r="G306" s="45" t="e">
        <f>IF(VLOOKUP($C306,#REF!,17, FALSE)="","Unknown",VLOOKUP($C306,#REF!,17, FALSE))</f>
        <v>#REF!</v>
      </c>
      <c r="H306" s="44" t="e">
        <f>IF(VLOOKUP($C306,#REF!,31, FALSE)="","",VLOOKUP($C306,#REF!,31, FALSE))</f>
        <v>#REF!</v>
      </c>
      <c r="I306" s="130" t="e">
        <f>IF(VLOOKUP($C306,#REF!,32, FALSE)="",0,VLOOKUP($C306,#REF!,32, FALSE))</f>
        <v>#REF!</v>
      </c>
      <c r="J306" s="45" t="e">
        <f>IF(VLOOKUP($C306,#REF!,65, FALSE)="","Unknown",VLOOKUP($C306,#REF!,65, FALSE))</f>
        <v>#REF!</v>
      </c>
      <c r="K306" s="46" t="e">
        <f>IF(VLOOKUP($C306,#REF!,67, FALSE)="","-",VLOOKUP($C306,#REF!,67, FALSE))</f>
        <v>#REF!</v>
      </c>
      <c r="L306" s="13" t="s">
        <v>769</v>
      </c>
      <c r="M306" s="14"/>
      <c r="N306" s="136"/>
      <c r="O306" s="14"/>
      <c r="P306" s="14"/>
      <c r="Q306" s="14"/>
      <c r="R306" s="14"/>
      <c r="S306" s="14" t="s">
        <v>714</v>
      </c>
      <c r="T306" s="16" t="s">
        <v>714</v>
      </c>
      <c r="U306" s="17" t="s">
        <v>770</v>
      </c>
      <c r="V306" s="18" t="s">
        <v>524</v>
      </c>
      <c r="W306" s="15" t="s">
        <v>20</v>
      </c>
      <c r="X306" s="15" t="s">
        <v>20</v>
      </c>
      <c r="Y306" s="19">
        <v>42423</v>
      </c>
      <c r="Z306" s="15"/>
      <c r="AA306" s="3"/>
    </row>
    <row r="307" spans="1:27" s="39" customFormat="1" ht="69" x14ac:dyDescent="0.3">
      <c r="A307" s="37" t="s">
        <v>20</v>
      </c>
      <c r="B307" s="45" t="e">
        <f>VLOOKUP($C307,#REF!,6, FALSE)</f>
        <v>#REF!</v>
      </c>
      <c r="C307" s="146" t="s">
        <v>886</v>
      </c>
      <c r="D307" s="45" t="e">
        <f>VLOOKUP($C307,#REF!,7, FALSE)</f>
        <v>#REF!</v>
      </c>
      <c r="E307" s="44" t="e">
        <f>VLOOKUP($C307,#REF!,9, FALSE)</f>
        <v>#REF!</v>
      </c>
      <c r="F307" s="45" t="e">
        <f>IF(VLOOKUP($C307,#REF!,10, FALSE)="","Unknown",VLOOKUP($C307,#REF!,10, FALSE))</f>
        <v>#REF!</v>
      </c>
      <c r="G307" s="45" t="e">
        <f>IF(VLOOKUP($C307,#REF!,17, FALSE)="","Unknown",VLOOKUP($C307,#REF!,17, FALSE))</f>
        <v>#REF!</v>
      </c>
      <c r="H307" s="44" t="e">
        <f>IF(VLOOKUP($C307,#REF!,31, FALSE)="","",VLOOKUP($C307,#REF!,31, FALSE))</f>
        <v>#REF!</v>
      </c>
      <c r="I307" s="130" t="e">
        <f>IF(VLOOKUP($C307,#REF!,32, FALSE)="",0,VLOOKUP($C307,#REF!,32, FALSE))</f>
        <v>#REF!</v>
      </c>
      <c r="J307" s="45" t="e">
        <f>IF(VLOOKUP($C307,#REF!,65, FALSE)="","Unknown",VLOOKUP($C307,#REF!,65, FALSE))</f>
        <v>#REF!</v>
      </c>
      <c r="K307" s="46" t="e">
        <f>IF(VLOOKUP($C307,#REF!,67, FALSE)="","-",VLOOKUP($C307,#REF!,67, FALSE))</f>
        <v>#REF!</v>
      </c>
      <c r="L307" s="53" t="s">
        <v>859</v>
      </c>
      <c r="M307" s="14"/>
      <c r="N307" s="136"/>
      <c r="O307" s="14"/>
      <c r="P307" s="14"/>
      <c r="Q307" s="14"/>
      <c r="R307" s="14" t="s">
        <v>714</v>
      </c>
      <c r="S307" s="14" t="s">
        <v>714</v>
      </c>
      <c r="T307" s="16" t="s">
        <v>714</v>
      </c>
      <c r="U307" s="24" t="s">
        <v>860</v>
      </c>
      <c r="V307" s="22" t="s">
        <v>861</v>
      </c>
      <c r="W307" s="20" t="s">
        <v>20</v>
      </c>
      <c r="X307" s="20" t="s">
        <v>20</v>
      </c>
      <c r="Y307" s="23">
        <v>42523</v>
      </c>
      <c r="Z307" s="20"/>
      <c r="AA307" s="3"/>
    </row>
    <row r="308" spans="1:27" s="39" customFormat="1" ht="36" x14ac:dyDescent="0.3">
      <c r="A308" s="37" t="s">
        <v>20</v>
      </c>
      <c r="B308" s="45" t="e">
        <f>VLOOKUP($C308,#REF!,6, FALSE)</f>
        <v>#REF!</v>
      </c>
      <c r="C308" s="147" t="s">
        <v>704</v>
      </c>
      <c r="D308" s="45" t="e">
        <f>VLOOKUP($C308,#REF!,7, FALSE)</f>
        <v>#REF!</v>
      </c>
      <c r="E308" s="44" t="e">
        <f>VLOOKUP($C308,#REF!,9, FALSE)</f>
        <v>#REF!</v>
      </c>
      <c r="F308" s="45" t="e">
        <f>IF(VLOOKUP($C308,#REF!,10, FALSE)="","Unknown",VLOOKUP($C308,#REF!,10, FALSE))</f>
        <v>#REF!</v>
      </c>
      <c r="G308" s="45" t="e">
        <f>IF(VLOOKUP($C308,#REF!,17, FALSE)="","Unknown",VLOOKUP($C308,#REF!,17, FALSE))</f>
        <v>#REF!</v>
      </c>
      <c r="H308" s="44" t="e">
        <f>IF(VLOOKUP($C308,#REF!,31, FALSE)="","",VLOOKUP($C308,#REF!,31, FALSE))</f>
        <v>#REF!</v>
      </c>
      <c r="I308" s="130" t="e">
        <f>IF(VLOOKUP($C308,#REF!,32, FALSE)="",0,VLOOKUP($C308,#REF!,32, FALSE))</f>
        <v>#REF!</v>
      </c>
      <c r="J308" s="45" t="e">
        <f>IF(VLOOKUP($C308,#REF!,65, FALSE)="","Unknown",VLOOKUP($C308,#REF!,65, FALSE))</f>
        <v>#REF!</v>
      </c>
      <c r="K308" s="46" t="e">
        <f>IF(VLOOKUP($C308,#REF!,67, FALSE)="","-",VLOOKUP($C308,#REF!,67, FALSE))</f>
        <v>#REF!</v>
      </c>
      <c r="L308" s="13" t="s">
        <v>730</v>
      </c>
      <c r="M308" s="14" t="s">
        <v>714</v>
      </c>
      <c r="N308" s="136"/>
      <c r="O308" s="14"/>
      <c r="P308" s="14"/>
      <c r="Q308" s="14"/>
      <c r="R308" s="14"/>
      <c r="S308" s="14"/>
      <c r="T308" s="16"/>
      <c r="U308" s="17" t="s">
        <v>731</v>
      </c>
      <c r="V308" s="18" t="s">
        <v>567</v>
      </c>
      <c r="W308" s="15" t="s">
        <v>20</v>
      </c>
      <c r="X308" s="15" t="s">
        <v>20</v>
      </c>
      <c r="Y308" s="19">
        <v>42423</v>
      </c>
      <c r="Z308" s="15"/>
      <c r="AA308" s="3"/>
    </row>
    <row r="309" spans="1:27" s="39" customFormat="1" ht="27.6" x14ac:dyDescent="0.3">
      <c r="A309" s="14" t="s">
        <v>20</v>
      </c>
      <c r="B309" s="45" t="e">
        <f>VLOOKUP($C309,#REF!,6, FALSE)</f>
        <v>#REF!</v>
      </c>
      <c r="C309" s="20" t="s">
        <v>1123</v>
      </c>
      <c r="D309" s="45" t="e">
        <f>VLOOKUP($C309,#REF!,7, FALSE)</f>
        <v>#REF!</v>
      </c>
      <c r="E309" s="44" t="e">
        <f>VLOOKUP($C309,#REF!,9, FALSE)</f>
        <v>#REF!</v>
      </c>
      <c r="F309" s="45" t="e">
        <f>IF(VLOOKUP($C309,#REF!,10, FALSE)="","Unknown",VLOOKUP($C309,#REF!,10, FALSE))</f>
        <v>#REF!</v>
      </c>
      <c r="G309" s="45" t="e">
        <f>IF(VLOOKUP($C309,#REF!,17, FALSE)="","Unknown",VLOOKUP($C309,#REF!,17, FALSE))</f>
        <v>#REF!</v>
      </c>
      <c r="H309" s="44" t="e">
        <f>IF(VLOOKUP($C309,#REF!,31, FALSE)="","",VLOOKUP($C309,#REF!,31, FALSE))</f>
        <v>#REF!</v>
      </c>
      <c r="I309" s="130" t="e">
        <f>IF(VLOOKUP($C309,#REF!,32, FALSE)="",0,VLOOKUP($C309,#REF!,32, FALSE))</f>
        <v>#REF!</v>
      </c>
      <c r="J309" s="45" t="e">
        <f>IF(VLOOKUP($C309,#REF!,65, FALSE)="","Unknown",VLOOKUP($C309,#REF!,65, FALSE))</f>
        <v>#REF!</v>
      </c>
      <c r="K309" s="46" t="e">
        <f>IF(VLOOKUP($C309,#REF!,67, FALSE)="","-",VLOOKUP($C309,#REF!,67, FALSE))</f>
        <v>#REF!</v>
      </c>
      <c r="L309" s="53" t="s">
        <v>1662</v>
      </c>
      <c r="M309" s="14" t="s">
        <v>908</v>
      </c>
      <c r="N309" s="136"/>
      <c r="O309" s="14"/>
      <c r="P309" s="14"/>
      <c r="Q309" s="14"/>
      <c r="R309" s="14"/>
      <c r="S309" s="14"/>
      <c r="T309" s="16"/>
      <c r="U309" s="94" t="s">
        <v>1179</v>
      </c>
      <c r="V309" s="22" t="s">
        <v>523</v>
      </c>
      <c r="W309" s="20" t="s">
        <v>20</v>
      </c>
      <c r="X309" s="20" t="s">
        <v>20</v>
      </c>
      <c r="Y309" s="23">
        <v>43635</v>
      </c>
      <c r="Z309" s="20"/>
      <c r="AA309" s="39" t="s">
        <v>895</v>
      </c>
    </row>
    <row r="310" spans="1:27" s="39" customFormat="1" ht="41.4" x14ac:dyDescent="0.3">
      <c r="A310" s="37" t="s">
        <v>1440</v>
      </c>
      <c r="B310" s="45" t="e">
        <f>VLOOKUP($C310,#REF!,6, FALSE)</f>
        <v>#REF!</v>
      </c>
      <c r="C310" s="147" t="s">
        <v>121</v>
      </c>
      <c r="D310" s="45" t="e">
        <f>VLOOKUP($C310,#REF!,7, FALSE)</f>
        <v>#REF!</v>
      </c>
      <c r="E310" s="44" t="e">
        <f>VLOOKUP($C310,#REF!,9, FALSE)</f>
        <v>#REF!</v>
      </c>
      <c r="F310" s="45" t="e">
        <f>IF(VLOOKUP($C310,#REF!,10, FALSE)="","Unknown",VLOOKUP($C310,#REF!,10, FALSE))</f>
        <v>#REF!</v>
      </c>
      <c r="G310" s="45" t="e">
        <f>IF(VLOOKUP($C310,#REF!,17, FALSE)="","Unknown",VLOOKUP($C310,#REF!,17, FALSE))</f>
        <v>#REF!</v>
      </c>
      <c r="H310" s="44" t="e">
        <f>IF(VLOOKUP($C310,#REF!,31, FALSE)="","",VLOOKUP($C310,#REF!,31, FALSE))</f>
        <v>#REF!</v>
      </c>
      <c r="I310" s="130" t="e">
        <f>IF(VLOOKUP($C310,#REF!,32, FALSE)="",0,VLOOKUP($C310,#REF!,32, FALSE))</f>
        <v>#REF!</v>
      </c>
      <c r="J310" s="45" t="e">
        <f>IF(VLOOKUP($C310,#REF!,65, FALSE)="","Unknown",VLOOKUP($C310,#REF!,65, FALSE))</f>
        <v>#REF!</v>
      </c>
      <c r="K310" s="46" t="e">
        <f>IF(VLOOKUP($C310,#REF!,67, FALSE)="","-",VLOOKUP($C310,#REF!,67, FALSE))</f>
        <v>#REF!</v>
      </c>
      <c r="L310" s="53" t="s">
        <v>1680</v>
      </c>
      <c r="M310" s="14"/>
      <c r="N310" s="136"/>
      <c r="O310" s="14"/>
      <c r="P310" s="14"/>
      <c r="Q310" s="14"/>
      <c r="R310" s="14"/>
      <c r="S310" s="14"/>
      <c r="T310" s="16" t="s">
        <v>714</v>
      </c>
      <c r="U310" s="35" t="s">
        <v>1519</v>
      </c>
      <c r="V310" s="22" t="s">
        <v>1561</v>
      </c>
      <c r="W310" s="20" t="s">
        <v>20</v>
      </c>
      <c r="X310" s="20" t="s">
        <v>20</v>
      </c>
      <c r="Y310" s="23">
        <v>44118</v>
      </c>
      <c r="Z310" s="20"/>
      <c r="AA310" s="3"/>
    </row>
    <row r="311" spans="1:27" s="39" customFormat="1" ht="24.6" x14ac:dyDescent="0.3">
      <c r="A311" s="38" t="s">
        <v>20</v>
      </c>
      <c r="B311" s="45" t="e">
        <f>VLOOKUP($C311,#REF!,6, FALSE)</f>
        <v>#REF!</v>
      </c>
      <c r="C311" s="20" t="s">
        <v>332</v>
      </c>
      <c r="D311" s="45" t="e">
        <f>VLOOKUP($C311,#REF!,7, FALSE)</f>
        <v>#REF!</v>
      </c>
      <c r="E311" s="44" t="e">
        <f>VLOOKUP($C311,#REF!,9, FALSE)</f>
        <v>#REF!</v>
      </c>
      <c r="F311" s="45" t="e">
        <f>IF(VLOOKUP($C311,#REF!,10, FALSE)="","Unknown",VLOOKUP($C311,#REF!,10, FALSE))</f>
        <v>#REF!</v>
      </c>
      <c r="G311" s="45" t="e">
        <f>IF(VLOOKUP($C311,#REF!,17, FALSE)="","Unknown",VLOOKUP($C311,#REF!,17, FALSE))</f>
        <v>#REF!</v>
      </c>
      <c r="H311" s="44" t="e">
        <f>IF(VLOOKUP($C311,#REF!,31, FALSE)="","",VLOOKUP($C311,#REF!,31, FALSE))</f>
        <v>#REF!</v>
      </c>
      <c r="I311" s="130" t="e">
        <f>IF(VLOOKUP($C311,#REF!,32, FALSE)="",0,VLOOKUP($C311,#REF!,32, FALSE))</f>
        <v>#REF!</v>
      </c>
      <c r="J311" s="45" t="e">
        <f>IF(VLOOKUP($C311,#REF!,65, FALSE)="","Unknown",VLOOKUP($C311,#REF!,65, FALSE))</f>
        <v>#REF!</v>
      </c>
      <c r="K311" s="46" t="e">
        <f>IF(VLOOKUP($C311,#REF!,67, FALSE)="","-",VLOOKUP($C311,#REF!,67, FALSE))</f>
        <v>#REF!</v>
      </c>
      <c r="L311" s="53" t="s">
        <v>827</v>
      </c>
      <c r="M311" s="14"/>
      <c r="N311" s="136"/>
      <c r="O311" s="14"/>
      <c r="P311" s="14"/>
      <c r="Q311" s="14"/>
      <c r="R311" s="14"/>
      <c r="S311" s="14"/>
      <c r="T311" s="16" t="s">
        <v>714</v>
      </c>
      <c r="U311" s="24" t="s">
        <v>674</v>
      </c>
      <c r="V311" s="22" t="s">
        <v>579</v>
      </c>
      <c r="W311" s="20" t="s">
        <v>20</v>
      </c>
      <c r="X311" s="20" t="s">
        <v>20</v>
      </c>
      <c r="Y311" s="23">
        <v>42460</v>
      </c>
      <c r="Z311" s="20"/>
      <c r="AA311" s="3"/>
    </row>
    <row r="312" spans="1:27" s="39" customFormat="1" ht="48" x14ac:dyDescent="0.3">
      <c r="A312" s="37" t="s">
        <v>20</v>
      </c>
      <c r="B312" s="45" t="e">
        <f>VLOOKUP($C312,#REF!,6, FALSE)</f>
        <v>#REF!</v>
      </c>
      <c r="C312" s="13" t="s">
        <v>322</v>
      </c>
      <c r="D312" s="45" t="e">
        <f>VLOOKUP($C312,#REF!,7, FALSE)</f>
        <v>#REF!</v>
      </c>
      <c r="E312" s="44" t="e">
        <f>VLOOKUP($C312,#REF!,9, FALSE)</f>
        <v>#REF!</v>
      </c>
      <c r="F312" s="45" t="e">
        <f>IF(VLOOKUP($C312,#REF!,10, FALSE)="","Unknown",VLOOKUP($C312,#REF!,10, FALSE))</f>
        <v>#REF!</v>
      </c>
      <c r="G312" s="45" t="e">
        <f>IF(VLOOKUP($C312,#REF!,17, FALSE)="","Unknown",VLOOKUP($C312,#REF!,17, FALSE))</f>
        <v>#REF!</v>
      </c>
      <c r="H312" s="44" t="e">
        <f>IF(VLOOKUP($C312,#REF!,31, FALSE)="","",VLOOKUP($C312,#REF!,31, FALSE))</f>
        <v>#REF!</v>
      </c>
      <c r="I312" s="130" t="e">
        <f>IF(VLOOKUP($C312,#REF!,32, FALSE)="",0,VLOOKUP($C312,#REF!,32, FALSE))</f>
        <v>#REF!</v>
      </c>
      <c r="J312" s="45" t="e">
        <f>IF(VLOOKUP($C312,#REF!,65, FALSE)="","Unknown",VLOOKUP($C312,#REF!,65, FALSE))</f>
        <v>#REF!</v>
      </c>
      <c r="K312" s="46" t="e">
        <f>IF(VLOOKUP($C312,#REF!,67, FALSE)="","-",VLOOKUP($C312,#REF!,67, FALSE))</f>
        <v>#REF!</v>
      </c>
      <c r="L312" s="13" t="s">
        <v>837</v>
      </c>
      <c r="M312" s="14" t="s">
        <v>714</v>
      </c>
      <c r="N312" s="136"/>
      <c r="O312" s="14"/>
      <c r="P312" s="14"/>
      <c r="Q312" s="14"/>
      <c r="R312" s="14"/>
      <c r="S312" s="14"/>
      <c r="T312" s="16"/>
      <c r="U312" s="17" t="s">
        <v>573</v>
      </c>
      <c r="V312" s="18" t="s">
        <v>523</v>
      </c>
      <c r="W312" s="15" t="s">
        <v>20</v>
      </c>
      <c r="X312" s="15" t="s">
        <v>20</v>
      </c>
      <c r="Y312" s="19">
        <v>42423</v>
      </c>
      <c r="Z312" s="15"/>
      <c r="AA312" s="3"/>
    </row>
    <row r="313" spans="1:27" s="39" customFormat="1" ht="55.2" x14ac:dyDescent="0.3">
      <c r="A313" s="14" t="s">
        <v>20</v>
      </c>
      <c r="B313" s="45" t="e">
        <f>VLOOKUP($C313,#REF!,6, FALSE)</f>
        <v>#REF!</v>
      </c>
      <c r="C313" s="20" t="s">
        <v>319</v>
      </c>
      <c r="D313" s="45" t="e">
        <f>VLOOKUP($C313,#REF!,7, FALSE)</f>
        <v>#REF!</v>
      </c>
      <c r="E313" s="44" t="e">
        <f>VLOOKUP($C313,#REF!,9, FALSE)</f>
        <v>#REF!</v>
      </c>
      <c r="F313" s="45" t="e">
        <f>IF(VLOOKUP($C313,#REF!,10, FALSE)="","Unknown",VLOOKUP($C313,#REF!,10, FALSE))</f>
        <v>#REF!</v>
      </c>
      <c r="G313" s="45" t="e">
        <f>IF(VLOOKUP($C313,#REF!,17, FALSE)="","Unknown",VLOOKUP($C313,#REF!,17, FALSE))</f>
        <v>#REF!</v>
      </c>
      <c r="H313" s="44" t="e">
        <f>IF(VLOOKUP($C313,#REF!,31, FALSE)="","",VLOOKUP($C313,#REF!,31, FALSE))</f>
        <v>#REF!</v>
      </c>
      <c r="I313" s="130" t="e">
        <f>IF(VLOOKUP($C313,#REF!,32, FALSE)="",0,VLOOKUP($C313,#REF!,32, FALSE))</f>
        <v>#REF!</v>
      </c>
      <c r="J313" s="45" t="e">
        <f>IF(VLOOKUP($C313,#REF!,65, FALSE)="","Unknown",VLOOKUP($C313,#REF!,65, FALSE))</f>
        <v>#REF!</v>
      </c>
      <c r="K313" s="46" t="e">
        <f>IF(VLOOKUP($C313,#REF!,67, FALSE)="","-",VLOOKUP($C313,#REF!,67, FALSE))</f>
        <v>#REF!</v>
      </c>
      <c r="L313" s="53" t="s">
        <v>1644</v>
      </c>
      <c r="M313" s="14" t="s">
        <v>908</v>
      </c>
      <c r="N313" s="136" t="s">
        <v>714</v>
      </c>
      <c r="O313" s="14"/>
      <c r="P313" s="14"/>
      <c r="Q313" s="14" t="s">
        <v>908</v>
      </c>
      <c r="R313" s="14"/>
      <c r="S313" s="14"/>
      <c r="T313" s="16"/>
      <c r="U313" s="20" t="s">
        <v>1032</v>
      </c>
      <c r="V313" s="22" t="s">
        <v>523</v>
      </c>
      <c r="W313" s="20" t="s">
        <v>20</v>
      </c>
      <c r="X313" s="20" t="s">
        <v>20</v>
      </c>
      <c r="Y313" s="23">
        <v>43008</v>
      </c>
      <c r="Z313" s="20"/>
    </row>
    <row r="314" spans="1:27" s="39" customFormat="1" ht="41.4" x14ac:dyDescent="0.3">
      <c r="A314" s="122" t="s">
        <v>1440</v>
      </c>
      <c r="B314" s="49" t="e">
        <f>VLOOKUP($C314,#REF!,6, FALSE)</f>
        <v>#REF!</v>
      </c>
      <c r="C314" s="145" t="s">
        <v>1242</v>
      </c>
      <c r="D314" s="49" t="e">
        <f>VLOOKUP($C314,#REF!,7, FALSE)</f>
        <v>#REF!</v>
      </c>
      <c r="E314" s="48" t="e">
        <f>VLOOKUP($C314,#REF!,9, FALSE)</f>
        <v>#REF!</v>
      </c>
      <c r="F314" s="49" t="e">
        <f>IF(VLOOKUP($C314,#REF!,10, FALSE)="","Unknown",VLOOKUP($C314,#REF!,10, FALSE))</f>
        <v>#REF!</v>
      </c>
      <c r="G314" s="49" t="e">
        <f>IF(VLOOKUP($C314,#REF!,17, FALSE)="","Unknown",VLOOKUP($C314,#REF!,17, FALSE))</f>
        <v>#REF!</v>
      </c>
      <c r="H314" s="48" t="e">
        <f>IF(VLOOKUP($C314,#REF!,31, FALSE)="","",VLOOKUP($C314,#REF!,31, FALSE))</f>
        <v>#REF!</v>
      </c>
      <c r="I314" s="132" t="e">
        <f>IF(VLOOKUP($C314,#REF!,32, FALSE)="",0,VLOOKUP($C314,#REF!,32, FALSE))</f>
        <v>#REF!</v>
      </c>
      <c r="J314" s="49" t="e">
        <f>IF(VLOOKUP($C314,#REF!,65, FALSE)="","Unknown",VLOOKUP($C314,#REF!,65, FALSE))</f>
        <v>#REF!</v>
      </c>
      <c r="K314" s="50" t="e">
        <f>IF(VLOOKUP($C314,#REF!,67, FALSE)="","-",VLOOKUP($C314,#REF!,67, FALSE))</f>
        <v>#REF!</v>
      </c>
      <c r="L314" s="53" t="s">
        <v>1645</v>
      </c>
      <c r="M314" s="14"/>
      <c r="N314" s="136" t="s">
        <v>714</v>
      </c>
      <c r="O314" s="14"/>
      <c r="P314" s="14" t="s">
        <v>714</v>
      </c>
      <c r="Q314" s="14"/>
      <c r="R314" s="14"/>
      <c r="S314" s="14"/>
      <c r="T314" s="16"/>
      <c r="U314" s="35" t="s">
        <v>1476</v>
      </c>
      <c r="V314" s="22" t="s">
        <v>523</v>
      </c>
      <c r="W314" s="20" t="s">
        <v>20</v>
      </c>
      <c r="X314" s="20" t="s">
        <v>20</v>
      </c>
      <c r="Y314" s="23">
        <v>44116</v>
      </c>
      <c r="Z314" s="20"/>
    </row>
    <row r="315" spans="1:27" s="39" customFormat="1" ht="41.4" x14ac:dyDescent="0.3">
      <c r="A315" s="14" t="s">
        <v>20</v>
      </c>
      <c r="B315" s="45" t="e">
        <f>VLOOKUP($C315,#REF!,6, FALSE)</f>
        <v>#REF!</v>
      </c>
      <c r="C315" s="20" t="s">
        <v>321</v>
      </c>
      <c r="D315" s="45" t="e">
        <f>VLOOKUP($C315,#REF!,7, FALSE)</f>
        <v>#REF!</v>
      </c>
      <c r="E315" s="44" t="e">
        <f>VLOOKUP($C315,#REF!,9, FALSE)</f>
        <v>#REF!</v>
      </c>
      <c r="F315" s="45" t="e">
        <f>IF(VLOOKUP($C315,#REF!,10, FALSE)="","Unknown",VLOOKUP($C315,#REF!,10, FALSE))</f>
        <v>#REF!</v>
      </c>
      <c r="G315" s="45" t="e">
        <f>IF(VLOOKUP($C315,#REF!,17, FALSE)="","Unknown",VLOOKUP($C315,#REF!,17, FALSE))</f>
        <v>#REF!</v>
      </c>
      <c r="H315" s="44" t="e">
        <f>IF(VLOOKUP($C315,#REF!,31, FALSE)="","",VLOOKUP($C315,#REF!,31, FALSE))</f>
        <v>#REF!</v>
      </c>
      <c r="I315" s="130" t="e">
        <f>IF(VLOOKUP($C315,#REF!,32, FALSE)="",0,VLOOKUP($C315,#REF!,32, FALSE))</f>
        <v>#REF!</v>
      </c>
      <c r="J315" s="45" t="e">
        <f>IF(VLOOKUP($C315,#REF!,65, FALSE)="","Unknown",VLOOKUP($C315,#REF!,65, FALSE))</f>
        <v>#REF!</v>
      </c>
      <c r="K315" s="46" t="e">
        <f>IF(VLOOKUP($C315,#REF!,67, FALSE)="","-",VLOOKUP($C315,#REF!,67, FALSE))</f>
        <v>#REF!</v>
      </c>
      <c r="L315" s="53" t="s">
        <v>1059</v>
      </c>
      <c r="M315" s="14"/>
      <c r="N315" s="136" t="s">
        <v>714</v>
      </c>
      <c r="O315" s="14"/>
      <c r="P315" s="14"/>
      <c r="Q315" s="14" t="s">
        <v>908</v>
      </c>
      <c r="R315" s="14"/>
      <c r="S315" s="14"/>
      <c r="T315" s="16"/>
      <c r="U315" s="20" t="s">
        <v>1036</v>
      </c>
      <c r="V315" s="22" t="s">
        <v>1562</v>
      </c>
      <c r="W315" s="20" t="s">
        <v>20</v>
      </c>
      <c r="X315" s="20" t="s">
        <v>20</v>
      </c>
      <c r="Y315" s="23">
        <v>43008</v>
      </c>
      <c r="Z315" s="20"/>
    </row>
    <row r="316" spans="1:27" s="39" customFormat="1" ht="110.4" x14ac:dyDescent="0.3">
      <c r="A316" s="37" t="s">
        <v>20</v>
      </c>
      <c r="B316" s="45" t="e">
        <f>VLOOKUP($C316,#REF!,6, FALSE)</f>
        <v>#REF!</v>
      </c>
      <c r="C316" s="13" t="s">
        <v>238</v>
      </c>
      <c r="D316" s="45" t="e">
        <f>VLOOKUP($C316,#REF!,7, FALSE)</f>
        <v>#REF!</v>
      </c>
      <c r="E316" s="44" t="e">
        <f>VLOOKUP($C316,#REF!,9, FALSE)</f>
        <v>#REF!</v>
      </c>
      <c r="F316" s="45" t="e">
        <f>IF(VLOOKUP($C316,#REF!,10, FALSE)="","Unknown",VLOOKUP($C316,#REF!,10, FALSE))</f>
        <v>#REF!</v>
      </c>
      <c r="G316" s="45" t="e">
        <f>IF(VLOOKUP($C316,#REF!,17, FALSE)="","Unknown",VLOOKUP($C316,#REF!,17, FALSE))</f>
        <v>#REF!</v>
      </c>
      <c r="H316" s="44" t="e">
        <f>IF(VLOOKUP($C316,#REF!,31, FALSE)="","",VLOOKUP($C316,#REF!,31, FALSE))</f>
        <v>#REF!</v>
      </c>
      <c r="I316" s="130" t="e">
        <f>IF(VLOOKUP($C316,#REF!,32, FALSE)="",0,VLOOKUP($C316,#REF!,32, FALSE))</f>
        <v>#REF!</v>
      </c>
      <c r="J316" s="45" t="e">
        <f>IF(VLOOKUP($C316,#REF!,65, FALSE)="","Unknown",VLOOKUP($C316,#REF!,65, FALSE))</f>
        <v>#REF!</v>
      </c>
      <c r="K316" s="46" t="e">
        <f>IF(VLOOKUP($C316,#REF!,67, FALSE)="","-",VLOOKUP($C316,#REF!,67, FALSE))</f>
        <v>#REF!</v>
      </c>
      <c r="L316" s="53" t="s">
        <v>716</v>
      </c>
      <c r="M316" s="14"/>
      <c r="N316" s="136"/>
      <c r="O316" s="14"/>
      <c r="P316" s="14"/>
      <c r="Q316" s="14"/>
      <c r="R316" s="14" t="s">
        <v>714</v>
      </c>
      <c r="S316" s="14"/>
      <c r="T316" s="16" t="s">
        <v>714</v>
      </c>
      <c r="U316" s="21" t="s">
        <v>717</v>
      </c>
      <c r="V316" s="18" t="s">
        <v>567</v>
      </c>
      <c r="W316" s="20" t="s">
        <v>20</v>
      </c>
      <c r="X316" s="20" t="s">
        <v>20</v>
      </c>
      <c r="Y316" s="19">
        <v>43126</v>
      </c>
      <c r="Z316" s="20"/>
      <c r="AA316" s="3"/>
    </row>
    <row r="317" spans="1:27" s="39" customFormat="1" ht="69" x14ac:dyDescent="0.3">
      <c r="A317" s="37" t="s">
        <v>20</v>
      </c>
      <c r="B317" s="45">
        <v>2</v>
      </c>
      <c r="C317" s="13" t="s">
        <v>398</v>
      </c>
      <c r="D317" s="45" t="e">
        <f>VLOOKUP($C317,#REF!,7, FALSE)</f>
        <v>#REF!</v>
      </c>
      <c r="E317" s="44" t="e">
        <f>VLOOKUP($C317,#REF!,9, FALSE)</f>
        <v>#REF!</v>
      </c>
      <c r="F317" s="45" t="e">
        <f>IF(VLOOKUP($C317,#REF!,10, FALSE)="","Unknown",VLOOKUP($C317,#REF!,10, FALSE))</f>
        <v>#REF!</v>
      </c>
      <c r="G317" s="45" t="e">
        <f>IF(VLOOKUP($C317,#REF!,17, FALSE)="","Unknown",VLOOKUP($C317,#REF!,17, FALSE))</f>
        <v>#REF!</v>
      </c>
      <c r="H317" s="44" t="e">
        <f>IF(VLOOKUP($C317,#REF!,31, FALSE)="","",VLOOKUP($C317,#REF!,31, FALSE))</f>
        <v>#REF!</v>
      </c>
      <c r="I317" s="130" t="e">
        <f>IF(VLOOKUP($C317,#REF!,32, FALSE)="",0,VLOOKUP($C317,#REF!,32, FALSE))</f>
        <v>#REF!</v>
      </c>
      <c r="J317" s="45" t="e">
        <f>IF(VLOOKUP($C317,#REF!,65, FALSE)="","Unknown",VLOOKUP($C317,#REF!,65, FALSE))</f>
        <v>#REF!</v>
      </c>
      <c r="K317" s="46" t="e">
        <f>IF(VLOOKUP($C317,#REF!,67, FALSE)="","-",VLOOKUP($C317,#REF!,67, FALSE))</f>
        <v>#REF!</v>
      </c>
      <c r="L317" s="13" t="s">
        <v>1688</v>
      </c>
      <c r="M317" s="14"/>
      <c r="N317" s="135" t="s">
        <v>714</v>
      </c>
      <c r="O317" s="14" t="s">
        <v>714</v>
      </c>
      <c r="P317" s="14"/>
      <c r="Q317" s="14"/>
      <c r="R317" s="14"/>
      <c r="S317" s="14" t="s">
        <v>714</v>
      </c>
      <c r="T317" s="16"/>
      <c r="U317" s="29" t="s">
        <v>858</v>
      </c>
      <c r="V317" s="18" t="s">
        <v>567</v>
      </c>
      <c r="W317" s="15" t="s">
        <v>20</v>
      </c>
      <c r="X317" s="15" t="s">
        <v>20</v>
      </c>
      <c r="Y317" s="19">
        <v>42423</v>
      </c>
      <c r="Z317" s="33"/>
      <c r="AA317" s="3"/>
    </row>
    <row r="318" spans="1:27" s="39" customFormat="1" ht="69" x14ac:dyDescent="0.3">
      <c r="A318" s="137" t="s">
        <v>20</v>
      </c>
      <c r="B318" s="45">
        <v>2</v>
      </c>
      <c r="C318" s="13" t="s">
        <v>399</v>
      </c>
      <c r="D318" s="45" t="e">
        <f>VLOOKUP($C318,#REF!,7, FALSE)</f>
        <v>#REF!</v>
      </c>
      <c r="E318" s="44" t="e">
        <f>VLOOKUP($C318,#REF!,9, FALSE)</f>
        <v>#REF!</v>
      </c>
      <c r="F318" s="45" t="e">
        <f>IF(VLOOKUP($C318,#REF!,10, FALSE)="","Unknown",VLOOKUP($C318,#REF!,10, FALSE))</f>
        <v>#REF!</v>
      </c>
      <c r="G318" s="45" t="e">
        <f>IF(VLOOKUP($C318,#REF!,17, FALSE)="","Unknown",VLOOKUP($C318,#REF!,17, FALSE))</f>
        <v>#REF!</v>
      </c>
      <c r="H318" s="44" t="e">
        <f>IF(VLOOKUP($C318,#REF!,31, FALSE)="","",VLOOKUP($C318,#REF!,31, FALSE))</f>
        <v>#REF!</v>
      </c>
      <c r="I318" s="130" t="e">
        <f>IF(VLOOKUP($C318,#REF!,32, FALSE)="",0,VLOOKUP($C318,#REF!,32, FALSE))</f>
        <v>#REF!</v>
      </c>
      <c r="J318" s="45" t="e">
        <f>IF(VLOOKUP($C318,#REF!,65, FALSE)="","Unknown",VLOOKUP($C318,#REF!,65, FALSE))</f>
        <v>#REF!</v>
      </c>
      <c r="K318" s="46" t="e">
        <f>IF(VLOOKUP($C318,#REF!,67, FALSE)="","-",VLOOKUP($C318,#REF!,67, FALSE))</f>
        <v>#REF!</v>
      </c>
      <c r="L318" s="13" t="s">
        <v>1687</v>
      </c>
      <c r="M318" s="14"/>
      <c r="N318" s="135" t="s">
        <v>714</v>
      </c>
      <c r="O318" s="14" t="s">
        <v>714</v>
      </c>
      <c r="P318" s="14"/>
      <c r="Q318" s="14"/>
      <c r="R318" s="14"/>
      <c r="S318" s="14" t="s">
        <v>714</v>
      </c>
      <c r="T318" s="16"/>
      <c r="U318" s="29" t="s">
        <v>858</v>
      </c>
      <c r="V318" s="18" t="s">
        <v>567</v>
      </c>
      <c r="W318" s="15" t="s">
        <v>20</v>
      </c>
      <c r="X318" s="15" t="s">
        <v>20</v>
      </c>
      <c r="Y318" s="19">
        <v>42423</v>
      </c>
      <c r="Z318" s="196"/>
      <c r="AA318" s="3"/>
    </row>
    <row r="319" spans="1:27" s="39" customFormat="1" ht="27.6" x14ac:dyDescent="0.3">
      <c r="A319" s="37" t="s">
        <v>20</v>
      </c>
      <c r="B319" s="45" t="e">
        <f>VLOOKUP($C319,#REF!,6, FALSE)</f>
        <v>#REF!</v>
      </c>
      <c r="C319" s="146" t="s">
        <v>1261</v>
      </c>
      <c r="D319" s="45" t="e">
        <f>VLOOKUP($C319,#REF!,7, FALSE)</f>
        <v>#REF!</v>
      </c>
      <c r="E319" s="44" t="e">
        <f>VLOOKUP($C319,#REF!,9, FALSE)</f>
        <v>#REF!</v>
      </c>
      <c r="F319" s="45" t="e">
        <f>IF(VLOOKUP($C319,#REF!,10, FALSE)="","Unknown",VLOOKUP($C319,#REF!,10, FALSE))</f>
        <v>#REF!</v>
      </c>
      <c r="G319" s="45" t="e">
        <f>IF(VLOOKUP($C319,#REF!,17, FALSE)="","Unknown",VLOOKUP($C319,#REF!,17, FALSE))</f>
        <v>#REF!</v>
      </c>
      <c r="H319" s="44" t="e">
        <f>IF(VLOOKUP($C319,#REF!,31, FALSE)="","",VLOOKUP($C319,#REF!,31, FALSE))</f>
        <v>#REF!</v>
      </c>
      <c r="I319" s="130" t="e">
        <f>IF(VLOOKUP($C319,#REF!,32, FALSE)="",0,VLOOKUP($C319,#REF!,32, FALSE))</f>
        <v>#REF!</v>
      </c>
      <c r="J319" s="45" t="e">
        <f>IF(VLOOKUP($C319,#REF!,65, FALSE)="","Unknown",VLOOKUP($C319,#REF!,65, FALSE))</f>
        <v>#REF!</v>
      </c>
      <c r="K319" s="46" t="e">
        <f>IF(VLOOKUP($C319,#REF!,67, FALSE)="","-",VLOOKUP($C319,#REF!,67, FALSE))</f>
        <v>#REF!</v>
      </c>
      <c r="L319" s="13" t="s">
        <v>774</v>
      </c>
      <c r="M319" s="14"/>
      <c r="N319" s="136"/>
      <c r="O319" s="14"/>
      <c r="P319" s="14"/>
      <c r="Q319" s="14"/>
      <c r="R319" s="14"/>
      <c r="S319" s="14" t="s">
        <v>714</v>
      </c>
      <c r="T319" s="16" t="s">
        <v>714</v>
      </c>
      <c r="U319" s="17" t="s">
        <v>642</v>
      </c>
      <c r="V319" s="18" t="s">
        <v>643</v>
      </c>
      <c r="W319" s="15" t="s">
        <v>20</v>
      </c>
      <c r="X319" s="15" t="s">
        <v>20</v>
      </c>
      <c r="Y319" s="19">
        <v>42438</v>
      </c>
      <c r="Z319" s="15" t="s">
        <v>644</v>
      </c>
      <c r="AA319" s="3"/>
    </row>
    <row r="320" spans="1:27" s="39" customFormat="1" ht="92.4" x14ac:dyDescent="0.3">
      <c r="A320" s="14" t="s">
        <v>20</v>
      </c>
      <c r="B320" s="45" t="e">
        <f>VLOOKUP($C320,#REF!,6, FALSE)</f>
        <v>#REF!</v>
      </c>
      <c r="C320" s="58" t="s">
        <v>1262</v>
      </c>
      <c r="D320" s="45" t="e">
        <f>VLOOKUP($C320,#REF!,7, FALSE)</f>
        <v>#REF!</v>
      </c>
      <c r="E320" s="44" t="e">
        <f>VLOOKUP($C320,#REF!,9, FALSE)</f>
        <v>#REF!</v>
      </c>
      <c r="F320" s="45" t="e">
        <f>IF(VLOOKUP($C320,#REF!,10, FALSE)="","Unknown",VLOOKUP($C320,#REF!,10, FALSE))</f>
        <v>#REF!</v>
      </c>
      <c r="G320" s="45" t="e">
        <f>IF(VLOOKUP($C320,#REF!,17, FALSE)="","Unknown",VLOOKUP($C320,#REF!,17, FALSE))</f>
        <v>#REF!</v>
      </c>
      <c r="H320" s="44" t="e">
        <f>IF(VLOOKUP($C320,#REF!,31, FALSE)="","",VLOOKUP($C320,#REF!,31, FALSE))</f>
        <v>#REF!</v>
      </c>
      <c r="I320" s="130" t="e">
        <f>IF(VLOOKUP($C320,#REF!,32, FALSE)="",0,VLOOKUP($C320,#REF!,32, FALSE))</f>
        <v>#REF!</v>
      </c>
      <c r="J320" s="45" t="e">
        <f>IF(VLOOKUP($C320,#REF!,65, FALSE)="","Unknown",VLOOKUP($C320,#REF!,65, FALSE))</f>
        <v>#REF!</v>
      </c>
      <c r="K320" s="46" t="e">
        <f>IF(VLOOKUP($C320,#REF!,67, FALSE)="","-",VLOOKUP($C320,#REF!,67, FALSE))</f>
        <v>#REF!</v>
      </c>
      <c r="L320" s="111" t="s">
        <v>1612</v>
      </c>
      <c r="M320" s="42"/>
      <c r="N320" s="136" t="s">
        <v>714</v>
      </c>
      <c r="O320" s="42"/>
      <c r="P320" s="88" t="s">
        <v>908</v>
      </c>
      <c r="Q320" s="88"/>
      <c r="R320" s="88" t="s">
        <v>908</v>
      </c>
      <c r="S320" s="88"/>
      <c r="T320" s="92" t="s">
        <v>908</v>
      </c>
      <c r="U320" s="94" t="s">
        <v>1311</v>
      </c>
      <c r="V320" s="18" t="s">
        <v>524</v>
      </c>
      <c r="W320" s="88" t="s">
        <v>20</v>
      </c>
      <c r="X320" s="88" t="s">
        <v>20</v>
      </c>
      <c r="Y320" s="101">
        <v>43724</v>
      </c>
      <c r="Z320" s="88"/>
      <c r="AA320" s="51" t="s">
        <v>895</v>
      </c>
    </row>
    <row r="321" spans="1:27" s="39" customFormat="1" ht="58.2" x14ac:dyDescent="0.3">
      <c r="A321" s="14" t="s">
        <v>20</v>
      </c>
      <c r="B321" s="45" t="e">
        <f>VLOOKUP($C321,#REF!,6, FALSE)</f>
        <v>#REF!</v>
      </c>
      <c r="C321" s="80" t="s">
        <v>1126</v>
      </c>
      <c r="D321" s="45" t="e">
        <f>VLOOKUP($C321,#REF!,7, FALSE)</f>
        <v>#REF!</v>
      </c>
      <c r="E321" s="44" t="e">
        <f>VLOOKUP($C321,#REF!,9, FALSE)</f>
        <v>#REF!</v>
      </c>
      <c r="F321" s="45" t="e">
        <f>IF(VLOOKUP($C321,#REF!,10, FALSE)="","Unknown",VLOOKUP($C321,#REF!,10, FALSE))</f>
        <v>#REF!</v>
      </c>
      <c r="G321" s="45" t="e">
        <f>IF(VLOOKUP($C321,#REF!,17, FALSE)="","Unknown",VLOOKUP($C321,#REF!,17, FALSE))</f>
        <v>#REF!</v>
      </c>
      <c r="H321" s="44" t="e">
        <f>IF(VLOOKUP($C321,#REF!,31, FALSE)="","",VLOOKUP($C321,#REF!,31, FALSE))</f>
        <v>#REF!</v>
      </c>
      <c r="I321" s="130" t="e">
        <f>IF(VLOOKUP($C321,#REF!,32, FALSE)="",0,VLOOKUP($C321,#REF!,32, FALSE))</f>
        <v>#REF!</v>
      </c>
      <c r="J321" s="45" t="e">
        <f>IF(VLOOKUP($C321,#REF!,65, FALSE)="","Unknown",VLOOKUP($C321,#REF!,65, FALSE))</f>
        <v>#REF!</v>
      </c>
      <c r="K321" s="46" t="e">
        <f>IF(VLOOKUP($C321,#REF!,67, FALSE)="","-",VLOOKUP($C321,#REF!,67, FALSE))</f>
        <v>#REF!</v>
      </c>
      <c r="L321" s="111" t="s">
        <v>1613</v>
      </c>
      <c r="M321" s="42"/>
      <c r="N321" s="135"/>
      <c r="O321" s="42"/>
      <c r="P321" s="88"/>
      <c r="Q321" s="88"/>
      <c r="R321" s="88"/>
      <c r="S321" s="88"/>
      <c r="T321" s="92" t="s">
        <v>908</v>
      </c>
      <c r="U321" s="94" t="s">
        <v>1314</v>
      </c>
      <c r="V321" s="18" t="s">
        <v>524</v>
      </c>
      <c r="W321" s="59" t="s">
        <v>20</v>
      </c>
      <c r="X321" s="59" t="s">
        <v>20</v>
      </c>
      <c r="Y321" s="101">
        <v>43724</v>
      </c>
      <c r="Z321" s="88"/>
      <c r="AA321" s="51" t="s">
        <v>1320</v>
      </c>
    </row>
    <row r="322" spans="1:27" s="39" customFormat="1" ht="27.6" x14ac:dyDescent="0.3">
      <c r="A322" s="14" t="s">
        <v>1440</v>
      </c>
      <c r="B322" s="45" t="e">
        <f>VLOOKUP($C322,#REF!,6, FALSE)</f>
        <v>#REF!</v>
      </c>
      <c r="C322" s="1" t="s">
        <v>1008</v>
      </c>
      <c r="D322" s="45" t="e">
        <f>VLOOKUP($C322,#REF!,7, FALSE)</f>
        <v>#REF!</v>
      </c>
      <c r="E322" s="44" t="e">
        <f>VLOOKUP($C322,#REF!,9, FALSE)</f>
        <v>#REF!</v>
      </c>
      <c r="F322" s="45" t="e">
        <f>IF(VLOOKUP($C322,#REF!,10, FALSE)="","Unknown",VLOOKUP($C322,#REF!,10, FALSE))</f>
        <v>#REF!</v>
      </c>
      <c r="G322" s="45" t="e">
        <f>IF(VLOOKUP($C322,#REF!,17, FALSE)="","Unknown",VLOOKUP($C322,#REF!,17, FALSE))</f>
        <v>#REF!</v>
      </c>
      <c r="H322" s="44" t="e">
        <f>IF(VLOOKUP($C322,#REF!,31, FALSE)="","",VLOOKUP($C322,#REF!,31, FALSE))</f>
        <v>#REF!</v>
      </c>
      <c r="I322" s="130" t="e">
        <f>IF(VLOOKUP($C322,#REF!,32, FALSE)="",0,VLOOKUP($C322,#REF!,32, FALSE))</f>
        <v>#REF!</v>
      </c>
      <c r="J322" s="45" t="e">
        <f>IF(VLOOKUP($C322,#REF!,65, FALSE)="","Unknown",VLOOKUP($C322,#REF!,65, FALSE))</f>
        <v>#REF!</v>
      </c>
      <c r="K322" s="46" t="e">
        <f>IF(VLOOKUP($C322,#REF!,67, FALSE)="","-",VLOOKUP($C322,#REF!,67, FALSE))</f>
        <v>#REF!</v>
      </c>
      <c r="L322" s="53" t="s">
        <v>1600</v>
      </c>
      <c r="M322" s="14"/>
      <c r="N322" s="136"/>
      <c r="O322" s="14"/>
      <c r="P322" s="14"/>
      <c r="Q322" s="14"/>
      <c r="R322" s="14" t="s">
        <v>714</v>
      </c>
      <c r="S322" s="14"/>
      <c r="T322" s="16"/>
      <c r="U322" s="35" t="s">
        <v>1550</v>
      </c>
      <c r="V322" s="18" t="s">
        <v>524</v>
      </c>
      <c r="W322" s="20" t="s">
        <v>20</v>
      </c>
      <c r="X322" s="20" t="s">
        <v>20</v>
      </c>
      <c r="Y322" s="23">
        <v>44118</v>
      </c>
      <c r="Z322" s="20"/>
    </row>
    <row r="323" spans="1:27" s="39" customFormat="1" ht="41.4" x14ac:dyDescent="0.3">
      <c r="A323" s="122" t="s">
        <v>1440</v>
      </c>
      <c r="B323" s="49" t="e">
        <f>VLOOKUP($C323,#REF!,6, FALSE)</f>
        <v>#REF!</v>
      </c>
      <c r="C323" s="145" t="s">
        <v>1009</v>
      </c>
      <c r="D323" s="49" t="e">
        <f>VLOOKUP($C323,#REF!,7, FALSE)</f>
        <v>#REF!</v>
      </c>
      <c r="E323" s="48" t="e">
        <f>VLOOKUP($C323,#REF!,9, FALSE)</f>
        <v>#REF!</v>
      </c>
      <c r="F323" s="49" t="e">
        <f>IF(VLOOKUP($C323,#REF!,10, FALSE)="","Unknown",VLOOKUP($C323,#REF!,10, FALSE))</f>
        <v>#REF!</v>
      </c>
      <c r="G323" s="49" t="e">
        <f>IF(VLOOKUP($C323,#REF!,17, FALSE)="","Unknown",VLOOKUP($C323,#REF!,17, FALSE))</f>
        <v>#REF!</v>
      </c>
      <c r="H323" s="48" t="e">
        <f>IF(VLOOKUP($C323,#REF!,31, FALSE)="","",VLOOKUP($C323,#REF!,31, FALSE))</f>
        <v>#REF!</v>
      </c>
      <c r="I323" s="132" t="e">
        <f>IF(VLOOKUP($C323,#REF!,32, FALSE)="",0,VLOOKUP($C323,#REF!,32, FALSE))</f>
        <v>#REF!</v>
      </c>
      <c r="J323" s="49" t="e">
        <f>IF(VLOOKUP($C323,#REF!,65, FALSE)="","Unknown",VLOOKUP($C323,#REF!,65, FALSE))</f>
        <v>#REF!</v>
      </c>
      <c r="K323" s="50" t="e">
        <f>IF(VLOOKUP($C323,#REF!,67, FALSE)="","-",VLOOKUP($C323,#REF!,67, FALSE))</f>
        <v>#REF!</v>
      </c>
      <c r="L323" s="53" t="s">
        <v>1477</v>
      </c>
      <c r="M323" s="14"/>
      <c r="N323" s="136"/>
      <c r="O323" s="14"/>
      <c r="P323" s="14"/>
      <c r="Q323" s="14"/>
      <c r="R323" s="14"/>
      <c r="S323" s="14"/>
      <c r="T323" s="16" t="s">
        <v>714</v>
      </c>
      <c r="U323" s="35" t="s">
        <v>1478</v>
      </c>
      <c r="V323" s="18" t="s">
        <v>524</v>
      </c>
      <c r="W323" s="20" t="s">
        <v>20</v>
      </c>
      <c r="X323" s="20" t="s">
        <v>20</v>
      </c>
      <c r="Y323" s="23">
        <v>44116</v>
      </c>
      <c r="Z323" s="20"/>
    </row>
    <row r="324" spans="1:27" s="39" customFormat="1" ht="96.6" x14ac:dyDescent="0.3">
      <c r="A324" s="37" t="s">
        <v>20</v>
      </c>
      <c r="B324" s="45" t="e">
        <f>VLOOKUP($C324,#REF!,6, FALSE)</f>
        <v>#REF!</v>
      </c>
      <c r="C324" s="82" t="s">
        <v>67</v>
      </c>
      <c r="D324" s="45" t="e">
        <f>VLOOKUP($C324,#REF!,7, FALSE)</f>
        <v>#REF!</v>
      </c>
      <c r="E324" s="44" t="e">
        <f>VLOOKUP($C324,#REF!,9, FALSE)</f>
        <v>#REF!</v>
      </c>
      <c r="F324" s="45" t="e">
        <f>IF(VLOOKUP($C324,#REF!,10, FALSE)="","Unknown",VLOOKUP($C324,#REF!,10, FALSE))</f>
        <v>#REF!</v>
      </c>
      <c r="G324" s="45" t="e">
        <f>IF(VLOOKUP($C324,#REF!,17, FALSE)="","Unknown",VLOOKUP($C324,#REF!,17, FALSE))</f>
        <v>#REF!</v>
      </c>
      <c r="H324" s="44" t="e">
        <f>IF(VLOOKUP($C324,#REF!,31, FALSE)="","",VLOOKUP($C324,#REF!,31, FALSE))</f>
        <v>#REF!</v>
      </c>
      <c r="I324" s="130" t="e">
        <f>IF(VLOOKUP($C324,#REF!,32, FALSE)="",0,VLOOKUP($C324,#REF!,32, FALSE))</f>
        <v>#REF!</v>
      </c>
      <c r="J324" s="45" t="e">
        <f>IF(VLOOKUP($C324,#REF!,65, FALSE)="","Unknown",VLOOKUP($C324,#REF!,65, FALSE))</f>
        <v>#REF!</v>
      </c>
      <c r="K324" s="46" t="e">
        <f>IF(VLOOKUP($C324,#REF!,67, FALSE)="","-",VLOOKUP($C324,#REF!,67, FALSE))</f>
        <v>#REF!</v>
      </c>
      <c r="L324" s="53" t="s">
        <v>1663</v>
      </c>
      <c r="M324" s="14"/>
      <c r="N324" s="135" t="s">
        <v>714</v>
      </c>
      <c r="O324" s="14" t="s">
        <v>714</v>
      </c>
      <c r="P324" s="14"/>
      <c r="Q324" s="14"/>
      <c r="R324" s="14"/>
      <c r="S324" s="14" t="s">
        <v>714</v>
      </c>
      <c r="T324" s="16" t="s">
        <v>908</v>
      </c>
      <c r="U324" s="21" t="s">
        <v>779</v>
      </c>
      <c r="V324" s="22" t="s">
        <v>780</v>
      </c>
      <c r="W324" s="20" t="s">
        <v>20</v>
      </c>
      <c r="X324" s="20" t="s">
        <v>20</v>
      </c>
      <c r="Y324" s="19">
        <v>43126</v>
      </c>
      <c r="Z324" s="20"/>
      <c r="AA324" s="3"/>
    </row>
    <row r="325" spans="1:27" s="39" customFormat="1" ht="24" x14ac:dyDescent="0.3">
      <c r="A325" s="14" t="s">
        <v>20</v>
      </c>
      <c r="B325" s="45" t="e">
        <f>VLOOKUP($C325,#REF!,6, FALSE)</f>
        <v>#REF!</v>
      </c>
      <c r="C325" s="80" t="s">
        <v>1220</v>
      </c>
      <c r="D325" s="45" t="e">
        <f>VLOOKUP($C325,#REF!,7, FALSE)</f>
        <v>#REF!</v>
      </c>
      <c r="E325" s="44" t="e">
        <f>VLOOKUP($C325,#REF!,9, FALSE)</f>
        <v>#REF!</v>
      </c>
      <c r="F325" s="45" t="e">
        <f>IF(VLOOKUP($C325,#REF!,10, FALSE)="","Unknown",VLOOKUP($C325,#REF!,10, FALSE))</f>
        <v>#REF!</v>
      </c>
      <c r="G325" s="45" t="e">
        <f>IF(VLOOKUP($C325,#REF!,17, FALSE)="","Unknown",VLOOKUP($C325,#REF!,17, FALSE))</f>
        <v>#REF!</v>
      </c>
      <c r="H325" s="44" t="e">
        <f>IF(VLOOKUP($C325,#REF!,31, FALSE)="","",VLOOKUP($C325,#REF!,31, FALSE))</f>
        <v>#REF!</v>
      </c>
      <c r="I325" s="130" t="e">
        <f>IF(VLOOKUP($C325,#REF!,32, FALSE)="",0,VLOOKUP($C325,#REF!,32, FALSE))</f>
        <v>#REF!</v>
      </c>
      <c r="J325" s="45" t="e">
        <f>IF(VLOOKUP($C325,#REF!,65, FALSE)="","Unknown",VLOOKUP($C325,#REF!,65, FALSE))</f>
        <v>#REF!</v>
      </c>
      <c r="K325" s="46" t="e">
        <f>IF(VLOOKUP($C325,#REF!,67, FALSE)="","-",VLOOKUP($C325,#REF!,67, FALSE))</f>
        <v>#REF!</v>
      </c>
      <c r="L325" s="111" t="s">
        <v>1316</v>
      </c>
      <c r="M325" s="42"/>
      <c r="N325" s="135"/>
      <c r="O325" s="42"/>
      <c r="P325" s="88"/>
      <c r="Q325" s="88"/>
      <c r="R325" s="88" t="s">
        <v>908</v>
      </c>
      <c r="S325" s="88"/>
      <c r="T325" s="92"/>
      <c r="U325" s="94" t="s">
        <v>1312</v>
      </c>
      <c r="V325" s="22" t="s">
        <v>1562</v>
      </c>
      <c r="W325" s="88" t="s">
        <v>20</v>
      </c>
      <c r="X325" s="88" t="s">
        <v>20</v>
      </c>
      <c r="Y325" s="101">
        <v>43724</v>
      </c>
      <c r="Z325" s="88"/>
      <c r="AA325" s="51" t="s">
        <v>895</v>
      </c>
    </row>
    <row r="326" spans="1:27" s="39" customFormat="1" ht="69" x14ac:dyDescent="0.3">
      <c r="A326" s="37" t="s">
        <v>20</v>
      </c>
      <c r="B326" s="45" t="e">
        <f>VLOOKUP($C326,#REF!,6, FALSE)</f>
        <v>#REF!</v>
      </c>
      <c r="C326" s="20" t="s">
        <v>475</v>
      </c>
      <c r="D326" s="45" t="e">
        <f>VLOOKUP($C326,#REF!,7, FALSE)</f>
        <v>#REF!</v>
      </c>
      <c r="E326" s="44" t="e">
        <f>VLOOKUP($C326,#REF!,9, FALSE)</f>
        <v>#REF!</v>
      </c>
      <c r="F326" s="45" t="e">
        <f>IF(VLOOKUP($C326,#REF!,10, FALSE)="","Unknown",VLOOKUP($C326,#REF!,10, FALSE))</f>
        <v>#REF!</v>
      </c>
      <c r="G326" s="45" t="e">
        <f>IF(VLOOKUP($C326,#REF!,17, FALSE)="","Unknown",VLOOKUP($C326,#REF!,17, FALSE))</f>
        <v>#REF!</v>
      </c>
      <c r="H326" s="44" t="e">
        <f>IF(VLOOKUP($C326,#REF!,31, FALSE)="","",VLOOKUP($C326,#REF!,31, FALSE))</f>
        <v>#REF!</v>
      </c>
      <c r="I326" s="130" t="e">
        <f>IF(VLOOKUP($C326,#REF!,32, FALSE)="",0,VLOOKUP($C326,#REF!,32, FALSE))</f>
        <v>#REF!</v>
      </c>
      <c r="J326" s="45" t="e">
        <f>IF(VLOOKUP($C326,#REF!,65, FALSE)="","Unknown",VLOOKUP($C326,#REF!,65, FALSE))</f>
        <v>#REF!</v>
      </c>
      <c r="K326" s="46" t="e">
        <f>IF(VLOOKUP($C326,#REF!,67, FALSE)="","-",VLOOKUP($C326,#REF!,67, FALSE))</f>
        <v>#REF!</v>
      </c>
      <c r="L326" s="53" t="s">
        <v>935</v>
      </c>
      <c r="M326" s="14" t="s">
        <v>714</v>
      </c>
      <c r="N326" s="136"/>
      <c r="O326" s="14"/>
      <c r="P326" s="14"/>
      <c r="Q326" s="14"/>
      <c r="R326" s="14" t="s">
        <v>714</v>
      </c>
      <c r="S326" s="14"/>
      <c r="T326" s="16"/>
      <c r="U326" s="116" t="s">
        <v>933</v>
      </c>
      <c r="V326" s="22" t="s">
        <v>934</v>
      </c>
      <c r="W326" s="20" t="s">
        <v>20</v>
      </c>
      <c r="X326" s="20" t="s">
        <v>20</v>
      </c>
      <c r="Y326" s="23">
        <v>42825</v>
      </c>
      <c r="Z326" s="20"/>
      <c r="AA326" s="3"/>
    </row>
    <row r="327" spans="1:27" s="39" customFormat="1" ht="13.8" x14ac:dyDescent="0.3">
      <c r="A327" s="14" t="s">
        <v>1440</v>
      </c>
      <c r="B327" s="45" t="e">
        <f>VLOOKUP($C327,#REF!,6, FALSE)</f>
        <v>#REF!</v>
      </c>
      <c r="C327" s="20" t="s">
        <v>1010</v>
      </c>
      <c r="D327" s="45" t="e">
        <f>VLOOKUP($C327,#REF!,7, FALSE)</f>
        <v>#REF!</v>
      </c>
      <c r="E327" s="44" t="e">
        <f>VLOOKUP($C327,#REF!,9, FALSE)</f>
        <v>#REF!</v>
      </c>
      <c r="F327" s="45" t="e">
        <f>IF(VLOOKUP($C327,#REF!,10, FALSE)="","Unknown",VLOOKUP($C327,#REF!,10, FALSE))</f>
        <v>#REF!</v>
      </c>
      <c r="G327" s="45" t="e">
        <f>IF(VLOOKUP($C327,#REF!,17, FALSE)="","Unknown",VLOOKUP($C327,#REF!,17, FALSE))</f>
        <v>#REF!</v>
      </c>
      <c r="H327" s="44" t="e">
        <f>IF(VLOOKUP($C327,#REF!,31, FALSE)="","",VLOOKUP($C327,#REF!,31, FALSE))</f>
        <v>#REF!</v>
      </c>
      <c r="I327" s="130" t="e">
        <f>IF(VLOOKUP($C327,#REF!,32, FALSE)="",0,VLOOKUP($C327,#REF!,32, FALSE))</f>
        <v>#REF!</v>
      </c>
      <c r="J327" s="45" t="e">
        <f>IF(VLOOKUP($C327,#REF!,65, FALSE)="","Unknown",VLOOKUP($C327,#REF!,65, FALSE))</f>
        <v>#REF!</v>
      </c>
      <c r="K327" s="46" t="e">
        <f>IF(VLOOKUP($C327,#REF!,67, FALSE)="","-",VLOOKUP($C327,#REF!,67, FALSE))</f>
        <v>#REF!</v>
      </c>
      <c r="L327" s="53" t="s">
        <v>1552</v>
      </c>
      <c r="M327" s="14"/>
      <c r="N327" s="136"/>
      <c r="O327" s="14"/>
      <c r="P327" s="14"/>
      <c r="Q327" s="14"/>
      <c r="R327" s="14"/>
      <c r="S327" s="14"/>
      <c r="T327" s="16" t="s">
        <v>714</v>
      </c>
      <c r="U327" s="35" t="s">
        <v>1553</v>
      </c>
      <c r="V327" s="18" t="s">
        <v>524</v>
      </c>
      <c r="W327" s="15" t="s">
        <v>20</v>
      </c>
      <c r="X327" s="15" t="s">
        <v>20</v>
      </c>
      <c r="Y327" s="23">
        <v>44119</v>
      </c>
      <c r="Z327" s="20"/>
    </row>
    <row r="328" spans="1:27" s="39" customFormat="1" ht="41.4" x14ac:dyDescent="0.3">
      <c r="A328" s="38" t="s">
        <v>20</v>
      </c>
      <c r="B328" s="45" t="e">
        <f>VLOOKUP($C328,#REF!,6, FALSE)</f>
        <v>#REF!</v>
      </c>
      <c r="C328" s="13" t="s">
        <v>849</v>
      </c>
      <c r="D328" s="45" t="e">
        <f>VLOOKUP($C328,#REF!,7, FALSE)</f>
        <v>#REF!</v>
      </c>
      <c r="E328" s="44" t="e">
        <f>VLOOKUP($C328,#REF!,9, FALSE)</f>
        <v>#REF!</v>
      </c>
      <c r="F328" s="45" t="e">
        <f>IF(VLOOKUP($C328,#REF!,10, FALSE)="","Unknown",VLOOKUP($C328,#REF!,10, FALSE))</f>
        <v>#REF!</v>
      </c>
      <c r="G328" s="45" t="e">
        <f>IF(VLOOKUP($C328,#REF!,17, FALSE)="","Unknown",VLOOKUP($C328,#REF!,17, FALSE))</f>
        <v>#REF!</v>
      </c>
      <c r="H328" s="44" t="e">
        <f>IF(VLOOKUP($C328,#REF!,31, FALSE)="","",VLOOKUP($C328,#REF!,31, FALSE))</f>
        <v>#REF!</v>
      </c>
      <c r="I328" s="130" t="e">
        <f>IF(VLOOKUP($C328,#REF!,32, FALSE)="",0,VLOOKUP($C328,#REF!,32, FALSE))</f>
        <v>#REF!</v>
      </c>
      <c r="J328" s="45" t="e">
        <f>IF(VLOOKUP($C328,#REF!,65, FALSE)="","Unknown",VLOOKUP($C328,#REF!,65, FALSE))</f>
        <v>#REF!</v>
      </c>
      <c r="K328" s="46" t="e">
        <f>IF(VLOOKUP($C328,#REF!,67, FALSE)="","-",VLOOKUP($C328,#REF!,67, FALSE))</f>
        <v>#REF!</v>
      </c>
      <c r="L328" s="54" t="s">
        <v>850</v>
      </c>
      <c r="M328" s="14"/>
      <c r="N328" s="136"/>
      <c r="O328" s="14"/>
      <c r="P328" s="14"/>
      <c r="Q328" s="14"/>
      <c r="R328" s="14"/>
      <c r="S328" s="14"/>
      <c r="T328" s="16" t="s">
        <v>714</v>
      </c>
      <c r="U328" s="24" t="s">
        <v>851</v>
      </c>
      <c r="V328" s="18" t="s">
        <v>524</v>
      </c>
      <c r="W328" s="15" t="s">
        <v>20</v>
      </c>
      <c r="X328" s="15" t="s">
        <v>20</v>
      </c>
      <c r="Y328" s="19">
        <v>42439</v>
      </c>
      <c r="Z328" s="20" t="s">
        <v>651</v>
      </c>
      <c r="AA328" s="3"/>
    </row>
    <row r="329" spans="1:27" s="39" customFormat="1" ht="13.8" x14ac:dyDescent="0.3">
      <c r="A329" s="37" t="s">
        <v>21</v>
      </c>
      <c r="B329" s="45" t="e">
        <f>VLOOKUP($C329,#REF!,6, FALSE)</f>
        <v>#REF!</v>
      </c>
      <c r="C329" s="146" t="s">
        <v>679</v>
      </c>
      <c r="D329" s="45" t="e">
        <f>VLOOKUP($C329,#REF!,7, FALSE)</f>
        <v>#REF!</v>
      </c>
      <c r="E329" s="44" t="e">
        <f>VLOOKUP($C329,#REF!,9, FALSE)</f>
        <v>#REF!</v>
      </c>
      <c r="F329" s="45" t="e">
        <f>IF(VLOOKUP($C329,#REF!,10, FALSE)="","Unknown",VLOOKUP($C329,#REF!,10, FALSE))</f>
        <v>#REF!</v>
      </c>
      <c r="G329" s="45" t="e">
        <f>IF(VLOOKUP($C329,#REF!,17, FALSE)="","Unknown",VLOOKUP($C329,#REF!,17, FALSE))</f>
        <v>#REF!</v>
      </c>
      <c r="H329" s="44" t="e">
        <f>IF(VLOOKUP($C329,#REF!,31, FALSE)="","",VLOOKUP($C329,#REF!,31, FALSE))</f>
        <v>#REF!</v>
      </c>
      <c r="I329" s="130" t="e">
        <f>IF(VLOOKUP($C329,#REF!,32, FALSE)="",0,VLOOKUP($C329,#REF!,32, FALSE))</f>
        <v>#REF!</v>
      </c>
      <c r="J329" s="45" t="e">
        <f>IF(VLOOKUP($C329,#REF!,65, FALSE)="","Unknown",VLOOKUP($C329,#REF!,65, FALSE))</f>
        <v>#REF!</v>
      </c>
      <c r="K329" s="46" t="e">
        <f>IF(VLOOKUP($C329,#REF!,67, FALSE)="","-",VLOOKUP($C329,#REF!,67, FALSE))</f>
        <v>#REF!</v>
      </c>
      <c r="L329" s="53" t="s">
        <v>966</v>
      </c>
      <c r="M329" s="14"/>
      <c r="N329" s="136"/>
      <c r="O329" s="14"/>
      <c r="P329" s="14"/>
      <c r="Q329" s="14"/>
      <c r="R329" s="14"/>
      <c r="S329" s="14"/>
      <c r="T329" s="16"/>
      <c r="U329" s="24"/>
      <c r="V329" s="22"/>
      <c r="W329" s="20" t="s">
        <v>21</v>
      </c>
      <c r="X329" s="20" t="s">
        <v>21</v>
      </c>
      <c r="Y329" s="23">
        <v>42825</v>
      </c>
      <c r="Z329" s="20"/>
      <c r="AA329" s="3"/>
    </row>
    <row r="330" spans="1:27" s="39" customFormat="1" ht="103.8" x14ac:dyDescent="0.3">
      <c r="A330" s="14" t="s">
        <v>20</v>
      </c>
      <c r="B330" s="45" t="e">
        <f>VLOOKUP($C330,#REF!,6, FALSE)</f>
        <v>#REF!</v>
      </c>
      <c r="C330" s="80" t="s">
        <v>1253</v>
      </c>
      <c r="D330" s="45" t="e">
        <f>VLOOKUP($C330,#REF!,7, FALSE)</f>
        <v>#REF!</v>
      </c>
      <c r="E330" s="44" t="e">
        <f>VLOOKUP($C330,#REF!,9, FALSE)</f>
        <v>#REF!</v>
      </c>
      <c r="F330" s="45" t="e">
        <f>IF(VLOOKUP($C330,#REF!,10, FALSE)="","Unknown",VLOOKUP($C330,#REF!,10, FALSE))</f>
        <v>#REF!</v>
      </c>
      <c r="G330" s="45" t="e">
        <f>IF(VLOOKUP($C330,#REF!,17, FALSE)="","Unknown",VLOOKUP($C330,#REF!,17, FALSE))</f>
        <v>#REF!</v>
      </c>
      <c r="H330" s="44" t="e">
        <f>IF(VLOOKUP($C330,#REF!,31, FALSE)="","",VLOOKUP($C330,#REF!,31, FALSE))</f>
        <v>#REF!</v>
      </c>
      <c r="I330" s="130" t="e">
        <f>IF(VLOOKUP($C330,#REF!,32, FALSE)="",0,VLOOKUP($C330,#REF!,32, FALSE))</f>
        <v>#REF!</v>
      </c>
      <c r="J330" s="45" t="e">
        <f>IF(VLOOKUP($C330,#REF!,65, FALSE)="","Unknown",VLOOKUP($C330,#REF!,65, FALSE))</f>
        <v>#REF!</v>
      </c>
      <c r="K330" s="46" t="e">
        <f>IF(VLOOKUP($C330,#REF!,67, FALSE)="","-",VLOOKUP($C330,#REF!,67, FALSE))</f>
        <v>#REF!</v>
      </c>
      <c r="L330" s="111" t="s">
        <v>1310</v>
      </c>
      <c r="M330" s="42"/>
      <c r="N330" s="135"/>
      <c r="O330" s="42"/>
      <c r="P330" s="88"/>
      <c r="Q330" s="88"/>
      <c r="R330" s="88" t="s">
        <v>908</v>
      </c>
      <c r="S330" s="88"/>
      <c r="T330" s="92" t="s">
        <v>908</v>
      </c>
      <c r="U330" s="94" t="s">
        <v>1309</v>
      </c>
      <c r="V330" s="18" t="s">
        <v>567</v>
      </c>
      <c r="W330" s="88" t="s">
        <v>20</v>
      </c>
      <c r="X330" s="88" t="s">
        <v>20</v>
      </c>
      <c r="Y330" s="101">
        <v>43724</v>
      </c>
      <c r="Z330" s="88"/>
      <c r="AA330" s="51" t="s">
        <v>895</v>
      </c>
    </row>
    <row r="331" spans="1:27" s="39" customFormat="1" ht="110.4" x14ac:dyDescent="0.3">
      <c r="A331" s="14" t="s">
        <v>20</v>
      </c>
      <c r="B331" s="45" t="e">
        <f>VLOOKUP($C331,#REF!,6, FALSE)</f>
        <v>#REF!</v>
      </c>
      <c r="C331" s="20" t="s">
        <v>501</v>
      </c>
      <c r="D331" s="45" t="e">
        <f>VLOOKUP($C331,#REF!,7, FALSE)</f>
        <v>#REF!</v>
      </c>
      <c r="E331" s="44" t="e">
        <f>VLOOKUP($C331,#REF!,9, FALSE)</f>
        <v>#REF!</v>
      </c>
      <c r="F331" s="45" t="e">
        <f>IF(VLOOKUP($C331,#REF!,10, FALSE)="","Unknown",VLOOKUP($C331,#REF!,10, FALSE))</f>
        <v>#REF!</v>
      </c>
      <c r="G331" s="45" t="e">
        <f>IF(VLOOKUP($C331,#REF!,17, FALSE)="","Unknown",VLOOKUP($C331,#REF!,17, FALSE))</f>
        <v>#REF!</v>
      </c>
      <c r="H331" s="44" t="e">
        <f>IF(VLOOKUP($C331,#REF!,31, FALSE)="","",VLOOKUP($C331,#REF!,31, FALSE))</f>
        <v>#REF!</v>
      </c>
      <c r="I331" s="130" t="e">
        <f>IF(VLOOKUP($C331,#REF!,32, FALSE)="",0,VLOOKUP($C331,#REF!,32, FALSE))</f>
        <v>#REF!</v>
      </c>
      <c r="J331" s="45" t="e">
        <f>IF(VLOOKUP($C331,#REF!,65, FALSE)="","Unknown",VLOOKUP($C331,#REF!,65, FALSE))</f>
        <v>#REF!</v>
      </c>
      <c r="K331" s="46" t="e">
        <f>IF(VLOOKUP($C331,#REF!,67, FALSE)="","-",VLOOKUP($C331,#REF!,67, FALSE))</f>
        <v>#REF!</v>
      </c>
      <c r="L331" s="53" t="s">
        <v>1080</v>
      </c>
      <c r="M331" s="14" t="s">
        <v>908</v>
      </c>
      <c r="N331" s="136"/>
      <c r="O331" s="14"/>
      <c r="P331" s="14"/>
      <c r="Q331" s="14"/>
      <c r="R331" s="14" t="s">
        <v>908</v>
      </c>
      <c r="S331" s="14"/>
      <c r="T331" s="16"/>
      <c r="U331" s="112" t="s">
        <v>1081</v>
      </c>
      <c r="V331" s="22" t="s">
        <v>523</v>
      </c>
      <c r="W331" s="20" t="s">
        <v>20</v>
      </c>
      <c r="X331" s="20" t="s">
        <v>20</v>
      </c>
      <c r="Y331" s="23">
        <v>43147</v>
      </c>
      <c r="Z331" s="20"/>
    </row>
    <row r="332" spans="1:27" s="39" customFormat="1" ht="69" x14ac:dyDescent="0.3">
      <c r="A332" s="14" t="s">
        <v>20</v>
      </c>
      <c r="B332" s="45" t="e">
        <f>VLOOKUP($C332,#REF!,6, FALSE)</f>
        <v>#REF!</v>
      </c>
      <c r="C332" s="146" t="s">
        <v>296</v>
      </c>
      <c r="D332" s="45" t="e">
        <f>VLOOKUP($C332,#REF!,7, FALSE)</f>
        <v>#REF!</v>
      </c>
      <c r="E332" s="44" t="e">
        <f>VLOOKUP($C332,#REF!,9, FALSE)</f>
        <v>#REF!</v>
      </c>
      <c r="F332" s="45" t="e">
        <f>IF(VLOOKUP($C332,#REF!,10, FALSE)="","Unknown",VLOOKUP($C332,#REF!,10, FALSE))</f>
        <v>#REF!</v>
      </c>
      <c r="G332" s="45" t="e">
        <f>IF(VLOOKUP($C332,#REF!,17, FALSE)="","Unknown",VLOOKUP($C332,#REF!,17, FALSE))</f>
        <v>#REF!</v>
      </c>
      <c r="H332" s="44" t="e">
        <f>IF(VLOOKUP($C332,#REF!,31, FALSE)="","",VLOOKUP($C332,#REF!,31, FALSE))</f>
        <v>#REF!</v>
      </c>
      <c r="I332" s="130" t="e">
        <f>IF(VLOOKUP($C332,#REF!,32, FALSE)="",0,VLOOKUP($C332,#REF!,32, FALSE))</f>
        <v>#REF!</v>
      </c>
      <c r="J332" s="45" t="e">
        <f>IF(VLOOKUP($C332,#REF!,65, FALSE)="","Unknown",VLOOKUP($C332,#REF!,65, FALSE))</f>
        <v>#REF!</v>
      </c>
      <c r="K332" s="46" t="e">
        <f>IF(VLOOKUP($C332,#REF!,67, FALSE)="","-",VLOOKUP($C332,#REF!,67, FALSE))</f>
        <v>#REF!</v>
      </c>
      <c r="L332" s="53" t="s">
        <v>1055</v>
      </c>
      <c r="M332" s="14"/>
      <c r="N332" s="136"/>
      <c r="O332" s="14"/>
      <c r="P332" s="14"/>
      <c r="Q332" s="14"/>
      <c r="R332" s="14" t="s">
        <v>908</v>
      </c>
      <c r="S332" s="14"/>
      <c r="T332" s="16" t="s">
        <v>714</v>
      </c>
      <c r="U332" s="20" t="s">
        <v>1047</v>
      </c>
      <c r="V332" s="22" t="s">
        <v>1046</v>
      </c>
      <c r="W332" s="20" t="s">
        <v>20</v>
      </c>
      <c r="X332" s="20" t="s">
        <v>20</v>
      </c>
      <c r="Y332" s="23">
        <v>43008</v>
      </c>
      <c r="Z332" s="20"/>
    </row>
    <row r="333" spans="1:27" s="39" customFormat="1" ht="179.4" x14ac:dyDescent="0.3">
      <c r="A333" s="122" t="s">
        <v>1440</v>
      </c>
      <c r="B333" s="49" t="e">
        <f>VLOOKUP($C333,#REF!,6, FALSE)</f>
        <v>#REF!</v>
      </c>
      <c r="C333" s="145" t="s">
        <v>1240</v>
      </c>
      <c r="D333" s="49" t="e">
        <f>VLOOKUP($C333,#REF!,7, FALSE)</f>
        <v>#REF!</v>
      </c>
      <c r="E333" s="48" t="e">
        <f>VLOOKUP($C333,#REF!,9, FALSE)</f>
        <v>#REF!</v>
      </c>
      <c r="F333" s="49" t="e">
        <f>IF(VLOOKUP($C333,#REF!,10, FALSE)="","Unknown",VLOOKUP($C333,#REF!,10, FALSE))</f>
        <v>#REF!</v>
      </c>
      <c r="G333" s="49" t="e">
        <f>IF(VLOOKUP($C333,#REF!,17, FALSE)="","Unknown",VLOOKUP($C333,#REF!,17, FALSE))</f>
        <v>#REF!</v>
      </c>
      <c r="H333" s="48" t="e">
        <f>IF(VLOOKUP($C333,#REF!,31, FALSE)="","",VLOOKUP($C333,#REF!,31, FALSE))</f>
        <v>#REF!</v>
      </c>
      <c r="I333" s="132" t="e">
        <f>IF(VLOOKUP($C333,#REF!,32, FALSE)="",0,VLOOKUP($C333,#REF!,32, FALSE))</f>
        <v>#REF!</v>
      </c>
      <c r="J333" s="49" t="e">
        <f>IF(VLOOKUP($C333,#REF!,65, FALSE)="","Unknown",VLOOKUP($C333,#REF!,65, FALSE))</f>
        <v>#REF!</v>
      </c>
      <c r="K333" s="50" t="e">
        <f>IF(VLOOKUP($C333,#REF!,67, FALSE)="","-",VLOOKUP($C333,#REF!,67, FALSE))</f>
        <v>#REF!</v>
      </c>
      <c r="L333" s="53" t="s">
        <v>1681</v>
      </c>
      <c r="M333" s="14" t="s">
        <v>714</v>
      </c>
      <c r="N333" s="136" t="s">
        <v>714</v>
      </c>
      <c r="O333" s="14" t="s">
        <v>714</v>
      </c>
      <c r="P333" s="14" t="s">
        <v>714</v>
      </c>
      <c r="Q333" s="14"/>
      <c r="R333" s="14"/>
      <c r="S333" s="14"/>
      <c r="T333" s="16"/>
      <c r="U333" s="35" t="s">
        <v>1479</v>
      </c>
      <c r="V333" s="18" t="s">
        <v>524</v>
      </c>
      <c r="W333" s="20" t="s">
        <v>20</v>
      </c>
      <c r="X333" s="20" t="s">
        <v>20</v>
      </c>
      <c r="Y333" s="23">
        <v>44116</v>
      </c>
      <c r="Z333" s="20" t="s">
        <v>1725</v>
      </c>
    </row>
    <row r="334" spans="1:27" s="39" customFormat="1" ht="92.4" x14ac:dyDescent="0.3">
      <c r="A334" s="14" t="s">
        <v>20</v>
      </c>
      <c r="B334" s="45" t="e">
        <f>VLOOKUP($C334,#REF!,6, FALSE)</f>
        <v>#REF!</v>
      </c>
      <c r="C334" s="80" t="s">
        <v>1217</v>
      </c>
      <c r="D334" s="45" t="e">
        <f>VLOOKUP($C334,#REF!,7, FALSE)</f>
        <v>#REF!</v>
      </c>
      <c r="E334" s="44" t="e">
        <f>VLOOKUP($C334,#REF!,9, FALSE)</f>
        <v>#REF!</v>
      </c>
      <c r="F334" s="45" t="e">
        <f>IF(VLOOKUP($C334,#REF!,10, FALSE)="","Unknown",VLOOKUP($C334,#REF!,10, FALSE))</f>
        <v>#REF!</v>
      </c>
      <c r="G334" s="45" t="e">
        <f>IF(VLOOKUP($C334,#REF!,17, FALSE)="","Unknown",VLOOKUP($C334,#REF!,17, FALSE))</f>
        <v>#REF!</v>
      </c>
      <c r="H334" s="44" t="e">
        <f>IF(VLOOKUP($C334,#REF!,31, FALSE)="","",VLOOKUP($C334,#REF!,31, FALSE))</f>
        <v>#REF!</v>
      </c>
      <c r="I334" s="130" t="e">
        <f>IF(VLOOKUP($C334,#REF!,32, FALSE)="",0,VLOOKUP($C334,#REF!,32, FALSE))</f>
        <v>#REF!</v>
      </c>
      <c r="J334" s="45" t="e">
        <f>IF(VLOOKUP($C334,#REF!,65, FALSE)="","Unknown",VLOOKUP($C334,#REF!,65, FALSE))</f>
        <v>#REF!</v>
      </c>
      <c r="K334" s="46" t="e">
        <f>IF(VLOOKUP($C334,#REF!,67, FALSE)="","-",VLOOKUP($C334,#REF!,67, FALSE))</f>
        <v>#REF!</v>
      </c>
      <c r="L334" s="111" t="s">
        <v>1614</v>
      </c>
      <c r="M334" s="42"/>
      <c r="N334" s="136" t="s">
        <v>714</v>
      </c>
      <c r="O334" s="42"/>
      <c r="P334" s="88" t="s">
        <v>908</v>
      </c>
      <c r="Q334" s="88"/>
      <c r="R334" s="88" t="s">
        <v>908</v>
      </c>
      <c r="S334" s="88" t="s">
        <v>908</v>
      </c>
      <c r="T334" s="92" t="s">
        <v>908</v>
      </c>
      <c r="U334" s="94" t="s">
        <v>1313</v>
      </c>
      <c r="V334" s="18" t="s">
        <v>524</v>
      </c>
      <c r="W334" s="88" t="s">
        <v>20</v>
      </c>
      <c r="X334" s="88" t="s">
        <v>20</v>
      </c>
      <c r="Y334" s="101">
        <v>43724</v>
      </c>
      <c r="Z334" s="88"/>
      <c r="AA334" s="51" t="s">
        <v>895</v>
      </c>
    </row>
    <row r="335" spans="1:27" s="39" customFormat="1" ht="69" x14ac:dyDescent="0.3">
      <c r="A335" s="122" t="s">
        <v>1440</v>
      </c>
      <c r="B335" s="49" t="e">
        <f>VLOOKUP($C335,#REF!,6, FALSE)</f>
        <v>#REF!</v>
      </c>
      <c r="C335" s="145" t="s">
        <v>539</v>
      </c>
      <c r="D335" s="49" t="e">
        <f>VLOOKUP($C335,#REF!,7, FALSE)</f>
        <v>#REF!</v>
      </c>
      <c r="E335" s="48" t="e">
        <f>VLOOKUP($C335,#REF!,9, FALSE)</f>
        <v>#REF!</v>
      </c>
      <c r="F335" s="49" t="e">
        <f>IF(VLOOKUP($C335,#REF!,10, FALSE)="","Unknown",VLOOKUP($C335,#REF!,10, FALSE))</f>
        <v>#REF!</v>
      </c>
      <c r="G335" s="49" t="e">
        <f>IF(VLOOKUP($C335,#REF!,17, FALSE)="","Unknown",VLOOKUP($C335,#REF!,17, FALSE))</f>
        <v>#REF!</v>
      </c>
      <c r="H335" s="48" t="e">
        <f>IF(VLOOKUP($C335,#REF!,31, FALSE)="","",VLOOKUP($C335,#REF!,31, FALSE))</f>
        <v>#REF!</v>
      </c>
      <c r="I335" s="132" t="e">
        <f>IF(VLOOKUP($C335,#REF!,32, FALSE)="",0,VLOOKUP($C335,#REF!,32, FALSE))</f>
        <v>#REF!</v>
      </c>
      <c r="J335" s="49" t="e">
        <f>IF(VLOOKUP($C335,#REF!,65, FALSE)="","Unknown",VLOOKUP($C335,#REF!,65, FALSE))</f>
        <v>#REF!</v>
      </c>
      <c r="K335" s="50" t="e">
        <f>IF(VLOOKUP($C335,#REF!,67, FALSE)="","-",VLOOKUP($C335,#REF!,67, FALSE))</f>
        <v>#REF!</v>
      </c>
      <c r="L335" s="84" t="s">
        <v>1498</v>
      </c>
      <c r="M335" s="14" t="s">
        <v>714</v>
      </c>
      <c r="N335" s="136"/>
      <c r="O335" s="14"/>
      <c r="P335" s="14"/>
      <c r="Q335" s="14"/>
      <c r="R335" s="14" t="s">
        <v>714</v>
      </c>
      <c r="S335" s="14"/>
      <c r="T335" s="16"/>
      <c r="U335" s="35" t="s">
        <v>1497</v>
      </c>
      <c r="V335" s="18" t="s">
        <v>524</v>
      </c>
      <c r="W335" s="20" t="s">
        <v>20</v>
      </c>
      <c r="X335" s="20" t="s">
        <v>20</v>
      </c>
      <c r="Y335" s="23">
        <v>44117</v>
      </c>
      <c r="Z335" s="20"/>
    </row>
    <row r="336" spans="1:27" s="39" customFormat="1" ht="138" x14ac:dyDescent="0.3">
      <c r="A336" s="14" t="s">
        <v>1440</v>
      </c>
      <c r="B336" s="49" t="e">
        <f>VLOOKUP($C336,#REF!,6, FALSE)</f>
        <v>#REF!</v>
      </c>
      <c r="C336" s="142" t="s">
        <v>1343</v>
      </c>
      <c r="D336" s="49" t="e">
        <f>VLOOKUP($C336,#REF!,7, FALSE)</f>
        <v>#REF!</v>
      </c>
      <c r="E336" s="48" t="e">
        <f>VLOOKUP($C336,#REF!,9, FALSE)</f>
        <v>#REF!</v>
      </c>
      <c r="F336" s="49" t="e">
        <f>IF(VLOOKUP($C336,#REF!,10, FALSE)="","Unknown",VLOOKUP($C336,#REF!,10, FALSE))</f>
        <v>#REF!</v>
      </c>
      <c r="G336" s="49" t="e">
        <f>IF(VLOOKUP($C336,#REF!,17, FALSE)="","Unknown",VLOOKUP($C336,#REF!,17, FALSE))</f>
        <v>#REF!</v>
      </c>
      <c r="H336" s="48" t="e">
        <f>IF(VLOOKUP($C336,#REF!,31, FALSE)="","",VLOOKUP($C336,#REF!,31, FALSE))</f>
        <v>#REF!</v>
      </c>
      <c r="I336" s="132" t="e">
        <f>IF(VLOOKUP($C336,#REF!,32, FALSE)="",0,VLOOKUP($C336,#REF!,32, FALSE))</f>
        <v>#REF!</v>
      </c>
      <c r="J336" s="49" t="e">
        <f>IF(VLOOKUP($C336,#REF!,65, FALSE)="","Unknown",VLOOKUP($C336,#REF!,65, FALSE))</f>
        <v>#REF!</v>
      </c>
      <c r="K336" s="50" t="e">
        <f>IF(VLOOKUP($C336,#REF!,67, FALSE)="","-",VLOOKUP($C336,#REF!,67, FALSE))</f>
        <v>#REF!</v>
      </c>
      <c r="L336" s="53" t="s">
        <v>1544</v>
      </c>
      <c r="M336" s="14" t="s">
        <v>714</v>
      </c>
      <c r="N336" s="136"/>
      <c r="O336" s="14"/>
      <c r="P336" s="14"/>
      <c r="Q336" s="14"/>
      <c r="R336" s="14" t="s">
        <v>714</v>
      </c>
      <c r="S336" s="14"/>
      <c r="T336" s="16"/>
      <c r="U336" s="35" t="s">
        <v>1543</v>
      </c>
      <c r="V336" s="22" t="s">
        <v>1524</v>
      </c>
      <c r="W336" s="20" t="s">
        <v>20</v>
      </c>
      <c r="X336" s="20" t="s">
        <v>20</v>
      </c>
      <c r="Y336" s="23">
        <v>44119</v>
      </c>
      <c r="Z336" s="20"/>
    </row>
    <row r="337" spans="1:27" s="39" customFormat="1" ht="55.2" x14ac:dyDescent="0.3">
      <c r="A337" s="14" t="s">
        <v>20</v>
      </c>
      <c r="B337" s="45" t="e">
        <f>VLOOKUP($C337,#REF!,6, FALSE)</f>
        <v>#REF!</v>
      </c>
      <c r="C337" s="20" t="s">
        <v>1127</v>
      </c>
      <c r="D337" s="45" t="e">
        <f>VLOOKUP($C337,#REF!,7, FALSE)</f>
        <v>#REF!</v>
      </c>
      <c r="E337" s="44" t="e">
        <f>VLOOKUP($C337,#REF!,9, FALSE)</f>
        <v>#REF!</v>
      </c>
      <c r="F337" s="45" t="e">
        <f>IF(VLOOKUP($C337,#REF!,10, FALSE)="","Unknown",VLOOKUP($C337,#REF!,10, FALSE))</f>
        <v>#REF!</v>
      </c>
      <c r="G337" s="45" t="e">
        <f>IF(VLOOKUP($C337,#REF!,17, FALSE)="","Unknown",VLOOKUP($C337,#REF!,17, FALSE))</f>
        <v>#REF!</v>
      </c>
      <c r="H337" s="44" t="e">
        <f>IF(VLOOKUP($C337,#REF!,31, FALSE)="","",VLOOKUP($C337,#REF!,31, FALSE))</f>
        <v>#REF!</v>
      </c>
      <c r="I337" s="130" t="e">
        <f>IF(VLOOKUP($C337,#REF!,32, FALSE)="",0,VLOOKUP($C337,#REF!,32, FALSE))</f>
        <v>#REF!</v>
      </c>
      <c r="J337" s="45" t="e">
        <f>IF(VLOOKUP($C337,#REF!,65, FALSE)="","Unknown",VLOOKUP($C337,#REF!,65, FALSE))</f>
        <v>#REF!</v>
      </c>
      <c r="K337" s="46" t="e">
        <f>IF(VLOOKUP($C337,#REF!,67, FALSE)="","-",VLOOKUP($C337,#REF!,67, FALSE))</f>
        <v>#REF!</v>
      </c>
      <c r="L337" s="53" t="s">
        <v>1433</v>
      </c>
      <c r="M337" s="14" t="s">
        <v>908</v>
      </c>
      <c r="N337" s="136"/>
      <c r="O337" s="14"/>
      <c r="P337" s="14"/>
      <c r="Q337" s="14"/>
      <c r="R337" s="14"/>
      <c r="S337" s="14" t="s">
        <v>908</v>
      </c>
      <c r="T337" s="16" t="s">
        <v>908</v>
      </c>
      <c r="U337" s="35" t="s">
        <v>1196</v>
      </c>
      <c r="V337" s="22" t="s">
        <v>1197</v>
      </c>
      <c r="W337" s="20" t="s">
        <v>20</v>
      </c>
      <c r="X337" s="20" t="s">
        <v>20</v>
      </c>
      <c r="Y337" s="23">
        <v>43637</v>
      </c>
      <c r="Z337" s="20"/>
      <c r="AA337" s="39" t="s">
        <v>895</v>
      </c>
    </row>
    <row r="338" spans="1:27" s="39" customFormat="1" ht="13.8" x14ac:dyDescent="0.3">
      <c r="A338" s="14" t="s">
        <v>21</v>
      </c>
      <c r="B338" s="45" t="e">
        <f>VLOOKUP($C338,#REF!,6, FALSE)</f>
        <v>#REF!</v>
      </c>
      <c r="C338" s="20" t="s">
        <v>252</v>
      </c>
      <c r="D338" s="45" t="e">
        <f>VLOOKUP($C338,#REF!,7, FALSE)</f>
        <v>#REF!</v>
      </c>
      <c r="E338" s="44" t="e">
        <f>VLOOKUP($C338,#REF!,9, FALSE)</f>
        <v>#REF!</v>
      </c>
      <c r="F338" s="45" t="e">
        <f>IF(VLOOKUP($C338,#REF!,10, FALSE)="","Unknown",VLOOKUP($C338,#REF!,10, FALSE))</f>
        <v>#REF!</v>
      </c>
      <c r="G338" s="45" t="e">
        <f>IF(VLOOKUP($C338,#REF!,17, FALSE)="","Unknown",VLOOKUP($C338,#REF!,17, FALSE))</f>
        <v>#REF!</v>
      </c>
      <c r="H338" s="44" t="e">
        <f>IF(VLOOKUP($C338,#REF!,31, FALSE)="","",VLOOKUP($C338,#REF!,31, FALSE))</f>
        <v>#REF!</v>
      </c>
      <c r="I338" s="130" t="e">
        <f>IF(VLOOKUP($C338,#REF!,32, FALSE)="",0,VLOOKUP($C338,#REF!,32, FALSE))</f>
        <v>#REF!</v>
      </c>
      <c r="J338" s="45" t="e">
        <f>IF(VLOOKUP($C338,#REF!,65, FALSE)="","Unknown",VLOOKUP($C338,#REF!,65, FALSE))</f>
        <v>#REF!</v>
      </c>
      <c r="K338" s="46" t="e">
        <f>IF(VLOOKUP($C338,#REF!,67, FALSE)="","-",VLOOKUP($C338,#REF!,67, FALSE))</f>
        <v>#REF!</v>
      </c>
      <c r="L338" s="53" t="s">
        <v>966</v>
      </c>
      <c r="M338" s="14"/>
      <c r="N338" s="136"/>
      <c r="O338" s="14"/>
      <c r="P338" s="14"/>
      <c r="Q338" s="14"/>
      <c r="R338" s="14"/>
      <c r="S338" s="14"/>
      <c r="T338" s="16"/>
      <c r="U338" s="24"/>
      <c r="V338" s="22"/>
      <c r="W338" s="20"/>
      <c r="X338" s="20"/>
      <c r="Y338" s="23"/>
      <c r="Z338" s="20"/>
      <c r="AA338" s="3"/>
    </row>
    <row r="339" spans="1:27" s="39" customFormat="1" ht="96.6" x14ac:dyDescent="0.3">
      <c r="A339" s="14" t="s">
        <v>20</v>
      </c>
      <c r="B339" s="45" t="e">
        <f>VLOOKUP($C339,#REF!,6, FALSE)</f>
        <v>#REF!</v>
      </c>
      <c r="C339" s="20" t="s">
        <v>508</v>
      </c>
      <c r="D339" s="45" t="e">
        <f>VLOOKUP($C339,#REF!,7, FALSE)</f>
        <v>#REF!</v>
      </c>
      <c r="E339" s="44" t="e">
        <f>VLOOKUP($C339,#REF!,9, FALSE)</f>
        <v>#REF!</v>
      </c>
      <c r="F339" s="45" t="e">
        <f>IF(VLOOKUP($C339,#REF!,10, FALSE)="","Unknown",VLOOKUP($C339,#REF!,10, FALSE))</f>
        <v>#REF!</v>
      </c>
      <c r="G339" s="45" t="e">
        <f>IF(VLOOKUP($C339,#REF!,17, FALSE)="","Unknown",VLOOKUP($C339,#REF!,17, FALSE))</f>
        <v>#REF!</v>
      </c>
      <c r="H339" s="44" t="e">
        <f>IF(VLOOKUP($C339,#REF!,31, FALSE)="","",VLOOKUP($C339,#REF!,31, FALSE))</f>
        <v>#REF!</v>
      </c>
      <c r="I339" s="130" t="e">
        <f>IF(VLOOKUP($C339,#REF!,32, FALSE)="",0,VLOOKUP($C339,#REF!,32, FALSE))</f>
        <v>#REF!</v>
      </c>
      <c r="J339" s="45" t="e">
        <f>IF(VLOOKUP($C339,#REF!,65, FALSE)="","Unknown",VLOOKUP($C339,#REF!,65, FALSE))</f>
        <v>#REF!</v>
      </c>
      <c r="K339" s="46" t="e">
        <f>IF(VLOOKUP($C339,#REF!,67, FALSE)="","-",VLOOKUP($C339,#REF!,67, FALSE))</f>
        <v>#REF!</v>
      </c>
      <c r="L339" s="53" t="s">
        <v>1200</v>
      </c>
      <c r="M339" s="14"/>
      <c r="N339" s="136"/>
      <c r="O339" s="14"/>
      <c r="P339" s="14"/>
      <c r="Q339" s="14"/>
      <c r="R339" s="14" t="s">
        <v>908</v>
      </c>
      <c r="S339" s="14"/>
      <c r="T339" s="16" t="s">
        <v>908</v>
      </c>
      <c r="U339" s="35" t="s">
        <v>1198</v>
      </c>
      <c r="V339" s="22" t="s">
        <v>1199</v>
      </c>
      <c r="W339" s="20" t="s">
        <v>20</v>
      </c>
      <c r="X339" s="20" t="s">
        <v>20</v>
      </c>
      <c r="Y339" s="23">
        <v>43637</v>
      </c>
      <c r="Z339" s="20"/>
      <c r="AA339" s="39" t="s">
        <v>895</v>
      </c>
    </row>
    <row r="340" spans="1:27" s="39" customFormat="1" ht="55.2" x14ac:dyDescent="0.3">
      <c r="A340" s="37" t="s">
        <v>20</v>
      </c>
      <c r="B340" s="45" t="e">
        <f>VLOOKUP($C340,#REF!,6, FALSE)</f>
        <v>#REF!</v>
      </c>
      <c r="C340" s="13" t="s">
        <v>177</v>
      </c>
      <c r="D340" s="45" t="e">
        <f>VLOOKUP($C340,#REF!,7, FALSE)</f>
        <v>#REF!</v>
      </c>
      <c r="E340" s="44" t="e">
        <f>VLOOKUP($C340,#REF!,9, FALSE)</f>
        <v>#REF!</v>
      </c>
      <c r="F340" s="45" t="e">
        <f>IF(VLOOKUP($C340,#REF!,10, FALSE)="","Unknown",VLOOKUP($C340,#REF!,10, FALSE))</f>
        <v>#REF!</v>
      </c>
      <c r="G340" s="45" t="e">
        <f>IF(VLOOKUP($C340,#REF!,17, FALSE)="","Unknown",VLOOKUP($C340,#REF!,17, FALSE))</f>
        <v>#REF!</v>
      </c>
      <c r="H340" s="44" t="e">
        <f>IF(VLOOKUP($C340,#REF!,31, FALSE)="","",VLOOKUP($C340,#REF!,31, FALSE))</f>
        <v>#REF!</v>
      </c>
      <c r="I340" s="130" t="e">
        <f>IF(VLOOKUP($C340,#REF!,32, FALSE)="",0,VLOOKUP($C340,#REF!,32, FALSE))</f>
        <v>#REF!</v>
      </c>
      <c r="J340" s="45" t="e">
        <f>IF(VLOOKUP($C340,#REF!,65, FALSE)="","Unknown",VLOOKUP($C340,#REF!,65, FALSE))</f>
        <v>#REF!</v>
      </c>
      <c r="K340" s="46" t="e">
        <f>IF(VLOOKUP($C340,#REF!,67, FALSE)="","-",VLOOKUP($C340,#REF!,67, FALSE))</f>
        <v>#REF!</v>
      </c>
      <c r="L340" s="54" t="s">
        <v>778</v>
      </c>
      <c r="M340" s="14"/>
      <c r="N340" s="136"/>
      <c r="O340" s="14"/>
      <c r="P340" s="14"/>
      <c r="Q340" s="14"/>
      <c r="R340" s="14"/>
      <c r="S340" s="14" t="s">
        <v>714</v>
      </c>
      <c r="T340" s="16" t="s">
        <v>714</v>
      </c>
      <c r="U340" s="24" t="s">
        <v>561</v>
      </c>
      <c r="V340" s="22" t="s">
        <v>526</v>
      </c>
      <c r="W340" s="15" t="s">
        <v>20</v>
      </c>
      <c r="X340" s="15" t="s">
        <v>20</v>
      </c>
      <c r="Y340" s="19">
        <v>42423</v>
      </c>
      <c r="Z340" s="20" t="s">
        <v>560</v>
      </c>
      <c r="AA340" s="3"/>
    </row>
    <row r="341" spans="1:27" s="39" customFormat="1" ht="55.2" x14ac:dyDescent="0.3">
      <c r="A341" s="37" t="s">
        <v>20</v>
      </c>
      <c r="B341" s="45" t="e">
        <f>VLOOKUP($C341,#REF!,6, FALSE)</f>
        <v>#REF!</v>
      </c>
      <c r="C341" s="146" t="s">
        <v>572</v>
      </c>
      <c r="D341" s="45" t="e">
        <f>VLOOKUP($C341,#REF!,7, FALSE)</f>
        <v>#REF!</v>
      </c>
      <c r="E341" s="44" t="e">
        <f>VLOOKUP($C341,#REF!,9, FALSE)</f>
        <v>#REF!</v>
      </c>
      <c r="F341" s="45" t="e">
        <f>IF(VLOOKUP($C341,#REF!,10, FALSE)="","Unknown",VLOOKUP($C341,#REF!,10, FALSE))</f>
        <v>#REF!</v>
      </c>
      <c r="G341" s="45" t="e">
        <f>IF(VLOOKUP($C341,#REF!,17, FALSE)="","Unknown",VLOOKUP($C341,#REF!,17, FALSE))</f>
        <v>#REF!</v>
      </c>
      <c r="H341" s="44" t="e">
        <f>IF(VLOOKUP($C341,#REF!,31, FALSE)="","",VLOOKUP($C341,#REF!,31, FALSE))</f>
        <v>#REF!</v>
      </c>
      <c r="I341" s="130" t="e">
        <f>IF(VLOOKUP($C341,#REF!,32, FALSE)="",0,VLOOKUP($C341,#REF!,32, FALSE))</f>
        <v>#REF!</v>
      </c>
      <c r="J341" s="45" t="e">
        <f>IF(VLOOKUP($C341,#REF!,65, FALSE)="","Unknown",VLOOKUP($C341,#REF!,65, FALSE))</f>
        <v>#REF!</v>
      </c>
      <c r="K341" s="46" t="e">
        <f>IF(VLOOKUP($C341,#REF!,67, FALSE)="","-",VLOOKUP($C341,#REF!,67, FALSE))</f>
        <v>#REF!</v>
      </c>
      <c r="L341" s="54" t="s">
        <v>847</v>
      </c>
      <c r="M341" s="14" t="s">
        <v>714</v>
      </c>
      <c r="N341" s="136"/>
      <c r="O341" s="14"/>
      <c r="P341" s="14"/>
      <c r="Q341" s="14"/>
      <c r="R341" s="14"/>
      <c r="S341" s="14"/>
      <c r="T341" s="16"/>
      <c r="U341" s="21" t="s">
        <v>535</v>
      </c>
      <c r="V341" s="22" t="s">
        <v>523</v>
      </c>
      <c r="W341" s="15" t="s">
        <v>20</v>
      </c>
      <c r="X341" s="15" t="s">
        <v>20</v>
      </c>
      <c r="Y341" s="19">
        <v>42423</v>
      </c>
      <c r="Z341" s="20"/>
      <c r="AA341" s="3"/>
    </row>
    <row r="342" spans="1:27" s="39" customFormat="1" ht="82.8" x14ac:dyDescent="0.3">
      <c r="A342" s="37" t="s">
        <v>1440</v>
      </c>
      <c r="B342" s="45" t="e">
        <f>VLOOKUP($C342,#REF!,6, FALSE)</f>
        <v>#REF!</v>
      </c>
      <c r="C342" s="125" t="s">
        <v>882</v>
      </c>
      <c r="D342" s="45" t="e">
        <f>VLOOKUP($C342,#REF!,7, FALSE)</f>
        <v>#REF!</v>
      </c>
      <c r="E342" s="44" t="e">
        <f>VLOOKUP($C342,#REF!,9, FALSE)</f>
        <v>#REF!</v>
      </c>
      <c r="F342" s="45" t="e">
        <f>IF(VLOOKUP($C342,#REF!,10, FALSE)="","Unknown",VLOOKUP($C342,#REF!,10, FALSE))</f>
        <v>#REF!</v>
      </c>
      <c r="G342" s="45" t="e">
        <f>IF(VLOOKUP($C342,#REF!,17, FALSE)="","Unknown",VLOOKUP($C342,#REF!,17, FALSE))</f>
        <v>#REF!</v>
      </c>
      <c r="H342" s="44" t="e">
        <f>IF(VLOOKUP($C342,#REF!,31, FALSE)="","",VLOOKUP($C342,#REF!,31, FALSE))</f>
        <v>#REF!</v>
      </c>
      <c r="I342" s="130" t="e">
        <f>IF(VLOOKUP($C342,#REF!,32, FALSE)="",0,VLOOKUP($C342,#REF!,32, FALSE))</f>
        <v>#REF!</v>
      </c>
      <c r="J342" s="45" t="e">
        <f>IF(VLOOKUP($C342,#REF!,65, FALSE)="","Unknown",VLOOKUP($C342,#REF!,65, FALSE))</f>
        <v>#REF!</v>
      </c>
      <c r="K342" s="46" t="e">
        <f>IF(VLOOKUP($C342,#REF!,67, FALSE)="","-",VLOOKUP($C342,#REF!,67, FALSE))</f>
        <v>#REF!</v>
      </c>
      <c r="L342" s="53" t="s">
        <v>1682</v>
      </c>
      <c r="M342" s="14" t="s">
        <v>714</v>
      </c>
      <c r="N342" s="136" t="s">
        <v>714</v>
      </c>
      <c r="O342" s="14"/>
      <c r="P342" s="14" t="s">
        <v>714</v>
      </c>
      <c r="Q342" s="14"/>
      <c r="R342" s="14"/>
      <c r="S342" s="14"/>
      <c r="T342" s="16"/>
      <c r="U342" s="42" t="s">
        <v>890</v>
      </c>
      <c r="V342" s="22" t="s">
        <v>1524</v>
      </c>
      <c r="W342" s="20" t="s">
        <v>20</v>
      </c>
      <c r="X342" s="20" t="s">
        <v>21</v>
      </c>
      <c r="Y342" s="23">
        <v>42682</v>
      </c>
      <c r="Z342" s="20"/>
      <c r="AA342" s="3"/>
    </row>
    <row r="343" spans="1:27" s="39" customFormat="1" ht="96.6" x14ac:dyDescent="0.3">
      <c r="A343" s="37" t="s">
        <v>20</v>
      </c>
      <c r="B343" s="45" t="e">
        <f>VLOOKUP($C343,#REF!,6, FALSE)</f>
        <v>#REF!</v>
      </c>
      <c r="C343" s="13" t="s">
        <v>412</v>
      </c>
      <c r="D343" s="45" t="e">
        <f>VLOOKUP($C343,#REF!,7, FALSE)</f>
        <v>#REF!</v>
      </c>
      <c r="E343" s="44" t="e">
        <f>VLOOKUP($C343,#REF!,9, FALSE)</f>
        <v>#REF!</v>
      </c>
      <c r="F343" s="45" t="e">
        <f>IF(VLOOKUP($C343,#REF!,10, FALSE)="","Unknown",VLOOKUP($C343,#REF!,10, FALSE))</f>
        <v>#REF!</v>
      </c>
      <c r="G343" s="45" t="e">
        <f>IF(VLOOKUP($C343,#REF!,17, FALSE)="","Unknown",VLOOKUP($C343,#REF!,17, FALSE))</f>
        <v>#REF!</v>
      </c>
      <c r="H343" s="44" t="e">
        <f>IF(VLOOKUP($C343,#REF!,31, FALSE)="","",VLOOKUP($C343,#REF!,31, FALSE))</f>
        <v>#REF!</v>
      </c>
      <c r="I343" s="130" t="e">
        <f>IF(VLOOKUP($C343,#REF!,32, FALSE)="",0,VLOOKUP($C343,#REF!,32, FALSE))</f>
        <v>#REF!</v>
      </c>
      <c r="J343" s="45" t="e">
        <f>IF(VLOOKUP($C343,#REF!,65, FALSE)="","Unknown",VLOOKUP($C343,#REF!,65, FALSE))</f>
        <v>#REF!</v>
      </c>
      <c r="K343" s="46" t="e">
        <f>IF(VLOOKUP($C343,#REF!,67, FALSE)="","-",VLOOKUP($C343,#REF!,67, FALSE))</f>
        <v>#REF!</v>
      </c>
      <c r="L343" s="54" t="s">
        <v>839</v>
      </c>
      <c r="M343" s="14" t="s">
        <v>714</v>
      </c>
      <c r="N343" s="136"/>
      <c r="O343" s="14"/>
      <c r="P343" s="14"/>
      <c r="Q343" s="14"/>
      <c r="R343" s="14"/>
      <c r="S343" s="14"/>
      <c r="T343" s="16"/>
      <c r="U343" s="24" t="s">
        <v>1628</v>
      </c>
      <c r="V343" s="22" t="s">
        <v>555</v>
      </c>
      <c r="W343" s="15" t="s">
        <v>20</v>
      </c>
      <c r="X343" s="15" t="s">
        <v>20</v>
      </c>
      <c r="Y343" s="19">
        <v>42423</v>
      </c>
      <c r="Z343" s="20"/>
      <c r="AA343" s="3"/>
    </row>
    <row r="344" spans="1:27" s="39" customFormat="1" ht="55.2" x14ac:dyDescent="0.3">
      <c r="A344" s="37" t="s">
        <v>20</v>
      </c>
      <c r="B344" s="45" t="e">
        <f>VLOOKUP($C344,#REF!,6, FALSE)</f>
        <v>#REF!</v>
      </c>
      <c r="C344" s="13" t="s">
        <v>364</v>
      </c>
      <c r="D344" s="45" t="e">
        <f>VLOOKUP($C344,#REF!,7, FALSE)</f>
        <v>#REF!</v>
      </c>
      <c r="E344" s="44" t="e">
        <f>VLOOKUP($C344,#REF!,9, FALSE)</f>
        <v>#REF!</v>
      </c>
      <c r="F344" s="45" t="e">
        <f>IF(VLOOKUP($C344,#REF!,10, FALSE)="","Unknown",VLOOKUP($C344,#REF!,10, FALSE))</f>
        <v>#REF!</v>
      </c>
      <c r="G344" s="45" t="e">
        <f>IF(VLOOKUP($C344,#REF!,17, FALSE)="","Unknown",VLOOKUP($C344,#REF!,17, FALSE))</f>
        <v>#REF!</v>
      </c>
      <c r="H344" s="44" t="e">
        <f>IF(VLOOKUP($C344,#REF!,31, FALSE)="","",VLOOKUP($C344,#REF!,31, FALSE))</f>
        <v>#REF!</v>
      </c>
      <c r="I344" s="130" t="e">
        <f>IF(VLOOKUP($C344,#REF!,32, FALSE)="",0,VLOOKUP($C344,#REF!,32, FALSE))</f>
        <v>#REF!</v>
      </c>
      <c r="J344" s="45" t="e">
        <f>IF(VLOOKUP($C344,#REF!,65, FALSE)="","Unknown",VLOOKUP($C344,#REF!,65, FALSE))</f>
        <v>#REF!</v>
      </c>
      <c r="K344" s="46" t="e">
        <f>IF(VLOOKUP($C344,#REF!,67, FALSE)="","-",VLOOKUP($C344,#REF!,67, FALSE))</f>
        <v>#REF!</v>
      </c>
      <c r="L344" s="54" t="s">
        <v>1437</v>
      </c>
      <c r="M344" s="14"/>
      <c r="N344" s="136"/>
      <c r="O344" s="14"/>
      <c r="P344" s="14"/>
      <c r="Q344" s="14"/>
      <c r="R344" s="14" t="s">
        <v>714</v>
      </c>
      <c r="S344" s="14"/>
      <c r="T344" s="16" t="s">
        <v>714</v>
      </c>
      <c r="U344" s="24" t="s">
        <v>722</v>
      </c>
      <c r="V344" s="22" t="s">
        <v>523</v>
      </c>
      <c r="W344" s="20" t="s">
        <v>20</v>
      </c>
      <c r="X344" s="20" t="s">
        <v>20</v>
      </c>
      <c r="Y344" s="19">
        <v>43126</v>
      </c>
      <c r="Z344" s="20" t="s">
        <v>636</v>
      </c>
      <c r="AA344" s="3"/>
    </row>
    <row r="345" spans="1:27" s="39" customFormat="1" ht="69" x14ac:dyDescent="0.3">
      <c r="A345" s="14" t="s">
        <v>20</v>
      </c>
      <c r="B345" s="45" t="e">
        <f>VLOOKUP($C345,#REF!,6, FALSE)</f>
        <v>#REF!</v>
      </c>
      <c r="C345" s="20" t="s">
        <v>1022</v>
      </c>
      <c r="D345" s="45" t="e">
        <f>VLOOKUP($C345,#REF!,7, FALSE)</f>
        <v>#REF!</v>
      </c>
      <c r="E345" s="44" t="e">
        <f>VLOOKUP($C345,#REF!,9, FALSE)</f>
        <v>#REF!</v>
      </c>
      <c r="F345" s="45" t="e">
        <f>IF(VLOOKUP($C345,#REF!,10, FALSE)="","Unknown",VLOOKUP($C345,#REF!,10, FALSE))</f>
        <v>#REF!</v>
      </c>
      <c r="G345" s="45" t="e">
        <f>IF(VLOOKUP($C345,#REF!,17, FALSE)="","Unknown",VLOOKUP($C345,#REF!,17, FALSE))</f>
        <v>#REF!</v>
      </c>
      <c r="H345" s="44" t="e">
        <f>IF(VLOOKUP($C345,#REF!,31, FALSE)="","",VLOOKUP($C345,#REF!,31, FALSE))</f>
        <v>#REF!</v>
      </c>
      <c r="I345" s="130" t="e">
        <f>IF(VLOOKUP($C345,#REF!,32, FALSE)="",0,VLOOKUP($C345,#REF!,32, FALSE))</f>
        <v>#REF!</v>
      </c>
      <c r="J345" s="45" t="e">
        <f>IF(VLOOKUP($C345,#REF!,65, FALSE)="","Unknown",VLOOKUP($C345,#REF!,65, FALSE))</f>
        <v>#REF!</v>
      </c>
      <c r="K345" s="46" t="e">
        <f>IF(VLOOKUP($C345,#REF!,67, FALSE)="","-",VLOOKUP($C345,#REF!,67, FALSE))</f>
        <v>#REF!</v>
      </c>
      <c r="L345" s="53" t="s">
        <v>1176</v>
      </c>
      <c r="M345" s="14" t="s">
        <v>908</v>
      </c>
      <c r="N345" s="136" t="s">
        <v>714</v>
      </c>
      <c r="O345" s="14"/>
      <c r="P345" s="14" t="s">
        <v>908</v>
      </c>
      <c r="Q345" s="14"/>
      <c r="R345" s="14"/>
      <c r="S345" s="14"/>
      <c r="T345" s="16"/>
      <c r="U345" s="35" t="s">
        <v>1175</v>
      </c>
      <c r="V345" s="18" t="s">
        <v>524</v>
      </c>
      <c r="W345" s="20" t="s">
        <v>20</v>
      </c>
      <c r="X345" s="20" t="s">
        <v>20</v>
      </c>
      <c r="Y345" s="23">
        <v>43635</v>
      </c>
      <c r="Z345" s="20"/>
      <c r="AA345" s="39" t="s">
        <v>895</v>
      </c>
    </row>
    <row r="346" spans="1:27" s="39" customFormat="1" ht="27.6" x14ac:dyDescent="0.3">
      <c r="A346" s="37" t="s">
        <v>20</v>
      </c>
      <c r="B346" s="45" t="e">
        <f>VLOOKUP($C346,#REF!,6, FALSE)</f>
        <v>#REF!</v>
      </c>
      <c r="C346" s="13" t="s">
        <v>453</v>
      </c>
      <c r="D346" s="45" t="e">
        <f>VLOOKUP($C346,#REF!,7, FALSE)</f>
        <v>#REF!</v>
      </c>
      <c r="E346" s="44" t="e">
        <f>VLOOKUP($C346,#REF!,9, FALSE)</f>
        <v>#REF!</v>
      </c>
      <c r="F346" s="45" t="e">
        <f>IF(VLOOKUP($C346,#REF!,10, FALSE)="","Unknown",VLOOKUP($C346,#REF!,10, FALSE))</f>
        <v>#REF!</v>
      </c>
      <c r="G346" s="45" t="e">
        <f>IF(VLOOKUP($C346,#REF!,17, FALSE)="","Unknown",VLOOKUP($C346,#REF!,17, FALSE))</f>
        <v>#REF!</v>
      </c>
      <c r="H346" s="44" t="e">
        <f>IF(VLOOKUP($C346,#REF!,31, FALSE)="","",VLOOKUP($C346,#REF!,31, FALSE))</f>
        <v>#REF!</v>
      </c>
      <c r="I346" s="130" t="e">
        <f>IF(VLOOKUP($C346,#REF!,32, FALSE)="",0,VLOOKUP($C346,#REF!,32, FALSE))</f>
        <v>#REF!</v>
      </c>
      <c r="J346" s="45" t="e">
        <f>IF(VLOOKUP($C346,#REF!,65, FALSE)="","Unknown",VLOOKUP($C346,#REF!,65, FALSE))</f>
        <v>#REF!</v>
      </c>
      <c r="K346" s="46" t="e">
        <f>IF(VLOOKUP($C346,#REF!,67, FALSE)="","-",VLOOKUP($C346,#REF!,67, FALSE))</f>
        <v>#REF!</v>
      </c>
      <c r="L346" s="85" t="s">
        <v>802</v>
      </c>
      <c r="M346" s="14" t="s">
        <v>714</v>
      </c>
      <c r="N346" s="136"/>
      <c r="O346" s="14"/>
      <c r="P346" s="14"/>
      <c r="Q346" s="14"/>
      <c r="R346" s="14"/>
      <c r="S346" s="14"/>
      <c r="T346" s="16"/>
      <c r="U346" s="17" t="s">
        <v>582</v>
      </c>
      <c r="V346" s="22" t="s">
        <v>526</v>
      </c>
      <c r="W346" s="15" t="s">
        <v>20</v>
      </c>
      <c r="X346" s="15" t="s">
        <v>20</v>
      </c>
      <c r="Y346" s="19">
        <v>42423</v>
      </c>
      <c r="Z346" s="15"/>
      <c r="AA346" s="3"/>
    </row>
    <row r="347" spans="1:27" s="39" customFormat="1" ht="41.4" x14ac:dyDescent="0.3">
      <c r="A347" s="37" t="s">
        <v>20</v>
      </c>
      <c r="B347" s="45" t="e">
        <f>VLOOKUP($C347,#REF!,6, FALSE)</f>
        <v>#REF!</v>
      </c>
      <c r="C347" s="13" t="s">
        <v>451</v>
      </c>
      <c r="D347" s="45" t="e">
        <f>VLOOKUP($C347,#REF!,7, FALSE)</f>
        <v>#REF!</v>
      </c>
      <c r="E347" s="44" t="e">
        <f>VLOOKUP($C347,#REF!,9, FALSE)</f>
        <v>#REF!</v>
      </c>
      <c r="F347" s="45" t="e">
        <f>IF(VLOOKUP($C347,#REF!,10, FALSE)="","Unknown",VLOOKUP($C347,#REF!,10, FALSE))</f>
        <v>#REF!</v>
      </c>
      <c r="G347" s="45" t="e">
        <f>IF(VLOOKUP($C347,#REF!,17, FALSE)="","Unknown",VLOOKUP($C347,#REF!,17, FALSE))</f>
        <v>#REF!</v>
      </c>
      <c r="H347" s="44" t="e">
        <f>IF(VLOOKUP($C347,#REF!,31, FALSE)="","",VLOOKUP($C347,#REF!,31, FALSE))</f>
        <v>#REF!</v>
      </c>
      <c r="I347" s="130" t="e">
        <f>IF(VLOOKUP($C347,#REF!,32, FALSE)="",0,VLOOKUP($C347,#REF!,32, FALSE))</f>
        <v>#REF!</v>
      </c>
      <c r="J347" s="45" t="e">
        <f>IF(VLOOKUP($C347,#REF!,65, FALSE)="","Unknown",VLOOKUP($C347,#REF!,65, FALSE))</f>
        <v>#REF!</v>
      </c>
      <c r="K347" s="46" t="e">
        <f>IF(VLOOKUP($C347,#REF!,67, FALSE)="","-",VLOOKUP($C347,#REF!,67, FALSE))</f>
        <v>#REF!</v>
      </c>
      <c r="L347" s="54" t="s">
        <v>619</v>
      </c>
      <c r="M347" s="14"/>
      <c r="N347" s="136"/>
      <c r="O347" s="14"/>
      <c r="P347" s="14"/>
      <c r="Q347" s="14"/>
      <c r="R347" s="14"/>
      <c r="S347" s="14"/>
      <c r="T347" s="16" t="s">
        <v>714</v>
      </c>
      <c r="U347" s="24" t="s">
        <v>620</v>
      </c>
      <c r="V347" s="22" t="s">
        <v>526</v>
      </c>
      <c r="W347" s="20" t="s">
        <v>20</v>
      </c>
      <c r="X347" s="20" t="s">
        <v>20</v>
      </c>
      <c r="Y347" s="19">
        <v>42435</v>
      </c>
      <c r="Z347" s="20"/>
      <c r="AA347" s="3"/>
    </row>
    <row r="348" spans="1:27" s="39" customFormat="1" ht="41.4" x14ac:dyDescent="0.3">
      <c r="A348" s="37" t="s">
        <v>20</v>
      </c>
      <c r="B348" s="45" t="e">
        <f>VLOOKUP($C348,#REF!,6, FALSE)</f>
        <v>#REF!</v>
      </c>
      <c r="C348" s="13" t="s">
        <v>86</v>
      </c>
      <c r="D348" s="45" t="e">
        <f>VLOOKUP($C348,#REF!,7, FALSE)</f>
        <v>#REF!</v>
      </c>
      <c r="E348" s="44" t="e">
        <f>VLOOKUP($C348,#REF!,9, FALSE)</f>
        <v>#REF!</v>
      </c>
      <c r="F348" s="45" t="e">
        <f>IF(VLOOKUP($C348,#REF!,10, FALSE)="","Unknown",VLOOKUP($C348,#REF!,10, FALSE))</f>
        <v>#REF!</v>
      </c>
      <c r="G348" s="45" t="e">
        <f>IF(VLOOKUP($C348,#REF!,17, FALSE)="","Unknown",VLOOKUP($C348,#REF!,17, FALSE))</f>
        <v>#REF!</v>
      </c>
      <c r="H348" s="44" t="e">
        <f>IF(VLOOKUP($C348,#REF!,31, FALSE)="","",VLOOKUP($C348,#REF!,31, FALSE))</f>
        <v>#REF!</v>
      </c>
      <c r="I348" s="130" t="e">
        <f>IF(VLOOKUP($C348,#REF!,32, FALSE)="",0,VLOOKUP($C348,#REF!,32, FALSE))</f>
        <v>#REF!</v>
      </c>
      <c r="J348" s="45" t="e">
        <f>IF(VLOOKUP($C348,#REF!,65, FALSE)="","Unknown",VLOOKUP($C348,#REF!,65, FALSE))</f>
        <v>#REF!</v>
      </c>
      <c r="K348" s="46" t="e">
        <f>IF(VLOOKUP($C348,#REF!,67, FALSE)="","-",VLOOKUP($C348,#REF!,67, FALSE))</f>
        <v>#REF!</v>
      </c>
      <c r="L348" s="53" t="s">
        <v>1626</v>
      </c>
      <c r="M348" s="14" t="s">
        <v>714</v>
      </c>
      <c r="N348" s="136"/>
      <c r="O348" s="14"/>
      <c r="P348" s="14"/>
      <c r="Q348" s="14"/>
      <c r="R348" s="14"/>
      <c r="S348" s="14"/>
      <c r="T348" s="16"/>
      <c r="U348" s="21" t="s">
        <v>753</v>
      </c>
      <c r="V348" s="18" t="s">
        <v>567</v>
      </c>
      <c r="W348" s="20" t="s">
        <v>20</v>
      </c>
      <c r="X348" s="20" t="s">
        <v>20</v>
      </c>
      <c r="Y348" s="19"/>
      <c r="Z348" s="20"/>
      <c r="AA348" s="3"/>
    </row>
    <row r="349" spans="1:27" s="39" customFormat="1" ht="41.4" x14ac:dyDescent="0.3">
      <c r="A349" s="122" t="s">
        <v>1440</v>
      </c>
      <c r="B349" s="49" t="e">
        <f>VLOOKUP($C349,#REF!,6, FALSE)</f>
        <v>#REF!</v>
      </c>
      <c r="C349" s="141" t="s">
        <v>1402</v>
      </c>
      <c r="D349" s="49" t="e">
        <f>VLOOKUP($C349,#REF!,7, FALSE)</f>
        <v>#REF!</v>
      </c>
      <c r="E349" s="48" t="e">
        <f>VLOOKUP($C349,#REF!,9, FALSE)</f>
        <v>#REF!</v>
      </c>
      <c r="F349" s="49" t="e">
        <f>IF(VLOOKUP($C349,#REF!,10, FALSE)="","Unknown",VLOOKUP($C349,#REF!,10, FALSE))</f>
        <v>#REF!</v>
      </c>
      <c r="G349" s="49" t="e">
        <f>IF(VLOOKUP($C349,#REF!,17, FALSE)="","Unknown",VLOOKUP($C349,#REF!,17, FALSE))</f>
        <v>#REF!</v>
      </c>
      <c r="H349" s="48" t="e">
        <f>IF(VLOOKUP($C349,#REF!,31, FALSE)="","",VLOOKUP($C349,#REF!,31, FALSE))</f>
        <v>#REF!</v>
      </c>
      <c r="I349" s="132" t="e">
        <f>IF(VLOOKUP($C349,#REF!,32, FALSE)="",0,VLOOKUP($C349,#REF!,32, FALSE))</f>
        <v>#REF!</v>
      </c>
      <c r="J349" s="49" t="e">
        <f>IF(VLOOKUP($C349,#REF!,65, FALSE)="","Unknown",VLOOKUP($C349,#REF!,65, FALSE))</f>
        <v>#REF!</v>
      </c>
      <c r="K349" s="50" t="e">
        <f>IF(VLOOKUP($C349,#REF!,67, FALSE)="","-",VLOOKUP($C349,#REF!,67, FALSE))</f>
        <v>#REF!</v>
      </c>
      <c r="L349" s="53" t="s">
        <v>1601</v>
      </c>
      <c r="M349" s="14"/>
      <c r="N349" s="136"/>
      <c r="O349" s="14"/>
      <c r="P349" s="14"/>
      <c r="Q349" s="14"/>
      <c r="R349" s="14"/>
      <c r="S349" s="14"/>
      <c r="T349" s="16" t="s">
        <v>714</v>
      </c>
      <c r="U349" s="35" t="s">
        <v>1411</v>
      </c>
      <c r="V349" s="18" t="s">
        <v>567</v>
      </c>
      <c r="W349" s="20" t="s">
        <v>20</v>
      </c>
      <c r="X349" s="20" t="s">
        <v>20</v>
      </c>
      <c r="Y349" s="23">
        <v>44116</v>
      </c>
      <c r="Z349" s="20"/>
    </row>
    <row r="350" spans="1:27" s="39" customFormat="1" ht="35.4" x14ac:dyDescent="0.3">
      <c r="A350" s="14" t="s">
        <v>20</v>
      </c>
      <c r="B350" s="45" t="e">
        <f>VLOOKUP($C350,#REF!,6, FALSE)</f>
        <v>#REF!</v>
      </c>
      <c r="C350" s="58" t="s">
        <v>263</v>
      </c>
      <c r="D350" s="45" t="e">
        <f>VLOOKUP($C350,#REF!,7, FALSE)</f>
        <v>#REF!</v>
      </c>
      <c r="E350" s="44" t="e">
        <f>VLOOKUP($C350,#REF!,9, FALSE)</f>
        <v>#REF!</v>
      </c>
      <c r="F350" s="45" t="e">
        <f>IF(VLOOKUP($C350,#REF!,10, FALSE)="","Unknown",VLOOKUP($C350,#REF!,10, FALSE))</f>
        <v>#REF!</v>
      </c>
      <c r="G350" s="45" t="e">
        <f>IF(VLOOKUP($C350,#REF!,17, FALSE)="","Unknown",VLOOKUP($C350,#REF!,17, FALSE))</f>
        <v>#REF!</v>
      </c>
      <c r="H350" s="44" t="e">
        <f>IF(VLOOKUP($C350,#REF!,31, FALSE)="","",VLOOKUP($C350,#REF!,31, FALSE))</f>
        <v>#REF!</v>
      </c>
      <c r="I350" s="130" t="e">
        <f>IF(VLOOKUP($C350,#REF!,32, FALSE)="",0,VLOOKUP($C350,#REF!,32, FALSE))</f>
        <v>#REF!</v>
      </c>
      <c r="J350" s="45" t="e">
        <f>IF(VLOOKUP($C350,#REF!,65, FALSE)="","Unknown",VLOOKUP($C350,#REF!,65, FALSE))</f>
        <v>#REF!</v>
      </c>
      <c r="K350" s="46" t="e">
        <f>IF(VLOOKUP($C350,#REF!,67, FALSE)="","-",VLOOKUP($C350,#REF!,67, FALSE))</f>
        <v>#REF!</v>
      </c>
      <c r="L350" s="111" t="s">
        <v>1328</v>
      </c>
      <c r="M350" s="42"/>
      <c r="N350" s="135"/>
      <c r="O350" s="42"/>
      <c r="P350" s="88"/>
      <c r="Q350" s="88"/>
      <c r="R350" s="88"/>
      <c r="S350" s="88"/>
      <c r="T350" s="92" t="s">
        <v>908</v>
      </c>
      <c r="U350" s="94" t="s">
        <v>1329</v>
      </c>
      <c r="V350" s="18" t="s">
        <v>524</v>
      </c>
      <c r="W350" s="88" t="s">
        <v>20</v>
      </c>
      <c r="X350" s="20" t="s">
        <v>20</v>
      </c>
      <c r="Y350" s="104">
        <v>43738</v>
      </c>
      <c r="Z350" s="91"/>
      <c r="AA350" s="51" t="s">
        <v>895</v>
      </c>
    </row>
    <row r="351" spans="1:27" s="39" customFormat="1" ht="69" x14ac:dyDescent="0.3">
      <c r="A351" s="37" t="s">
        <v>20</v>
      </c>
      <c r="B351" s="45" t="e">
        <f>VLOOKUP($C351,#REF!,6, FALSE)</f>
        <v>#REF!</v>
      </c>
      <c r="C351" s="81" t="s">
        <v>186</v>
      </c>
      <c r="D351" s="45" t="e">
        <f>VLOOKUP($C351,#REF!,7, FALSE)</f>
        <v>#REF!</v>
      </c>
      <c r="E351" s="44" t="e">
        <f>VLOOKUP($C351,#REF!,9, FALSE)</f>
        <v>#REF!</v>
      </c>
      <c r="F351" s="45" t="e">
        <f>IF(VLOOKUP($C351,#REF!,10, FALSE)="","Unknown",VLOOKUP($C351,#REF!,10, FALSE))</f>
        <v>#REF!</v>
      </c>
      <c r="G351" s="45" t="e">
        <f>IF(VLOOKUP($C351,#REF!,17, FALSE)="","Unknown",VLOOKUP($C351,#REF!,17, FALSE))</f>
        <v>#REF!</v>
      </c>
      <c r="H351" s="44" t="e">
        <f>IF(VLOOKUP($C351,#REF!,31, FALSE)="","",VLOOKUP($C351,#REF!,31, FALSE))</f>
        <v>#REF!</v>
      </c>
      <c r="I351" s="130" t="e">
        <f>IF(VLOOKUP($C351,#REF!,32, FALSE)="",0,VLOOKUP($C351,#REF!,32, FALSE))</f>
        <v>#REF!</v>
      </c>
      <c r="J351" s="45" t="e">
        <f>IF(VLOOKUP($C351,#REF!,65, FALSE)="","Unknown",VLOOKUP($C351,#REF!,65, FALSE))</f>
        <v>#REF!</v>
      </c>
      <c r="K351" s="46" t="e">
        <f>IF(VLOOKUP($C351,#REF!,67, FALSE)="","-",VLOOKUP($C351,#REF!,67, FALSE))</f>
        <v>#REF!</v>
      </c>
      <c r="L351" s="13" t="s">
        <v>783</v>
      </c>
      <c r="M351" s="14"/>
      <c r="N351" s="136" t="s">
        <v>714</v>
      </c>
      <c r="O351" s="14"/>
      <c r="P351" s="14"/>
      <c r="Q351" s="14" t="s">
        <v>714</v>
      </c>
      <c r="R351" s="14"/>
      <c r="S351" s="14"/>
      <c r="T351" s="16" t="s">
        <v>714</v>
      </c>
      <c r="U351" s="17" t="s">
        <v>187</v>
      </c>
      <c r="V351" s="18" t="s">
        <v>567</v>
      </c>
      <c r="W351" s="15" t="s">
        <v>20</v>
      </c>
      <c r="X351" s="15" t="s">
        <v>20</v>
      </c>
      <c r="Y351" s="19">
        <v>43126</v>
      </c>
      <c r="Z351" s="20" t="s">
        <v>784</v>
      </c>
      <c r="AA351" s="3"/>
    </row>
    <row r="352" spans="1:27" s="39" customFormat="1" ht="60" x14ac:dyDescent="0.3">
      <c r="A352" s="37" t="s">
        <v>20</v>
      </c>
      <c r="B352" s="45" t="e">
        <f>VLOOKUP($C352,#REF!,6, FALSE)</f>
        <v>#REF!</v>
      </c>
      <c r="C352" s="81" t="s">
        <v>428</v>
      </c>
      <c r="D352" s="45" t="e">
        <f>VLOOKUP($C352,#REF!,7, FALSE)</f>
        <v>#REF!</v>
      </c>
      <c r="E352" s="44" t="e">
        <f>VLOOKUP($C352,#REF!,9, FALSE)</f>
        <v>#REF!</v>
      </c>
      <c r="F352" s="45" t="e">
        <f>IF(VLOOKUP($C352,#REF!,10, FALSE)="","Unknown",VLOOKUP($C352,#REF!,10, FALSE))</f>
        <v>#REF!</v>
      </c>
      <c r="G352" s="45" t="e">
        <f>IF(VLOOKUP($C352,#REF!,17, FALSE)="","Unknown",VLOOKUP($C352,#REF!,17, FALSE))</f>
        <v>#REF!</v>
      </c>
      <c r="H352" s="44" t="e">
        <f>IF(VLOOKUP($C352,#REF!,31, FALSE)="","",VLOOKUP($C352,#REF!,31, FALSE))</f>
        <v>#REF!</v>
      </c>
      <c r="I352" s="130" t="e">
        <f>IF(VLOOKUP($C352,#REF!,32, FALSE)="",0,VLOOKUP($C352,#REF!,32, FALSE))</f>
        <v>#REF!</v>
      </c>
      <c r="J352" s="45" t="e">
        <f>IF(VLOOKUP($C352,#REF!,65, FALSE)="","Unknown",VLOOKUP($C352,#REF!,65, FALSE))</f>
        <v>#REF!</v>
      </c>
      <c r="K352" s="46" t="e">
        <f>IF(VLOOKUP($C352,#REF!,67, FALSE)="","-",VLOOKUP($C352,#REF!,67, FALSE))</f>
        <v>#REF!</v>
      </c>
      <c r="L352" s="53" t="s">
        <v>836</v>
      </c>
      <c r="M352" s="14" t="s">
        <v>714</v>
      </c>
      <c r="N352" s="136"/>
      <c r="O352" s="14"/>
      <c r="P352" s="14"/>
      <c r="Q352" s="14"/>
      <c r="R352" s="14"/>
      <c r="S352" s="14"/>
      <c r="T352" s="16"/>
      <c r="U352" s="17" t="s">
        <v>597</v>
      </c>
      <c r="V352" s="18" t="s">
        <v>524</v>
      </c>
      <c r="W352" s="15" t="s">
        <v>20</v>
      </c>
      <c r="X352" s="15" t="s">
        <v>20</v>
      </c>
      <c r="Y352" s="19">
        <v>42423</v>
      </c>
      <c r="Z352" s="15"/>
      <c r="AA352" s="3"/>
    </row>
    <row r="353" spans="1:27" s="39" customFormat="1" ht="124.2" x14ac:dyDescent="0.3">
      <c r="A353" s="37" t="s">
        <v>20</v>
      </c>
      <c r="B353" s="45" t="e">
        <f>VLOOKUP($C353,#REF!,6, FALSE)</f>
        <v>#REF!</v>
      </c>
      <c r="C353" s="81" t="s">
        <v>228</v>
      </c>
      <c r="D353" s="45" t="e">
        <f>VLOOKUP($C353,#REF!,7, FALSE)</f>
        <v>#REF!</v>
      </c>
      <c r="E353" s="44" t="e">
        <f>VLOOKUP($C353,#REF!,9, FALSE)</f>
        <v>#REF!</v>
      </c>
      <c r="F353" s="45" t="e">
        <f>IF(VLOOKUP($C353,#REF!,10, FALSE)="","Unknown",VLOOKUP($C353,#REF!,10, FALSE))</f>
        <v>#REF!</v>
      </c>
      <c r="G353" s="45" t="e">
        <f>IF(VLOOKUP($C353,#REF!,17, FALSE)="","Unknown",VLOOKUP($C353,#REF!,17, FALSE))</f>
        <v>#REF!</v>
      </c>
      <c r="H353" s="44" t="e">
        <f>IF(VLOOKUP($C353,#REF!,31, FALSE)="","",VLOOKUP($C353,#REF!,31, FALSE))</f>
        <v>#REF!</v>
      </c>
      <c r="I353" s="130" t="e">
        <f>IF(VLOOKUP($C353,#REF!,32, FALSE)="",0,VLOOKUP($C353,#REF!,32, FALSE))</f>
        <v>#REF!</v>
      </c>
      <c r="J353" s="45" t="e">
        <f>IF(VLOOKUP($C353,#REF!,65, FALSE)="","Unknown",VLOOKUP($C353,#REF!,65, FALSE))</f>
        <v>#REF!</v>
      </c>
      <c r="K353" s="46" t="e">
        <f>IF(VLOOKUP($C353,#REF!,67, FALSE)="","-",VLOOKUP($C353,#REF!,67, FALSE))</f>
        <v>#REF!</v>
      </c>
      <c r="L353" s="53" t="s">
        <v>726</v>
      </c>
      <c r="M353" s="14"/>
      <c r="N353" s="136"/>
      <c r="O353" s="14"/>
      <c r="P353" s="14"/>
      <c r="Q353" s="14"/>
      <c r="R353" s="14" t="s">
        <v>714</v>
      </c>
      <c r="S353" s="14"/>
      <c r="T353" s="16" t="s">
        <v>714</v>
      </c>
      <c r="U353" s="21" t="s">
        <v>727</v>
      </c>
      <c r="V353" s="18" t="s">
        <v>567</v>
      </c>
      <c r="W353" s="20" t="s">
        <v>20</v>
      </c>
      <c r="X353" s="20" t="s">
        <v>20</v>
      </c>
      <c r="Y353" s="23"/>
      <c r="Z353" s="20"/>
      <c r="AA353" s="3"/>
    </row>
    <row r="354" spans="1:27" s="39" customFormat="1" ht="82.8" x14ac:dyDescent="0.3">
      <c r="A354" s="37" t="s">
        <v>20</v>
      </c>
      <c r="B354" s="45" t="e">
        <f>VLOOKUP($C354,#REF!,6, FALSE)</f>
        <v>#REF!</v>
      </c>
      <c r="C354" s="81" t="s">
        <v>369</v>
      </c>
      <c r="D354" s="45" t="e">
        <f>VLOOKUP($C354,#REF!,7, FALSE)</f>
        <v>#REF!</v>
      </c>
      <c r="E354" s="44" t="e">
        <f>VLOOKUP($C354,#REF!,9, FALSE)</f>
        <v>#REF!</v>
      </c>
      <c r="F354" s="45" t="e">
        <f>IF(VLOOKUP($C354,#REF!,10, FALSE)="","Unknown",VLOOKUP($C354,#REF!,10, FALSE))</f>
        <v>#REF!</v>
      </c>
      <c r="G354" s="45" t="e">
        <f>IF(VLOOKUP($C354,#REF!,17, FALSE)="","Unknown",VLOOKUP($C354,#REF!,17, FALSE))</f>
        <v>#REF!</v>
      </c>
      <c r="H354" s="44" t="e">
        <f>IF(VLOOKUP($C354,#REF!,31, FALSE)="","",VLOOKUP($C354,#REF!,31, FALSE))</f>
        <v>#REF!</v>
      </c>
      <c r="I354" s="130" t="e">
        <f>IF(VLOOKUP($C354,#REF!,32, FALSE)="",0,VLOOKUP($C354,#REF!,32, FALSE))</f>
        <v>#REF!</v>
      </c>
      <c r="J354" s="45" t="e">
        <f>IF(VLOOKUP($C354,#REF!,65, FALSE)="","Unknown",VLOOKUP($C354,#REF!,65, FALSE))</f>
        <v>#REF!</v>
      </c>
      <c r="K354" s="46" t="e">
        <f>IF(VLOOKUP($C354,#REF!,67, FALSE)="","-",VLOOKUP($C354,#REF!,67, FALSE))</f>
        <v>#REF!</v>
      </c>
      <c r="L354" s="53" t="s">
        <v>791</v>
      </c>
      <c r="M354" s="14" t="s">
        <v>714</v>
      </c>
      <c r="N354" s="136"/>
      <c r="O354" s="14"/>
      <c r="P354" s="14"/>
      <c r="Q354" s="14"/>
      <c r="R354" s="14"/>
      <c r="S354" s="14"/>
      <c r="T354" s="16"/>
      <c r="U354" s="21" t="s">
        <v>792</v>
      </c>
      <c r="V354" s="22" t="s">
        <v>526</v>
      </c>
      <c r="W354" s="20" t="s">
        <v>20</v>
      </c>
      <c r="X354" s="20" t="s">
        <v>20</v>
      </c>
      <c r="Y354" s="19"/>
      <c r="Z354" s="20"/>
      <c r="AA354" s="3"/>
    </row>
    <row r="355" spans="1:27" s="39" customFormat="1" ht="41.4" x14ac:dyDescent="0.3">
      <c r="A355" s="37" t="s">
        <v>1440</v>
      </c>
      <c r="B355" s="45" t="e">
        <f>VLOOKUP($C355,#REF!,6, FALSE)</f>
        <v>#REF!</v>
      </c>
      <c r="C355" s="128" t="s">
        <v>361</v>
      </c>
      <c r="D355" s="45" t="e">
        <f>VLOOKUP($C355,#REF!,7, FALSE)</f>
        <v>#REF!</v>
      </c>
      <c r="E355" s="44" t="e">
        <f>VLOOKUP($C355,#REF!,9, FALSE)</f>
        <v>#REF!</v>
      </c>
      <c r="F355" s="45" t="e">
        <f>IF(VLOOKUP($C355,#REF!,10, FALSE)="","Unknown",VLOOKUP($C355,#REF!,10, FALSE))</f>
        <v>#REF!</v>
      </c>
      <c r="G355" s="45" t="e">
        <f>IF(VLOOKUP($C355,#REF!,17, FALSE)="","Unknown",VLOOKUP($C355,#REF!,17, FALSE))</f>
        <v>#REF!</v>
      </c>
      <c r="H355" s="44" t="e">
        <f>IF(VLOOKUP($C355,#REF!,31, FALSE)="","",VLOOKUP($C355,#REF!,31, FALSE))</f>
        <v>#REF!</v>
      </c>
      <c r="I355" s="130" t="e">
        <f>IF(VLOOKUP($C355,#REF!,32, FALSE)="",0,VLOOKUP($C355,#REF!,32, FALSE))</f>
        <v>#REF!</v>
      </c>
      <c r="J355" s="45" t="e">
        <f>IF(VLOOKUP($C355,#REF!,65, FALSE)="","Unknown",VLOOKUP($C355,#REF!,65, FALSE))</f>
        <v>#REF!</v>
      </c>
      <c r="K355" s="46" t="e">
        <f>IF(VLOOKUP($C355,#REF!,67, FALSE)="","-",VLOOKUP($C355,#REF!,67, FALSE))</f>
        <v>#REF!</v>
      </c>
      <c r="L355" s="53" t="s">
        <v>1509</v>
      </c>
      <c r="M355" s="14"/>
      <c r="N355" s="136"/>
      <c r="O355" s="14"/>
      <c r="P355" s="14"/>
      <c r="Q355" s="14"/>
      <c r="R355" s="14"/>
      <c r="S355" s="14"/>
      <c r="T355" s="16" t="s">
        <v>714</v>
      </c>
      <c r="U355" s="35" t="s">
        <v>1508</v>
      </c>
      <c r="V355" s="22" t="s">
        <v>1524</v>
      </c>
      <c r="W355" s="20" t="s">
        <v>20</v>
      </c>
      <c r="X355" s="20" t="s">
        <v>995</v>
      </c>
      <c r="Y355" s="23">
        <v>44118</v>
      </c>
      <c r="Z355" s="20"/>
      <c r="AA355" s="3"/>
    </row>
    <row r="356" spans="1:27" s="39" customFormat="1" ht="41.4" x14ac:dyDescent="0.3">
      <c r="A356" s="14" t="s">
        <v>20</v>
      </c>
      <c r="B356" s="45" t="e">
        <f>VLOOKUP($C356,#REF!,6, FALSE)</f>
        <v>#REF!</v>
      </c>
      <c r="C356" s="79" t="s">
        <v>1085</v>
      </c>
      <c r="D356" s="45" t="e">
        <f>VLOOKUP($C356,#REF!,7, FALSE)</f>
        <v>#REF!</v>
      </c>
      <c r="E356" s="44" t="e">
        <f>VLOOKUP($C356,#REF!,9, FALSE)</f>
        <v>#REF!</v>
      </c>
      <c r="F356" s="45" t="e">
        <f>IF(VLOOKUP($C356,#REF!,10, FALSE)="","Unknown",VLOOKUP($C356,#REF!,10, FALSE))</f>
        <v>#REF!</v>
      </c>
      <c r="G356" s="45" t="e">
        <f>IF(VLOOKUP($C356,#REF!,17, FALSE)="","Unknown",VLOOKUP($C356,#REF!,17, FALSE))</f>
        <v>#REF!</v>
      </c>
      <c r="H356" s="44" t="e">
        <f>IF(VLOOKUP($C356,#REF!,31, FALSE)="","",VLOOKUP($C356,#REF!,31, FALSE))</f>
        <v>#REF!</v>
      </c>
      <c r="I356" s="130" t="e">
        <f>IF(VLOOKUP($C356,#REF!,32, FALSE)="",0,VLOOKUP($C356,#REF!,32, FALSE))</f>
        <v>#REF!</v>
      </c>
      <c r="J356" s="45" t="e">
        <f>IF(VLOOKUP($C356,#REF!,65, FALSE)="","Unknown",VLOOKUP($C356,#REF!,65, FALSE))</f>
        <v>#REF!</v>
      </c>
      <c r="K356" s="46" t="e">
        <f>IF(VLOOKUP($C356,#REF!,67, FALSE)="","-",VLOOKUP($C356,#REF!,67, FALSE))</f>
        <v>#REF!</v>
      </c>
      <c r="L356" s="53" t="s">
        <v>1664</v>
      </c>
      <c r="M356" s="14"/>
      <c r="N356" s="136"/>
      <c r="O356" s="14"/>
      <c r="P356" s="14"/>
      <c r="Q356" s="14"/>
      <c r="R356" s="14"/>
      <c r="S356" s="14"/>
      <c r="T356" s="16" t="s">
        <v>908</v>
      </c>
      <c r="U356" s="112" t="s">
        <v>1088</v>
      </c>
      <c r="V356" s="22" t="s">
        <v>523</v>
      </c>
      <c r="W356" s="20" t="s">
        <v>20</v>
      </c>
      <c r="X356" s="20" t="s">
        <v>20</v>
      </c>
      <c r="Y356" s="23">
        <v>43190</v>
      </c>
      <c r="Z356" s="20"/>
    </row>
    <row r="357" spans="1:27" s="39" customFormat="1" ht="69" x14ac:dyDescent="0.3">
      <c r="A357" s="122" t="s">
        <v>1440</v>
      </c>
      <c r="B357" s="49" t="e">
        <f>VLOOKUP($C357,#REF!,6, FALSE)</f>
        <v>#REF!</v>
      </c>
      <c r="C357" s="64" t="s">
        <v>1393</v>
      </c>
      <c r="D357" s="49" t="e">
        <f>VLOOKUP($C357,#REF!,7, FALSE)</f>
        <v>#REF!</v>
      </c>
      <c r="E357" s="48" t="e">
        <f>VLOOKUP($C357,#REF!,9, FALSE)</f>
        <v>#REF!</v>
      </c>
      <c r="F357" s="49" t="e">
        <f>IF(VLOOKUP($C357,#REF!,10, FALSE)="","Unknown",VLOOKUP($C357,#REF!,10, FALSE))</f>
        <v>#REF!</v>
      </c>
      <c r="G357" s="49" t="e">
        <f>IF(VLOOKUP($C357,#REF!,17, FALSE)="","Unknown",VLOOKUP($C357,#REF!,17, FALSE))</f>
        <v>#REF!</v>
      </c>
      <c r="H357" s="48" t="e">
        <f>IF(VLOOKUP($C357,#REF!,31, FALSE)="","",VLOOKUP($C357,#REF!,31, FALSE))</f>
        <v>#REF!</v>
      </c>
      <c r="I357" s="132" t="e">
        <f>IF(VLOOKUP($C357,#REF!,32, FALSE)="",0,VLOOKUP($C357,#REF!,32, FALSE))</f>
        <v>#REF!</v>
      </c>
      <c r="J357" s="49" t="e">
        <f>IF(VLOOKUP($C357,#REF!,65, FALSE)="","Unknown",VLOOKUP($C357,#REF!,65, FALSE))</f>
        <v>#REF!</v>
      </c>
      <c r="K357" s="50" t="e">
        <f>IF(VLOOKUP($C357,#REF!,67, FALSE)="","-",VLOOKUP($C357,#REF!,67, FALSE))</f>
        <v>#REF!</v>
      </c>
      <c r="L357" s="53" t="s">
        <v>1481</v>
      </c>
      <c r="M357" s="14"/>
      <c r="N357" s="136"/>
      <c r="O357" s="14"/>
      <c r="P357" s="14"/>
      <c r="Q357" s="14"/>
      <c r="R357" s="14"/>
      <c r="S357" s="14"/>
      <c r="T357" s="16" t="s">
        <v>714</v>
      </c>
      <c r="U357" s="35" t="s">
        <v>1480</v>
      </c>
      <c r="V357" s="18" t="s">
        <v>524</v>
      </c>
      <c r="W357" s="20" t="s">
        <v>20</v>
      </c>
      <c r="X357" s="20" t="s">
        <v>20</v>
      </c>
      <c r="Y357" s="23">
        <v>44116</v>
      </c>
      <c r="Z357" s="20"/>
    </row>
    <row r="358" spans="1:27" s="39" customFormat="1" ht="55.2" x14ac:dyDescent="0.3">
      <c r="A358" s="122" t="s">
        <v>1440</v>
      </c>
      <c r="B358" s="49" t="e">
        <f>VLOOKUP($C358,#REF!,6, FALSE)</f>
        <v>#REF!</v>
      </c>
      <c r="C358" s="105" t="s">
        <v>1396</v>
      </c>
      <c r="D358" s="49" t="e">
        <f>VLOOKUP($C358,#REF!,7, FALSE)</f>
        <v>#REF!</v>
      </c>
      <c r="E358" s="48" t="e">
        <f>VLOOKUP($C358,#REF!,9, FALSE)</f>
        <v>#REF!</v>
      </c>
      <c r="F358" s="49" t="e">
        <f>IF(VLOOKUP($C358,#REF!,10, FALSE)="","Unknown",VLOOKUP($C358,#REF!,10, FALSE))</f>
        <v>#REF!</v>
      </c>
      <c r="G358" s="49" t="e">
        <f>IF(VLOOKUP($C358,#REF!,17, FALSE)="","Unknown",VLOOKUP($C358,#REF!,17, FALSE))</f>
        <v>#REF!</v>
      </c>
      <c r="H358" s="48" t="e">
        <f>IF(VLOOKUP($C358,#REF!,31, FALSE)="","",VLOOKUP($C358,#REF!,31, FALSE))</f>
        <v>#REF!</v>
      </c>
      <c r="I358" s="132" t="e">
        <f>IF(VLOOKUP($C358,#REF!,32, FALSE)="",0,VLOOKUP($C358,#REF!,32, FALSE))</f>
        <v>#REF!</v>
      </c>
      <c r="J358" s="49" t="e">
        <f>IF(VLOOKUP($C358,#REF!,65, FALSE)="","Unknown",VLOOKUP($C358,#REF!,65, FALSE))</f>
        <v>#REF!</v>
      </c>
      <c r="K358" s="50" t="e">
        <f>IF(VLOOKUP($C358,#REF!,67, FALSE)="","-",VLOOKUP($C358,#REF!,67, FALSE))</f>
        <v>#REF!</v>
      </c>
      <c r="L358" s="53" t="s">
        <v>1602</v>
      </c>
      <c r="M358" s="14"/>
      <c r="N358" s="136"/>
      <c r="O358" s="14"/>
      <c r="P358" s="14"/>
      <c r="Q358" s="14"/>
      <c r="R358" s="14"/>
      <c r="S358" s="14"/>
      <c r="T358" s="16" t="s">
        <v>714</v>
      </c>
      <c r="U358" s="35" t="s">
        <v>1482</v>
      </c>
      <c r="V358" s="18" t="s">
        <v>567</v>
      </c>
      <c r="W358" s="20" t="s">
        <v>20</v>
      </c>
      <c r="X358" s="20" t="s">
        <v>20</v>
      </c>
      <c r="Y358" s="23">
        <v>44116</v>
      </c>
      <c r="Z358" s="20"/>
    </row>
    <row r="359" spans="1:27" s="39" customFormat="1" ht="55.2" x14ac:dyDescent="0.3">
      <c r="A359" s="37" t="s">
        <v>20</v>
      </c>
      <c r="B359" s="45" t="e">
        <f>VLOOKUP($C359,#REF!,6, FALSE)</f>
        <v>#REF!</v>
      </c>
      <c r="C359" s="1" t="s">
        <v>492</v>
      </c>
      <c r="D359" s="45" t="e">
        <f>VLOOKUP($C359,#REF!,7, FALSE)</f>
        <v>#REF!</v>
      </c>
      <c r="E359" s="44" t="e">
        <f>VLOOKUP($C359,#REF!,9, FALSE)</f>
        <v>#REF!</v>
      </c>
      <c r="F359" s="45" t="e">
        <f>IF(VLOOKUP($C359,#REF!,10, FALSE)="","Unknown",VLOOKUP($C359,#REF!,10, FALSE))</f>
        <v>#REF!</v>
      </c>
      <c r="G359" s="45" t="e">
        <f>IF(VLOOKUP($C359,#REF!,17, FALSE)="","Unknown",VLOOKUP($C359,#REF!,17, FALSE))</f>
        <v>#REF!</v>
      </c>
      <c r="H359" s="44" t="e">
        <f>IF(VLOOKUP($C359,#REF!,31, FALSE)="","",VLOOKUP($C359,#REF!,31, FALSE))</f>
        <v>#REF!</v>
      </c>
      <c r="I359" s="130" t="e">
        <f>IF(VLOOKUP($C359,#REF!,32, FALSE)="",0,VLOOKUP($C359,#REF!,32, FALSE))</f>
        <v>#REF!</v>
      </c>
      <c r="J359" s="45" t="e">
        <f>IF(VLOOKUP($C359,#REF!,65, FALSE)="","Unknown",VLOOKUP($C359,#REF!,65, FALSE))</f>
        <v>#REF!</v>
      </c>
      <c r="K359" s="46" t="e">
        <f>IF(VLOOKUP($C359,#REF!,67, FALSE)="","-",VLOOKUP($C359,#REF!,67, FALSE))</f>
        <v>#REF!</v>
      </c>
      <c r="L359" s="54" t="s">
        <v>495</v>
      </c>
      <c r="M359" s="14"/>
      <c r="N359" s="135" t="s">
        <v>714</v>
      </c>
      <c r="O359" s="14" t="s">
        <v>714</v>
      </c>
      <c r="P359" s="14"/>
      <c r="Q359" s="14"/>
      <c r="R359" s="14"/>
      <c r="S359" s="14"/>
      <c r="T359" s="16"/>
      <c r="U359" s="24" t="s">
        <v>496</v>
      </c>
      <c r="V359" s="18" t="s">
        <v>524</v>
      </c>
      <c r="W359" s="15" t="s">
        <v>20</v>
      </c>
      <c r="X359" s="15" t="s">
        <v>20</v>
      </c>
      <c r="Y359" s="19">
        <v>42423</v>
      </c>
      <c r="Z359" s="20"/>
      <c r="AA359" s="3"/>
    </row>
    <row r="360" spans="1:27" s="39" customFormat="1" ht="69" x14ac:dyDescent="0.3">
      <c r="A360" s="37" t="s">
        <v>20</v>
      </c>
      <c r="B360" s="45" t="e">
        <f>VLOOKUP($C360,#REF!,6, FALSE)</f>
        <v>#REF!</v>
      </c>
      <c r="C360" s="1" t="s">
        <v>491</v>
      </c>
      <c r="D360" s="45" t="e">
        <f>VLOOKUP($C360,#REF!,7, FALSE)</f>
        <v>#REF!</v>
      </c>
      <c r="E360" s="44" t="e">
        <f>VLOOKUP($C360,#REF!,9, FALSE)</f>
        <v>#REF!</v>
      </c>
      <c r="F360" s="45" t="e">
        <f>IF(VLOOKUP($C360,#REF!,10, FALSE)="","Unknown",VLOOKUP($C360,#REF!,10, FALSE))</f>
        <v>#REF!</v>
      </c>
      <c r="G360" s="45" t="e">
        <f>IF(VLOOKUP($C360,#REF!,17, FALSE)="","Unknown",VLOOKUP($C360,#REF!,17, FALSE))</f>
        <v>#REF!</v>
      </c>
      <c r="H360" s="44" t="e">
        <f>IF(VLOOKUP($C360,#REF!,31, FALSE)="","",VLOOKUP($C360,#REF!,31, FALSE))</f>
        <v>#REF!</v>
      </c>
      <c r="I360" s="130" t="e">
        <f>IF(VLOOKUP($C360,#REF!,32, FALSE)="",0,VLOOKUP($C360,#REF!,32, FALSE))</f>
        <v>#REF!</v>
      </c>
      <c r="J360" s="45" t="e">
        <f>IF(VLOOKUP($C360,#REF!,65, FALSE)="","Unknown",VLOOKUP($C360,#REF!,65, FALSE))</f>
        <v>#REF!</v>
      </c>
      <c r="K360" s="46" t="e">
        <f>IF(VLOOKUP($C360,#REF!,67, FALSE)="","-",VLOOKUP($C360,#REF!,67, FALSE))</f>
        <v>#REF!</v>
      </c>
      <c r="L360" s="54" t="s">
        <v>747</v>
      </c>
      <c r="M360" s="14"/>
      <c r="N360" s="135" t="s">
        <v>714</v>
      </c>
      <c r="O360" s="14" t="s">
        <v>714</v>
      </c>
      <c r="P360" s="14"/>
      <c r="Q360" s="14"/>
      <c r="R360" s="14"/>
      <c r="S360" s="14" t="s">
        <v>714</v>
      </c>
      <c r="T360" s="16" t="s">
        <v>714</v>
      </c>
      <c r="U360" s="24" t="s">
        <v>494</v>
      </c>
      <c r="V360" s="18" t="s">
        <v>524</v>
      </c>
      <c r="W360" s="15" t="s">
        <v>20</v>
      </c>
      <c r="X360" s="15" t="s">
        <v>20</v>
      </c>
      <c r="Y360" s="19">
        <v>42423</v>
      </c>
      <c r="Z360" s="20" t="s">
        <v>527</v>
      </c>
      <c r="AA360" s="3"/>
    </row>
    <row r="361" spans="1:27" s="40" customFormat="1" ht="96.6" x14ac:dyDescent="0.3">
      <c r="A361" s="37" t="s">
        <v>20</v>
      </c>
      <c r="B361" s="45" t="e">
        <f>VLOOKUP($C361,#REF!,6, FALSE)</f>
        <v>#REF!</v>
      </c>
      <c r="C361" s="81" t="s">
        <v>359</v>
      </c>
      <c r="D361" s="45" t="e">
        <f>VLOOKUP($C361,#REF!,7, FALSE)</f>
        <v>#REF!</v>
      </c>
      <c r="E361" s="44" t="e">
        <f>VLOOKUP($C361,#REF!,9, FALSE)</f>
        <v>#REF!</v>
      </c>
      <c r="F361" s="45" t="e">
        <f>IF(VLOOKUP($C361,#REF!,10, FALSE)="","Unknown",VLOOKUP($C361,#REF!,10, FALSE))</f>
        <v>#REF!</v>
      </c>
      <c r="G361" s="45" t="e">
        <f>IF(VLOOKUP($C361,#REF!,17, FALSE)="","Unknown",VLOOKUP($C361,#REF!,17, FALSE))</f>
        <v>#REF!</v>
      </c>
      <c r="H361" s="44" t="e">
        <f>IF(VLOOKUP($C361,#REF!,31, FALSE)="","",VLOOKUP($C361,#REF!,31, FALSE))</f>
        <v>#REF!</v>
      </c>
      <c r="I361" s="130" t="e">
        <f>IF(VLOOKUP($C361,#REF!,32, FALSE)="",0,VLOOKUP($C361,#REF!,32, FALSE))</f>
        <v>#REF!</v>
      </c>
      <c r="J361" s="45" t="e">
        <f>IF(VLOOKUP($C361,#REF!,65, FALSE)="","Unknown",VLOOKUP($C361,#REF!,65, FALSE))</f>
        <v>#REF!</v>
      </c>
      <c r="K361" s="46" t="e">
        <f>IF(VLOOKUP($C361,#REF!,67, FALSE)="","-",VLOOKUP($C361,#REF!,67, FALSE))</f>
        <v>#REF!</v>
      </c>
      <c r="L361" s="13" t="s">
        <v>1068</v>
      </c>
      <c r="M361" s="14" t="s">
        <v>714</v>
      </c>
      <c r="N361" s="136"/>
      <c r="O361" s="14"/>
      <c r="P361" s="14"/>
      <c r="Q361" s="14"/>
      <c r="R361" s="14" t="s">
        <v>714</v>
      </c>
      <c r="S361" s="14"/>
      <c r="T361" s="16"/>
      <c r="U361" s="17" t="s">
        <v>1069</v>
      </c>
      <c r="V361" s="18" t="s">
        <v>1070</v>
      </c>
      <c r="W361" s="15" t="s">
        <v>20</v>
      </c>
      <c r="X361" s="15" t="s">
        <v>20</v>
      </c>
      <c r="Y361" s="19">
        <v>43125</v>
      </c>
      <c r="Z361" s="15"/>
      <c r="AA361" s="3"/>
    </row>
    <row r="362" spans="1:27" s="3" customFormat="1" ht="69" x14ac:dyDescent="0.3">
      <c r="A362" s="37" t="s">
        <v>20</v>
      </c>
      <c r="B362" s="45" t="e">
        <f>VLOOKUP($C362,#REF!,6, FALSE)</f>
        <v>#REF!</v>
      </c>
      <c r="C362" s="81" t="s">
        <v>424</v>
      </c>
      <c r="D362" s="45" t="e">
        <f>VLOOKUP($C362,#REF!,7, FALSE)</f>
        <v>#REF!</v>
      </c>
      <c r="E362" s="44" t="e">
        <f>VLOOKUP($C362,#REF!,9, FALSE)</f>
        <v>#REF!</v>
      </c>
      <c r="F362" s="45" t="e">
        <f>IF(VLOOKUP($C362,#REF!,10, FALSE)="","Unknown",VLOOKUP($C362,#REF!,10, FALSE))</f>
        <v>#REF!</v>
      </c>
      <c r="G362" s="45" t="e">
        <f>IF(VLOOKUP($C362,#REF!,17, FALSE)="","Unknown",VLOOKUP($C362,#REF!,17, FALSE))</f>
        <v>#REF!</v>
      </c>
      <c r="H362" s="44" t="e">
        <f>IF(VLOOKUP($C362,#REF!,31, FALSE)="","",VLOOKUP($C362,#REF!,31, FALSE))</f>
        <v>#REF!</v>
      </c>
      <c r="I362" s="130" t="e">
        <f>IF(VLOOKUP($C362,#REF!,32, FALSE)="",0,VLOOKUP($C362,#REF!,32, FALSE))</f>
        <v>#REF!</v>
      </c>
      <c r="J362" s="45" t="e">
        <f>IF(VLOOKUP($C362,#REF!,65, FALSE)="","Unknown",VLOOKUP($C362,#REF!,65, FALSE))</f>
        <v>#REF!</v>
      </c>
      <c r="K362" s="46" t="e">
        <f>IF(VLOOKUP($C362,#REF!,67, FALSE)="","-",VLOOKUP($C362,#REF!,67, FALSE))</f>
        <v>#REF!</v>
      </c>
      <c r="L362" s="13" t="s">
        <v>991</v>
      </c>
      <c r="M362" s="14"/>
      <c r="N362" s="136"/>
      <c r="O362" s="14"/>
      <c r="P362" s="14"/>
      <c r="Q362" s="14"/>
      <c r="R362" s="14" t="s">
        <v>714</v>
      </c>
      <c r="S362" s="14"/>
      <c r="T362" s="16" t="s">
        <v>714</v>
      </c>
      <c r="U362" s="21" t="s">
        <v>840</v>
      </c>
      <c r="V362" s="18" t="s">
        <v>567</v>
      </c>
      <c r="W362" s="15" t="s">
        <v>20</v>
      </c>
      <c r="X362" s="15" t="s">
        <v>20</v>
      </c>
      <c r="Y362" s="19">
        <v>43126</v>
      </c>
      <c r="Z362" s="15"/>
    </row>
    <row r="363" spans="1:27" s="3" customFormat="1" ht="40.200000000000003" x14ac:dyDescent="0.3">
      <c r="A363" s="122" t="s">
        <v>1440</v>
      </c>
      <c r="B363" s="49" t="e">
        <f>VLOOKUP($C363,#REF!,6, FALSE)</f>
        <v>#REF!</v>
      </c>
      <c r="C363" s="64" t="s">
        <v>1350</v>
      </c>
      <c r="D363" s="49" t="e">
        <f>VLOOKUP($C363,#REF!,7, FALSE)</f>
        <v>#REF!</v>
      </c>
      <c r="E363" s="48" t="e">
        <f>VLOOKUP($C363,#REF!,9, FALSE)</f>
        <v>#REF!</v>
      </c>
      <c r="F363" s="49" t="e">
        <f>IF(VLOOKUP($C363,#REF!,10, FALSE)="","Unknown",VLOOKUP($C363,#REF!,10, FALSE))</f>
        <v>#REF!</v>
      </c>
      <c r="G363" s="49" t="e">
        <f>IF(VLOOKUP($C363,#REF!,17, FALSE)="","Unknown",VLOOKUP($C363,#REF!,17, FALSE))</f>
        <v>#REF!</v>
      </c>
      <c r="H363" s="48" t="e">
        <f>IF(VLOOKUP($C363,#REF!,31, FALSE)="","",VLOOKUP($C363,#REF!,31, FALSE))</f>
        <v>#REF!</v>
      </c>
      <c r="I363" s="132" t="e">
        <f>IF(VLOOKUP($C363,#REF!,32, FALSE)="",0,VLOOKUP($C363,#REF!,32, FALSE))</f>
        <v>#REF!</v>
      </c>
      <c r="J363" s="49" t="e">
        <f>IF(VLOOKUP($C363,#REF!,65, FALSE)="","Unknown",VLOOKUP($C363,#REF!,65, FALSE))</f>
        <v>#REF!</v>
      </c>
      <c r="K363" s="50" t="e">
        <f>IF(VLOOKUP($C363,#REF!,67, FALSE)="","-",VLOOKUP($C363,#REF!,67, FALSE))</f>
        <v>#REF!</v>
      </c>
      <c r="L363" s="159" t="s">
        <v>1500</v>
      </c>
      <c r="M363" s="163" t="s">
        <v>714</v>
      </c>
      <c r="N363" s="77"/>
      <c r="O363" s="37"/>
      <c r="P363" s="37"/>
      <c r="Q363" s="37"/>
      <c r="R363" s="163" t="s">
        <v>714</v>
      </c>
      <c r="S363" s="163"/>
      <c r="T363" s="164"/>
      <c r="U363" s="109" t="s">
        <v>1499</v>
      </c>
      <c r="V363" s="167"/>
      <c r="W363" s="163"/>
      <c r="X363" s="163"/>
      <c r="Y363" s="163"/>
      <c r="Z363" s="163"/>
      <c r="AA363" s="4"/>
    </row>
    <row r="364" spans="1:27" s="3" customFormat="1" ht="40.200000000000003" x14ac:dyDescent="0.3">
      <c r="A364" s="122" t="s">
        <v>1440</v>
      </c>
      <c r="B364" s="49" t="e">
        <f>VLOOKUP($C364,#REF!,6, FALSE)</f>
        <v>#REF!</v>
      </c>
      <c r="C364" s="105" t="s">
        <v>1423</v>
      </c>
      <c r="D364" s="49" t="e">
        <f>VLOOKUP($C364,#REF!,7, FALSE)</f>
        <v>#REF!</v>
      </c>
      <c r="E364" s="48" t="e">
        <f>VLOOKUP($C364,#REF!,9, FALSE)</f>
        <v>#REF!</v>
      </c>
      <c r="F364" s="49" t="e">
        <f>IF(VLOOKUP($C364,#REF!,10, FALSE)="","Unknown",VLOOKUP($C364,#REF!,10, FALSE))</f>
        <v>#REF!</v>
      </c>
      <c r="G364" s="49" t="e">
        <f>IF(VLOOKUP($C364,#REF!,17, FALSE)="","Unknown",VLOOKUP($C364,#REF!,17, FALSE))</f>
        <v>#REF!</v>
      </c>
      <c r="H364" s="48" t="e">
        <f>IF(VLOOKUP($C364,#REF!,31, FALSE)="","",VLOOKUP($C364,#REF!,31, FALSE))</f>
        <v>#REF!</v>
      </c>
      <c r="I364" s="132" t="e">
        <f>IF(VLOOKUP($C364,#REF!,32, FALSE)="",0,VLOOKUP($C364,#REF!,32, FALSE))</f>
        <v>#REF!</v>
      </c>
      <c r="J364" s="49" t="e">
        <f>IF(VLOOKUP($C364,#REF!,65, FALSE)="","Unknown",VLOOKUP($C364,#REF!,65, FALSE))</f>
        <v>#REF!</v>
      </c>
      <c r="K364" s="50" t="e">
        <f>IF(VLOOKUP($C364,#REF!,67, FALSE)="","-",VLOOKUP($C364,#REF!,67, FALSE))</f>
        <v>#REF!</v>
      </c>
      <c r="L364" s="159" t="s">
        <v>1484</v>
      </c>
      <c r="M364" s="163" t="s">
        <v>714</v>
      </c>
      <c r="N364" s="77"/>
      <c r="O364" s="37"/>
      <c r="P364" s="37"/>
      <c r="Q364" s="37"/>
      <c r="R364" s="163"/>
      <c r="S364" s="163"/>
      <c r="T364" s="164"/>
      <c r="U364" s="109" t="s">
        <v>1483</v>
      </c>
      <c r="V364" s="22" t="s">
        <v>526</v>
      </c>
      <c r="W364" s="20" t="s">
        <v>20</v>
      </c>
      <c r="X364" s="20" t="s">
        <v>20</v>
      </c>
      <c r="Y364" s="23">
        <v>44116</v>
      </c>
      <c r="Z364" s="20" t="s">
        <v>1725</v>
      </c>
      <c r="AA364" s="4"/>
    </row>
    <row r="365" spans="1:27" s="3" customFormat="1" ht="66.599999999999994" x14ac:dyDescent="0.3">
      <c r="A365" s="122" t="s">
        <v>1440</v>
      </c>
      <c r="B365" s="49" t="e">
        <f>VLOOKUP($C365,#REF!,6, FALSE)</f>
        <v>#REF!</v>
      </c>
      <c r="C365" s="105" t="s">
        <v>1407</v>
      </c>
      <c r="D365" s="49" t="e">
        <f>VLOOKUP($C365,#REF!,7, FALSE)</f>
        <v>#REF!</v>
      </c>
      <c r="E365" s="48" t="e">
        <f>VLOOKUP($C365,#REF!,9, FALSE)</f>
        <v>#REF!</v>
      </c>
      <c r="F365" s="49" t="e">
        <f>IF(VLOOKUP($C365,#REF!,10, FALSE)="","Unknown",VLOOKUP($C365,#REF!,10, FALSE))</f>
        <v>#REF!</v>
      </c>
      <c r="G365" s="49" t="e">
        <f>IF(VLOOKUP($C365,#REF!,17, FALSE)="","Unknown",VLOOKUP($C365,#REF!,17, FALSE))</f>
        <v>#REF!</v>
      </c>
      <c r="H365" s="48" t="e">
        <f>IF(VLOOKUP($C365,#REF!,31, FALSE)="","",VLOOKUP($C365,#REF!,31, FALSE))</f>
        <v>#REF!</v>
      </c>
      <c r="I365" s="132" t="e">
        <f>IF(VLOOKUP($C365,#REF!,32, FALSE)="",0,VLOOKUP($C365,#REF!,32, FALSE))</f>
        <v>#REF!</v>
      </c>
      <c r="J365" s="49" t="e">
        <f>IF(VLOOKUP($C365,#REF!,65, FALSE)="","Unknown",VLOOKUP($C365,#REF!,65, FALSE))</f>
        <v>#REF!</v>
      </c>
      <c r="K365" s="50" t="e">
        <f>IF(VLOOKUP($C365,#REF!,67, FALSE)="","-",VLOOKUP($C365,#REF!,67, FALSE))</f>
        <v>#REF!</v>
      </c>
      <c r="L365" s="159" t="s">
        <v>1485</v>
      </c>
      <c r="M365" s="163"/>
      <c r="N365" s="77"/>
      <c r="O365" s="37"/>
      <c r="P365" s="37"/>
      <c r="Q365" s="37"/>
      <c r="R365" s="163"/>
      <c r="S365" s="163"/>
      <c r="T365" s="164" t="s">
        <v>714</v>
      </c>
      <c r="U365" s="34" t="s">
        <v>1414</v>
      </c>
      <c r="V365" s="18" t="s">
        <v>567</v>
      </c>
      <c r="W365" s="20" t="s">
        <v>20</v>
      </c>
      <c r="X365" s="20" t="s">
        <v>20</v>
      </c>
      <c r="Y365" s="23">
        <v>44116</v>
      </c>
      <c r="Z365" s="163"/>
      <c r="AA365" s="4"/>
    </row>
    <row r="366" spans="1:27" s="3" customFormat="1" ht="84" x14ac:dyDescent="0.3">
      <c r="A366" s="37" t="s">
        <v>20</v>
      </c>
      <c r="B366" s="45" t="e">
        <f>VLOOKUP($C366,#REF!,6, FALSE)</f>
        <v>#REF!</v>
      </c>
      <c r="C366" s="81" t="s">
        <v>314</v>
      </c>
      <c r="D366" s="45" t="e">
        <f>VLOOKUP($C366,#REF!,7, FALSE)</f>
        <v>#REF!</v>
      </c>
      <c r="E366" s="44" t="e">
        <f>VLOOKUP($C366,#REF!,9, FALSE)</f>
        <v>#REF!</v>
      </c>
      <c r="F366" s="45" t="e">
        <f>IF(VLOOKUP($C366,#REF!,10, FALSE)="","Unknown",VLOOKUP($C366,#REF!,10, FALSE))</f>
        <v>#REF!</v>
      </c>
      <c r="G366" s="45" t="e">
        <f>IF(VLOOKUP($C366,#REF!,17, FALSE)="","Unknown",VLOOKUP($C366,#REF!,17, FALSE))</f>
        <v>#REF!</v>
      </c>
      <c r="H366" s="44" t="e">
        <f>IF(VLOOKUP($C366,#REF!,31, FALSE)="","",VLOOKUP($C366,#REF!,31, FALSE))</f>
        <v>#REF!</v>
      </c>
      <c r="I366" s="130" t="e">
        <f>IF(VLOOKUP($C366,#REF!,32, FALSE)="",0,VLOOKUP($C366,#REF!,32, FALSE))</f>
        <v>#REF!</v>
      </c>
      <c r="J366" s="45" t="e">
        <f>IF(VLOOKUP($C366,#REF!,65, FALSE)="","Unknown",VLOOKUP($C366,#REF!,65, FALSE))</f>
        <v>#REF!</v>
      </c>
      <c r="K366" s="46" t="e">
        <f>IF(VLOOKUP($C366,#REF!,67, FALSE)="","-",VLOOKUP($C366,#REF!,67, FALSE))</f>
        <v>#REF!</v>
      </c>
      <c r="L366" s="13" t="s">
        <v>736</v>
      </c>
      <c r="M366" s="14"/>
      <c r="N366" s="136" t="s">
        <v>714</v>
      </c>
      <c r="O366" s="14" t="s">
        <v>714</v>
      </c>
      <c r="P366" s="14" t="s">
        <v>714</v>
      </c>
      <c r="Q366" s="14"/>
      <c r="R366" s="14"/>
      <c r="S366" s="14" t="s">
        <v>714</v>
      </c>
      <c r="T366" s="16"/>
      <c r="U366" s="17" t="s">
        <v>481</v>
      </c>
      <c r="V366" s="18" t="s">
        <v>524</v>
      </c>
      <c r="W366" s="15" t="s">
        <v>20</v>
      </c>
      <c r="X366" s="15" t="s">
        <v>20</v>
      </c>
      <c r="Y366" s="19">
        <v>42423</v>
      </c>
      <c r="Z366" s="15"/>
    </row>
    <row r="367" spans="1:27" s="3" customFormat="1" ht="13.8" x14ac:dyDescent="0.3">
      <c r="A367" s="14" t="s">
        <v>21</v>
      </c>
      <c r="B367" s="49" t="e">
        <f>VLOOKUP($C367,#REF!,6, FALSE)</f>
        <v>#REF!</v>
      </c>
      <c r="C367" s="64" t="s">
        <v>1348</v>
      </c>
      <c r="D367" s="49" t="e">
        <f>VLOOKUP($C367,#REF!,7, FALSE)</f>
        <v>#REF!</v>
      </c>
      <c r="E367" s="48" t="e">
        <f>VLOOKUP($C367,#REF!,9, FALSE)</f>
        <v>#REF!</v>
      </c>
      <c r="F367" s="49" t="e">
        <f>IF(VLOOKUP($C367,#REF!,10, FALSE)="","Unknown",VLOOKUP($C367,#REF!,10, FALSE))</f>
        <v>#REF!</v>
      </c>
      <c r="G367" s="49" t="e">
        <f>IF(VLOOKUP($C367,#REF!,17, FALSE)="","Unknown",VLOOKUP($C367,#REF!,17, FALSE))</f>
        <v>#REF!</v>
      </c>
      <c r="H367" s="48" t="e">
        <f>IF(VLOOKUP($C367,#REF!,31, FALSE)="","",VLOOKUP($C367,#REF!,31, FALSE))</f>
        <v>#REF!</v>
      </c>
      <c r="I367" s="132" t="e">
        <f>IF(VLOOKUP($C367,#REF!,32, FALSE)="",0,VLOOKUP($C367,#REF!,32, FALSE))</f>
        <v>#REF!</v>
      </c>
      <c r="J367" s="49" t="e">
        <f>IF(VLOOKUP($C367,#REF!,65, FALSE)="","Unknown",VLOOKUP($C367,#REF!,65, FALSE))</f>
        <v>#REF!</v>
      </c>
      <c r="K367" s="50" t="e">
        <f>IF(VLOOKUP($C367,#REF!,67, FALSE)="","-",VLOOKUP($C367,#REF!,67, FALSE))</f>
        <v>#REF!</v>
      </c>
      <c r="L367" s="53" t="s">
        <v>966</v>
      </c>
      <c r="M367" s="163"/>
      <c r="N367" s="77"/>
      <c r="O367" s="37"/>
      <c r="P367" s="37"/>
      <c r="Q367" s="37"/>
      <c r="R367" s="163"/>
      <c r="S367" s="163"/>
      <c r="T367" s="164"/>
      <c r="U367" s="109"/>
      <c r="V367" s="167"/>
      <c r="W367" s="163"/>
      <c r="X367" s="163"/>
      <c r="Y367" s="163"/>
      <c r="Z367" s="163"/>
      <c r="AA367" s="4"/>
    </row>
    <row r="368" spans="1:27" s="3" customFormat="1" ht="96.6" x14ac:dyDescent="0.3">
      <c r="A368" s="37" t="s">
        <v>20</v>
      </c>
      <c r="B368" s="45" t="e">
        <f>VLOOKUP($C368,#REF!,6, FALSE)</f>
        <v>#REF!</v>
      </c>
      <c r="C368" s="2" t="s">
        <v>1263</v>
      </c>
      <c r="D368" s="45" t="e">
        <f>VLOOKUP($C368,#REF!,7, FALSE)</f>
        <v>#REF!</v>
      </c>
      <c r="E368" s="44" t="e">
        <f>VLOOKUP($C368,#REF!,9, FALSE)</f>
        <v>#REF!</v>
      </c>
      <c r="F368" s="45" t="e">
        <f>IF(VLOOKUP($C368,#REF!,10, FALSE)="","Unknown",VLOOKUP($C368,#REF!,10, FALSE))</f>
        <v>#REF!</v>
      </c>
      <c r="G368" s="45" t="e">
        <f>IF(VLOOKUP($C368,#REF!,17, FALSE)="","Unknown",VLOOKUP($C368,#REF!,17, FALSE))</f>
        <v>#REF!</v>
      </c>
      <c r="H368" s="44" t="e">
        <f>IF(VLOOKUP($C368,#REF!,31, FALSE)="","",VLOOKUP($C368,#REF!,31, FALSE))</f>
        <v>#REF!</v>
      </c>
      <c r="I368" s="130" t="e">
        <f>IF(VLOOKUP($C368,#REF!,32, FALSE)="",0,VLOOKUP($C368,#REF!,32, FALSE))</f>
        <v>#REF!</v>
      </c>
      <c r="J368" s="45" t="e">
        <f>IF(VLOOKUP($C368,#REF!,65, FALSE)="","Unknown",VLOOKUP($C368,#REF!,65, FALSE))</f>
        <v>#REF!</v>
      </c>
      <c r="K368" s="46" t="e">
        <f>IF(VLOOKUP($C368,#REF!,67, FALSE)="","-",VLOOKUP($C368,#REF!,67, FALSE))</f>
        <v>#REF!</v>
      </c>
      <c r="L368" s="54" t="s">
        <v>1649</v>
      </c>
      <c r="M368" s="14"/>
      <c r="N368" s="136" t="s">
        <v>714</v>
      </c>
      <c r="O368" s="14" t="s">
        <v>714</v>
      </c>
      <c r="P368" s="14" t="s">
        <v>714</v>
      </c>
      <c r="Q368" s="14"/>
      <c r="R368" s="14"/>
      <c r="S368" s="14" t="s">
        <v>714</v>
      </c>
      <c r="T368" s="16"/>
      <c r="U368" s="116" t="s">
        <v>961</v>
      </c>
      <c r="V368" s="22" t="s">
        <v>529</v>
      </c>
      <c r="W368" s="15" t="s">
        <v>20</v>
      </c>
      <c r="X368" s="15" t="s">
        <v>20</v>
      </c>
      <c r="Y368" s="19">
        <v>42423</v>
      </c>
      <c r="Z368" s="20" t="s">
        <v>824</v>
      </c>
    </row>
    <row r="369" spans="1:27" s="3" customFormat="1" ht="58.2" x14ac:dyDescent="0.3">
      <c r="A369" s="14" t="s">
        <v>20</v>
      </c>
      <c r="B369" s="45" t="e">
        <f>VLOOKUP($C369,#REF!,6, FALSE)</f>
        <v>#REF!</v>
      </c>
      <c r="C369" s="58" t="s">
        <v>1228</v>
      </c>
      <c r="D369" s="45" t="e">
        <f>VLOOKUP($C369,#REF!,7, FALSE)</f>
        <v>#REF!</v>
      </c>
      <c r="E369" s="44" t="e">
        <f>VLOOKUP($C369,#REF!,9, FALSE)</f>
        <v>#REF!</v>
      </c>
      <c r="F369" s="45" t="e">
        <f>IF(VLOOKUP($C369,#REF!,10, FALSE)="","Unknown",VLOOKUP($C369,#REF!,10, FALSE))</f>
        <v>#REF!</v>
      </c>
      <c r="G369" s="45" t="e">
        <f>IF(VLOOKUP($C369,#REF!,17, FALSE)="","Unknown",VLOOKUP($C369,#REF!,17, FALSE))</f>
        <v>#REF!</v>
      </c>
      <c r="H369" s="44" t="e">
        <f>IF(VLOOKUP($C369,#REF!,31, FALSE)="","",VLOOKUP($C369,#REF!,31, FALSE))</f>
        <v>#REF!</v>
      </c>
      <c r="I369" s="130" t="e">
        <f>IF(VLOOKUP($C369,#REF!,32, FALSE)="",0,VLOOKUP($C369,#REF!,32, FALSE))</f>
        <v>#REF!</v>
      </c>
      <c r="J369" s="45" t="e">
        <f>IF(VLOOKUP($C369,#REF!,65, FALSE)="","Unknown",VLOOKUP($C369,#REF!,65, FALSE))</f>
        <v>#REF!</v>
      </c>
      <c r="K369" s="46" t="e">
        <f>IF(VLOOKUP($C369,#REF!,67, FALSE)="","-",VLOOKUP($C369,#REF!,67, FALSE))</f>
        <v>#REF!</v>
      </c>
      <c r="L369" s="111" t="s">
        <v>1302</v>
      </c>
      <c r="M369" s="42"/>
      <c r="N369" s="135"/>
      <c r="O369" s="42"/>
      <c r="P369" s="88"/>
      <c r="Q369" s="88"/>
      <c r="R369" s="88" t="s">
        <v>908</v>
      </c>
      <c r="S369" s="88"/>
      <c r="T369" s="92" t="s">
        <v>908</v>
      </c>
      <c r="U369" s="94" t="s">
        <v>1319</v>
      </c>
      <c r="V369" s="18" t="s">
        <v>524</v>
      </c>
      <c r="W369" s="88" t="s">
        <v>20</v>
      </c>
      <c r="X369" s="88" t="s">
        <v>20</v>
      </c>
      <c r="Y369" s="101">
        <v>43726</v>
      </c>
      <c r="Z369" s="88"/>
      <c r="AA369" s="51" t="s">
        <v>1320</v>
      </c>
    </row>
    <row r="370" spans="1:27" s="3" customFormat="1" ht="58.2" x14ac:dyDescent="0.3">
      <c r="A370" s="14" t="s">
        <v>20</v>
      </c>
      <c r="B370" s="45" t="e">
        <f>VLOOKUP($C370,#REF!,6, FALSE)</f>
        <v>#REF!</v>
      </c>
      <c r="C370" s="58" t="s">
        <v>1239</v>
      </c>
      <c r="D370" s="45" t="e">
        <f>VLOOKUP($C370,#REF!,7, FALSE)</f>
        <v>#REF!</v>
      </c>
      <c r="E370" s="44" t="e">
        <f>VLOOKUP($C370,#REF!,9, FALSE)</f>
        <v>#REF!</v>
      </c>
      <c r="F370" s="45" t="e">
        <f>IF(VLOOKUP($C370,#REF!,10, FALSE)="","Unknown",VLOOKUP($C370,#REF!,10, FALSE))</f>
        <v>#REF!</v>
      </c>
      <c r="G370" s="45" t="e">
        <f>IF(VLOOKUP($C370,#REF!,17, FALSE)="","Unknown",VLOOKUP($C370,#REF!,17, FALSE))</f>
        <v>#REF!</v>
      </c>
      <c r="H370" s="44" t="e">
        <f>IF(VLOOKUP($C370,#REF!,31, FALSE)="","",VLOOKUP($C370,#REF!,31, FALSE))</f>
        <v>#REF!</v>
      </c>
      <c r="I370" s="130" t="e">
        <f>IF(VLOOKUP($C370,#REF!,32, FALSE)="",0,VLOOKUP($C370,#REF!,32, FALSE))</f>
        <v>#REF!</v>
      </c>
      <c r="J370" s="45" t="e">
        <f>IF(VLOOKUP($C370,#REF!,65, FALSE)="","Unknown",VLOOKUP($C370,#REF!,65, FALSE))</f>
        <v>#REF!</v>
      </c>
      <c r="K370" s="46" t="e">
        <f>IF(VLOOKUP($C370,#REF!,67, FALSE)="","-",VLOOKUP($C370,#REF!,67, FALSE))</f>
        <v>#REF!</v>
      </c>
      <c r="L370" s="111" t="s">
        <v>1646</v>
      </c>
      <c r="M370" s="42"/>
      <c r="N370" s="135" t="s">
        <v>714</v>
      </c>
      <c r="O370" s="42" t="s">
        <v>908</v>
      </c>
      <c r="P370" s="88"/>
      <c r="Q370" s="88"/>
      <c r="R370" s="88"/>
      <c r="S370" s="88"/>
      <c r="T370" s="92" t="s">
        <v>908</v>
      </c>
      <c r="U370" s="94" t="s">
        <v>1337</v>
      </c>
      <c r="V370" s="99" t="s">
        <v>1331</v>
      </c>
      <c r="W370" s="88" t="s">
        <v>20</v>
      </c>
      <c r="X370" s="20" t="s">
        <v>20</v>
      </c>
      <c r="Y370" s="104">
        <v>43728</v>
      </c>
      <c r="Z370" s="91" t="s">
        <v>1322</v>
      </c>
      <c r="AA370" s="51" t="s">
        <v>895</v>
      </c>
    </row>
    <row r="371" spans="1:27" s="3" customFormat="1" ht="13.8" x14ac:dyDescent="0.3">
      <c r="A371" s="14" t="s">
        <v>21</v>
      </c>
      <c r="B371" s="49" t="e">
        <f>VLOOKUP($C371,#REF!,6, FALSE)</f>
        <v>#REF!</v>
      </c>
      <c r="C371" s="64" t="s">
        <v>1352</v>
      </c>
      <c r="D371" s="49" t="e">
        <f>VLOOKUP($C371,#REF!,7, FALSE)</f>
        <v>#REF!</v>
      </c>
      <c r="E371" s="48" t="e">
        <f>VLOOKUP($C371,#REF!,9, FALSE)</f>
        <v>#REF!</v>
      </c>
      <c r="F371" s="49" t="e">
        <f>IF(VLOOKUP($C371,#REF!,10, FALSE)="","Unknown",VLOOKUP($C371,#REF!,10, FALSE))</f>
        <v>#REF!</v>
      </c>
      <c r="G371" s="49" t="e">
        <f>IF(VLOOKUP($C371,#REF!,17, FALSE)="","Unknown",VLOOKUP($C371,#REF!,17, FALSE))</f>
        <v>#REF!</v>
      </c>
      <c r="H371" s="48" t="e">
        <f>IF(VLOOKUP($C371,#REF!,31, FALSE)="","",VLOOKUP($C371,#REF!,31, FALSE))</f>
        <v>#REF!</v>
      </c>
      <c r="I371" s="132" t="e">
        <f>IF(VLOOKUP($C371,#REF!,32, FALSE)="",0,VLOOKUP($C371,#REF!,32, FALSE))</f>
        <v>#REF!</v>
      </c>
      <c r="J371" s="49" t="e">
        <f>IF(VLOOKUP($C371,#REF!,65, FALSE)="","Unknown",VLOOKUP($C371,#REF!,65, FALSE))</f>
        <v>#REF!</v>
      </c>
      <c r="K371" s="50" t="e">
        <f>IF(VLOOKUP($C371,#REF!,67, FALSE)="","-",VLOOKUP($C371,#REF!,67, FALSE))</f>
        <v>#REF!</v>
      </c>
      <c r="L371" s="53" t="s">
        <v>966</v>
      </c>
      <c r="M371" s="163"/>
      <c r="N371" s="77"/>
      <c r="O371" s="37"/>
      <c r="P371" s="37"/>
      <c r="Q371" s="37"/>
      <c r="R371" s="163"/>
      <c r="S371" s="163"/>
      <c r="T371" s="164"/>
      <c r="U371" s="34"/>
      <c r="V371" s="167"/>
      <c r="W371" s="163"/>
      <c r="X371" s="163"/>
      <c r="Y371" s="163"/>
      <c r="Z371" s="163"/>
      <c r="AA371" s="4"/>
    </row>
    <row r="372" spans="1:27" s="3" customFormat="1" ht="41.4" x14ac:dyDescent="0.3">
      <c r="A372" s="14" t="s">
        <v>20</v>
      </c>
      <c r="B372" s="45" t="e">
        <f>VLOOKUP($C372,#REF!,6, FALSE)</f>
        <v>#REF!</v>
      </c>
      <c r="C372" s="79" t="s">
        <v>194</v>
      </c>
      <c r="D372" s="45" t="e">
        <f>VLOOKUP($C372,#REF!,7, FALSE)</f>
        <v>#REF!</v>
      </c>
      <c r="E372" s="44" t="e">
        <f>VLOOKUP($C372,#REF!,9, FALSE)</f>
        <v>#REF!</v>
      </c>
      <c r="F372" s="45" t="e">
        <f>IF(VLOOKUP($C372,#REF!,10, FALSE)="","Unknown",VLOOKUP($C372,#REF!,10, FALSE))</f>
        <v>#REF!</v>
      </c>
      <c r="G372" s="45" t="e">
        <f>IF(VLOOKUP($C372,#REF!,17, FALSE)="","Unknown",VLOOKUP($C372,#REF!,17, FALSE))</f>
        <v>#REF!</v>
      </c>
      <c r="H372" s="44" t="e">
        <f>IF(VLOOKUP($C372,#REF!,31, FALSE)="","",VLOOKUP($C372,#REF!,31, FALSE))</f>
        <v>#REF!</v>
      </c>
      <c r="I372" s="130" t="e">
        <f>IF(VLOOKUP($C372,#REF!,32, FALSE)="",0,VLOOKUP($C372,#REF!,32, FALSE))</f>
        <v>#REF!</v>
      </c>
      <c r="J372" s="45" t="e">
        <f>IF(VLOOKUP($C372,#REF!,65, FALSE)="","Unknown",VLOOKUP($C372,#REF!,65, FALSE))</f>
        <v>#REF!</v>
      </c>
      <c r="K372" s="46" t="e">
        <f>IF(VLOOKUP($C372,#REF!,67, FALSE)="","-",VLOOKUP($C372,#REF!,67, FALSE))</f>
        <v>#REF!</v>
      </c>
      <c r="L372" s="53" t="s">
        <v>1189</v>
      </c>
      <c r="M372" s="14"/>
      <c r="N372" s="135" t="s">
        <v>714</v>
      </c>
      <c r="O372" s="14" t="s">
        <v>908</v>
      </c>
      <c r="P372" s="14"/>
      <c r="Q372" s="14"/>
      <c r="R372" s="14" t="s">
        <v>908</v>
      </c>
      <c r="S372" s="14"/>
      <c r="T372" s="16"/>
      <c r="U372" s="97" t="s">
        <v>1190</v>
      </c>
      <c r="V372" s="22" t="s">
        <v>523</v>
      </c>
      <c r="W372" s="20" t="s">
        <v>20</v>
      </c>
      <c r="X372" s="20" t="s">
        <v>20</v>
      </c>
      <c r="Y372" s="23">
        <v>43637</v>
      </c>
      <c r="Z372" s="20"/>
      <c r="AA372" s="39" t="s">
        <v>895</v>
      </c>
    </row>
    <row r="373" spans="1:27" s="3" customFormat="1" ht="115.2" x14ac:dyDescent="0.3">
      <c r="A373" s="14" t="s">
        <v>20</v>
      </c>
      <c r="B373" s="45" t="e">
        <f>VLOOKUP($C373,#REF!,6, FALSE)</f>
        <v>#REF!</v>
      </c>
      <c r="C373" s="58" t="s">
        <v>1248</v>
      </c>
      <c r="D373" s="45" t="e">
        <f>VLOOKUP($C373,#REF!,7, FALSE)</f>
        <v>#REF!</v>
      </c>
      <c r="E373" s="44" t="e">
        <f>VLOOKUP($C373,#REF!,9, FALSE)</f>
        <v>#REF!</v>
      </c>
      <c r="F373" s="45" t="e">
        <f>IF(VLOOKUP($C373,#REF!,10, FALSE)="","Unknown",VLOOKUP($C373,#REF!,10, FALSE))</f>
        <v>#REF!</v>
      </c>
      <c r="G373" s="45" t="e">
        <f>IF(VLOOKUP($C373,#REF!,17, FALSE)="","Unknown",VLOOKUP($C373,#REF!,17, FALSE))</f>
        <v>#REF!</v>
      </c>
      <c r="H373" s="44" t="e">
        <f>IF(VLOOKUP($C373,#REF!,31, FALSE)="","",VLOOKUP($C373,#REF!,31, FALSE))</f>
        <v>#REF!</v>
      </c>
      <c r="I373" s="130" t="e">
        <f>IF(VLOOKUP($C373,#REF!,32, FALSE)="",0,VLOOKUP($C373,#REF!,32, FALSE))</f>
        <v>#REF!</v>
      </c>
      <c r="J373" s="45" t="e">
        <f>IF(VLOOKUP($C373,#REF!,65, FALSE)="","Unknown",VLOOKUP($C373,#REF!,65, FALSE))</f>
        <v>#REF!</v>
      </c>
      <c r="K373" s="46" t="e">
        <f>IF(VLOOKUP($C373,#REF!,67, FALSE)="","-",VLOOKUP($C373,#REF!,67, FALSE))</f>
        <v>#REF!</v>
      </c>
      <c r="L373" s="111" t="s">
        <v>1683</v>
      </c>
      <c r="M373" s="42"/>
      <c r="N373" s="136" t="s">
        <v>714</v>
      </c>
      <c r="O373" s="42"/>
      <c r="P373" s="88"/>
      <c r="Q373" s="88" t="s">
        <v>908</v>
      </c>
      <c r="R373" s="88" t="s">
        <v>908</v>
      </c>
      <c r="S373" s="88"/>
      <c r="T373" s="92" t="s">
        <v>908</v>
      </c>
      <c r="U373" s="94" t="s">
        <v>1298</v>
      </c>
      <c r="V373" s="99" t="s">
        <v>1299</v>
      </c>
      <c r="W373" s="88" t="s">
        <v>20</v>
      </c>
      <c r="X373" s="88" t="s">
        <v>20</v>
      </c>
      <c r="Y373" s="101">
        <v>43726</v>
      </c>
      <c r="Z373" s="88"/>
      <c r="AA373" s="51" t="s">
        <v>1320</v>
      </c>
    </row>
    <row r="374" spans="1:27" s="3" customFormat="1" ht="126.6" x14ac:dyDescent="0.3">
      <c r="A374" s="14" t="s">
        <v>20</v>
      </c>
      <c r="B374" s="45" t="e">
        <f>VLOOKUP($C374,#REF!,6, FALSE)</f>
        <v>#REF!</v>
      </c>
      <c r="C374" s="58" t="s">
        <v>1249</v>
      </c>
      <c r="D374" s="45" t="e">
        <f>VLOOKUP($C374,#REF!,7, FALSE)</f>
        <v>#REF!</v>
      </c>
      <c r="E374" s="44" t="e">
        <f>VLOOKUP($C374,#REF!,9, FALSE)</f>
        <v>#REF!</v>
      </c>
      <c r="F374" s="45" t="e">
        <f>IF(VLOOKUP($C374,#REF!,10, FALSE)="","Unknown",VLOOKUP($C374,#REF!,10, FALSE))</f>
        <v>#REF!</v>
      </c>
      <c r="G374" s="45" t="e">
        <f>IF(VLOOKUP($C374,#REF!,17, FALSE)="","Unknown",VLOOKUP($C374,#REF!,17, FALSE))</f>
        <v>#REF!</v>
      </c>
      <c r="H374" s="44" t="e">
        <f>IF(VLOOKUP($C374,#REF!,31, FALSE)="","",VLOOKUP($C374,#REF!,31, FALSE))</f>
        <v>#REF!</v>
      </c>
      <c r="I374" s="130" t="e">
        <f>IF(VLOOKUP($C374,#REF!,32, FALSE)="",0,VLOOKUP($C374,#REF!,32, FALSE))</f>
        <v>#REF!</v>
      </c>
      <c r="J374" s="45" t="e">
        <f>IF(VLOOKUP($C374,#REF!,65, FALSE)="","Unknown",VLOOKUP($C374,#REF!,65, FALSE))</f>
        <v>#REF!</v>
      </c>
      <c r="K374" s="46" t="e">
        <f>IF(VLOOKUP($C374,#REF!,67, FALSE)="","-",VLOOKUP($C374,#REF!,67, FALSE))</f>
        <v>#REF!</v>
      </c>
      <c r="L374" s="111" t="s">
        <v>1684</v>
      </c>
      <c r="M374" s="42"/>
      <c r="N374" s="136" t="s">
        <v>714</v>
      </c>
      <c r="O374" s="42"/>
      <c r="P374" s="88"/>
      <c r="Q374" s="88" t="s">
        <v>908</v>
      </c>
      <c r="R374" s="88" t="s">
        <v>908</v>
      </c>
      <c r="S374" s="88"/>
      <c r="T374" s="92" t="s">
        <v>908</v>
      </c>
      <c r="U374" s="94" t="s">
        <v>1300</v>
      </c>
      <c r="V374" s="99" t="s">
        <v>1299</v>
      </c>
      <c r="W374" s="88" t="s">
        <v>20</v>
      </c>
      <c r="X374" s="88" t="s">
        <v>20</v>
      </c>
      <c r="Y374" s="101">
        <v>43726</v>
      </c>
      <c r="Z374" s="88"/>
      <c r="AA374" s="51" t="s">
        <v>1320</v>
      </c>
    </row>
    <row r="375" spans="1:27" s="3" customFormat="1" ht="126.6" x14ac:dyDescent="0.3">
      <c r="A375" s="14" t="s">
        <v>20</v>
      </c>
      <c r="B375" s="45" t="e">
        <f>VLOOKUP($C375,#REF!,6, FALSE)</f>
        <v>#REF!</v>
      </c>
      <c r="C375" s="58" t="s">
        <v>1247</v>
      </c>
      <c r="D375" s="45" t="e">
        <f>VLOOKUP($C375,#REF!,7, FALSE)</f>
        <v>#REF!</v>
      </c>
      <c r="E375" s="44" t="e">
        <f>VLOOKUP($C375,#REF!,9, FALSE)</f>
        <v>#REF!</v>
      </c>
      <c r="F375" s="45" t="e">
        <f>IF(VLOOKUP($C375,#REF!,10, FALSE)="","Unknown",VLOOKUP($C375,#REF!,10, FALSE))</f>
        <v>#REF!</v>
      </c>
      <c r="G375" s="45" t="e">
        <f>IF(VLOOKUP($C375,#REF!,17, FALSE)="","Unknown",VLOOKUP($C375,#REF!,17, FALSE))</f>
        <v>#REF!</v>
      </c>
      <c r="H375" s="44" t="e">
        <f>IF(VLOOKUP($C375,#REF!,31, FALSE)="","",VLOOKUP($C375,#REF!,31, FALSE))</f>
        <v>#REF!</v>
      </c>
      <c r="I375" s="130" t="e">
        <f>IF(VLOOKUP($C375,#REF!,32, FALSE)="",0,VLOOKUP($C375,#REF!,32, FALSE))</f>
        <v>#REF!</v>
      </c>
      <c r="J375" s="45" t="e">
        <f>IF(VLOOKUP($C375,#REF!,65, FALSE)="","Unknown",VLOOKUP($C375,#REF!,65, FALSE))</f>
        <v>#REF!</v>
      </c>
      <c r="K375" s="46" t="e">
        <f>IF(VLOOKUP($C375,#REF!,67, FALSE)="","-",VLOOKUP($C375,#REF!,67, FALSE))</f>
        <v>#REF!</v>
      </c>
      <c r="L375" s="111" t="s">
        <v>1684</v>
      </c>
      <c r="M375" s="42"/>
      <c r="N375" s="136" t="s">
        <v>714</v>
      </c>
      <c r="O375" s="42"/>
      <c r="P375" s="88"/>
      <c r="Q375" s="88" t="s">
        <v>908</v>
      </c>
      <c r="R375" s="88" t="s">
        <v>908</v>
      </c>
      <c r="S375" s="88"/>
      <c r="T375" s="92" t="s">
        <v>908</v>
      </c>
      <c r="U375" s="94" t="s">
        <v>1300</v>
      </c>
      <c r="V375" s="99" t="s">
        <v>1299</v>
      </c>
      <c r="W375" s="88" t="s">
        <v>20</v>
      </c>
      <c r="X375" s="88" t="s">
        <v>20</v>
      </c>
      <c r="Y375" s="101">
        <v>43726</v>
      </c>
      <c r="Z375" s="88"/>
      <c r="AA375" s="51" t="s">
        <v>1320</v>
      </c>
    </row>
    <row r="376" spans="1:27" s="3" customFormat="1" ht="46.8" x14ac:dyDescent="0.3">
      <c r="A376" s="14" t="s">
        <v>20</v>
      </c>
      <c r="B376" s="45" t="e">
        <f>VLOOKUP($C376,#REF!,6, FALSE)</f>
        <v>#REF!</v>
      </c>
      <c r="C376" s="58" t="s">
        <v>1246</v>
      </c>
      <c r="D376" s="45" t="e">
        <f>VLOOKUP($C376,#REF!,7, FALSE)</f>
        <v>#REF!</v>
      </c>
      <c r="E376" s="44" t="e">
        <f>VLOOKUP($C376,#REF!,9, FALSE)</f>
        <v>#REF!</v>
      </c>
      <c r="F376" s="45" t="e">
        <f>IF(VLOOKUP($C376,#REF!,10, FALSE)="","Unknown",VLOOKUP($C376,#REF!,10, FALSE))</f>
        <v>#REF!</v>
      </c>
      <c r="G376" s="45" t="e">
        <f>IF(VLOOKUP($C376,#REF!,17, FALSE)="","Unknown",VLOOKUP($C376,#REF!,17, FALSE))</f>
        <v>#REF!</v>
      </c>
      <c r="H376" s="44" t="e">
        <f>IF(VLOOKUP($C376,#REF!,31, FALSE)="","",VLOOKUP($C376,#REF!,31, FALSE))</f>
        <v>#REF!</v>
      </c>
      <c r="I376" s="130" t="e">
        <f>IF(VLOOKUP($C376,#REF!,32, FALSE)="",0,VLOOKUP($C376,#REF!,32, FALSE))</f>
        <v>#REF!</v>
      </c>
      <c r="J376" s="45" t="e">
        <f>IF(VLOOKUP($C376,#REF!,65, FALSE)="","Unknown",VLOOKUP($C376,#REF!,65, FALSE))</f>
        <v>#REF!</v>
      </c>
      <c r="K376" s="46" t="e">
        <f>IF(VLOOKUP($C376,#REF!,67, FALSE)="","-",VLOOKUP($C376,#REF!,67, FALSE))</f>
        <v>#REF!</v>
      </c>
      <c r="L376" s="111" t="s">
        <v>1427</v>
      </c>
      <c r="M376" s="42"/>
      <c r="N376" s="136" t="s">
        <v>714</v>
      </c>
      <c r="O376" s="42"/>
      <c r="P376" s="88" t="s">
        <v>908</v>
      </c>
      <c r="Q376" s="88"/>
      <c r="R376" s="88" t="s">
        <v>908</v>
      </c>
      <c r="S376" s="88"/>
      <c r="T376" s="92"/>
      <c r="U376" s="94" t="s">
        <v>1301</v>
      </c>
      <c r="V376" s="22" t="s">
        <v>523</v>
      </c>
      <c r="W376" s="88" t="s">
        <v>20</v>
      </c>
      <c r="X376" s="88" t="s">
        <v>20</v>
      </c>
      <c r="Y376" s="101">
        <v>43726</v>
      </c>
      <c r="Z376" s="88"/>
      <c r="AA376" s="51" t="s">
        <v>1320</v>
      </c>
    </row>
    <row r="377" spans="1:27" s="3" customFormat="1" ht="55.2" x14ac:dyDescent="0.3">
      <c r="A377" s="37" t="s">
        <v>20</v>
      </c>
      <c r="B377" s="45" t="e">
        <f>VLOOKUP($C377,#REF!,6, FALSE)</f>
        <v>#REF!</v>
      </c>
      <c r="C377" s="81" t="s">
        <v>183</v>
      </c>
      <c r="D377" s="45" t="e">
        <f>VLOOKUP($C377,#REF!,7, FALSE)</f>
        <v>#REF!</v>
      </c>
      <c r="E377" s="44" t="e">
        <f>VLOOKUP($C377,#REF!,9, FALSE)</f>
        <v>#REF!</v>
      </c>
      <c r="F377" s="45" t="e">
        <f>IF(VLOOKUP($C377,#REF!,10, FALSE)="","Unknown",VLOOKUP($C377,#REF!,10, FALSE))</f>
        <v>#REF!</v>
      </c>
      <c r="G377" s="45" t="e">
        <f>IF(VLOOKUP($C377,#REF!,17, FALSE)="","Unknown",VLOOKUP($C377,#REF!,17, FALSE))</f>
        <v>#REF!</v>
      </c>
      <c r="H377" s="44" t="e">
        <f>IF(VLOOKUP($C377,#REF!,31, FALSE)="","",VLOOKUP($C377,#REF!,31, FALSE))</f>
        <v>#REF!</v>
      </c>
      <c r="I377" s="130" t="e">
        <f>IF(VLOOKUP($C377,#REF!,32, FALSE)="",0,VLOOKUP($C377,#REF!,32, FALSE))</f>
        <v>#REF!</v>
      </c>
      <c r="J377" s="45" t="e">
        <f>IF(VLOOKUP($C377,#REF!,65, FALSE)="","Unknown",VLOOKUP($C377,#REF!,65, FALSE))</f>
        <v>#REF!</v>
      </c>
      <c r="K377" s="46" t="e">
        <f>IF(VLOOKUP($C377,#REF!,67, FALSE)="","-",VLOOKUP($C377,#REF!,67, FALSE))</f>
        <v>#REF!</v>
      </c>
      <c r="L377" s="54" t="s">
        <v>739</v>
      </c>
      <c r="M377" s="14" t="s">
        <v>714</v>
      </c>
      <c r="N377" s="136"/>
      <c r="O377" s="14"/>
      <c r="P377" s="14"/>
      <c r="Q377" s="14"/>
      <c r="R377" s="14"/>
      <c r="S377" s="14" t="s">
        <v>714</v>
      </c>
      <c r="T377" s="16"/>
      <c r="U377" s="24" t="s">
        <v>562</v>
      </c>
      <c r="V377" s="18" t="s">
        <v>524</v>
      </c>
      <c r="W377" s="15" t="s">
        <v>20</v>
      </c>
      <c r="X377" s="15" t="s">
        <v>20</v>
      </c>
      <c r="Y377" s="19">
        <v>42423</v>
      </c>
      <c r="Z377" s="20"/>
    </row>
    <row r="378" spans="1:27" s="3" customFormat="1" ht="13.8" x14ac:dyDescent="0.3">
      <c r="A378" s="14" t="s">
        <v>21</v>
      </c>
      <c r="B378" s="49" t="e">
        <f>VLOOKUP($C378,#REF!,6, FALSE)</f>
        <v>#REF!</v>
      </c>
      <c r="C378" s="64" t="s">
        <v>1346</v>
      </c>
      <c r="D378" s="49" t="e">
        <f>VLOOKUP($C378,#REF!,7, FALSE)</f>
        <v>#REF!</v>
      </c>
      <c r="E378" s="48" t="e">
        <f>VLOOKUP($C378,#REF!,9, FALSE)</f>
        <v>#REF!</v>
      </c>
      <c r="F378" s="49" t="e">
        <f>IF(VLOOKUP($C378,#REF!,10, FALSE)="","Unknown",VLOOKUP($C378,#REF!,10, FALSE))</f>
        <v>#REF!</v>
      </c>
      <c r="G378" s="49" t="e">
        <f>IF(VLOOKUP($C378,#REF!,17, FALSE)="","Unknown",VLOOKUP($C378,#REF!,17, FALSE))</f>
        <v>#REF!</v>
      </c>
      <c r="H378" s="48" t="e">
        <f>IF(VLOOKUP($C378,#REF!,31, FALSE)="","",VLOOKUP($C378,#REF!,31, FALSE))</f>
        <v>#REF!</v>
      </c>
      <c r="I378" s="132" t="e">
        <f>IF(VLOOKUP($C378,#REF!,32, FALSE)="",0,VLOOKUP($C378,#REF!,32, FALSE))</f>
        <v>#REF!</v>
      </c>
      <c r="J378" s="49" t="e">
        <f>IF(VLOOKUP($C378,#REF!,65, FALSE)="","Unknown",VLOOKUP($C378,#REF!,65, FALSE))</f>
        <v>#REF!</v>
      </c>
      <c r="K378" s="50" t="e">
        <f>IF(VLOOKUP($C378,#REF!,67, FALSE)="","-",VLOOKUP($C378,#REF!,67, FALSE))</f>
        <v>#REF!</v>
      </c>
      <c r="L378" s="53" t="s">
        <v>966</v>
      </c>
      <c r="M378" s="163"/>
      <c r="N378" s="77"/>
      <c r="O378" s="37"/>
      <c r="P378" s="37"/>
      <c r="Q378" s="37"/>
      <c r="R378" s="163"/>
      <c r="S378" s="163"/>
      <c r="T378" s="164"/>
      <c r="U378" s="34"/>
      <c r="V378" s="167"/>
      <c r="W378" s="163"/>
      <c r="X378" s="163"/>
      <c r="Y378" s="163"/>
      <c r="Z378" s="163"/>
      <c r="AA378" s="4"/>
    </row>
    <row r="379" spans="1:27" s="3" customFormat="1" ht="193.2" x14ac:dyDescent="0.3">
      <c r="A379" s="37" t="s">
        <v>20</v>
      </c>
      <c r="B379" s="45" t="e">
        <f>VLOOKUP($C379,#REF!,6, FALSE)</f>
        <v>#REF!</v>
      </c>
      <c r="C379" s="81" t="s">
        <v>292</v>
      </c>
      <c r="D379" s="45" t="e">
        <f>VLOOKUP($C379,#REF!,7, FALSE)</f>
        <v>#REF!</v>
      </c>
      <c r="E379" s="44" t="e">
        <f>VLOOKUP($C379,#REF!,9, FALSE)</f>
        <v>#REF!</v>
      </c>
      <c r="F379" s="45" t="e">
        <f>IF(VLOOKUP($C379,#REF!,10, FALSE)="","Unknown",VLOOKUP($C379,#REF!,10, FALSE))</f>
        <v>#REF!</v>
      </c>
      <c r="G379" s="45" t="e">
        <f>IF(VLOOKUP($C379,#REF!,17, FALSE)="","Unknown",VLOOKUP($C379,#REF!,17, FALSE))</f>
        <v>#REF!</v>
      </c>
      <c r="H379" s="44" t="e">
        <f>IF(VLOOKUP($C379,#REF!,31, FALSE)="","",VLOOKUP($C379,#REF!,31, FALSE))</f>
        <v>#REF!</v>
      </c>
      <c r="I379" s="130" t="e">
        <f>IF(VLOOKUP($C379,#REF!,32, FALSE)="",0,VLOOKUP($C379,#REF!,32, FALSE))</f>
        <v>#REF!</v>
      </c>
      <c r="J379" s="45" t="e">
        <f>IF(VLOOKUP($C379,#REF!,65, FALSE)="","Unknown",VLOOKUP($C379,#REF!,65, FALSE))</f>
        <v>#REF!</v>
      </c>
      <c r="K379" s="46" t="e">
        <f>IF(VLOOKUP($C379,#REF!,67, FALSE)="","-",VLOOKUP($C379,#REF!,67, FALSE))</f>
        <v>#REF!</v>
      </c>
      <c r="L379" s="54" t="s">
        <v>1685</v>
      </c>
      <c r="M379" s="14"/>
      <c r="N379" s="136" t="s">
        <v>714</v>
      </c>
      <c r="O379" s="14"/>
      <c r="P379" s="14" t="s">
        <v>714</v>
      </c>
      <c r="Q379" s="14"/>
      <c r="R379" s="14" t="s">
        <v>714</v>
      </c>
      <c r="S379" s="14"/>
      <c r="T379" s="16" t="s">
        <v>714</v>
      </c>
      <c r="U379" s="24" t="s">
        <v>602</v>
      </c>
      <c r="V379" s="22" t="s">
        <v>603</v>
      </c>
      <c r="W379" s="20" t="s">
        <v>20</v>
      </c>
      <c r="X379" s="20" t="s">
        <v>20</v>
      </c>
      <c r="Y379" s="19">
        <v>43126</v>
      </c>
      <c r="Z379" s="20"/>
    </row>
    <row r="380" spans="1:27" s="3" customFormat="1" ht="96.6" x14ac:dyDescent="0.3">
      <c r="A380" s="37" t="s">
        <v>20</v>
      </c>
      <c r="B380" s="45" t="e">
        <f>VLOOKUP($C380,#REF!,6, FALSE)</f>
        <v>#REF!</v>
      </c>
      <c r="C380" s="81" t="s">
        <v>256</v>
      </c>
      <c r="D380" s="45" t="e">
        <f>VLOOKUP($C380,#REF!,7, FALSE)</f>
        <v>#REF!</v>
      </c>
      <c r="E380" s="44" t="e">
        <f>VLOOKUP($C380,#REF!,9, FALSE)</f>
        <v>#REF!</v>
      </c>
      <c r="F380" s="45" t="e">
        <f>IF(VLOOKUP($C380,#REF!,10, FALSE)="","Unknown",VLOOKUP($C380,#REF!,10, FALSE))</f>
        <v>#REF!</v>
      </c>
      <c r="G380" s="45" t="e">
        <f>IF(VLOOKUP($C380,#REF!,17, FALSE)="","Unknown",VLOOKUP($C380,#REF!,17, FALSE))</f>
        <v>#REF!</v>
      </c>
      <c r="H380" s="44" t="e">
        <f>IF(VLOOKUP($C380,#REF!,31, FALSE)="","",VLOOKUP($C380,#REF!,31, FALSE))</f>
        <v>#REF!</v>
      </c>
      <c r="I380" s="130" t="e">
        <f>IF(VLOOKUP($C380,#REF!,32, FALSE)="",0,VLOOKUP($C380,#REF!,32, FALSE))</f>
        <v>#REF!</v>
      </c>
      <c r="J380" s="45" t="e">
        <f>IF(VLOOKUP($C380,#REF!,65, FALSE)="","Unknown",VLOOKUP($C380,#REF!,65, FALSE))</f>
        <v>#REF!</v>
      </c>
      <c r="K380" s="46" t="e">
        <f>IF(VLOOKUP($C380,#REF!,67, FALSE)="","-",VLOOKUP($C380,#REF!,67, FALSE))</f>
        <v>#REF!</v>
      </c>
      <c r="L380" s="54" t="s">
        <v>811</v>
      </c>
      <c r="M380" s="14"/>
      <c r="N380" s="136"/>
      <c r="O380" s="14"/>
      <c r="P380" s="14"/>
      <c r="Q380" s="14"/>
      <c r="R380" s="14" t="s">
        <v>714</v>
      </c>
      <c r="S380" s="14"/>
      <c r="T380" s="16" t="s">
        <v>714</v>
      </c>
      <c r="U380" s="24" t="s">
        <v>564</v>
      </c>
      <c r="V380" s="22" t="s">
        <v>526</v>
      </c>
      <c r="W380" s="15" t="s">
        <v>20</v>
      </c>
      <c r="X380" s="15" t="s">
        <v>20</v>
      </c>
      <c r="Y380" s="19">
        <v>43126</v>
      </c>
      <c r="Z380" s="20"/>
    </row>
    <row r="381" spans="1:27" s="3" customFormat="1" ht="55.2" x14ac:dyDescent="0.3">
      <c r="A381" s="38" t="s">
        <v>20</v>
      </c>
      <c r="B381" s="45" t="e">
        <f>VLOOKUP($C381,#REF!,6, FALSE)</f>
        <v>#REF!</v>
      </c>
      <c r="C381" s="81" t="s">
        <v>400</v>
      </c>
      <c r="D381" s="45" t="e">
        <f>VLOOKUP($C381,#REF!,7, FALSE)</f>
        <v>#REF!</v>
      </c>
      <c r="E381" s="44" t="e">
        <f>VLOOKUP($C381,#REF!,9, FALSE)</f>
        <v>#REF!</v>
      </c>
      <c r="F381" s="45" t="e">
        <f>IF(VLOOKUP($C381,#REF!,10, FALSE)="","Unknown",VLOOKUP($C381,#REF!,10, FALSE))</f>
        <v>#REF!</v>
      </c>
      <c r="G381" s="45" t="e">
        <f>IF(VLOOKUP($C381,#REF!,17, FALSE)="","Unknown",VLOOKUP($C381,#REF!,17, FALSE))</f>
        <v>#REF!</v>
      </c>
      <c r="H381" s="44" t="e">
        <f>IF(VLOOKUP($C381,#REF!,31, FALSE)="","",VLOOKUP($C381,#REF!,31, FALSE))</f>
        <v>#REF!</v>
      </c>
      <c r="I381" s="130" t="e">
        <f>IF(VLOOKUP($C381,#REF!,32, FALSE)="",0,VLOOKUP($C381,#REF!,32, FALSE))</f>
        <v>#REF!</v>
      </c>
      <c r="J381" s="45" t="e">
        <f>IF(VLOOKUP($C381,#REF!,65, FALSE)="","Unknown",VLOOKUP($C381,#REF!,65, FALSE))</f>
        <v>#REF!</v>
      </c>
      <c r="K381" s="46" t="e">
        <f>IF(VLOOKUP($C381,#REF!,67, FALSE)="","-",VLOOKUP($C381,#REF!,67, FALSE))</f>
        <v>#REF!</v>
      </c>
      <c r="L381" s="13" t="s">
        <v>787</v>
      </c>
      <c r="M381" s="14" t="s">
        <v>714</v>
      </c>
      <c r="N381" s="136"/>
      <c r="O381" s="14"/>
      <c r="P381" s="14"/>
      <c r="Q381" s="14"/>
      <c r="R381" s="14"/>
      <c r="S381" s="14"/>
      <c r="T381" s="16"/>
      <c r="U381" s="17" t="s">
        <v>788</v>
      </c>
      <c r="V381" s="22" t="s">
        <v>525</v>
      </c>
      <c r="W381" s="15" t="s">
        <v>20</v>
      </c>
      <c r="X381" s="15" t="s">
        <v>20</v>
      </c>
      <c r="Y381" s="19">
        <v>42506</v>
      </c>
      <c r="Z381" s="15"/>
    </row>
    <row r="382" spans="1:27" s="3" customFormat="1" ht="48" x14ac:dyDescent="0.3">
      <c r="A382" s="37" t="s">
        <v>20</v>
      </c>
      <c r="B382" s="45" t="e">
        <f>VLOOKUP($C382,#REF!,6, FALSE)</f>
        <v>#REF!</v>
      </c>
      <c r="C382" s="81" t="s">
        <v>264</v>
      </c>
      <c r="D382" s="45" t="e">
        <f>VLOOKUP($C382,#REF!,7, FALSE)</f>
        <v>#REF!</v>
      </c>
      <c r="E382" s="44" t="e">
        <f>VLOOKUP($C382,#REF!,9, FALSE)</f>
        <v>#REF!</v>
      </c>
      <c r="F382" s="45" t="e">
        <f>IF(VLOOKUP($C382,#REF!,10, FALSE)="","Unknown",VLOOKUP($C382,#REF!,10, FALSE))</f>
        <v>#REF!</v>
      </c>
      <c r="G382" s="45" t="e">
        <f>IF(VLOOKUP($C382,#REF!,17, FALSE)="","Unknown",VLOOKUP($C382,#REF!,17, FALSE))</f>
        <v>#REF!</v>
      </c>
      <c r="H382" s="44" t="e">
        <f>IF(VLOOKUP($C382,#REF!,31, FALSE)="","",VLOOKUP($C382,#REF!,31, FALSE))</f>
        <v>#REF!</v>
      </c>
      <c r="I382" s="130" t="e">
        <f>IF(VLOOKUP($C382,#REF!,32, FALSE)="",0,VLOOKUP($C382,#REF!,32, FALSE))</f>
        <v>#REF!</v>
      </c>
      <c r="J382" s="45" t="e">
        <f>IF(VLOOKUP($C382,#REF!,65, FALSE)="","Unknown",VLOOKUP($C382,#REF!,65, FALSE))</f>
        <v>#REF!</v>
      </c>
      <c r="K382" s="46" t="e">
        <f>IF(VLOOKUP($C382,#REF!,67, FALSE)="","-",VLOOKUP($C382,#REF!,67, FALSE))</f>
        <v>#REF!</v>
      </c>
      <c r="L382" s="13" t="s">
        <v>797</v>
      </c>
      <c r="M382" s="14"/>
      <c r="N382" s="136"/>
      <c r="O382" s="14"/>
      <c r="P382" s="14"/>
      <c r="Q382" s="14"/>
      <c r="R382" s="14"/>
      <c r="S382" s="14"/>
      <c r="T382" s="16" t="s">
        <v>714</v>
      </c>
      <c r="U382" s="17" t="s">
        <v>690</v>
      </c>
      <c r="V382" s="18" t="s">
        <v>524</v>
      </c>
      <c r="W382" s="15" t="s">
        <v>20</v>
      </c>
      <c r="X382" s="15" t="s">
        <v>20</v>
      </c>
      <c r="Y382" s="19">
        <v>42423</v>
      </c>
      <c r="Z382" s="15"/>
    </row>
    <row r="383" spans="1:27" s="3" customFormat="1" ht="35.4" x14ac:dyDescent="0.3">
      <c r="A383" s="14" t="s">
        <v>20</v>
      </c>
      <c r="B383" s="45" t="e">
        <f>VLOOKUP($C383,#REF!,6, FALSE)</f>
        <v>#REF!</v>
      </c>
      <c r="C383" s="58" t="s">
        <v>1225</v>
      </c>
      <c r="D383" s="45" t="e">
        <f>VLOOKUP($C383,#REF!,7, FALSE)</f>
        <v>#REF!</v>
      </c>
      <c r="E383" s="44" t="e">
        <f>VLOOKUP($C383,#REF!,9, FALSE)</f>
        <v>#REF!</v>
      </c>
      <c r="F383" s="45" t="e">
        <f>IF(VLOOKUP($C383,#REF!,10, FALSE)="","Unknown",VLOOKUP($C383,#REF!,10, FALSE))</f>
        <v>#REF!</v>
      </c>
      <c r="G383" s="45" t="e">
        <f>IF(VLOOKUP($C383,#REF!,17, FALSE)="","Unknown",VLOOKUP($C383,#REF!,17, FALSE))</f>
        <v>#REF!</v>
      </c>
      <c r="H383" s="44" t="e">
        <f>IF(VLOOKUP($C383,#REF!,31, FALSE)="","",VLOOKUP($C383,#REF!,31, FALSE))</f>
        <v>#REF!</v>
      </c>
      <c r="I383" s="130" t="e">
        <f>IF(VLOOKUP($C383,#REF!,32, FALSE)="",0,VLOOKUP($C383,#REF!,32, FALSE))</f>
        <v>#REF!</v>
      </c>
      <c r="J383" s="45" t="e">
        <f>IF(VLOOKUP($C383,#REF!,65, FALSE)="","Unknown",VLOOKUP($C383,#REF!,65, FALSE))</f>
        <v>#REF!</v>
      </c>
      <c r="K383" s="46" t="e">
        <f>IF(VLOOKUP($C383,#REF!,67, FALSE)="","-",VLOOKUP($C383,#REF!,67, FALSE))</f>
        <v>#REF!</v>
      </c>
      <c r="L383" s="111" t="s">
        <v>1297</v>
      </c>
      <c r="M383" s="42"/>
      <c r="N383" s="135"/>
      <c r="O383" s="42"/>
      <c r="P383" s="88"/>
      <c r="Q383" s="88"/>
      <c r="R383" s="88" t="s">
        <v>908</v>
      </c>
      <c r="S383" s="88"/>
      <c r="T383" s="92"/>
      <c r="U383" s="94" t="s">
        <v>1296</v>
      </c>
      <c r="V383" s="18" t="s">
        <v>524</v>
      </c>
      <c r="W383" s="88" t="s">
        <v>20</v>
      </c>
      <c r="X383" s="88" t="s">
        <v>20</v>
      </c>
      <c r="Y383" s="101">
        <v>43726</v>
      </c>
      <c r="Z383" s="88"/>
      <c r="AA383" s="51" t="s">
        <v>1320</v>
      </c>
    </row>
    <row r="384" spans="1:27" s="3" customFormat="1" ht="27.6" x14ac:dyDescent="0.3">
      <c r="A384" s="37" t="s">
        <v>20</v>
      </c>
      <c r="B384" s="45" t="e">
        <f>VLOOKUP($C384,#REF!,6, FALSE)</f>
        <v>#REF!</v>
      </c>
      <c r="C384" s="81" t="s">
        <v>416</v>
      </c>
      <c r="D384" s="45" t="e">
        <f>VLOOKUP($C384,#REF!,7, FALSE)</f>
        <v>#REF!</v>
      </c>
      <c r="E384" s="44" t="e">
        <f>VLOOKUP($C384,#REF!,9, FALSE)</f>
        <v>#REF!</v>
      </c>
      <c r="F384" s="45" t="e">
        <f>IF(VLOOKUP($C384,#REF!,10, FALSE)="","Unknown",VLOOKUP($C384,#REF!,10, FALSE))</f>
        <v>#REF!</v>
      </c>
      <c r="G384" s="45" t="e">
        <f>IF(VLOOKUP($C384,#REF!,17, FALSE)="","Unknown",VLOOKUP($C384,#REF!,17, FALSE))</f>
        <v>#REF!</v>
      </c>
      <c r="H384" s="44" t="e">
        <f>IF(VLOOKUP($C384,#REF!,31, FALSE)="","",VLOOKUP($C384,#REF!,31, FALSE))</f>
        <v>#REF!</v>
      </c>
      <c r="I384" s="130" t="e">
        <f>IF(VLOOKUP($C384,#REF!,32, FALSE)="",0,VLOOKUP($C384,#REF!,32, FALSE))</f>
        <v>#REF!</v>
      </c>
      <c r="J384" s="45" t="e">
        <f>IF(VLOOKUP($C384,#REF!,65, FALSE)="","Unknown",VLOOKUP($C384,#REF!,65, FALSE))</f>
        <v>#REF!</v>
      </c>
      <c r="K384" s="46" t="e">
        <f>IF(VLOOKUP($C384,#REF!,67, FALSE)="","-",VLOOKUP($C384,#REF!,67, FALSE))</f>
        <v>#REF!</v>
      </c>
      <c r="L384" s="13" t="s">
        <v>1110</v>
      </c>
      <c r="M384" s="14" t="s">
        <v>714</v>
      </c>
      <c r="N384" s="136"/>
      <c r="O384" s="14"/>
      <c r="P384" s="14"/>
      <c r="Q384" s="14"/>
      <c r="R384" s="14"/>
      <c r="S384" s="14"/>
      <c r="T384" s="16"/>
      <c r="U384" s="17" t="s">
        <v>484</v>
      </c>
      <c r="V384" s="22" t="s">
        <v>526</v>
      </c>
      <c r="W384" s="15" t="s">
        <v>20</v>
      </c>
      <c r="X384" s="15" t="s">
        <v>20</v>
      </c>
      <c r="Y384" s="19">
        <v>42423</v>
      </c>
      <c r="Z384" s="15"/>
    </row>
    <row r="385" spans="1:27" s="3" customFormat="1" ht="55.2" x14ac:dyDescent="0.3">
      <c r="A385" s="37" t="s">
        <v>20</v>
      </c>
      <c r="B385" s="45" t="e">
        <f>VLOOKUP($C385,#REF!,6, FALSE)</f>
        <v>#REF!</v>
      </c>
      <c r="C385" s="81" t="s">
        <v>245</v>
      </c>
      <c r="D385" s="45" t="e">
        <f>VLOOKUP($C385,#REF!,7, FALSE)</f>
        <v>#REF!</v>
      </c>
      <c r="E385" s="44" t="e">
        <f>VLOOKUP($C385,#REF!,9, FALSE)</f>
        <v>#REF!</v>
      </c>
      <c r="F385" s="45" t="e">
        <f>IF(VLOOKUP($C385,#REF!,10, FALSE)="","Unknown",VLOOKUP($C385,#REF!,10, FALSE))</f>
        <v>#REF!</v>
      </c>
      <c r="G385" s="45" t="e">
        <f>IF(VLOOKUP($C385,#REF!,17, FALSE)="","Unknown",VLOOKUP($C385,#REF!,17, FALSE))</f>
        <v>#REF!</v>
      </c>
      <c r="H385" s="44" t="e">
        <f>IF(VLOOKUP($C385,#REF!,31, FALSE)="","",VLOOKUP($C385,#REF!,31, FALSE))</f>
        <v>#REF!</v>
      </c>
      <c r="I385" s="130" t="e">
        <f>IF(VLOOKUP($C385,#REF!,32, FALSE)="",0,VLOOKUP($C385,#REF!,32, FALSE))</f>
        <v>#REF!</v>
      </c>
      <c r="J385" s="45" t="e">
        <f>IF(VLOOKUP($C385,#REF!,65, FALSE)="","Unknown",VLOOKUP($C385,#REF!,65, FALSE))</f>
        <v>#REF!</v>
      </c>
      <c r="K385" s="46" t="e">
        <f>IF(VLOOKUP($C385,#REF!,67, FALSE)="","-",VLOOKUP($C385,#REF!,67, FALSE))</f>
        <v>#REF!</v>
      </c>
      <c r="L385" s="53" t="s">
        <v>723</v>
      </c>
      <c r="M385" s="14"/>
      <c r="N385" s="136"/>
      <c r="O385" s="14"/>
      <c r="P385" s="14"/>
      <c r="Q385" s="14"/>
      <c r="R385" s="14" t="s">
        <v>714</v>
      </c>
      <c r="S385" s="14"/>
      <c r="T385" s="16" t="s">
        <v>714</v>
      </c>
      <c r="U385" s="21" t="s">
        <v>724</v>
      </c>
      <c r="V385" s="18" t="s">
        <v>567</v>
      </c>
      <c r="W385" s="20" t="s">
        <v>20</v>
      </c>
      <c r="X385" s="20" t="s">
        <v>20</v>
      </c>
      <c r="Y385" s="19"/>
      <c r="Z385" s="20"/>
    </row>
    <row r="386" spans="1:27" s="3" customFormat="1" ht="55.2" x14ac:dyDescent="0.3">
      <c r="A386" s="37" t="s">
        <v>20</v>
      </c>
      <c r="B386" s="45" t="e">
        <f>VLOOKUP($C386,#REF!,6, FALSE)</f>
        <v>#REF!</v>
      </c>
      <c r="C386" s="81" t="s">
        <v>61</v>
      </c>
      <c r="D386" s="45" t="e">
        <f>VLOOKUP($C386,#REF!,7, FALSE)</f>
        <v>#REF!</v>
      </c>
      <c r="E386" s="44" t="e">
        <f>VLOOKUP($C386,#REF!,9, FALSE)</f>
        <v>#REF!</v>
      </c>
      <c r="F386" s="45" t="e">
        <f>IF(VLOOKUP($C386,#REF!,10, FALSE)="","Unknown",VLOOKUP($C386,#REF!,10, FALSE))</f>
        <v>#REF!</v>
      </c>
      <c r="G386" s="45" t="e">
        <f>IF(VLOOKUP($C386,#REF!,17, FALSE)="","Unknown",VLOOKUP($C386,#REF!,17, FALSE))</f>
        <v>#REF!</v>
      </c>
      <c r="H386" s="44" t="e">
        <f>IF(VLOOKUP($C386,#REF!,31, FALSE)="","",VLOOKUP($C386,#REF!,31, FALSE))</f>
        <v>#REF!</v>
      </c>
      <c r="I386" s="130" t="e">
        <f>IF(VLOOKUP($C386,#REF!,32, FALSE)="",0,VLOOKUP($C386,#REF!,32, FALSE))</f>
        <v>#REF!</v>
      </c>
      <c r="J386" s="45" t="e">
        <f>IF(VLOOKUP($C386,#REF!,65, FALSE)="","Unknown",VLOOKUP($C386,#REF!,65, FALSE))</f>
        <v>#REF!</v>
      </c>
      <c r="K386" s="46" t="e">
        <f>IF(VLOOKUP($C386,#REF!,67, FALSE)="","-",VLOOKUP($C386,#REF!,67, FALSE))</f>
        <v>#REF!</v>
      </c>
      <c r="L386" s="54" t="s">
        <v>631</v>
      </c>
      <c r="M386" s="14"/>
      <c r="N386" s="136"/>
      <c r="O386" s="14"/>
      <c r="P386" s="14"/>
      <c r="Q386" s="14"/>
      <c r="R386" s="14"/>
      <c r="S386" s="14"/>
      <c r="T386" s="16" t="s">
        <v>714</v>
      </c>
      <c r="U386" s="24" t="s">
        <v>632</v>
      </c>
      <c r="V386" s="18" t="s">
        <v>524</v>
      </c>
      <c r="W386" s="20" t="s">
        <v>20</v>
      </c>
      <c r="X386" s="20" t="s">
        <v>20</v>
      </c>
      <c r="Y386" s="19">
        <v>42435</v>
      </c>
      <c r="Z386" s="20"/>
    </row>
    <row r="387" spans="1:27" s="3" customFormat="1" ht="27.6" x14ac:dyDescent="0.3">
      <c r="A387" s="37" t="s">
        <v>20</v>
      </c>
      <c r="B387" s="45" t="e">
        <f>VLOOKUP($C387,#REF!,6, FALSE)</f>
        <v>#REF!</v>
      </c>
      <c r="C387" s="79" t="s">
        <v>677</v>
      </c>
      <c r="D387" s="45" t="e">
        <f>VLOOKUP($C387,#REF!,7, FALSE)</f>
        <v>#REF!</v>
      </c>
      <c r="E387" s="44" t="e">
        <f>VLOOKUP($C387,#REF!,9, FALSE)</f>
        <v>#REF!</v>
      </c>
      <c r="F387" s="45" t="e">
        <f>IF(VLOOKUP($C387,#REF!,10, FALSE)="","Unknown",VLOOKUP($C387,#REF!,10, FALSE))</f>
        <v>#REF!</v>
      </c>
      <c r="G387" s="45" t="e">
        <f>IF(VLOOKUP($C387,#REF!,17, FALSE)="","Unknown",VLOOKUP($C387,#REF!,17, FALSE))</f>
        <v>#REF!</v>
      </c>
      <c r="H387" s="44" t="e">
        <f>IF(VLOOKUP($C387,#REF!,31, FALSE)="","",VLOOKUP($C387,#REF!,31, FALSE))</f>
        <v>#REF!</v>
      </c>
      <c r="I387" s="130" t="e">
        <f>IF(VLOOKUP($C387,#REF!,32, FALSE)="",0,VLOOKUP($C387,#REF!,32, FALSE))</f>
        <v>#REF!</v>
      </c>
      <c r="J387" s="45" t="e">
        <f>IF(VLOOKUP($C387,#REF!,65, FALSE)="","Unknown",VLOOKUP($C387,#REF!,65, FALSE))</f>
        <v>#REF!</v>
      </c>
      <c r="K387" s="46" t="e">
        <f>IF(VLOOKUP($C387,#REF!,67, FALSE)="","-",VLOOKUP($C387,#REF!,67, FALSE))</f>
        <v>#REF!</v>
      </c>
      <c r="L387" s="53" t="s">
        <v>971</v>
      </c>
      <c r="M387" s="14" t="s">
        <v>714</v>
      </c>
      <c r="N387" s="136"/>
      <c r="O387" s="14"/>
      <c r="P387" s="14"/>
      <c r="Q387" s="14"/>
      <c r="R387" s="14"/>
      <c r="S387" s="14"/>
      <c r="T387" s="16"/>
      <c r="U387" s="24" t="s">
        <v>972</v>
      </c>
      <c r="V387" s="18" t="s">
        <v>524</v>
      </c>
      <c r="W387" s="20" t="s">
        <v>20</v>
      </c>
      <c r="X387" s="20" t="s">
        <v>20</v>
      </c>
      <c r="Y387" s="23">
        <v>42870</v>
      </c>
      <c r="Z387" s="20"/>
    </row>
    <row r="388" spans="1:27" s="3" customFormat="1" ht="41.4" x14ac:dyDescent="0.3">
      <c r="A388" s="37" t="s">
        <v>20</v>
      </c>
      <c r="B388" s="45" t="e">
        <f>VLOOKUP($C388,#REF!,6, FALSE)</f>
        <v>#REF!</v>
      </c>
      <c r="C388" s="79" t="s">
        <v>353</v>
      </c>
      <c r="D388" s="45" t="e">
        <f>VLOOKUP($C388,#REF!,7, FALSE)</f>
        <v>#REF!</v>
      </c>
      <c r="E388" s="44" t="e">
        <f>VLOOKUP($C388,#REF!,9, FALSE)</f>
        <v>#REF!</v>
      </c>
      <c r="F388" s="45" t="e">
        <f>IF(VLOOKUP($C388,#REF!,10, FALSE)="","Unknown",VLOOKUP($C388,#REF!,10, FALSE))</f>
        <v>#REF!</v>
      </c>
      <c r="G388" s="45" t="e">
        <f>IF(VLOOKUP($C388,#REF!,17, FALSE)="","Unknown",VLOOKUP($C388,#REF!,17, FALSE))</f>
        <v>#REF!</v>
      </c>
      <c r="H388" s="44" t="e">
        <f>IF(VLOOKUP($C388,#REF!,31, FALSE)="","",VLOOKUP($C388,#REF!,31, FALSE))</f>
        <v>#REF!</v>
      </c>
      <c r="I388" s="130" t="e">
        <f>IF(VLOOKUP($C388,#REF!,32, FALSE)="",0,VLOOKUP($C388,#REF!,32, FALSE))</f>
        <v>#REF!</v>
      </c>
      <c r="J388" s="45" t="e">
        <f>IF(VLOOKUP($C388,#REF!,65, FALSE)="","Unknown",VLOOKUP($C388,#REF!,65, FALSE))</f>
        <v>#REF!</v>
      </c>
      <c r="K388" s="46" t="e">
        <f>IF(VLOOKUP($C388,#REF!,67, FALSE)="","-",VLOOKUP($C388,#REF!,67, FALSE))</f>
        <v>#REF!</v>
      </c>
      <c r="L388" s="53" t="s">
        <v>692</v>
      </c>
      <c r="M388" s="14"/>
      <c r="N388" s="136"/>
      <c r="O388" s="14"/>
      <c r="P388" s="14"/>
      <c r="Q388" s="14"/>
      <c r="R388" s="14" t="s">
        <v>714</v>
      </c>
      <c r="S388" s="14"/>
      <c r="T388" s="16" t="s">
        <v>714</v>
      </c>
      <c r="U388" s="24" t="s">
        <v>853</v>
      </c>
      <c r="V388" s="22" t="s">
        <v>523</v>
      </c>
      <c r="W388" s="20" t="s">
        <v>20</v>
      </c>
      <c r="X388" s="20" t="s">
        <v>20</v>
      </c>
      <c r="Y388" s="23">
        <v>43126</v>
      </c>
      <c r="Z388" s="20"/>
    </row>
    <row r="389" spans="1:27" s="3" customFormat="1" ht="41.4" x14ac:dyDescent="0.3">
      <c r="A389" s="14" t="s">
        <v>20</v>
      </c>
      <c r="B389" s="45" t="e">
        <f>VLOOKUP($C389,#REF!,6, FALSE)</f>
        <v>#REF!</v>
      </c>
      <c r="C389" s="79" t="s">
        <v>925</v>
      </c>
      <c r="D389" s="45" t="e">
        <f>VLOOKUP($C389,#REF!,7, FALSE)</f>
        <v>#REF!</v>
      </c>
      <c r="E389" s="44" t="e">
        <f>VLOOKUP($C389,#REF!,9, FALSE)</f>
        <v>#REF!</v>
      </c>
      <c r="F389" s="45" t="e">
        <f>IF(VLOOKUP($C389,#REF!,10, FALSE)="","Unknown",VLOOKUP($C389,#REF!,10, FALSE))</f>
        <v>#REF!</v>
      </c>
      <c r="G389" s="45" t="e">
        <f>IF(VLOOKUP($C389,#REF!,17, FALSE)="","Unknown",VLOOKUP($C389,#REF!,17, FALSE))</f>
        <v>#REF!</v>
      </c>
      <c r="H389" s="44" t="e">
        <f>IF(VLOOKUP($C389,#REF!,31, FALSE)="","",VLOOKUP($C389,#REF!,31, FALSE))</f>
        <v>#REF!</v>
      </c>
      <c r="I389" s="130" t="e">
        <f>IF(VLOOKUP($C389,#REF!,32, FALSE)="",0,VLOOKUP($C389,#REF!,32, FALSE))</f>
        <v>#REF!</v>
      </c>
      <c r="J389" s="45" t="e">
        <f>IF(VLOOKUP($C389,#REF!,65, FALSE)="","Unknown",VLOOKUP($C389,#REF!,65, FALSE))</f>
        <v>#REF!</v>
      </c>
      <c r="K389" s="46" t="e">
        <f>IF(VLOOKUP($C389,#REF!,67, FALSE)="","-",VLOOKUP($C389,#REF!,67, FALSE))</f>
        <v>#REF!</v>
      </c>
      <c r="L389" s="53" t="s">
        <v>1603</v>
      </c>
      <c r="M389" s="14"/>
      <c r="N389" s="136"/>
      <c r="O389" s="14"/>
      <c r="P389" s="14"/>
      <c r="Q389" s="14"/>
      <c r="R389" s="14"/>
      <c r="S389" s="14"/>
      <c r="T389" s="16" t="s">
        <v>908</v>
      </c>
      <c r="U389" s="20" t="s">
        <v>1100</v>
      </c>
      <c r="V389" s="18" t="s">
        <v>524</v>
      </c>
      <c r="W389" s="20" t="s">
        <v>20</v>
      </c>
      <c r="X389" s="20" t="s">
        <v>20</v>
      </c>
      <c r="Y389" s="23">
        <v>43190</v>
      </c>
      <c r="Z389" s="20"/>
      <c r="AA389" s="39"/>
    </row>
    <row r="390" spans="1:27" s="39" customFormat="1" ht="41.4" x14ac:dyDescent="0.3">
      <c r="A390" s="37" t="s">
        <v>20</v>
      </c>
      <c r="B390" s="45" t="e">
        <f>VLOOKUP($C390,#REF!,6, FALSE)</f>
        <v>#REF!</v>
      </c>
      <c r="C390" s="81" t="s">
        <v>235</v>
      </c>
      <c r="D390" s="45" t="e">
        <f>VLOOKUP($C390,#REF!,7, FALSE)</f>
        <v>#REF!</v>
      </c>
      <c r="E390" s="44" t="e">
        <f>VLOOKUP($C390,#REF!,9, FALSE)</f>
        <v>#REF!</v>
      </c>
      <c r="F390" s="45" t="e">
        <f>IF(VLOOKUP($C390,#REF!,10, FALSE)="","Unknown",VLOOKUP($C390,#REF!,10, FALSE))</f>
        <v>#REF!</v>
      </c>
      <c r="G390" s="45" t="e">
        <f>IF(VLOOKUP($C390,#REF!,17, FALSE)="","Unknown",VLOOKUP($C390,#REF!,17, FALSE))</f>
        <v>#REF!</v>
      </c>
      <c r="H390" s="44" t="e">
        <f>IF(VLOOKUP($C390,#REF!,31, FALSE)="","",VLOOKUP($C390,#REF!,31, FALSE))</f>
        <v>#REF!</v>
      </c>
      <c r="I390" s="130" t="e">
        <f>IF(VLOOKUP($C390,#REF!,32, FALSE)="",0,VLOOKUP($C390,#REF!,32, FALSE))</f>
        <v>#REF!</v>
      </c>
      <c r="J390" s="45" t="e">
        <f>IF(VLOOKUP($C390,#REF!,65, FALSE)="","Unknown",VLOOKUP($C390,#REF!,65, FALSE))</f>
        <v>#REF!</v>
      </c>
      <c r="K390" s="46" t="e">
        <f>IF(VLOOKUP($C390,#REF!,67, FALSE)="","-",VLOOKUP($C390,#REF!,67, FALSE))</f>
        <v>#REF!</v>
      </c>
      <c r="L390" s="53" t="s">
        <v>728</v>
      </c>
      <c r="M390" s="14"/>
      <c r="N390" s="136"/>
      <c r="O390" s="14"/>
      <c r="P390" s="14"/>
      <c r="Q390" s="14"/>
      <c r="R390" s="14" t="s">
        <v>714</v>
      </c>
      <c r="S390" s="14"/>
      <c r="T390" s="16" t="s">
        <v>714</v>
      </c>
      <c r="U390" s="21" t="s">
        <v>729</v>
      </c>
      <c r="V390" s="18" t="s">
        <v>567</v>
      </c>
      <c r="W390" s="20" t="s">
        <v>20</v>
      </c>
      <c r="X390" s="20" t="s">
        <v>20</v>
      </c>
      <c r="Y390" s="23"/>
      <c r="Z390" s="20"/>
      <c r="AA390" s="3"/>
    </row>
    <row r="391" spans="1:27" s="39" customFormat="1" ht="53.4" x14ac:dyDescent="0.3">
      <c r="A391" s="122" t="s">
        <v>1440</v>
      </c>
      <c r="B391" s="49" t="e">
        <f>VLOOKUP($C391,#REF!,6, FALSE)</f>
        <v>#REF!</v>
      </c>
      <c r="C391" s="105" t="s">
        <v>1401</v>
      </c>
      <c r="D391" s="49" t="e">
        <f>VLOOKUP($C391,#REF!,7, FALSE)</f>
        <v>#REF!</v>
      </c>
      <c r="E391" s="48" t="e">
        <f>VLOOKUP($C391,#REF!,9, FALSE)</f>
        <v>#REF!</v>
      </c>
      <c r="F391" s="49" t="e">
        <f>IF(VLOOKUP($C391,#REF!,10, FALSE)="","Unknown",VLOOKUP($C391,#REF!,10, FALSE))</f>
        <v>#REF!</v>
      </c>
      <c r="G391" s="49" t="e">
        <f>IF(VLOOKUP($C391,#REF!,17, FALSE)="","Unknown",VLOOKUP($C391,#REF!,17, FALSE))</f>
        <v>#REF!</v>
      </c>
      <c r="H391" s="48" t="e">
        <f>IF(VLOOKUP($C391,#REF!,31, FALSE)="","",VLOOKUP($C391,#REF!,31, FALSE))</f>
        <v>#REF!</v>
      </c>
      <c r="I391" s="132" t="e">
        <f>IF(VLOOKUP($C391,#REF!,32, FALSE)="",0,VLOOKUP($C391,#REF!,32, FALSE))</f>
        <v>#REF!</v>
      </c>
      <c r="J391" s="49" t="e">
        <f>IF(VLOOKUP($C391,#REF!,65, FALSE)="","Unknown",VLOOKUP($C391,#REF!,65, FALSE))</f>
        <v>#REF!</v>
      </c>
      <c r="K391" s="50" t="e">
        <f>IF(VLOOKUP($C391,#REF!,67, FALSE)="","-",VLOOKUP($C391,#REF!,67, FALSE))</f>
        <v>#REF!</v>
      </c>
      <c r="L391" s="159" t="s">
        <v>1486</v>
      </c>
      <c r="M391" s="163"/>
      <c r="N391" s="77"/>
      <c r="O391" s="37"/>
      <c r="P391" s="37"/>
      <c r="Q391" s="37"/>
      <c r="R391" s="163"/>
      <c r="S391" s="163"/>
      <c r="T391" s="164" t="s">
        <v>714</v>
      </c>
      <c r="U391" s="109" t="s">
        <v>1410</v>
      </c>
      <c r="V391" s="18" t="s">
        <v>567</v>
      </c>
      <c r="W391" s="20" t="s">
        <v>20</v>
      </c>
      <c r="X391" s="20" t="s">
        <v>20</v>
      </c>
      <c r="Y391" s="23">
        <v>44116</v>
      </c>
      <c r="Z391" s="163"/>
      <c r="AA391" s="4"/>
    </row>
    <row r="392" spans="1:27" s="39" customFormat="1" ht="40.200000000000003" x14ac:dyDescent="0.3">
      <c r="A392" s="37" t="s">
        <v>1440</v>
      </c>
      <c r="B392" s="45" t="e">
        <f>VLOOKUP($C392,#REF!,6, FALSE)</f>
        <v>#REF!</v>
      </c>
      <c r="C392" s="128" t="s">
        <v>336</v>
      </c>
      <c r="D392" s="45" t="e">
        <f>VLOOKUP($C392,#REF!,7, FALSE)</f>
        <v>#REF!</v>
      </c>
      <c r="E392" s="44" t="e">
        <f>VLOOKUP($C392,#REF!,9, FALSE)</f>
        <v>#REF!</v>
      </c>
      <c r="F392" s="45" t="e">
        <f>IF(VLOOKUP($C392,#REF!,10, FALSE)="","Unknown",VLOOKUP($C392,#REF!,10, FALSE))</f>
        <v>#REF!</v>
      </c>
      <c r="G392" s="45" t="e">
        <f>IF(VLOOKUP($C392,#REF!,17, FALSE)="","Unknown",VLOOKUP($C392,#REF!,17, FALSE))</f>
        <v>#REF!</v>
      </c>
      <c r="H392" s="44" t="e">
        <f>IF(VLOOKUP($C392,#REF!,31, FALSE)="","",VLOOKUP($C392,#REF!,31, FALSE))</f>
        <v>#REF!</v>
      </c>
      <c r="I392" s="130" t="e">
        <f>IF(VLOOKUP($C392,#REF!,32, FALSE)="",0,VLOOKUP($C392,#REF!,32, FALSE))</f>
        <v>#REF!</v>
      </c>
      <c r="J392" s="45" t="e">
        <f>IF(VLOOKUP($C392,#REF!,65, FALSE)="","Unknown",VLOOKUP($C392,#REF!,65, FALSE))</f>
        <v>#REF!</v>
      </c>
      <c r="K392" s="46" t="e">
        <f>IF(VLOOKUP($C392,#REF!,67, FALSE)="","-",VLOOKUP($C392,#REF!,67, FALSE))</f>
        <v>#REF!</v>
      </c>
      <c r="L392" s="53" t="s">
        <v>1604</v>
      </c>
      <c r="M392" s="14" t="s">
        <v>714</v>
      </c>
      <c r="N392" s="136"/>
      <c r="O392" s="14"/>
      <c r="P392" s="14"/>
      <c r="Q392" s="14"/>
      <c r="R392" s="14"/>
      <c r="S392" s="14"/>
      <c r="T392" s="16"/>
      <c r="U392" s="35" t="s">
        <v>1554</v>
      </c>
      <c r="V392" s="22" t="s">
        <v>1524</v>
      </c>
      <c r="W392" s="20" t="s">
        <v>20</v>
      </c>
      <c r="X392" s="20" t="s">
        <v>21</v>
      </c>
      <c r="Y392" s="23">
        <v>42825</v>
      </c>
      <c r="Z392" s="20"/>
      <c r="AA392" s="3"/>
    </row>
    <row r="393" spans="1:27" s="39" customFormat="1" ht="69" x14ac:dyDescent="0.3">
      <c r="A393" s="37" t="s">
        <v>20</v>
      </c>
      <c r="B393" s="45">
        <v>2</v>
      </c>
      <c r="C393" s="2" t="s">
        <v>392</v>
      </c>
      <c r="D393" s="45" t="e">
        <f>VLOOKUP($C393,#REF!,7, FALSE)</f>
        <v>#REF!</v>
      </c>
      <c r="E393" s="44" t="e">
        <f>VLOOKUP($C393,#REF!,9, FALSE)</f>
        <v>#REF!</v>
      </c>
      <c r="F393" s="45" t="e">
        <f>IF(VLOOKUP($C393,#REF!,10, FALSE)="","Unknown",VLOOKUP($C393,#REF!,10, FALSE))</f>
        <v>#REF!</v>
      </c>
      <c r="G393" s="45" t="e">
        <f>IF(VLOOKUP($C393,#REF!,17, FALSE)="","Unknown",VLOOKUP($C393,#REF!,17, FALSE))</f>
        <v>#REF!</v>
      </c>
      <c r="H393" s="44" t="e">
        <f>IF(VLOOKUP($C393,#REF!,31, FALSE)="","",VLOOKUP($C393,#REF!,31, FALSE))</f>
        <v>#REF!</v>
      </c>
      <c r="I393" s="130" t="e">
        <f>IF(VLOOKUP($C393,#REF!,32, FALSE)="",0,VLOOKUP($C393,#REF!,32, FALSE))</f>
        <v>#REF!</v>
      </c>
      <c r="J393" s="45" t="e">
        <f>IF(VLOOKUP($C393,#REF!,65, FALSE)="","Unknown",VLOOKUP($C393,#REF!,65, FALSE))</f>
        <v>#REF!</v>
      </c>
      <c r="K393" s="46" t="e">
        <f>IF(VLOOKUP($C393,#REF!,67, FALSE)="","-",VLOOKUP($C393,#REF!,67, FALSE))</f>
        <v>#REF!</v>
      </c>
      <c r="L393" s="53" t="s">
        <v>1691</v>
      </c>
      <c r="M393" s="14"/>
      <c r="N393" s="136"/>
      <c r="O393" s="14"/>
      <c r="P393" s="14"/>
      <c r="Q393" s="14"/>
      <c r="R393" s="14" t="s">
        <v>714</v>
      </c>
      <c r="S393" s="14"/>
      <c r="T393" s="16" t="s">
        <v>714</v>
      </c>
      <c r="U393" s="21" t="s">
        <v>857</v>
      </c>
      <c r="V393" s="18" t="s">
        <v>567</v>
      </c>
      <c r="W393" s="20" t="s">
        <v>20</v>
      </c>
      <c r="X393" s="20" t="s">
        <v>20</v>
      </c>
      <c r="Y393" s="23"/>
      <c r="Z393" s="20"/>
      <c r="AA393" s="3"/>
    </row>
    <row r="394" spans="1:27" s="39" customFormat="1" ht="69" x14ac:dyDescent="0.3">
      <c r="A394" s="37" t="s">
        <v>20</v>
      </c>
      <c r="B394" s="45">
        <v>2</v>
      </c>
      <c r="C394" s="2" t="s">
        <v>395</v>
      </c>
      <c r="D394" s="45" t="e">
        <f>VLOOKUP($C394,#REF!,7, FALSE)</f>
        <v>#REF!</v>
      </c>
      <c r="E394" s="44" t="e">
        <f>VLOOKUP($C394,#REF!,9, FALSE)</f>
        <v>#REF!</v>
      </c>
      <c r="F394" s="45" t="e">
        <f>IF(VLOOKUP($C394,#REF!,10, FALSE)="","Unknown",VLOOKUP($C394,#REF!,10, FALSE))</f>
        <v>#REF!</v>
      </c>
      <c r="G394" s="45" t="e">
        <f>IF(VLOOKUP($C394,#REF!,17, FALSE)="","Unknown",VLOOKUP($C394,#REF!,17, FALSE))</f>
        <v>#REF!</v>
      </c>
      <c r="H394" s="44" t="e">
        <f>IF(VLOOKUP($C394,#REF!,31, FALSE)="","",VLOOKUP($C394,#REF!,31, FALSE))</f>
        <v>#REF!</v>
      </c>
      <c r="I394" s="130" t="e">
        <f>IF(VLOOKUP($C394,#REF!,32, FALSE)="",0,VLOOKUP($C394,#REF!,32, FALSE))</f>
        <v>#REF!</v>
      </c>
      <c r="J394" s="45" t="e">
        <f>IF(VLOOKUP($C394,#REF!,65, FALSE)="","Unknown",VLOOKUP($C394,#REF!,65, FALSE))</f>
        <v>#REF!</v>
      </c>
      <c r="K394" s="46" t="e">
        <f>IF(VLOOKUP($C394,#REF!,67, FALSE)="","-",VLOOKUP($C394,#REF!,67, FALSE))</f>
        <v>#REF!</v>
      </c>
      <c r="L394" s="53" t="s">
        <v>1691</v>
      </c>
      <c r="M394" s="14"/>
      <c r="N394" s="136"/>
      <c r="O394" s="14"/>
      <c r="P394" s="14"/>
      <c r="Q394" s="14"/>
      <c r="R394" s="14" t="s">
        <v>714</v>
      </c>
      <c r="S394" s="14"/>
      <c r="T394" s="16" t="s">
        <v>714</v>
      </c>
      <c r="U394" s="21" t="s">
        <v>857</v>
      </c>
      <c r="V394" s="18" t="s">
        <v>567</v>
      </c>
      <c r="W394" s="20" t="s">
        <v>20</v>
      </c>
      <c r="X394" s="20" t="s">
        <v>20</v>
      </c>
      <c r="Y394" s="198"/>
      <c r="Z394" s="197"/>
      <c r="AA394" s="3"/>
    </row>
    <row r="395" spans="1:27" s="39" customFormat="1" ht="69" x14ac:dyDescent="0.3">
      <c r="A395" s="37" t="s">
        <v>20</v>
      </c>
      <c r="B395" s="45">
        <v>2</v>
      </c>
      <c r="C395" s="2" t="s">
        <v>695</v>
      </c>
      <c r="D395" s="45" t="e">
        <f>VLOOKUP($C395,#REF!,7, FALSE)</f>
        <v>#REF!</v>
      </c>
      <c r="E395" s="44" t="e">
        <f>VLOOKUP($C395,#REF!,9, FALSE)</f>
        <v>#REF!</v>
      </c>
      <c r="F395" s="45" t="e">
        <f>IF(VLOOKUP($C395,#REF!,10, FALSE)="","Unknown",VLOOKUP($C395,#REF!,10, FALSE))</f>
        <v>#REF!</v>
      </c>
      <c r="G395" s="45" t="e">
        <f>IF(VLOOKUP($C395,#REF!,17, FALSE)="","Unknown",VLOOKUP($C395,#REF!,17, FALSE))</f>
        <v>#REF!</v>
      </c>
      <c r="H395" s="44" t="e">
        <f>IF(VLOOKUP($C395,#REF!,31, FALSE)="","",VLOOKUP($C395,#REF!,31, FALSE))</f>
        <v>#REF!</v>
      </c>
      <c r="I395" s="130" t="e">
        <f>IF(VLOOKUP($C395,#REF!,32, FALSE)="",0,VLOOKUP($C395,#REF!,32, FALSE))</f>
        <v>#REF!</v>
      </c>
      <c r="J395" s="45" t="e">
        <f>IF(VLOOKUP($C395,#REF!,65, FALSE)="","Unknown",VLOOKUP($C395,#REF!,65, FALSE))</f>
        <v>#REF!</v>
      </c>
      <c r="K395" s="46" t="e">
        <f>IF(VLOOKUP($C395,#REF!,67, FALSE)="","-",VLOOKUP($C395,#REF!,67, FALSE))</f>
        <v>#REF!</v>
      </c>
      <c r="L395" s="53" t="s">
        <v>1691</v>
      </c>
      <c r="M395" s="14"/>
      <c r="N395" s="136"/>
      <c r="O395" s="14"/>
      <c r="P395" s="14"/>
      <c r="Q395" s="14"/>
      <c r="R395" s="14" t="s">
        <v>714</v>
      </c>
      <c r="S395" s="14"/>
      <c r="T395" s="16" t="s">
        <v>714</v>
      </c>
      <c r="U395" s="21" t="s">
        <v>857</v>
      </c>
      <c r="V395" s="18" t="s">
        <v>567</v>
      </c>
      <c r="W395" s="20" t="s">
        <v>20</v>
      </c>
      <c r="X395" s="20" t="s">
        <v>20</v>
      </c>
      <c r="Y395" s="198"/>
      <c r="Z395" s="197"/>
      <c r="AA395" s="3"/>
    </row>
    <row r="396" spans="1:27" s="39" customFormat="1" ht="69" x14ac:dyDescent="0.3">
      <c r="A396" s="37" t="s">
        <v>20</v>
      </c>
      <c r="B396" s="45">
        <v>2</v>
      </c>
      <c r="C396" s="2" t="s">
        <v>396</v>
      </c>
      <c r="D396" s="45" t="e">
        <f>VLOOKUP($C396,#REF!,7, FALSE)</f>
        <v>#REF!</v>
      </c>
      <c r="E396" s="44" t="e">
        <f>VLOOKUP($C396,#REF!,9, FALSE)</f>
        <v>#REF!</v>
      </c>
      <c r="F396" s="45" t="e">
        <f>IF(VLOOKUP($C396,#REF!,10, FALSE)="","Unknown",VLOOKUP($C396,#REF!,10, FALSE))</f>
        <v>#REF!</v>
      </c>
      <c r="G396" s="45" t="e">
        <f>IF(VLOOKUP($C396,#REF!,17, FALSE)="","Unknown",VLOOKUP($C396,#REF!,17, FALSE))</f>
        <v>#REF!</v>
      </c>
      <c r="H396" s="44" t="e">
        <f>IF(VLOOKUP($C396,#REF!,31, FALSE)="","",VLOOKUP($C396,#REF!,31, FALSE))</f>
        <v>#REF!</v>
      </c>
      <c r="I396" s="130" t="e">
        <f>IF(VLOOKUP($C396,#REF!,32, FALSE)="",0,VLOOKUP($C396,#REF!,32, FALSE))</f>
        <v>#REF!</v>
      </c>
      <c r="J396" s="45" t="e">
        <f>IF(VLOOKUP($C396,#REF!,65, FALSE)="","Unknown",VLOOKUP($C396,#REF!,65, FALSE))</f>
        <v>#REF!</v>
      </c>
      <c r="K396" s="46" t="e">
        <f>IF(VLOOKUP($C396,#REF!,67, FALSE)="","-",VLOOKUP($C396,#REF!,67, FALSE))</f>
        <v>#REF!</v>
      </c>
      <c r="L396" s="53" t="s">
        <v>1691</v>
      </c>
      <c r="M396" s="14"/>
      <c r="N396" s="136"/>
      <c r="O396" s="14"/>
      <c r="P396" s="14"/>
      <c r="Q396" s="14"/>
      <c r="R396" s="14" t="s">
        <v>714</v>
      </c>
      <c r="S396" s="14"/>
      <c r="T396" s="16" t="s">
        <v>714</v>
      </c>
      <c r="U396" s="21" t="s">
        <v>857</v>
      </c>
      <c r="V396" s="18" t="s">
        <v>567</v>
      </c>
      <c r="W396" s="20" t="s">
        <v>20</v>
      </c>
      <c r="X396" s="20" t="s">
        <v>20</v>
      </c>
      <c r="Y396" s="198"/>
      <c r="Z396" s="197"/>
      <c r="AA396" s="3"/>
    </row>
    <row r="397" spans="1:27" s="39" customFormat="1" ht="69" x14ac:dyDescent="0.3">
      <c r="A397" s="14" t="s">
        <v>20</v>
      </c>
      <c r="B397" s="45" t="e">
        <f>VLOOKUP($C397,#REF!,6, FALSE)</f>
        <v>#REF!</v>
      </c>
      <c r="C397" s="79" t="s">
        <v>315</v>
      </c>
      <c r="D397" s="45" t="e">
        <f>VLOOKUP($C397,#REF!,7, FALSE)</f>
        <v>#REF!</v>
      </c>
      <c r="E397" s="44" t="e">
        <f>VLOOKUP($C397,#REF!,9, FALSE)</f>
        <v>#REF!</v>
      </c>
      <c r="F397" s="45" t="e">
        <f>IF(VLOOKUP($C397,#REF!,10, FALSE)="","Unknown",VLOOKUP($C397,#REF!,10, FALSE))</f>
        <v>#REF!</v>
      </c>
      <c r="G397" s="45" t="e">
        <f>IF(VLOOKUP($C397,#REF!,17, FALSE)="","Unknown",VLOOKUP($C397,#REF!,17, FALSE))</f>
        <v>#REF!</v>
      </c>
      <c r="H397" s="44" t="e">
        <f>IF(VLOOKUP($C397,#REF!,31, FALSE)="","",VLOOKUP($C397,#REF!,31, FALSE))</f>
        <v>#REF!</v>
      </c>
      <c r="I397" s="130" t="e">
        <f>IF(VLOOKUP($C397,#REF!,32, FALSE)="",0,VLOOKUP($C397,#REF!,32, FALSE))</f>
        <v>#REF!</v>
      </c>
      <c r="J397" s="45" t="e">
        <f>IF(VLOOKUP($C397,#REF!,65, FALSE)="","Unknown",VLOOKUP($C397,#REF!,65, FALSE))</f>
        <v>#REF!</v>
      </c>
      <c r="K397" s="46" t="e">
        <f>IF(VLOOKUP($C397,#REF!,67, FALSE)="","-",VLOOKUP($C397,#REF!,67, FALSE))</f>
        <v>#REF!</v>
      </c>
      <c r="L397" s="53" t="s">
        <v>1206</v>
      </c>
      <c r="M397" s="14"/>
      <c r="N397" s="136" t="s">
        <v>714</v>
      </c>
      <c r="O397" s="14"/>
      <c r="P397" s="14" t="s">
        <v>908</v>
      </c>
      <c r="Q397" s="14"/>
      <c r="R397" s="14"/>
      <c r="S397" s="14"/>
      <c r="T397" s="16" t="s">
        <v>908</v>
      </c>
      <c r="U397" s="35" t="s">
        <v>1204</v>
      </c>
      <c r="V397" s="18" t="s">
        <v>524</v>
      </c>
      <c r="W397" s="20" t="s">
        <v>20</v>
      </c>
      <c r="X397" s="20" t="s">
        <v>20</v>
      </c>
      <c r="Y397" s="23">
        <v>43640</v>
      </c>
      <c r="Z397" s="20"/>
      <c r="AA397" s="39" t="s">
        <v>895</v>
      </c>
    </row>
    <row r="398" spans="1:27" s="39" customFormat="1" ht="13.8" x14ac:dyDescent="0.3">
      <c r="A398" s="38" t="s">
        <v>20</v>
      </c>
      <c r="B398" s="45" t="e">
        <f>VLOOKUP($C398,#REF!,6, FALSE)</f>
        <v>#REF!</v>
      </c>
      <c r="C398" s="81" t="s">
        <v>403</v>
      </c>
      <c r="D398" s="45" t="e">
        <f>VLOOKUP($C398,#REF!,7, FALSE)</f>
        <v>#REF!</v>
      </c>
      <c r="E398" s="44" t="e">
        <f>VLOOKUP($C398,#REF!,9, FALSE)</f>
        <v>#REF!</v>
      </c>
      <c r="F398" s="45" t="e">
        <f>IF(VLOOKUP($C398,#REF!,10, FALSE)="","Unknown",VLOOKUP($C398,#REF!,10, FALSE))</f>
        <v>#REF!</v>
      </c>
      <c r="G398" s="45" t="e">
        <f>IF(VLOOKUP($C398,#REF!,17, FALSE)="","Unknown",VLOOKUP($C398,#REF!,17, FALSE))</f>
        <v>#REF!</v>
      </c>
      <c r="H398" s="44" t="e">
        <f>IF(VLOOKUP($C398,#REF!,31, FALSE)="","",VLOOKUP($C398,#REF!,31, FALSE))</f>
        <v>#REF!</v>
      </c>
      <c r="I398" s="130" t="e">
        <f>IF(VLOOKUP($C398,#REF!,32, FALSE)="",0,VLOOKUP($C398,#REF!,32, FALSE))</f>
        <v>#REF!</v>
      </c>
      <c r="J398" s="45" t="e">
        <f>IF(VLOOKUP($C398,#REF!,65, FALSE)="","Unknown",VLOOKUP($C398,#REF!,65, FALSE))</f>
        <v>#REF!</v>
      </c>
      <c r="K398" s="46" t="e">
        <f>IF(VLOOKUP($C398,#REF!,67, FALSE)="","-",VLOOKUP($C398,#REF!,67, FALSE))</f>
        <v>#REF!</v>
      </c>
      <c r="L398" s="54" t="s">
        <v>843</v>
      </c>
      <c r="M398" s="14"/>
      <c r="N398" s="136"/>
      <c r="O398" s="14"/>
      <c r="P398" s="14"/>
      <c r="Q398" s="14"/>
      <c r="R398" s="14" t="s">
        <v>714</v>
      </c>
      <c r="S398" s="14"/>
      <c r="T398" s="16"/>
      <c r="U398" s="24" t="s">
        <v>605</v>
      </c>
      <c r="V398" s="18" t="s">
        <v>524</v>
      </c>
      <c r="W398" s="20" t="s">
        <v>20</v>
      </c>
      <c r="X398" s="20" t="s">
        <v>20</v>
      </c>
      <c r="Y398" s="19">
        <v>42425</v>
      </c>
      <c r="Z398" s="20"/>
      <c r="AA398" s="3"/>
    </row>
    <row r="399" spans="1:27" s="39" customFormat="1" ht="41.4" x14ac:dyDescent="0.3">
      <c r="A399" s="14" t="s">
        <v>20</v>
      </c>
      <c r="B399" s="45" t="e">
        <f>VLOOKUP($C399,#REF!,6, FALSE)</f>
        <v>#REF!</v>
      </c>
      <c r="C399" s="79" t="s">
        <v>414</v>
      </c>
      <c r="D399" s="45" t="e">
        <f>VLOOKUP($C399,#REF!,7, FALSE)</f>
        <v>#REF!</v>
      </c>
      <c r="E399" s="44" t="e">
        <f>VLOOKUP($C399,#REF!,9, FALSE)</f>
        <v>#REF!</v>
      </c>
      <c r="F399" s="45" t="e">
        <f>IF(VLOOKUP($C399,#REF!,10, FALSE)="","Unknown",VLOOKUP($C399,#REF!,10, FALSE))</f>
        <v>#REF!</v>
      </c>
      <c r="G399" s="45" t="e">
        <f>IF(VLOOKUP($C399,#REF!,17, FALSE)="","Unknown",VLOOKUP($C399,#REF!,17, FALSE))</f>
        <v>#REF!</v>
      </c>
      <c r="H399" s="44" t="e">
        <f>IF(VLOOKUP($C399,#REF!,31, FALSE)="","",VLOOKUP($C399,#REF!,31, FALSE))</f>
        <v>#REF!</v>
      </c>
      <c r="I399" s="130" t="e">
        <f>IF(VLOOKUP($C399,#REF!,32, FALSE)="",0,VLOOKUP($C399,#REF!,32, FALSE))</f>
        <v>#REF!</v>
      </c>
      <c r="J399" s="45" t="e">
        <f>IF(VLOOKUP($C399,#REF!,65, FALSE)="","Unknown",VLOOKUP($C399,#REF!,65, FALSE))</f>
        <v>#REF!</v>
      </c>
      <c r="K399" s="46" t="e">
        <f>IF(VLOOKUP($C399,#REF!,67, FALSE)="","-",VLOOKUP($C399,#REF!,67, FALSE))</f>
        <v>#REF!</v>
      </c>
      <c r="L399" s="53" t="s">
        <v>1647</v>
      </c>
      <c r="M399" s="14" t="s">
        <v>908</v>
      </c>
      <c r="N399" s="136"/>
      <c r="O399" s="14"/>
      <c r="P399" s="14"/>
      <c r="Q399" s="14"/>
      <c r="R399" s="14"/>
      <c r="S399" s="14"/>
      <c r="T399" s="16"/>
      <c r="U399" s="20" t="s">
        <v>1095</v>
      </c>
      <c r="V399" s="22" t="s">
        <v>523</v>
      </c>
      <c r="W399" s="20" t="s">
        <v>20</v>
      </c>
      <c r="X399" s="20" t="s">
        <v>20</v>
      </c>
      <c r="Y399" s="23">
        <v>43190</v>
      </c>
      <c r="Z399" s="20"/>
    </row>
    <row r="400" spans="1:27" s="39" customFormat="1" ht="58.2" x14ac:dyDescent="0.3">
      <c r="A400" s="14" t="s">
        <v>20</v>
      </c>
      <c r="B400" s="45" t="e">
        <f>VLOOKUP($C400,#REF!,6, FALSE)</f>
        <v>#REF!</v>
      </c>
      <c r="C400" s="58" t="s">
        <v>1236</v>
      </c>
      <c r="D400" s="45" t="e">
        <f>VLOOKUP($C400,#REF!,7, FALSE)</f>
        <v>#REF!</v>
      </c>
      <c r="E400" s="44" t="e">
        <f>VLOOKUP($C400,#REF!,9, FALSE)</f>
        <v>#REF!</v>
      </c>
      <c r="F400" s="45" t="e">
        <f>IF(VLOOKUP($C400,#REF!,10, FALSE)="","Unknown",VLOOKUP($C400,#REF!,10, FALSE))</f>
        <v>#REF!</v>
      </c>
      <c r="G400" s="45" t="e">
        <f>IF(VLOOKUP($C400,#REF!,17, FALSE)="","Unknown",VLOOKUP($C400,#REF!,17, FALSE))</f>
        <v>#REF!</v>
      </c>
      <c r="H400" s="44" t="e">
        <f>IF(VLOOKUP($C400,#REF!,31, FALSE)="","",VLOOKUP($C400,#REF!,31, FALSE))</f>
        <v>#REF!</v>
      </c>
      <c r="I400" s="130" t="e">
        <f>IF(VLOOKUP($C400,#REF!,32, FALSE)="",0,VLOOKUP($C400,#REF!,32, FALSE))</f>
        <v>#REF!</v>
      </c>
      <c r="J400" s="45" t="e">
        <f>IF(VLOOKUP($C400,#REF!,65, FALSE)="","Unknown",VLOOKUP($C400,#REF!,65, FALSE))</f>
        <v>#REF!</v>
      </c>
      <c r="K400" s="46" t="e">
        <f>IF(VLOOKUP($C400,#REF!,67, FALSE)="","-",VLOOKUP($C400,#REF!,67, FALSE))</f>
        <v>#REF!</v>
      </c>
      <c r="L400" s="111" t="s">
        <v>1295</v>
      </c>
      <c r="M400" s="42" t="s">
        <v>908</v>
      </c>
      <c r="N400" s="135"/>
      <c r="O400" s="42"/>
      <c r="P400" s="88"/>
      <c r="Q400" s="88"/>
      <c r="R400" s="88" t="s">
        <v>908</v>
      </c>
      <c r="S400" s="88"/>
      <c r="T400" s="92"/>
      <c r="U400" s="94" t="s">
        <v>1294</v>
      </c>
      <c r="V400" s="18" t="s">
        <v>524</v>
      </c>
      <c r="W400" s="88" t="s">
        <v>20</v>
      </c>
      <c r="X400" s="88" t="s">
        <v>20</v>
      </c>
      <c r="Y400" s="101">
        <v>43726</v>
      </c>
      <c r="Z400" s="88"/>
      <c r="AA400" s="51" t="s">
        <v>1320</v>
      </c>
    </row>
    <row r="401" spans="1:27" s="39" customFormat="1" ht="41.4" x14ac:dyDescent="0.3">
      <c r="A401" s="14" t="s">
        <v>20</v>
      </c>
      <c r="B401" s="45" t="e">
        <f>VLOOKUP($C401,#REF!,6, FALSE)</f>
        <v>#REF!</v>
      </c>
      <c r="C401" s="79" t="s">
        <v>1117</v>
      </c>
      <c r="D401" s="45" t="e">
        <f>VLOOKUP($C401,#REF!,7, FALSE)</f>
        <v>#REF!</v>
      </c>
      <c r="E401" s="44" t="e">
        <f>VLOOKUP($C401,#REF!,9, FALSE)</f>
        <v>#REF!</v>
      </c>
      <c r="F401" s="45" t="e">
        <f>IF(VLOOKUP($C401,#REF!,10, FALSE)="","Unknown",VLOOKUP($C401,#REF!,10, FALSE))</f>
        <v>#REF!</v>
      </c>
      <c r="G401" s="45" t="e">
        <f>IF(VLOOKUP($C401,#REF!,17, FALSE)="","Unknown",VLOOKUP($C401,#REF!,17, FALSE))</f>
        <v>#REF!</v>
      </c>
      <c r="H401" s="44" t="e">
        <f>IF(VLOOKUP($C401,#REF!,31, FALSE)="","",VLOOKUP($C401,#REF!,31, FALSE))</f>
        <v>#REF!</v>
      </c>
      <c r="I401" s="130" t="e">
        <f>IF(VLOOKUP($C401,#REF!,32, FALSE)="",0,VLOOKUP($C401,#REF!,32, FALSE))</f>
        <v>#REF!</v>
      </c>
      <c r="J401" s="45" t="e">
        <f>IF(VLOOKUP($C401,#REF!,65, FALSE)="","Unknown",VLOOKUP($C401,#REF!,65, FALSE))</f>
        <v>#REF!</v>
      </c>
      <c r="K401" s="46" t="e">
        <f>IF(VLOOKUP($C401,#REF!,67, FALSE)="","-",VLOOKUP($C401,#REF!,67, FALSE))</f>
        <v>#REF!</v>
      </c>
      <c r="L401" s="53" t="s">
        <v>1283</v>
      </c>
      <c r="M401" s="14"/>
      <c r="N401" s="136"/>
      <c r="O401" s="14"/>
      <c r="P401" s="14"/>
      <c r="Q401" s="14"/>
      <c r="R401" s="14"/>
      <c r="S401" s="14"/>
      <c r="T401" s="16" t="s">
        <v>908</v>
      </c>
      <c r="U401" s="20" t="s">
        <v>1115</v>
      </c>
      <c r="V401" s="22" t="s">
        <v>523</v>
      </c>
      <c r="W401" s="20" t="s">
        <v>20</v>
      </c>
      <c r="X401" s="20" t="s">
        <v>20</v>
      </c>
      <c r="Y401" s="23">
        <v>43343</v>
      </c>
      <c r="Z401" s="20"/>
      <c r="AA401" s="39" t="s">
        <v>895</v>
      </c>
    </row>
    <row r="402" spans="1:27" s="39" customFormat="1" ht="41.4" x14ac:dyDescent="0.3">
      <c r="A402" s="14" t="s">
        <v>20</v>
      </c>
      <c r="B402" s="45" t="e">
        <f>VLOOKUP($C402,#REF!,6, FALSE)</f>
        <v>#REF!</v>
      </c>
      <c r="C402" s="78" t="s">
        <v>1116</v>
      </c>
      <c r="D402" s="45" t="e">
        <f>VLOOKUP($C402,#REF!,7, FALSE)</f>
        <v>#REF!</v>
      </c>
      <c r="E402" s="44" t="e">
        <f>VLOOKUP($C402,#REF!,9, FALSE)</f>
        <v>#REF!</v>
      </c>
      <c r="F402" s="45" t="e">
        <f>IF(VLOOKUP($C402,#REF!,10, FALSE)="","Unknown",VLOOKUP($C402,#REF!,10, FALSE))</f>
        <v>#REF!</v>
      </c>
      <c r="G402" s="45" t="e">
        <f>IF(VLOOKUP($C402,#REF!,17, FALSE)="","Unknown",VLOOKUP($C402,#REF!,17, FALSE))</f>
        <v>#REF!</v>
      </c>
      <c r="H402" s="44" t="e">
        <f>IF(VLOOKUP($C402,#REF!,31, FALSE)="","",VLOOKUP($C402,#REF!,31, FALSE))</f>
        <v>#REF!</v>
      </c>
      <c r="I402" s="130" t="e">
        <f>IF(VLOOKUP($C402,#REF!,32, FALSE)="",0,VLOOKUP($C402,#REF!,32, FALSE))</f>
        <v>#REF!</v>
      </c>
      <c r="J402" s="45" t="e">
        <f>IF(VLOOKUP($C402,#REF!,65, FALSE)="","Unknown",VLOOKUP($C402,#REF!,65, FALSE))</f>
        <v>#REF!</v>
      </c>
      <c r="K402" s="46" t="e">
        <f>IF(VLOOKUP($C402,#REF!,67, FALSE)="","-",VLOOKUP($C402,#REF!,67, FALSE))</f>
        <v>#REF!</v>
      </c>
      <c r="L402" s="53" t="s">
        <v>1283</v>
      </c>
      <c r="M402" s="14"/>
      <c r="N402" s="136"/>
      <c r="O402" s="14"/>
      <c r="P402" s="14"/>
      <c r="Q402" s="14"/>
      <c r="R402" s="14"/>
      <c r="S402" s="14"/>
      <c r="T402" s="16" t="s">
        <v>908</v>
      </c>
      <c r="U402" s="20" t="s">
        <v>1115</v>
      </c>
      <c r="V402" s="22" t="s">
        <v>523</v>
      </c>
      <c r="W402" s="20" t="s">
        <v>20</v>
      </c>
      <c r="X402" s="20" t="s">
        <v>20</v>
      </c>
      <c r="Y402" s="23">
        <v>43343</v>
      </c>
      <c r="Z402" s="20"/>
      <c r="AA402" s="39" t="s">
        <v>895</v>
      </c>
    </row>
    <row r="403" spans="1:27" s="39" customFormat="1" ht="13.8" x14ac:dyDescent="0.3">
      <c r="A403" s="37" t="s">
        <v>21</v>
      </c>
      <c r="B403" s="45" t="e">
        <f>VLOOKUP($C403,#REF!,6, FALSE)</f>
        <v>#REF!</v>
      </c>
      <c r="C403" s="78" t="s">
        <v>334</v>
      </c>
      <c r="D403" s="45" t="e">
        <f>VLOOKUP($C403,#REF!,7, FALSE)</f>
        <v>#REF!</v>
      </c>
      <c r="E403" s="44" t="e">
        <f>VLOOKUP($C403,#REF!,9, FALSE)</f>
        <v>#REF!</v>
      </c>
      <c r="F403" s="45" t="e">
        <f>IF(VLOOKUP($C403,#REF!,10, FALSE)="","Unknown",VLOOKUP($C403,#REF!,10, FALSE))</f>
        <v>#REF!</v>
      </c>
      <c r="G403" s="45" t="e">
        <f>IF(VLOOKUP($C403,#REF!,17, FALSE)="","Unknown",VLOOKUP($C403,#REF!,17, FALSE))</f>
        <v>#REF!</v>
      </c>
      <c r="H403" s="44" t="e">
        <f>IF(VLOOKUP($C403,#REF!,31, FALSE)="","",VLOOKUP($C403,#REF!,31, FALSE))</f>
        <v>#REF!</v>
      </c>
      <c r="I403" s="130" t="e">
        <f>IF(VLOOKUP($C403,#REF!,32, FALSE)="",0,VLOOKUP($C403,#REF!,32, FALSE))</f>
        <v>#REF!</v>
      </c>
      <c r="J403" s="45" t="e">
        <f>IF(VLOOKUP($C403,#REF!,65, FALSE)="","Unknown",VLOOKUP($C403,#REF!,65, FALSE))</f>
        <v>#REF!</v>
      </c>
      <c r="K403" s="46" t="e">
        <f>IF(VLOOKUP($C403,#REF!,67, FALSE)="","-",VLOOKUP($C403,#REF!,67, FALSE))</f>
        <v>#REF!</v>
      </c>
      <c r="L403" s="53" t="s">
        <v>966</v>
      </c>
      <c r="M403" s="14"/>
      <c r="N403" s="136"/>
      <c r="O403" s="14"/>
      <c r="P403" s="14"/>
      <c r="Q403" s="14"/>
      <c r="R403" s="14"/>
      <c r="S403" s="14"/>
      <c r="T403" s="16"/>
      <c r="U403" s="24"/>
      <c r="V403" s="22"/>
      <c r="W403" s="20"/>
      <c r="X403" s="20"/>
      <c r="Y403" s="23"/>
      <c r="Z403" s="20"/>
      <c r="AA403" s="3"/>
    </row>
    <row r="404" spans="1:27" s="39" customFormat="1" ht="24" x14ac:dyDescent="0.3">
      <c r="A404" s="122" t="s">
        <v>1440</v>
      </c>
      <c r="B404" s="49" t="e">
        <f>VLOOKUP($C404,#REF!,6, FALSE)</f>
        <v>#REF!</v>
      </c>
      <c r="C404" s="107" t="s">
        <v>1406</v>
      </c>
      <c r="D404" s="49" t="e">
        <f>VLOOKUP($C404,#REF!,7, FALSE)</f>
        <v>#REF!</v>
      </c>
      <c r="E404" s="48" t="e">
        <f>VLOOKUP($C404,#REF!,9, FALSE)</f>
        <v>#REF!</v>
      </c>
      <c r="F404" s="49" t="e">
        <f>IF(VLOOKUP($C404,#REF!,10, FALSE)="","Unknown",VLOOKUP($C404,#REF!,10, FALSE))</f>
        <v>#REF!</v>
      </c>
      <c r="G404" s="49" t="e">
        <f>IF(VLOOKUP($C404,#REF!,17, FALSE)="","Unknown",VLOOKUP($C404,#REF!,17, FALSE))</f>
        <v>#REF!</v>
      </c>
      <c r="H404" s="48" t="e">
        <f>IF(VLOOKUP($C404,#REF!,31, FALSE)="","",VLOOKUP($C404,#REF!,31, FALSE))</f>
        <v>#REF!</v>
      </c>
      <c r="I404" s="132" t="e">
        <f>IF(VLOOKUP($C404,#REF!,32, FALSE)="",0,VLOOKUP($C404,#REF!,32, FALSE))</f>
        <v>#REF!</v>
      </c>
      <c r="J404" s="49" t="e">
        <f>IF(VLOOKUP($C404,#REF!,65, FALSE)="","Unknown",VLOOKUP($C404,#REF!,65, FALSE))</f>
        <v>#REF!</v>
      </c>
      <c r="K404" s="50" t="e">
        <f>IF(VLOOKUP($C404,#REF!,67, FALSE)="","-",VLOOKUP($C404,#REF!,67, FALSE))</f>
        <v>#REF!</v>
      </c>
      <c r="L404" s="159" t="s">
        <v>1455</v>
      </c>
      <c r="M404" s="163"/>
      <c r="N404" s="77"/>
      <c r="O404" s="37"/>
      <c r="P404" s="37"/>
      <c r="Q404" s="37"/>
      <c r="R404" s="163" t="s">
        <v>714</v>
      </c>
      <c r="S404" s="163"/>
      <c r="T404" s="164"/>
      <c r="U404" s="34" t="s">
        <v>1413</v>
      </c>
      <c r="V404" s="18" t="s">
        <v>567</v>
      </c>
      <c r="W404" s="163" t="s">
        <v>20</v>
      </c>
      <c r="X404" s="163" t="s">
        <v>20</v>
      </c>
      <c r="Y404" s="169">
        <v>44105</v>
      </c>
      <c r="Z404" s="163"/>
      <c r="AA404" s="4"/>
    </row>
    <row r="405" spans="1:27" s="39" customFormat="1" ht="55.2" x14ac:dyDescent="0.3">
      <c r="A405" s="37" t="s">
        <v>20</v>
      </c>
      <c r="B405" s="45" t="e">
        <f>VLOOKUP($C405,#REF!,6, FALSE)</f>
        <v>#REF!</v>
      </c>
      <c r="C405" s="82" t="s">
        <v>571</v>
      </c>
      <c r="D405" s="45" t="e">
        <f>VLOOKUP($C405,#REF!,7, FALSE)</f>
        <v>#REF!</v>
      </c>
      <c r="E405" s="44" t="e">
        <f>VLOOKUP($C405,#REF!,9, FALSE)</f>
        <v>#REF!</v>
      </c>
      <c r="F405" s="45" t="e">
        <f>IF(VLOOKUP($C405,#REF!,10, FALSE)="","Unknown",VLOOKUP($C405,#REF!,10, FALSE))</f>
        <v>#REF!</v>
      </c>
      <c r="G405" s="45" t="e">
        <f>IF(VLOOKUP($C405,#REF!,17, FALSE)="","Unknown",VLOOKUP($C405,#REF!,17, FALSE))</f>
        <v>#REF!</v>
      </c>
      <c r="H405" s="44" t="e">
        <f>IF(VLOOKUP($C405,#REF!,31, FALSE)="","",VLOOKUP($C405,#REF!,31, FALSE))</f>
        <v>#REF!</v>
      </c>
      <c r="I405" s="130" t="e">
        <f>IF(VLOOKUP($C405,#REF!,32, FALSE)="",0,VLOOKUP($C405,#REF!,32, FALSE))</f>
        <v>#REF!</v>
      </c>
      <c r="J405" s="45" t="e">
        <f>IF(VLOOKUP($C405,#REF!,65, FALSE)="","Unknown",VLOOKUP($C405,#REF!,65, FALSE))</f>
        <v>#REF!</v>
      </c>
      <c r="K405" s="46" t="e">
        <f>IF(VLOOKUP($C405,#REF!,67, FALSE)="","-",VLOOKUP($C405,#REF!,67, FALSE))</f>
        <v>#REF!</v>
      </c>
      <c r="L405" s="54" t="s">
        <v>1431</v>
      </c>
      <c r="M405" s="14"/>
      <c r="N405" s="136" t="s">
        <v>714</v>
      </c>
      <c r="O405" s="14"/>
      <c r="P405" s="14" t="s">
        <v>714</v>
      </c>
      <c r="Q405" s="14"/>
      <c r="R405" s="14"/>
      <c r="S405" s="14"/>
      <c r="T405" s="16"/>
      <c r="U405" s="24" t="s">
        <v>648</v>
      </c>
      <c r="V405" s="22" t="s">
        <v>649</v>
      </c>
      <c r="W405" s="20" t="s">
        <v>20</v>
      </c>
      <c r="X405" s="20" t="s">
        <v>20</v>
      </c>
      <c r="Y405" s="19">
        <v>42438</v>
      </c>
      <c r="Z405" s="20" t="s">
        <v>650</v>
      </c>
      <c r="AA405" s="3"/>
    </row>
    <row r="406" spans="1:27" s="39" customFormat="1" ht="85.2" customHeight="1" x14ac:dyDescent="0.3">
      <c r="A406" s="14" t="s">
        <v>20</v>
      </c>
      <c r="B406" s="45" t="e">
        <f>VLOOKUP($C406,#REF!,6, FALSE)</f>
        <v>#REF!</v>
      </c>
      <c r="C406" s="58" t="s">
        <v>902</v>
      </c>
      <c r="D406" s="45" t="e">
        <f>VLOOKUP($C406,#REF!,7, FALSE)</f>
        <v>#REF!</v>
      </c>
      <c r="E406" s="44" t="e">
        <f>VLOOKUP($C406,#REF!,9, FALSE)</f>
        <v>#REF!</v>
      </c>
      <c r="F406" s="45" t="e">
        <f>IF(VLOOKUP($C406,#REF!,10, FALSE)="","Unknown",VLOOKUP($C406,#REF!,10, FALSE))</f>
        <v>#REF!</v>
      </c>
      <c r="G406" s="45" t="e">
        <f>IF(VLOOKUP($C406,#REF!,17, FALSE)="","Unknown",VLOOKUP($C406,#REF!,17, FALSE))</f>
        <v>#REF!</v>
      </c>
      <c r="H406" s="44" t="e">
        <f>IF(VLOOKUP($C406,#REF!,31, FALSE)="","",VLOOKUP($C406,#REF!,31, FALSE))</f>
        <v>#REF!</v>
      </c>
      <c r="I406" s="130" t="e">
        <f>IF(VLOOKUP($C406,#REF!,32, FALSE)="",0,VLOOKUP($C406,#REF!,32, FALSE))</f>
        <v>#REF!</v>
      </c>
      <c r="J406" s="45" t="e">
        <f>IF(VLOOKUP($C406,#REF!,65, FALSE)="","Unknown",VLOOKUP($C406,#REF!,65, FALSE))</f>
        <v>#REF!</v>
      </c>
      <c r="K406" s="46" t="e">
        <f>IF(VLOOKUP($C406,#REF!,67, FALSE)="","-",VLOOKUP($C406,#REF!,67, FALSE))</f>
        <v>#REF!</v>
      </c>
      <c r="L406" s="111" t="s">
        <v>1293</v>
      </c>
      <c r="M406" s="42" t="s">
        <v>908</v>
      </c>
      <c r="N406" s="135"/>
      <c r="O406" s="42"/>
      <c r="P406" s="88"/>
      <c r="Q406" s="88"/>
      <c r="R406" s="88"/>
      <c r="S406" s="88"/>
      <c r="T406" s="92" t="s">
        <v>908</v>
      </c>
      <c r="U406" s="94" t="s">
        <v>1292</v>
      </c>
      <c r="V406" s="22" t="s">
        <v>523</v>
      </c>
      <c r="W406" s="88" t="s">
        <v>20</v>
      </c>
      <c r="X406" s="88" t="s">
        <v>20</v>
      </c>
      <c r="Y406" s="101">
        <v>43726</v>
      </c>
      <c r="Z406" s="88"/>
      <c r="AA406" s="51" t="s">
        <v>1320</v>
      </c>
    </row>
    <row r="407" spans="1:27" s="39" customFormat="1" ht="138" x14ac:dyDescent="0.3">
      <c r="A407" s="14" t="s">
        <v>20</v>
      </c>
      <c r="B407" s="45" t="e">
        <f>VLOOKUP($C407,#REF!,6, FALSE)</f>
        <v>#REF!</v>
      </c>
      <c r="C407" s="2" t="s">
        <v>87</v>
      </c>
      <c r="D407" s="45" t="e">
        <f>VLOOKUP($C407,#REF!,7, FALSE)</f>
        <v>#REF!</v>
      </c>
      <c r="E407" s="44" t="e">
        <f>VLOOKUP($C407,#REF!,9, FALSE)</f>
        <v>#REF!</v>
      </c>
      <c r="F407" s="45" t="e">
        <f>IF(VLOOKUP($C407,#REF!,10, FALSE)="","Unknown",VLOOKUP($C407,#REF!,10, FALSE))</f>
        <v>#REF!</v>
      </c>
      <c r="G407" s="45" t="e">
        <f>IF(VLOOKUP($C407,#REF!,17, FALSE)="","Unknown",VLOOKUP($C407,#REF!,17, FALSE))</f>
        <v>#REF!</v>
      </c>
      <c r="H407" s="44" t="e">
        <f>IF(VLOOKUP($C407,#REF!,31, FALSE)="","",VLOOKUP($C407,#REF!,31, FALSE))</f>
        <v>#REF!</v>
      </c>
      <c r="I407" s="130" t="e">
        <f>IF(VLOOKUP($C407,#REF!,32, FALSE)="",0,VLOOKUP($C407,#REF!,32, FALSE))</f>
        <v>#REF!</v>
      </c>
      <c r="J407" s="45" t="e">
        <f>IF(VLOOKUP($C407,#REF!,65, FALSE)="","Unknown",VLOOKUP($C407,#REF!,65, FALSE))</f>
        <v>#REF!</v>
      </c>
      <c r="K407" s="46" t="e">
        <f>IF(VLOOKUP($C407,#REF!,67, FALSE)="","-",VLOOKUP($C407,#REF!,67, FALSE))</f>
        <v>#REF!</v>
      </c>
      <c r="L407" s="53" t="s">
        <v>1044</v>
      </c>
      <c r="M407" s="14"/>
      <c r="N407" s="136"/>
      <c r="O407" s="14"/>
      <c r="P407" s="14"/>
      <c r="Q407" s="14"/>
      <c r="R407" s="14" t="s">
        <v>908</v>
      </c>
      <c r="S407" s="14" t="s">
        <v>908</v>
      </c>
      <c r="T407" s="16" t="s">
        <v>908</v>
      </c>
      <c r="U407" s="94" t="s">
        <v>1045</v>
      </c>
      <c r="V407" s="18" t="s">
        <v>524</v>
      </c>
      <c r="W407" s="20" t="s">
        <v>20</v>
      </c>
      <c r="X407" s="20" t="s">
        <v>20</v>
      </c>
      <c r="Y407" s="23">
        <v>42993</v>
      </c>
      <c r="Z407" s="20"/>
    </row>
    <row r="408" spans="1:27" ht="27.6" x14ac:dyDescent="0.3">
      <c r="A408" s="37" t="s">
        <v>20</v>
      </c>
      <c r="B408" s="45" t="e">
        <f>VLOOKUP($C408,#REF!,6, FALSE)</f>
        <v>#REF!</v>
      </c>
      <c r="C408" s="79" t="s">
        <v>373</v>
      </c>
      <c r="D408" s="45" t="e">
        <f>VLOOKUP($C408,#REF!,7, FALSE)</f>
        <v>#REF!</v>
      </c>
      <c r="E408" s="44" t="e">
        <f>VLOOKUP($C408,#REF!,9, FALSE)</f>
        <v>#REF!</v>
      </c>
      <c r="F408" s="45" t="e">
        <f>IF(VLOOKUP($C408,#REF!,10, FALSE)="","Unknown",VLOOKUP($C408,#REF!,10, FALSE))</f>
        <v>#REF!</v>
      </c>
      <c r="G408" s="45" t="e">
        <f>IF(VLOOKUP($C408,#REF!,17, FALSE)="","Unknown",VLOOKUP($C408,#REF!,17, FALSE))</f>
        <v>#REF!</v>
      </c>
      <c r="H408" s="44" t="e">
        <f>IF(VLOOKUP($C408,#REF!,31, FALSE)="","",VLOOKUP($C408,#REF!,31, FALSE))</f>
        <v>#REF!</v>
      </c>
      <c r="I408" s="130" t="e">
        <f>IF(VLOOKUP($C408,#REF!,32, FALSE)="",0,VLOOKUP($C408,#REF!,32, FALSE))</f>
        <v>#REF!</v>
      </c>
      <c r="J408" s="45" t="e">
        <f>IF(VLOOKUP($C408,#REF!,65, FALSE)="","Unknown",VLOOKUP($C408,#REF!,65, FALSE))</f>
        <v>#REF!</v>
      </c>
      <c r="K408" s="46" t="e">
        <f>IF(VLOOKUP($C408,#REF!,67, FALSE)="","-",VLOOKUP($C408,#REF!,67, FALSE))</f>
        <v>#REF!</v>
      </c>
      <c r="L408" s="162" t="s">
        <v>1648</v>
      </c>
      <c r="M408" s="89"/>
      <c r="N408" s="89"/>
      <c r="O408" s="89"/>
      <c r="P408" s="89"/>
      <c r="Q408" s="89"/>
      <c r="R408" s="89"/>
      <c r="S408" s="89"/>
      <c r="T408" s="89" t="s">
        <v>714</v>
      </c>
      <c r="U408" s="24" t="s">
        <v>664</v>
      </c>
      <c r="V408" s="18" t="s">
        <v>524</v>
      </c>
      <c r="W408" s="20" t="s">
        <v>20</v>
      </c>
      <c r="X408" s="20" t="s">
        <v>20</v>
      </c>
      <c r="Y408" s="23">
        <v>42460</v>
      </c>
      <c r="Z408" s="20"/>
      <c r="AA408" s="3"/>
    </row>
    <row r="409" spans="1:27" ht="66.599999999999994" x14ac:dyDescent="0.3">
      <c r="A409" s="122" t="s">
        <v>1440</v>
      </c>
      <c r="B409" s="49" t="e">
        <f>VLOOKUP($C409,#REF!,6, FALSE)</f>
        <v>#REF!</v>
      </c>
      <c r="C409" s="64" t="s">
        <v>1388</v>
      </c>
      <c r="D409" s="49" t="e">
        <f>VLOOKUP($C409,#REF!,7, FALSE)</f>
        <v>#REF!</v>
      </c>
      <c r="E409" s="48" t="e">
        <f>VLOOKUP($C409,#REF!,9, FALSE)</f>
        <v>#REF!</v>
      </c>
      <c r="F409" s="49" t="e">
        <f>IF(VLOOKUP($C409,#REF!,10, FALSE)="","Unknown",VLOOKUP($C409,#REF!,10, FALSE))</f>
        <v>#REF!</v>
      </c>
      <c r="G409" s="49" t="e">
        <f>IF(VLOOKUP($C409,#REF!,17, FALSE)="","Unknown",VLOOKUP($C409,#REF!,17, FALSE))</f>
        <v>#REF!</v>
      </c>
      <c r="H409" s="48" t="e">
        <f>IF(VLOOKUP($C409,#REF!,31, FALSE)="","",VLOOKUP($C409,#REF!,31, FALSE))</f>
        <v>#REF!</v>
      </c>
      <c r="I409" s="132" t="e">
        <f>IF(VLOOKUP($C409,#REF!,32, FALSE)="",0,VLOOKUP($C409,#REF!,32, FALSE))</f>
        <v>#REF!</v>
      </c>
      <c r="J409" s="49" t="e">
        <f>IF(VLOOKUP($C409,#REF!,65, FALSE)="","Unknown",VLOOKUP($C409,#REF!,65, FALSE))</f>
        <v>#REF!</v>
      </c>
      <c r="K409" s="50" t="e">
        <f>IF(VLOOKUP($C409,#REF!,67, FALSE)="","-",VLOOKUP($C409,#REF!,67, FALSE))</f>
        <v>#REF!</v>
      </c>
      <c r="L409" s="57" t="s">
        <v>1453</v>
      </c>
      <c r="R409" s="4" t="s">
        <v>714</v>
      </c>
      <c r="U409" s="109" t="s">
        <v>1454</v>
      </c>
      <c r="V409" s="18" t="s">
        <v>524</v>
      </c>
      <c r="W409" s="4" t="s">
        <v>20</v>
      </c>
      <c r="X409" s="4" t="s">
        <v>20</v>
      </c>
      <c r="Y409" s="110">
        <v>44105</v>
      </c>
    </row>
    <row r="410" spans="1:27" ht="24.6" x14ac:dyDescent="0.3">
      <c r="A410" s="37" t="s">
        <v>20</v>
      </c>
      <c r="B410" s="45" t="e">
        <f>VLOOKUP($C410,#REF!,6, FALSE)</f>
        <v>#REF!</v>
      </c>
      <c r="C410" s="79" t="s">
        <v>520</v>
      </c>
      <c r="D410" s="45" t="e">
        <f>VLOOKUP($C410,#REF!,7, FALSE)</f>
        <v>#REF!</v>
      </c>
      <c r="E410" s="44" t="e">
        <f>VLOOKUP($C410,#REF!,9, FALSE)</f>
        <v>#REF!</v>
      </c>
      <c r="F410" s="45" t="e">
        <f>IF(VLOOKUP($C410,#REF!,10, FALSE)="","Unknown",VLOOKUP($C410,#REF!,10, FALSE))</f>
        <v>#REF!</v>
      </c>
      <c r="G410" s="45" t="e">
        <f>IF(VLOOKUP($C410,#REF!,17, FALSE)="","Unknown",VLOOKUP($C410,#REF!,17, FALSE))</f>
        <v>#REF!</v>
      </c>
      <c r="H410" s="44" t="e">
        <f>IF(VLOOKUP($C410,#REF!,31, FALSE)="","",VLOOKUP($C410,#REF!,31, FALSE))</f>
        <v>#REF!</v>
      </c>
      <c r="I410" s="130" t="e">
        <f>IF(VLOOKUP($C410,#REF!,32, FALSE)="",0,VLOOKUP($C410,#REF!,32, FALSE))</f>
        <v>#REF!</v>
      </c>
      <c r="J410" s="45" t="e">
        <f>IF(VLOOKUP($C410,#REF!,65, FALSE)="","Unknown",VLOOKUP($C410,#REF!,65, FALSE))</f>
        <v>#REF!</v>
      </c>
      <c r="K410" s="46" t="e">
        <f>IF(VLOOKUP($C410,#REF!,67, FALSE)="","-",VLOOKUP($C410,#REF!,67, FALSE))</f>
        <v>#REF!</v>
      </c>
      <c r="L410" s="162" t="s">
        <v>1605</v>
      </c>
      <c r="M410" s="89"/>
      <c r="N410" s="89"/>
      <c r="O410" s="89"/>
      <c r="P410" s="89"/>
      <c r="Q410" s="89"/>
      <c r="R410" s="89" t="s">
        <v>714</v>
      </c>
      <c r="S410" s="89"/>
      <c r="T410" s="89"/>
      <c r="U410" s="24" t="s">
        <v>866</v>
      </c>
      <c r="V410" s="18" t="s">
        <v>524</v>
      </c>
      <c r="W410" s="20" t="s">
        <v>20</v>
      </c>
      <c r="X410" s="20" t="s">
        <v>20</v>
      </c>
      <c r="Y410" s="23">
        <v>42582</v>
      </c>
      <c r="Z410" s="78"/>
      <c r="AA410" s="3"/>
    </row>
    <row r="411" spans="1:27" ht="69" x14ac:dyDescent="0.3">
      <c r="A411" s="14" t="s">
        <v>20</v>
      </c>
      <c r="B411" s="45" t="e">
        <f>VLOOKUP($C411,#REF!,6, FALSE)</f>
        <v>#REF!</v>
      </c>
      <c r="C411" s="79" t="s">
        <v>1049</v>
      </c>
      <c r="D411" s="45" t="e">
        <f>VLOOKUP($C411,#REF!,7, FALSE)</f>
        <v>#REF!</v>
      </c>
      <c r="E411" s="44" t="e">
        <f>VLOOKUP($C411,#REF!,9, FALSE)</f>
        <v>#REF!</v>
      </c>
      <c r="F411" s="45" t="e">
        <f>IF(VLOOKUP($C411,#REF!,10, FALSE)="","Unknown",VLOOKUP($C411,#REF!,10, FALSE))</f>
        <v>#REF!</v>
      </c>
      <c r="G411" s="45" t="e">
        <f>IF(VLOOKUP($C411,#REF!,17, FALSE)="","Unknown",VLOOKUP($C411,#REF!,17, FALSE))</f>
        <v>#REF!</v>
      </c>
      <c r="H411" s="44" t="e">
        <f>IF(VLOOKUP($C411,#REF!,31, FALSE)="","",VLOOKUP($C411,#REF!,31, FALSE))</f>
        <v>#REF!</v>
      </c>
      <c r="I411" s="130" t="e">
        <f>IF(VLOOKUP($C411,#REF!,32, FALSE)="",0,VLOOKUP($C411,#REF!,32, FALSE))</f>
        <v>#REF!</v>
      </c>
      <c r="J411" s="45" t="e">
        <f>IF(VLOOKUP($C411,#REF!,65, FALSE)="","Unknown",VLOOKUP($C411,#REF!,65, FALSE))</f>
        <v>#REF!</v>
      </c>
      <c r="K411" s="46" t="e">
        <f>IF(VLOOKUP($C411,#REF!,67, FALSE)="","-",VLOOKUP($C411,#REF!,67, FALSE))</f>
        <v>#REF!</v>
      </c>
      <c r="L411" s="53" t="s">
        <v>1665</v>
      </c>
      <c r="M411" s="89"/>
      <c r="N411" s="89" t="s">
        <v>714</v>
      </c>
      <c r="O411" s="89"/>
      <c r="P411" s="89" t="s">
        <v>908</v>
      </c>
      <c r="Q411" s="89"/>
      <c r="R411" s="89"/>
      <c r="S411" s="89"/>
      <c r="T411" s="89" t="s">
        <v>908</v>
      </c>
      <c r="U411" s="112" t="s">
        <v>1051</v>
      </c>
      <c r="V411" s="78" t="s">
        <v>1052</v>
      </c>
      <c r="W411" s="78" t="s">
        <v>20</v>
      </c>
      <c r="X411" s="78" t="s">
        <v>20</v>
      </c>
      <c r="Y411" s="102">
        <v>43069</v>
      </c>
      <c r="Z411" s="78"/>
      <c r="AA411" s="39"/>
    </row>
    <row r="412" spans="1:27" ht="96.6" x14ac:dyDescent="0.3">
      <c r="A412" s="37" t="s">
        <v>20</v>
      </c>
      <c r="B412" s="45" t="e">
        <f>VLOOKUP($C412,#REF!,6, FALSE)</f>
        <v>#REF!</v>
      </c>
      <c r="C412" s="81" t="s">
        <v>84</v>
      </c>
      <c r="D412" s="45" t="e">
        <f>VLOOKUP($C412,#REF!,7, FALSE)</f>
        <v>#REF!</v>
      </c>
      <c r="E412" s="44" t="e">
        <f>VLOOKUP($C412,#REF!,9, FALSE)</f>
        <v>#REF!</v>
      </c>
      <c r="F412" s="45" t="e">
        <f>IF(VLOOKUP($C412,#REF!,10, FALSE)="","Unknown",VLOOKUP($C412,#REF!,10, FALSE))</f>
        <v>#REF!</v>
      </c>
      <c r="G412" s="45" t="e">
        <f>IF(VLOOKUP($C412,#REF!,17, FALSE)="","Unknown",VLOOKUP($C412,#REF!,17, FALSE))</f>
        <v>#REF!</v>
      </c>
      <c r="H412" s="44" t="e">
        <f>IF(VLOOKUP($C412,#REF!,31, FALSE)="","",VLOOKUP($C412,#REF!,31, FALSE))</f>
        <v>#REF!</v>
      </c>
      <c r="I412" s="130" t="e">
        <f>IF(VLOOKUP($C412,#REF!,32, FALSE)="",0,VLOOKUP($C412,#REF!,32, FALSE))</f>
        <v>#REF!</v>
      </c>
      <c r="J412" s="45" t="e">
        <f>IF(VLOOKUP($C412,#REF!,65, FALSE)="","Unknown",VLOOKUP($C412,#REF!,65, FALSE))</f>
        <v>#REF!</v>
      </c>
      <c r="K412" s="46" t="e">
        <f>IF(VLOOKUP($C412,#REF!,67, FALSE)="","-",VLOOKUP($C412,#REF!,67, FALSE))</f>
        <v>#REF!</v>
      </c>
      <c r="L412" s="53" t="s">
        <v>759</v>
      </c>
      <c r="M412" s="89"/>
      <c r="N412" s="89"/>
      <c r="O412" s="89"/>
      <c r="P412" s="89"/>
      <c r="Q412" s="89"/>
      <c r="R412" s="89" t="s">
        <v>714</v>
      </c>
      <c r="S412" s="89" t="s">
        <v>714</v>
      </c>
      <c r="T412" s="89" t="s">
        <v>714</v>
      </c>
      <c r="U412" s="21" t="s">
        <v>760</v>
      </c>
      <c r="V412" s="22" t="s">
        <v>1562</v>
      </c>
      <c r="W412" s="78" t="s">
        <v>20</v>
      </c>
      <c r="X412" s="78" t="s">
        <v>20</v>
      </c>
      <c r="Y412" s="102"/>
      <c r="Z412" s="78"/>
      <c r="AA412" s="3"/>
    </row>
    <row r="413" spans="1:27" ht="124.2" x14ac:dyDescent="0.3">
      <c r="A413" s="37" t="s">
        <v>20</v>
      </c>
      <c r="B413" s="45" t="e">
        <f>VLOOKUP($C413,#REF!,6, FALSE)</f>
        <v>#REF!</v>
      </c>
      <c r="C413" s="81" t="s">
        <v>280</v>
      </c>
      <c r="D413" s="45" t="e">
        <f>VLOOKUP($C413,#REF!,7, FALSE)</f>
        <v>#REF!</v>
      </c>
      <c r="E413" s="44" t="e">
        <f>VLOOKUP($C413,#REF!,9, FALSE)</f>
        <v>#REF!</v>
      </c>
      <c r="F413" s="45" t="e">
        <f>IF(VLOOKUP($C413,#REF!,10, FALSE)="","Unknown",VLOOKUP($C413,#REF!,10, FALSE))</f>
        <v>#REF!</v>
      </c>
      <c r="G413" s="45" t="e">
        <f>IF(VLOOKUP($C413,#REF!,17, FALSE)="","Unknown",VLOOKUP($C413,#REF!,17, FALSE))</f>
        <v>#REF!</v>
      </c>
      <c r="H413" s="44" t="e">
        <f>IF(VLOOKUP($C413,#REF!,31, FALSE)="","",VLOOKUP($C413,#REF!,31, FALSE))</f>
        <v>#REF!</v>
      </c>
      <c r="I413" s="130" t="e">
        <f>IF(VLOOKUP($C413,#REF!,32, FALSE)="",0,VLOOKUP($C413,#REF!,32, FALSE))</f>
        <v>#REF!</v>
      </c>
      <c r="J413" s="45" t="e">
        <f>IF(VLOOKUP($C413,#REF!,65, FALSE)="","Unknown",VLOOKUP($C413,#REF!,65, FALSE))</f>
        <v>#REF!</v>
      </c>
      <c r="K413" s="46" t="e">
        <f>IF(VLOOKUP($C413,#REF!,67, FALSE)="","-",VLOOKUP($C413,#REF!,67, FALSE))</f>
        <v>#REF!</v>
      </c>
      <c r="L413" s="53" t="s">
        <v>758</v>
      </c>
      <c r="M413" s="89" t="s">
        <v>714</v>
      </c>
      <c r="N413" s="89"/>
      <c r="O413" s="89"/>
      <c r="P413" s="89"/>
      <c r="Q413" s="89"/>
      <c r="R413" s="89"/>
      <c r="S413" s="89"/>
      <c r="T413" s="89" t="s">
        <v>714</v>
      </c>
      <c r="U413" s="17" t="s">
        <v>594</v>
      </c>
      <c r="V413" s="22" t="s">
        <v>526</v>
      </c>
      <c r="W413" s="100" t="s">
        <v>20</v>
      </c>
      <c r="X413" s="100" t="s">
        <v>20</v>
      </c>
      <c r="Y413" s="103">
        <v>42423</v>
      </c>
      <c r="Z413" s="100"/>
      <c r="AA413" s="3"/>
    </row>
    <row r="414" spans="1:27" ht="66.599999999999994" x14ac:dyDescent="0.3">
      <c r="A414" s="122" t="s">
        <v>1440</v>
      </c>
      <c r="B414" s="49" t="e">
        <f>VLOOKUP($C414,#REF!,6, FALSE)</f>
        <v>#REF!</v>
      </c>
      <c r="C414" s="105" t="s">
        <v>1398</v>
      </c>
      <c r="D414" s="49" t="e">
        <f>VLOOKUP($C414,#REF!,7, FALSE)</f>
        <v>#REF!</v>
      </c>
      <c r="E414" s="48" t="e">
        <f>VLOOKUP($C414,#REF!,9, FALSE)</f>
        <v>#REF!</v>
      </c>
      <c r="F414" s="49" t="e">
        <f>IF(VLOOKUP($C414,#REF!,10, FALSE)="","Unknown",VLOOKUP($C414,#REF!,10, FALSE))</f>
        <v>#REF!</v>
      </c>
      <c r="G414" s="49" t="e">
        <f>IF(VLOOKUP($C414,#REF!,17, FALSE)="","Unknown",VLOOKUP($C414,#REF!,17, FALSE))</f>
        <v>#REF!</v>
      </c>
      <c r="H414" s="48" t="e">
        <f>IF(VLOOKUP($C414,#REF!,31, FALSE)="","",VLOOKUP($C414,#REF!,31, FALSE))</f>
        <v>#REF!</v>
      </c>
      <c r="I414" s="132" t="e">
        <f>IF(VLOOKUP($C414,#REF!,32, FALSE)="",0,VLOOKUP($C414,#REF!,32, FALSE))</f>
        <v>#REF!</v>
      </c>
      <c r="J414" s="49" t="e">
        <f>IF(VLOOKUP($C414,#REF!,65, FALSE)="","Unknown",VLOOKUP($C414,#REF!,65, FALSE))</f>
        <v>#REF!</v>
      </c>
      <c r="K414" s="50" t="e">
        <f>IF(VLOOKUP($C414,#REF!,67, FALSE)="","-",VLOOKUP($C414,#REF!,67, FALSE))</f>
        <v>#REF!</v>
      </c>
      <c r="L414" s="57" t="s">
        <v>1449</v>
      </c>
      <c r="T414" s="4" t="s">
        <v>714</v>
      </c>
      <c r="U414" s="109" t="s">
        <v>1448</v>
      </c>
      <c r="V414" s="18" t="s">
        <v>567</v>
      </c>
      <c r="W414" s="163" t="s">
        <v>20</v>
      </c>
      <c r="X414" s="163" t="s">
        <v>20</v>
      </c>
      <c r="Y414" s="169">
        <v>44105</v>
      </c>
    </row>
    <row r="415" spans="1:27" ht="79.8" x14ac:dyDescent="0.3">
      <c r="A415" s="122" t="s">
        <v>1440</v>
      </c>
      <c r="B415" s="49" t="e">
        <f>VLOOKUP($C415,#REF!,6, FALSE)</f>
        <v>#REF!</v>
      </c>
      <c r="C415" s="107" t="s">
        <v>1400</v>
      </c>
      <c r="D415" s="49" t="e">
        <f>VLOOKUP($C415,#REF!,7, FALSE)</f>
        <v>#REF!</v>
      </c>
      <c r="E415" s="48" t="e">
        <f>VLOOKUP($C415,#REF!,9, FALSE)</f>
        <v>#REF!</v>
      </c>
      <c r="F415" s="49" t="e">
        <f>IF(VLOOKUP($C415,#REF!,10, FALSE)="","Unknown",VLOOKUP($C415,#REF!,10, FALSE))</f>
        <v>#REF!</v>
      </c>
      <c r="G415" s="49" t="e">
        <f>IF(VLOOKUP($C415,#REF!,17, FALSE)="","Unknown",VLOOKUP($C415,#REF!,17, FALSE))</f>
        <v>#REF!</v>
      </c>
      <c r="H415" s="48" t="e">
        <f>IF(VLOOKUP($C415,#REF!,31, FALSE)="","",VLOOKUP($C415,#REF!,31, FALSE))</f>
        <v>#REF!</v>
      </c>
      <c r="I415" s="132" t="e">
        <f>IF(VLOOKUP($C415,#REF!,32, FALSE)="",0,VLOOKUP($C415,#REF!,32, FALSE))</f>
        <v>#REF!</v>
      </c>
      <c r="J415" s="49" t="e">
        <f>IF(VLOOKUP($C415,#REF!,65, FALSE)="","Unknown",VLOOKUP($C415,#REF!,65, FALSE))</f>
        <v>#REF!</v>
      </c>
      <c r="K415" s="50" t="e">
        <f>IF(VLOOKUP($C415,#REF!,67, FALSE)="","-",VLOOKUP($C415,#REF!,67, FALSE))</f>
        <v>#REF!</v>
      </c>
      <c r="L415" s="57" t="s">
        <v>1450</v>
      </c>
      <c r="R415" s="4" t="s">
        <v>714</v>
      </c>
      <c r="T415" s="4" t="s">
        <v>714</v>
      </c>
      <c r="U415" s="109" t="s">
        <v>1448</v>
      </c>
      <c r="V415" s="18" t="s">
        <v>567</v>
      </c>
      <c r="W415" s="4" t="s">
        <v>20</v>
      </c>
      <c r="X415" s="4" t="s">
        <v>20</v>
      </c>
      <c r="Y415" s="110">
        <v>44105</v>
      </c>
    </row>
    <row r="416" spans="1:27" ht="27.6" x14ac:dyDescent="0.3">
      <c r="A416" s="37" t="s">
        <v>20</v>
      </c>
      <c r="B416" s="45" t="e">
        <f>VLOOKUP($C416,#REF!,6, FALSE)</f>
        <v>#REF!</v>
      </c>
      <c r="C416" s="82" t="s">
        <v>123</v>
      </c>
      <c r="D416" s="45" t="e">
        <f>VLOOKUP($C416,#REF!,7, FALSE)</f>
        <v>#REF!</v>
      </c>
      <c r="E416" s="44" t="e">
        <f>VLOOKUP($C416,#REF!,9, FALSE)</f>
        <v>#REF!</v>
      </c>
      <c r="F416" s="45" t="e">
        <f>IF(VLOOKUP($C416,#REF!,10, FALSE)="","Unknown",VLOOKUP($C416,#REF!,10, FALSE))</f>
        <v>#REF!</v>
      </c>
      <c r="G416" s="45" t="e">
        <f>IF(VLOOKUP($C416,#REF!,17, FALSE)="","Unknown",VLOOKUP($C416,#REF!,17, FALSE))</f>
        <v>#REF!</v>
      </c>
      <c r="H416" s="44" t="e">
        <f>IF(VLOOKUP($C416,#REF!,31, FALSE)="","",VLOOKUP($C416,#REF!,31, FALSE))</f>
        <v>#REF!</v>
      </c>
      <c r="I416" s="130" t="e">
        <f>IF(VLOOKUP($C416,#REF!,32, FALSE)="",0,VLOOKUP($C416,#REF!,32, FALSE))</f>
        <v>#REF!</v>
      </c>
      <c r="J416" s="45" t="e">
        <f>IF(VLOOKUP($C416,#REF!,65, FALSE)="","Unknown",VLOOKUP($C416,#REF!,65, FALSE))</f>
        <v>#REF!</v>
      </c>
      <c r="K416" s="46" t="e">
        <f>IF(VLOOKUP($C416,#REF!,67, FALSE)="","-",VLOOKUP($C416,#REF!,67, FALSE))</f>
        <v>#REF!</v>
      </c>
      <c r="L416" s="160" t="s">
        <v>742</v>
      </c>
      <c r="M416" s="89"/>
      <c r="N416" s="89"/>
      <c r="O416" s="89"/>
      <c r="P416" s="89"/>
      <c r="Q416" s="89"/>
      <c r="R416" s="89"/>
      <c r="S416" s="89" t="s">
        <v>714</v>
      </c>
      <c r="T416" s="89"/>
      <c r="U416" s="24" t="s">
        <v>557</v>
      </c>
      <c r="V416" s="18" t="s">
        <v>567</v>
      </c>
      <c r="W416" s="100" t="s">
        <v>20</v>
      </c>
      <c r="X416" s="100" t="s">
        <v>20</v>
      </c>
      <c r="Y416" s="103">
        <v>42423</v>
      </c>
      <c r="Z416" s="78"/>
      <c r="AA416" s="3"/>
    </row>
    <row r="417" spans="1:27" ht="55.2" x14ac:dyDescent="0.3">
      <c r="A417" s="37" t="s">
        <v>20</v>
      </c>
      <c r="B417" s="45" t="e">
        <f>VLOOKUP($C417,#REF!,6, FALSE)</f>
        <v>#REF!</v>
      </c>
      <c r="C417" s="61" t="s">
        <v>258</v>
      </c>
      <c r="D417" s="45" t="e">
        <f>VLOOKUP($C417,#REF!,7, FALSE)</f>
        <v>#REF!</v>
      </c>
      <c r="E417" s="44" t="e">
        <f>VLOOKUP($C417,#REF!,9, FALSE)</f>
        <v>#REF!</v>
      </c>
      <c r="F417" s="45" t="e">
        <f>IF(VLOOKUP($C417,#REF!,10, FALSE)="","Unknown",VLOOKUP($C417,#REF!,10, FALSE))</f>
        <v>#REF!</v>
      </c>
      <c r="G417" s="45" t="e">
        <f>IF(VLOOKUP($C417,#REF!,17, FALSE)="","Unknown",VLOOKUP($C417,#REF!,17, FALSE))</f>
        <v>#REF!</v>
      </c>
      <c r="H417" s="44" t="e">
        <f>IF(VLOOKUP($C417,#REF!,31, FALSE)="","",VLOOKUP($C417,#REF!,31, FALSE))</f>
        <v>#REF!</v>
      </c>
      <c r="I417" s="130" t="e">
        <f>IF(VLOOKUP($C417,#REF!,32, FALSE)="",0,VLOOKUP($C417,#REF!,32, FALSE))</f>
        <v>#REF!</v>
      </c>
      <c r="J417" s="45" t="e">
        <f>IF(VLOOKUP($C417,#REF!,65, FALSE)="","Unknown",VLOOKUP($C417,#REF!,65, FALSE))</f>
        <v>#REF!</v>
      </c>
      <c r="K417" s="46" t="e">
        <f>IF(VLOOKUP($C417,#REF!,67, FALSE)="","-",VLOOKUP($C417,#REF!,67, FALSE))</f>
        <v>#REF!</v>
      </c>
      <c r="L417" s="160" t="s">
        <v>751</v>
      </c>
      <c r="M417" s="89" t="s">
        <v>714</v>
      </c>
      <c r="N417" s="89"/>
      <c r="O417" s="89"/>
      <c r="P417" s="89"/>
      <c r="Q417" s="89"/>
      <c r="R417" s="89"/>
      <c r="S417" s="89"/>
      <c r="T417" s="89"/>
      <c r="U417" s="24" t="s">
        <v>563</v>
      </c>
      <c r="V417" s="22" t="s">
        <v>526</v>
      </c>
      <c r="W417" s="100" t="s">
        <v>20</v>
      </c>
      <c r="X417" s="100" t="s">
        <v>20</v>
      </c>
      <c r="Y417" s="103">
        <v>42423</v>
      </c>
      <c r="Z417" s="78"/>
      <c r="AA417" s="3"/>
    </row>
    <row r="418" spans="1:27" ht="27.6" x14ac:dyDescent="0.3">
      <c r="A418" s="37" t="s">
        <v>20</v>
      </c>
      <c r="B418" s="45">
        <v>8</v>
      </c>
      <c r="C418" s="1" t="s">
        <v>390</v>
      </c>
      <c r="D418" s="45" t="e">
        <f>VLOOKUP($C418,#REF!,7, FALSE)</f>
        <v>#REF!</v>
      </c>
      <c r="E418" s="44" t="e">
        <f>VLOOKUP($C418,#REF!,9, FALSE)</f>
        <v>#REF!</v>
      </c>
      <c r="F418" s="45" t="e">
        <f>IF(VLOOKUP($C418,#REF!,10, FALSE)="","Unknown",VLOOKUP($C418,#REF!,10, FALSE))</f>
        <v>#REF!</v>
      </c>
      <c r="G418" s="45" t="e">
        <f>IF(VLOOKUP($C418,#REF!,17, FALSE)="","Unknown",VLOOKUP($C418,#REF!,17, FALSE))</f>
        <v>#REF!</v>
      </c>
      <c r="H418" s="44" t="e">
        <f>IF(VLOOKUP($C418,#REF!,31, FALSE)="","",VLOOKUP($C418,#REF!,31, FALSE))</f>
        <v>#REF!</v>
      </c>
      <c r="I418" s="130" t="e">
        <f>IF(VLOOKUP($C418,#REF!,32, FALSE)="",0,VLOOKUP($C418,#REF!,32, FALSE))</f>
        <v>#REF!</v>
      </c>
      <c r="J418" s="45" t="e">
        <f>IF(VLOOKUP($C418,#REF!,65, FALSE)="","Unknown",VLOOKUP($C418,#REF!,65, FALSE))</f>
        <v>#REF!</v>
      </c>
      <c r="K418" s="46" t="e">
        <f>IF(VLOOKUP($C418,#REF!,67, FALSE)="","-",VLOOKUP($C418,#REF!,67, FALSE))</f>
        <v>#REF!</v>
      </c>
      <c r="L418" s="160" t="s">
        <v>1692</v>
      </c>
      <c r="M418" s="89"/>
      <c r="N418" s="89"/>
      <c r="O418" s="89"/>
      <c r="P418" s="89"/>
      <c r="Q418" s="89"/>
      <c r="R418" s="89" t="s">
        <v>714</v>
      </c>
      <c r="S418" s="89"/>
      <c r="T418" s="89"/>
      <c r="U418" s="24" t="s">
        <v>606</v>
      </c>
      <c r="V418" s="22" t="s">
        <v>1563</v>
      </c>
      <c r="W418" s="78" t="s">
        <v>20</v>
      </c>
      <c r="X418" s="78" t="s">
        <v>20</v>
      </c>
      <c r="Y418" s="103">
        <v>42425</v>
      </c>
      <c r="Z418" s="78"/>
      <c r="AA418" s="3"/>
    </row>
    <row r="419" spans="1:27" ht="27.6" x14ac:dyDescent="0.3">
      <c r="A419" s="37" t="s">
        <v>20</v>
      </c>
      <c r="B419" s="45">
        <v>8</v>
      </c>
      <c r="C419" s="1" t="s">
        <v>391</v>
      </c>
      <c r="D419" s="45" t="e">
        <f>VLOOKUP($C419,#REF!,7, FALSE)</f>
        <v>#REF!</v>
      </c>
      <c r="E419" s="44" t="e">
        <f>VLOOKUP($C419,#REF!,9, FALSE)</f>
        <v>#REF!</v>
      </c>
      <c r="F419" s="45" t="e">
        <f>IF(VLOOKUP($C419,#REF!,10, FALSE)="","Unknown",VLOOKUP($C419,#REF!,10, FALSE))</f>
        <v>#REF!</v>
      </c>
      <c r="G419" s="45" t="e">
        <f>IF(VLOOKUP($C419,#REF!,17, FALSE)="","Unknown",VLOOKUP($C419,#REF!,17, FALSE))</f>
        <v>#REF!</v>
      </c>
      <c r="H419" s="44" t="e">
        <f>IF(VLOOKUP($C419,#REF!,31, FALSE)="","",VLOOKUP($C419,#REF!,31, FALSE))</f>
        <v>#REF!</v>
      </c>
      <c r="I419" s="130" t="e">
        <f>IF(VLOOKUP($C419,#REF!,32, FALSE)="",0,VLOOKUP($C419,#REF!,32, FALSE))</f>
        <v>#REF!</v>
      </c>
      <c r="J419" s="45" t="e">
        <f>IF(VLOOKUP($C419,#REF!,65, FALSE)="","Unknown",VLOOKUP($C419,#REF!,65, FALSE))</f>
        <v>#REF!</v>
      </c>
      <c r="K419" s="46" t="e">
        <f>IF(VLOOKUP($C419,#REF!,67, FALSE)="","-",VLOOKUP($C419,#REF!,67, FALSE))</f>
        <v>#REF!</v>
      </c>
      <c r="L419" s="160" t="s">
        <v>1692</v>
      </c>
      <c r="M419" s="89"/>
      <c r="N419" s="89"/>
      <c r="O419" s="89"/>
      <c r="P419" s="89"/>
      <c r="Q419" s="89"/>
      <c r="R419" s="89" t="s">
        <v>714</v>
      </c>
      <c r="S419" s="89"/>
      <c r="T419" s="89"/>
      <c r="U419" s="24" t="s">
        <v>606</v>
      </c>
      <c r="V419" s="22" t="s">
        <v>1563</v>
      </c>
      <c r="W419" s="78" t="s">
        <v>20</v>
      </c>
      <c r="X419" s="78" t="s">
        <v>20</v>
      </c>
      <c r="Y419" s="103">
        <v>42425</v>
      </c>
    </row>
    <row r="420" spans="1:27" ht="13.8" x14ac:dyDescent="0.3">
      <c r="A420" s="37" t="s">
        <v>20</v>
      </c>
      <c r="B420" s="45">
        <v>8</v>
      </c>
      <c r="C420" s="1" t="s">
        <v>389</v>
      </c>
      <c r="D420" s="45" t="e">
        <f>VLOOKUP($C420,#REF!,7, FALSE)</f>
        <v>#REF!</v>
      </c>
      <c r="E420" s="44" t="e">
        <f>VLOOKUP($C420,#REF!,9, FALSE)</f>
        <v>#REF!</v>
      </c>
      <c r="F420" s="45" t="e">
        <f>IF(VLOOKUP($C420,#REF!,10, FALSE)="","Unknown",VLOOKUP($C420,#REF!,10, FALSE))</f>
        <v>#REF!</v>
      </c>
      <c r="G420" s="45" t="e">
        <f>IF(VLOOKUP($C420,#REF!,17, FALSE)="","Unknown",VLOOKUP($C420,#REF!,17, FALSE))</f>
        <v>#REF!</v>
      </c>
      <c r="H420" s="44" t="e">
        <f>IF(VLOOKUP($C420,#REF!,31, FALSE)="","",VLOOKUP($C420,#REF!,31, FALSE))</f>
        <v>#REF!</v>
      </c>
      <c r="I420" s="130" t="e">
        <f>IF(VLOOKUP($C420,#REF!,32, FALSE)="",0,VLOOKUP($C420,#REF!,32, FALSE))</f>
        <v>#REF!</v>
      </c>
      <c r="J420" s="45" t="e">
        <f>IF(VLOOKUP($C420,#REF!,65, FALSE)="","Unknown",VLOOKUP($C420,#REF!,65, FALSE))</f>
        <v>#REF!</v>
      </c>
      <c r="K420" s="46" t="e">
        <f>IF(VLOOKUP($C420,#REF!,67, FALSE)="","-",VLOOKUP($C420,#REF!,67, FALSE))</f>
        <v>#REF!</v>
      </c>
      <c r="L420" s="160" t="s">
        <v>966</v>
      </c>
      <c r="M420" s="89"/>
      <c r="N420" s="89"/>
      <c r="O420" s="89"/>
      <c r="P420" s="89"/>
      <c r="Q420" s="89"/>
      <c r="R420" s="89"/>
      <c r="S420" s="89"/>
      <c r="T420" s="89"/>
      <c r="U420" s="24"/>
      <c r="V420" s="22"/>
      <c r="W420" s="78"/>
      <c r="X420" s="78"/>
      <c r="Y420" s="103">
        <v>42425</v>
      </c>
    </row>
  </sheetData>
  <autoFilter ref="A1:AA420"/>
  <sortState ref="A2:AA412">
    <sortCondition ref="D2:D412"/>
    <sortCondition ref="E2:E412"/>
    <sortCondition ref="C2:C412"/>
  </sortState>
  <conditionalFormatting sqref="F2:F31 F33:F51 F53:F77 F79:F116 F118:F157 F160:F250 F319:F348 F253:F316">
    <cfRule type="expression" dxfId="23" priority="25">
      <formula>IF(F2=Unknown,1,0)</formula>
    </cfRule>
  </conditionalFormatting>
  <conditionalFormatting sqref="F349:F392 F397:F417">
    <cfRule type="expression" dxfId="22" priority="16">
      <formula>IF(F349=Unknown,1,0)</formula>
    </cfRule>
  </conditionalFormatting>
  <conditionalFormatting sqref="F158">
    <cfRule type="expression" dxfId="21" priority="14">
      <formula>IF(F158=Unknown,1,0)</formula>
    </cfRule>
  </conditionalFormatting>
  <conditionalFormatting sqref="F159">
    <cfRule type="expression" dxfId="20" priority="13">
      <formula>IF(F159=Unknown,1,0)</formula>
    </cfRule>
  </conditionalFormatting>
  <conditionalFormatting sqref="F317">
    <cfRule type="expression" dxfId="19" priority="12">
      <formula>IF(F317=Unknown,1,0)</formula>
    </cfRule>
  </conditionalFormatting>
  <conditionalFormatting sqref="F418">
    <cfRule type="expression" dxfId="18" priority="1">
      <formula>IF(F418=Unknown,1,0)</formula>
    </cfRule>
  </conditionalFormatting>
  <conditionalFormatting sqref="F318">
    <cfRule type="expression" dxfId="17" priority="10">
      <formula>IF(F318=Unknown,1,0)</formula>
    </cfRule>
  </conditionalFormatting>
  <conditionalFormatting sqref="F251">
    <cfRule type="expression" dxfId="16" priority="9">
      <formula>IF(F251=Unknown,1,0)</formula>
    </cfRule>
  </conditionalFormatting>
  <conditionalFormatting sqref="F252">
    <cfRule type="expression" dxfId="15" priority="8">
      <formula>IF(F252=Unknown,1,0)</formula>
    </cfRule>
  </conditionalFormatting>
  <conditionalFormatting sqref="F393">
    <cfRule type="expression" dxfId="14" priority="7">
      <formula>IF(F393=Unknown,1,0)</formula>
    </cfRule>
  </conditionalFormatting>
  <conditionalFormatting sqref="F394">
    <cfRule type="expression" dxfId="13" priority="6">
      <formula>IF(F394=Unknown,1,0)</formula>
    </cfRule>
  </conditionalFormatting>
  <conditionalFormatting sqref="F395">
    <cfRule type="expression" dxfId="12" priority="5">
      <formula>IF(F395=Unknown,1,0)</formula>
    </cfRule>
  </conditionalFormatting>
  <conditionalFormatting sqref="F396">
    <cfRule type="expression" dxfId="11" priority="4">
      <formula>IF(F396=Unknown,1,0)</formula>
    </cfRule>
  </conditionalFormatting>
  <conditionalFormatting sqref="F419">
    <cfRule type="expression" dxfId="10" priority="3">
      <formula>IF(F419=Unknown,1,0)</formula>
    </cfRule>
  </conditionalFormatting>
  <conditionalFormatting sqref="F420">
    <cfRule type="expression" dxfId="9" priority="2">
      <formula>IF(F420=Unknown,1,0)</formula>
    </cfRule>
  </conditionalFormatting>
  <dataValidations count="4">
    <dataValidation type="list" allowBlank="1" showInputMessage="1" showErrorMessage="1" sqref="X16:X19">
      <formula1>$X$93:$X$94</formula1>
    </dataValidation>
    <dataValidation type="list" allowBlank="1" showInputMessage="1" showErrorMessage="1" sqref="X83 X78 X81">
      <formula1>#REF!</formula1>
    </dataValidation>
    <dataValidation type="list" allowBlank="1" showInputMessage="1" showErrorMessage="1" sqref="X31:X32 X20:X22 X41:X47 X49:X52 X34:X37 X54 X56:X57 X2:X15 X59:X68 W386:X386 W121:W129 W397:X397 W388 X27:X28 X91 W2:W119 X94 W136 W139:X139 W151 W170 W186 W211 W218">
      <formula1>EconBenesFound</formula1>
    </dataValidation>
    <dataValidation type="list" allowBlank="1" showInputMessage="1" showErrorMessage="1" sqref="X48 X121:X129 X55 X38:X40 X33 X29:X30 X23:X26 X79:X80 X82 X69:X77 X53 X388 X58 X84:X90 X92:X93 X95:X119 X136 X151 X170 X186 X211 X218">
      <formula1>$X$158:$X$160</formula1>
    </dataValidation>
  </dataValidations>
  <hyperlinks>
    <hyperlink ref="U140" r:id="rId1" display="https://sites.google.com/site/kingstonwindindependence/home"/>
    <hyperlink ref="U34" r:id="rId2" display="https://www.epa.gov/sites/production/files/2015-04/documents/success_fortcarson_co.pdf"/>
    <hyperlink ref="U25" r:id="rId3"/>
    <hyperlink ref="U10" r:id="rId4"/>
    <hyperlink ref="U76" r:id="rId5"/>
    <hyperlink ref="U85" r:id="rId6"/>
    <hyperlink ref="U134" r:id="rId7"/>
    <hyperlink ref="U135" r:id="rId8"/>
    <hyperlink ref="U160" r:id="rId9"/>
    <hyperlink ref="U178" r:id="rId10"/>
    <hyperlink ref="U114" r:id="rId11"/>
    <hyperlink ref="U71" r:id="rId12"/>
    <hyperlink ref="U58" r:id="rId13"/>
    <hyperlink ref="U248" r:id="rId14"/>
    <hyperlink ref="U33" r:id="rId15"/>
    <hyperlink ref="U207" r:id="rId16"/>
    <hyperlink ref="U203" r:id="rId17"/>
    <hyperlink ref="U407" r:id="rId18"/>
    <hyperlink ref="U208" r:id="rId19"/>
    <hyperlink ref="U41" r:id="rId20"/>
    <hyperlink ref="U345" r:id="rId21"/>
    <hyperlink ref="U229" r:id="rId22"/>
    <hyperlink ref="U309" r:id="rId23"/>
    <hyperlink ref="U258" r:id="rId24" display="https://www.trsa.org/news/nj-epa-recognizes-diamond-for-stewardship/"/>
    <hyperlink ref="U274" r:id="rId25"/>
    <hyperlink ref="U184" r:id="rId26"/>
    <hyperlink ref="U265" r:id="rId27"/>
    <hyperlink ref="U266" r:id="rId28"/>
    <hyperlink ref="U75" r:id="rId29"/>
    <hyperlink ref="U291" r:id="rId30" display="https://www.edf-re.com/project/matrix-solar/"/>
    <hyperlink ref="U153" r:id="rId31"/>
    <hyperlink ref="U372" r:id="rId32"/>
    <hyperlink ref="U165" r:id="rId33" display="http://northamptonma.gov/1614/Landfill-Solar-Array"/>
    <hyperlink ref="U214" r:id="rId34"/>
    <hyperlink ref="U297" r:id="rId35"/>
    <hyperlink ref="U189" r:id="rId36"/>
    <hyperlink ref="U337" r:id="rId37"/>
    <hyperlink ref="U339" r:id="rId38"/>
    <hyperlink ref="U276" r:id="rId39"/>
    <hyperlink ref="U217" r:id="rId40"/>
    <hyperlink ref="U254" r:id="rId41" display="http://ktrcapital.com/NEWS/KTR%20-%20Solar%20NJ.pdf; "/>
    <hyperlink ref="U397" r:id="rId42"/>
    <hyperlink ref="U293" r:id="rId43"/>
    <hyperlink ref="U42" r:id="rId44"/>
    <hyperlink ref="U143" r:id="rId45"/>
    <hyperlink ref="U295" r:id="rId46"/>
    <hyperlink ref="U40" r:id="rId47"/>
    <hyperlink ref="U54" r:id="rId48" location="gallup" display="https://www.epa.gov/superfund-redevelopment-initiative/superfund-sites-reuse-connecticut#gallup"/>
    <hyperlink ref="U56" r:id="rId49"/>
    <hyperlink ref="U60" r:id="rId50" location="modal" display="https://gwenergy.com/projects/ - modal"/>
    <hyperlink ref="U69" r:id="rId51"/>
    <hyperlink ref="U73" r:id="rId52"/>
    <hyperlink ref="U170" r:id="rId53"/>
    <hyperlink ref="U176" r:id="rId54"/>
    <hyperlink ref="U183" r:id="rId55"/>
    <hyperlink ref="U204" r:id="rId56" display="https://williamstownma.gov/current-projects/landfill-solar/"/>
    <hyperlink ref="U212" r:id="rId57"/>
    <hyperlink ref="U215" r:id="rId58" display="http://psiint.com/solar-project-2/"/>
    <hyperlink ref="U222" r:id="rId59" display="https://www.eliotmaine.org/home/news/solar-array-production-data-eliot-town-garage-eliot-landfill"/>
    <hyperlink ref="U224" r:id="rId60"/>
    <hyperlink ref="U374" r:id="rId61" display="https://semspub.epa.gov/work/HQ/100002109.pdf"/>
    <hyperlink ref="U406" r:id="rId62"/>
    <hyperlink ref="U400" r:id="rId63"/>
    <hyperlink ref="U383" r:id="rId64"/>
    <hyperlink ref="U373" r:id="rId65" display="https://semspub.epa.gov/work/HQ/100002105.pdf"/>
    <hyperlink ref="U375" r:id="rId66" display="https://semspub.epa.gov/work/HQ/100002109.pdf"/>
    <hyperlink ref="U376" r:id="rId67" display="https://www.warwickri.gov/sites/warwickri/files/minutes/february_2017_minutes.pdf; "/>
    <hyperlink ref="U369" r:id="rId68"/>
    <hyperlink ref="U227" r:id="rId69"/>
    <hyperlink ref="U230" r:id="rId70"/>
    <hyperlink ref="U242" r:id="rId71"/>
    <hyperlink ref="U255" r:id="rId72"/>
    <hyperlink ref="U330" r:id="rId73"/>
    <hyperlink ref="U320" r:id="rId74" display="https://www.madburycapital.com/portfolio/blydenburgh-landfill-solar-facility/"/>
    <hyperlink ref="U325" r:id="rId75"/>
    <hyperlink ref="U334" r:id="rId76"/>
    <hyperlink ref="U321" r:id="rId77"/>
    <hyperlink ref="U74" r:id="rId78"/>
    <hyperlink ref="U261" r:id="rId79"/>
    <hyperlink ref="U245" r:id="rId80"/>
    <hyperlink ref="U350" r:id="rId81"/>
    <hyperlink ref="U282" r:id="rId82"/>
    <hyperlink ref="U53" r:id="rId83" display="https://www.theday.com/article/20140803/NWS01/308039945/1018"/>
    <hyperlink ref="U370" r:id="rId84"/>
    <hyperlink ref="U66" r:id="rId85"/>
    <hyperlink ref="U65" r:id="rId86"/>
    <hyperlink ref="U43" r:id="rId87"/>
    <hyperlink ref="U2" r:id="rId88"/>
    <hyperlink ref="U7" r:id="rId89"/>
    <hyperlink ref="U8" r:id="rId90"/>
    <hyperlink ref="U29" r:id="rId91" display="https://www.svlg.org/wp-content/uploads/2013/11/Applied-Materials-Vic-Ciccarelli-Arques-Solar__Presentation10-03-2013.pdf"/>
    <hyperlink ref="U55" r:id="rId92"/>
    <hyperlink ref="U62" r:id="rId93"/>
    <hyperlink ref="U414" r:id="rId94"/>
    <hyperlink ref="U415" r:id="rId95"/>
    <hyperlink ref="U250" r:id="rId96"/>
    <hyperlink ref="U409" r:id="rId97"/>
    <hyperlink ref="U219" r:id="rId98"/>
    <hyperlink ref="U202" r:id="rId99"/>
    <hyperlink ref="U210" r:id="rId100"/>
    <hyperlink ref="U223" r:id="rId101"/>
    <hyperlink ref="U226" r:id="rId102"/>
    <hyperlink ref="U232" r:id="rId103"/>
    <hyperlink ref="U270" r:id="rId104"/>
    <hyperlink ref="U289" r:id="rId105"/>
    <hyperlink ref="U253" r:id="rId106"/>
    <hyperlink ref="U314" r:id="rId107"/>
    <hyperlink ref="U323" r:id="rId108"/>
    <hyperlink ref="U333" r:id="rId109"/>
    <hyperlink ref="U349" r:id="rId110"/>
    <hyperlink ref="U357" r:id="rId111"/>
    <hyperlink ref="U358" r:id="rId112"/>
    <hyperlink ref="U364" r:id="rId113"/>
    <hyperlink ref="U391" r:id="rId114"/>
    <hyperlink ref="U221" r:id="rId115"/>
    <hyperlink ref="U197" r:id="rId116" location="-2016-"/>
    <hyperlink ref="U127" r:id="rId117"/>
    <hyperlink ref="U133" r:id="rId118"/>
    <hyperlink ref="U161" r:id="rId119"/>
    <hyperlink ref="U144" r:id="rId120" display="https://www.syncarpha.com/completed-projects/2017/1/20/utynj9dnl5jgqfzhgrzb1wobfft20x"/>
    <hyperlink ref="U108" r:id="rId121" location=":~:text=MT%20Sullivan%20Landfill%20in%20Chicopee%2C%20MA%20%E2%80%93%20Closed,energy%20to%20power%20400%20homes%20in%20the%20region."/>
    <hyperlink ref="U335" r:id="rId122"/>
    <hyperlink ref="U363" r:id="rId123"/>
    <hyperlink ref="U280" r:id="rId124"/>
    <hyperlink ref="U278" r:id="rId125"/>
    <hyperlink ref="U63" r:id="rId126"/>
    <hyperlink ref="U93" r:id="rId127"/>
    <hyperlink ref="U195" r:id="rId128"/>
    <hyperlink ref="U355" r:id="rId129"/>
    <hyperlink ref="U119" r:id="rId130"/>
    <hyperlink ref="U231" r:id="rId131"/>
    <hyperlink ref="U257" r:id="rId132"/>
    <hyperlink ref="U47" r:id="rId133"/>
    <hyperlink ref="U132" r:id="rId134" location="groveland"/>
    <hyperlink ref="U263" r:id="rId135"/>
    <hyperlink ref="U310" r:id="rId136"/>
    <hyperlink ref="U45" r:id="rId137"/>
    <hyperlink ref="U275" r:id="rId138"/>
    <hyperlink ref="U236" r:id="rId139"/>
    <hyperlink ref="U241" r:id="rId140"/>
    <hyperlink ref="U158" r:id="rId141"/>
    <hyperlink ref="U173" r:id="rId142" display="https://www.thesunchronicle.com/news/local_news/plainville-poised-to-receive-new-revenue-from-old-landfill-site/article_57c2a10e-37c1-11e6-aab2-1f5057590826.html; "/>
    <hyperlink ref="U174" r:id="rId143"/>
    <hyperlink ref="U177" r:id="rId144"/>
    <hyperlink ref="U296" r:id="rId145"/>
    <hyperlink ref="U149" r:id="rId146"/>
    <hyperlink ref="U193" r:id="rId147"/>
    <hyperlink ref="U234" r:id="rId148"/>
    <hyperlink ref="U336" r:id="rId149"/>
    <hyperlink ref="U264" r:id="rId150"/>
    <hyperlink ref="U90" r:id="rId151"/>
    <hyperlink ref="U12" r:id="rId152"/>
    <hyperlink ref="U322" r:id="rId153"/>
    <hyperlink ref="U96" r:id="rId154" display="http://www.soltage.com/uploads/2/5/6/8/25685721/dow_project_press_release_final.pdf"/>
    <hyperlink ref="U95" r:id="rId155" display="http://www.soltage.com/uploads/2/5/6/8/25685721/dow_project_press_release_final.pdf"/>
    <hyperlink ref="U327" r:id="rId156"/>
    <hyperlink ref="U392" r:id="rId157"/>
    <hyperlink ref="U100" r:id="rId158"/>
    <hyperlink ref="U159" r:id="rId159"/>
  </hyperlinks>
  <pageMargins left="0.7" right="0.7" top="0.75" bottom="0.75" header="0.3" footer="0.3"/>
  <pageSetup orientation="portrait" r:id="rId1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F479"/>
  <sheetViews>
    <sheetView tabSelected="1" zoomScale="110" zoomScaleNormal="110" zoomScaleSheetLayoutView="110" workbookViewId="0">
      <pane xSplit="7" ySplit="3" topLeftCell="J4" activePane="bottomRight" state="frozen"/>
      <selection pane="topRight" activeCell="H1" sqref="H1"/>
      <selection pane="bottomLeft" activeCell="A4" sqref="A4"/>
      <selection pane="bottomRight" activeCell="A3" sqref="A3"/>
    </sheetView>
  </sheetViews>
  <sheetFormatPr defaultColWidth="9.33203125" defaultRowHeight="13.8" x14ac:dyDescent="0.3"/>
  <cols>
    <col min="1" max="1" width="42.5546875" style="216" customWidth="1"/>
    <col min="2" max="2" width="9.33203125" style="204" customWidth="1"/>
    <col min="3" max="3" width="11.6640625" style="208" customWidth="1"/>
    <col min="4" max="4" width="12.33203125" style="204" customWidth="1"/>
    <col min="5" max="6" width="9.33203125" style="204" customWidth="1"/>
    <col min="7" max="7" width="9.33203125" style="210" customWidth="1"/>
    <col min="8" max="8" width="18.44140625" style="204" customWidth="1"/>
    <col min="9" max="9" width="10.6640625" style="204" customWidth="1"/>
    <col min="10" max="10" width="60.44140625" style="230" customWidth="1"/>
    <col min="11" max="12" width="3.6640625" style="220" customWidth="1"/>
    <col min="13" max="14" width="3.5546875" style="220" customWidth="1"/>
    <col min="15" max="15" width="3.33203125" style="220" customWidth="1"/>
    <col min="16" max="16384" width="9.33203125" style="4"/>
  </cols>
  <sheetData>
    <row r="1" spans="1:32" s="66" customFormat="1" ht="27.75" customHeight="1" x14ac:dyDescent="0.4">
      <c r="A1" s="272" t="s">
        <v>1733</v>
      </c>
      <c r="B1" s="272"/>
      <c r="C1" s="272"/>
      <c r="D1" s="272"/>
      <c r="E1" s="272"/>
      <c r="F1" s="272"/>
      <c r="G1" s="272"/>
      <c r="H1" s="272"/>
      <c r="I1" s="272"/>
      <c r="J1" s="272"/>
      <c r="K1" s="272"/>
      <c r="L1" s="272"/>
      <c r="M1" s="272"/>
      <c r="N1" s="272"/>
      <c r="O1" s="272"/>
      <c r="P1" s="265"/>
      <c r="Q1" s="265"/>
      <c r="R1" s="265"/>
      <c r="S1" s="265"/>
      <c r="T1" s="265"/>
      <c r="U1" s="265"/>
      <c r="V1" s="265"/>
      <c r="W1" s="265"/>
      <c r="X1" s="265"/>
      <c r="Y1" s="265"/>
      <c r="Z1" s="265"/>
      <c r="AA1" s="265"/>
      <c r="AB1" s="265"/>
      <c r="AC1" s="265"/>
      <c r="AD1" s="265"/>
      <c r="AE1" s="265"/>
      <c r="AF1" s="265"/>
    </row>
    <row r="2" spans="1:32" s="36" customFormat="1" ht="82.95" customHeight="1" x14ac:dyDescent="0.25">
      <c r="A2" s="273" t="s">
        <v>1734</v>
      </c>
      <c r="B2" s="273"/>
      <c r="C2" s="273"/>
      <c r="D2" s="273"/>
      <c r="E2" s="273"/>
      <c r="F2" s="273"/>
      <c r="G2" s="273"/>
      <c r="H2" s="273"/>
      <c r="I2" s="273"/>
      <c r="J2" s="273"/>
      <c r="K2" s="273"/>
      <c r="L2" s="273"/>
      <c r="M2" s="273"/>
      <c r="N2" s="273"/>
      <c r="O2" s="273"/>
      <c r="P2" s="266"/>
      <c r="Q2" s="266"/>
      <c r="R2" s="266"/>
      <c r="S2" s="266"/>
      <c r="T2" s="266"/>
      <c r="U2" s="266"/>
      <c r="V2" s="266"/>
      <c r="W2" s="266"/>
      <c r="X2" s="266"/>
      <c r="Y2" s="266"/>
      <c r="Z2" s="266"/>
      <c r="AA2" s="266"/>
      <c r="AB2" s="266"/>
      <c r="AC2" s="266"/>
      <c r="AD2" s="266"/>
      <c r="AE2" s="266"/>
      <c r="AF2" s="266"/>
    </row>
    <row r="3" spans="1:32" s="221" customFormat="1" ht="79.2" x14ac:dyDescent="0.25">
      <c r="A3" s="269" t="s">
        <v>27</v>
      </c>
      <c r="B3" s="269" t="s">
        <v>1</v>
      </c>
      <c r="C3" s="269" t="s">
        <v>2</v>
      </c>
      <c r="D3" s="269" t="s">
        <v>217</v>
      </c>
      <c r="E3" s="269" t="s">
        <v>251</v>
      </c>
      <c r="F3" s="269" t="s">
        <v>9</v>
      </c>
      <c r="G3" s="269" t="s">
        <v>13</v>
      </c>
      <c r="H3" s="269" t="s">
        <v>230</v>
      </c>
      <c r="I3" s="269" t="s">
        <v>227</v>
      </c>
      <c r="J3" s="270"/>
      <c r="K3" s="271" t="s">
        <v>707</v>
      </c>
      <c r="L3" s="271" t="s">
        <v>892</v>
      </c>
      <c r="M3" s="271" t="s">
        <v>893</v>
      </c>
      <c r="N3" s="271" t="s">
        <v>894</v>
      </c>
      <c r="O3" s="271" t="s">
        <v>6</v>
      </c>
      <c r="P3" s="267"/>
      <c r="Q3" s="267"/>
      <c r="R3" s="267"/>
      <c r="S3" s="267"/>
      <c r="T3" s="267"/>
      <c r="U3" s="267"/>
      <c r="V3" s="267"/>
      <c r="W3" s="267"/>
      <c r="X3" s="267"/>
      <c r="Y3" s="267"/>
      <c r="Z3" s="267"/>
      <c r="AA3" s="267"/>
      <c r="AB3" s="267"/>
      <c r="AC3" s="267"/>
      <c r="AD3" s="267"/>
      <c r="AE3" s="267"/>
      <c r="AF3" s="267"/>
    </row>
    <row r="4" spans="1:32" s="73" customFormat="1" ht="49.95" customHeight="1" x14ac:dyDescent="0.25">
      <c r="A4" s="71" t="s">
        <v>1382</v>
      </c>
      <c r="B4" s="67" t="s">
        <v>1380</v>
      </c>
      <c r="C4" s="68" t="s">
        <v>1381</v>
      </c>
      <c r="D4" s="68" t="s">
        <v>42</v>
      </c>
      <c r="E4" s="68" t="s">
        <v>175</v>
      </c>
      <c r="F4" s="68" t="s">
        <v>10</v>
      </c>
      <c r="G4" s="69">
        <v>1</v>
      </c>
      <c r="H4" s="68" t="s">
        <v>250</v>
      </c>
      <c r="I4" s="70">
        <v>2020</v>
      </c>
      <c r="J4" s="225" t="s">
        <v>1459</v>
      </c>
      <c r="K4" s="207"/>
      <c r="L4" s="207"/>
      <c r="M4" s="72" t="s">
        <v>895</v>
      </c>
      <c r="N4" s="205"/>
      <c r="O4" s="72"/>
      <c r="P4" s="268"/>
      <c r="Q4" s="268"/>
      <c r="R4" s="268"/>
      <c r="S4" s="268"/>
      <c r="T4" s="268"/>
      <c r="U4" s="268"/>
      <c r="V4" s="268"/>
      <c r="W4" s="268"/>
      <c r="X4" s="268"/>
      <c r="Y4" s="268"/>
      <c r="Z4" s="268"/>
      <c r="AA4" s="268"/>
      <c r="AB4" s="268"/>
      <c r="AC4" s="268"/>
      <c r="AD4" s="268"/>
      <c r="AE4" s="268"/>
      <c r="AF4" s="268"/>
    </row>
    <row r="5" spans="1:32" s="73" customFormat="1" ht="36" x14ac:dyDescent="0.25">
      <c r="A5" s="71" t="s">
        <v>271</v>
      </c>
      <c r="B5" s="67" t="s">
        <v>32</v>
      </c>
      <c r="C5" s="68" t="s">
        <v>33</v>
      </c>
      <c r="D5" s="68" t="s">
        <v>383</v>
      </c>
      <c r="E5" s="68" t="s">
        <v>7</v>
      </c>
      <c r="F5" s="68" t="s">
        <v>10</v>
      </c>
      <c r="G5" s="69">
        <v>5</v>
      </c>
      <c r="H5" s="68" t="s">
        <v>250</v>
      </c>
      <c r="I5" s="70">
        <v>2011</v>
      </c>
      <c r="J5" s="225" t="s">
        <v>764</v>
      </c>
      <c r="K5" s="207"/>
      <c r="L5" s="207"/>
      <c r="M5" s="72"/>
      <c r="N5" s="72" t="s">
        <v>895</v>
      </c>
      <c r="O5" s="72" t="s">
        <v>895</v>
      </c>
      <c r="P5" s="268"/>
      <c r="Q5" s="268"/>
      <c r="R5" s="268"/>
      <c r="S5" s="268"/>
      <c r="T5" s="268"/>
      <c r="U5" s="268"/>
      <c r="V5" s="268"/>
      <c r="W5" s="268"/>
      <c r="X5" s="268"/>
      <c r="Y5" s="268"/>
      <c r="Z5" s="268"/>
      <c r="AA5" s="268"/>
      <c r="AB5" s="268"/>
      <c r="AC5" s="268"/>
      <c r="AD5" s="268"/>
      <c r="AE5" s="268"/>
      <c r="AF5" s="268"/>
    </row>
    <row r="6" spans="1:32" s="73" customFormat="1" ht="60" customHeight="1" x14ac:dyDescent="0.25">
      <c r="A6" s="71" t="s">
        <v>98</v>
      </c>
      <c r="B6" s="67" t="s">
        <v>32</v>
      </c>
      <c r="C6" s="68" t="s">
        <v>126</v>
      </c>
      <c r="D6" s="68" t="s">
        <v>4</v>
      </c>
      <c r="E6" s="68" t="s">
        <v>7</v>
      </c>
      <c r="F6" s="68" t="s">
        <v>1066</v>
      </c>
      <c r="G6" s="69">
        <v>1.4E-3</v>
      </c>
      <c r="H6" s="68" t="s">
        <v>248</v>
      </c>
      <c r="I6" s="70">
        <v>1997</v>
      </c>
      <c r="J6" s="225" t="s">
        <v>713</v>
      </c>
      <c r="K6" s="72" t="s">
        <v>895</v>
      </c>
      <c r="L6" s="72"/>
      <c r="M6" s="205"/>
      <c r="N6" s="205"/>
      <c r="O6" s="72" t="s">
        <v>895</v>
      </c>
      <c r="P6" s="268"/>
      <c r="Q6" s="268"/>
      <c r="R6" s="268"/>
      <c r="S6" s="268"/>
      <c r="T6" s="268"/>
      <c r="U6" s="268"/>
      <c r="V6" s="268"/>
      <c r="W6" s="268"/>
      <c r="X6" s="268"/>
      <c r="Y6" s="268"/>
      <c r="Z6" s="268"/>
      <c r="AA6" s="268"/>
      <c r="AB6" s="268"/>
      <c r="AC6" s="268"/>
      <c r="AD6" s="268"/>
      <c r="AE6" s="268"/>
      <c r="AF6" s="268"/>
    </row>
    <row r="7" spans="1:32" s="73" customFormat="1" ht="36" x14ac:dyDescent="0.25">
      <c r="A7" s="215" t="s">
        <v>469</v>
      </c>
      <c r="B7" s="201" t="s">
        <v>32</v>
      </c>
      <c r="C7" s="206" t="s">
        <v>470</v>
      </c>
      <c r="D7" s="201" t="s">
        <v>383</v>
      </c>
      <c r="E7" s="201" t="s">
        <v>7</v>
      </c>
      <c r="F7" s="201" t="s">
        <v>10</v>
      </c>
      <c r="G7" s="211">
        <v>15</v>
      </c>
      <c r="H7" s="201" t="s">
        <v>250</v>
      </c>
      <c r="I7" s="201">
        <v>2011</v>
      </c>
      <c r="J7" s="226" t="s">
        <v>1606</v>
      </c>
      <c r="K7" s="72"/>
      <c r="L7" s="217"/>
      <c r="M7" s="72" t="s">
        <v>895</v>
      </c>
      <c r="N7" s="217"/>
      <c r="O7" s="72" t="s">
        <v>895</v>
      </c>
      <c r="P7" s="268"/>
      <c r="Q7" s="268"/>
      <c r="R7" s="268"/>
      <c r="S7" s="268"/>
      <c r="T7" s="268"/>
      <c r="U7" s="268"/>
      <c r="V7" s="268"/>
      <c r="W7" s="268"/>
      <c r="X7" s="268"/>
      <c r="Y7" s="268"/>
      <c r="Z7" s="268"/>
      <c r="AA7" s="268"/>
      <c r="AB7" s="268"/>
      <c r="AC7" s="268"/>
      <c r="AD7" s="268"/>
      <c r="AE7" s="268"/>
      <c r="AF7" s="268"/>
    </row>
    <row r="8" spans="1:32" s="73" customFormat="1" ht="24" x14ac:dyDescent="0.25">
      <c r="A8" s="215" t="s">
        <v>506</v>
      </c>
      <c r="B8" s="201" t="s">
        <v>32</v>
      </c>
      <c r="C8" s="206" t="s">
        <v>415</v>
      </c>
      <c r="D8" s="201" t="s">
        <v>42</v>
      </c>
      <c r="E8" s="201" t="s">
        <v>175</v>
      </c>
      <c r="F8" s="201" t="s">
        <v>10</v>
      </c>
      <c r="G8" s="211">
        <v>10</v>
      </c>
      <c r="H8" s="201" t="s">
        <v>250</v>
      </c>
      <c r="I8" s="206">
        <v>2015</v>
      </c>
      <c r="J8" s="227" t="s">
        <v>845</v>
      </c>
      <c r="K8" s="72"/>
      <c r="L8" s="217"/>
      <c r="M8" s="217"/>
      <c r="N8" s="72" t="s">
        <v>895</v>
      </c>
      <c r="O8" s="72" t="s">
        <v>895</v>
      </c>
      <c r="P8" s="268"/>
      <c r="Q8" s="268"/>
      <c r="R8" s="268"/>
      <c r="S8" s="268"/>
      <c r="T8" s="268"/>
      <c r="U8" s="268"/>
      <c r="V8" s="268"/>
      <c r="W8" s="268"/>
      <c r="X8" s="268"/>
      <c r="Y8" s="268"/>
      <c r="Z8" s="268"/>
      <c r="AA8" s="268"/>
      <c r="AB8" s="268"/>
      <c r="AC8" s="268"/>
      <c r="AD8" s="268"/>
      <c r="AE8" s="268"/>
      <c r="AF8" s="268"/>
    </row>
    <row r="9" spans="1:32" s="73" customFormat="1" ht="36" x14ac:dyDescent="0.25">
      <c r="A9" s="215" t="s">
        <v>1349</v>
      </c>
      <c r="B9" s="201" t="s">
        <v>32</v>
      </c>
      <c r="C9" s="206" t="s">
        <v>1364</v>
      </c>
      <c r="D9" s="201" t="s">
        <v>4</v>
      </c>
      <c r="E9" s="201" t="s">
        <v>913</v>
      </c>
      <c r="F9" s="201" t="s">
        <v>10</v>
      </c>
      <c r="G9" s="211">
        <v>2.5</v>
      </c>
      <c r="H9" s="201" t="s">
        <v>88</v>
      </c>
      <c r="I9" s="201">
        <v>2017</v>
      </c>
      <c r="J9" s="227" t="s">
        <v>1567</v>
      </c>
      <c r="K9" s="72" t="s">
        <v>895</v>
      </c>
      <c r="L9" s="72"/>
      <c r="M9" s="72" t="s">
        <v>895</v>
      </c>
      <c r="N9" s="72"/>
      <c r="O9" s="72"/>
      <c r="P9" s="268"/>
      <c r="Q9" s="268"/>
      <c r="R9" s="268"/>
      <c r="S9" s="268"/>
      <c r="T9" s="268"/>
      <c r="U9" s="268"/>
      <c r="V9" s="268"/>
      <c r="W9" s="268"/>
      <c r="X9" s="268"/>
      <c r="Y9" s="268"/>
      <c r="Z9" s="268"/>
      <c r="AA9" s="268"/>
      <c r="AB9" s="268"/>
      <c r="AC9" s="268"/>
      <c r="AD9" s="268"/>
      <c r="AE9" s="268"/>
      <c r="AF9" s="268"/>
    </row>
    <row r="10" spans="1:32" s="73" customFormat="1" ht="36" x14ac:dyDescent="0.25">
      <c r="A10" s="215" t="s">
        <v>192</v>
      </c>
      <c r="B10" s="201" t="s">
        <v>46</v>
      </c>
      <c r="C10" s="206" t="s">
        <v>193</v>
      </c>
      <c r="D10" s="201" t="s">
        <v>4</v>
      </c>
      <c r="E10" s="201" t="s">
        <v>7</v>
      </c>
      <c r="F10" s="201" t="s">
        <v>10</v>
      </c>
      <c r="G10" s="211">
        <v>6</v>
      </c>
      <c r="H10" s="201" t="s">
        <v>250</v>
      </c>
      <c r="I10" s="206">
        <v>2010</v>
      </c>
      <c r="J10" s="226" t="s">
        <v>752</v>
      </c>
      <c r="K10" s="72" t="s">
        <v>895</v>
      </c>
      <c r="L10" s="217"/>
      <c r="M10" s="72"/>
      <c r="N10" s="72"/>
      <c r="O10" s="72"/>
      <c r="P10" s="268"/>
      <c r="Q10" s="268"/>
      <c r="R10" s="268"/>
      <c r="S10" s="268"/>
      <c r="T10" s="268"/>
      <c r="U10" s="268"/>
      <c r="V10" s="268"/>
      <c r="W10" s="268"/>
      <c r="X10" s="268"/>
      <c r="Y10" s="268"/>
      <c r="Z10" s="268"/>
      <c r="AA10" s="268"/>
      <c r="AB10" s="268"/>
      <c r="AC10" s="268"/>
      <c r="AD10" s="268"/>
      <c r="AE10" s="268"/>
      <c r="AF10" s="268"/>
    </row>
    <row r="11" spans="1:32" s="73" customFormat="1" ht="36" x14ac:dyDescent="0.25">
      <c r="A11" s="222" t="s">
        <v>45</v>
      </c>
      <c r="B11" s="74" t="s">
        <v>46</v>
      </c>
      <c r="C11" s="74" t="s">
        <v>47</v>
      </c>
      <c r="D11" s="74" t="s">
        <v>4</v>
      </c>
      <c r="E11" s="74" t="s">
        <v>8</v>
      </c>
      <c r="F11" s="74" t="s">
        <v>10</v>
      </c>
      <c r="G11" s="209">
        <v>1.5</v>
      </c>
      <c r="H11" s="74" t="s">
        <v>249</v>
      </c>
      <c r="I11" s="74">
        <v>2011</v>
      </c>
      <c r="J11" s="226" t="s">
        <v>768</v>
      </c>
      <c r="K11" s="72" t="s">
        <v>895</v>
      </c>
      <c r="L11" s="72"/>
      <c r="M11" s="72"/>
      <c r="N11" s="72"/>
      <c r="O11" s="72"/>
      <c r="P11" s="268"/>
      <c r="Q11" s="268"/>
      <c r="R11" s="268"/>
      <c r="S11" s="268"/>
      <c r="T11" s="268"/>
      <c r="U11" s="268"/>
      <c r="V11" s="268"/>
      <c r="W11" s="268"/>
      <c r="X11" s="268"/>
      <c r="Y11" s="268"/>
      <c r="Z11" s="268"/>
      <c r="AA11" s="268"/>
      <c r="AB11" s="268"/>
      <c r="AC11" s="268"/>
      <c r="AD11" s="268"/>
      <c r="AE11" s="268"/>
      <c r="AF11" s="268"/>
    </row>
    <row r="12" spans="1:32" s="73" customFormat="1" ht="24" x14ac:dyDescent="0.25">
      <c r="A12" s="215" t="s">
        <v>420</v>
      </c>
      <c r="B12" s="201" t="s">
        <v>46</v>
      </c>
      <c r="C12" s="206" t="s">
        <v>421</v>
      </c>
      <c r="D12" s="201" t="s">
        <v>42</v>
      </c>
      <c r="E12" s="201" t="s">
        <v>88</v>
      </c>
      <c r="F12" s="201" t="s">
        <v>10</v>
      </c>
      <c r="G12" s="211">
        <v>1.8</v>
      </c>
      <c r="H12" s="201" t="s">
        <v>250</v>
      </c>
      <c r="I12" s="206">
        <v>2014</v>
      </c>
      <c r="J12" s="226" t="s">
        <v>820</v>
      </c>
      <c r="K12" s="217"/>
      <c r="L12" s="217"/>
      <c r="M12" s="72" t="s">
        <v>895</v>
      </c>
      <c r="N12" s="217"/>
      <c r="O12" s="72"/>
      <c r="P12" s="268"/>
      <c r="Q12" s="268"/>
      <c r="R12" s="268"/>
      <c r="S12" s="268"/>
      <c r="T12" s="268"/>
      <c r="U12" s="268"/>
      <c r="V12" s="268"/>
      <c r="W12" s="268"/>
      <c r="X12" s="268"/>
      <c r="Y12" s="268"/>
      <c r="Z12" s="268"/>
      <c r="AA12" s="268"/>
      <c r="AB12" s="268"/>
      <c r="AC12" s="268"/>
      <c r="AD12" s="268"/>
      <c r="AE12" s="268"/>
      <c r="AF12" s="268"/>
    </row>
    <row r="13" spans="1:32" s="73" customFormat="1" ht="36" x14ac:dyDescent="0.25">
      <c r="A13" s="215" t="s">
        <v>226</v>
      </c>
      <c r="B13" s="201" t="s">
        <v>46</v>
      </c>
      <c r="C13" s="206" t="s">
        <v>193</v>
      </c>
      <c r="D13" s="201" t="s">
        <v>1392</v>
      </c>
      <c r="E13" s="201" t="s">
        <v>7</v>
      </c>
      <c r="F13" s="201" t="s">
        <v>10</v>
      </c>
      <c r="G13" s="211">
        <v>3</v>
      </c>
      <c r="H13" s="201" t="s">
        <v>249</v>
      </c>
      <c r="I13" s="206">
        <v>2010</v>
      </c>
      <c r="J13" s="227" t="s">
        <v>756</v>
      </c>
      <c r="K13" s="72"/>
      <c r="L13" s="217"/>
      <c r="M13" s="72" t="s">
        <v>895</v>
      </c>
      <c r="N13" s="217"/>
      <c r="O13" s="72" t="s">
        <v>895</v>
      </c>
      <c r="P13" s="268"/>
      <c r="Q13" s="268"/>
      <c r="R13" s="268"/>
      <c r="S13" s="268"/>
      <c r="T13" s="268"/>
      <c r="U13" s="268"/>
      <c r="V13" s="268"/>
      <c r="W13" s="268"/>
      <c r="X13" s="268"/>
      <c r="Y13" s="268"/>
      <c r="Z13" s="268"/>
      <c r="AA13" s="268"/>
      <c r="AB13" s="268"/>
      <c r="AC13" s="268"/>
      <c r="AD13" s="268"/>
      <c r="AE13" s="268"/>
      <c r="AF13" s="268"/>
    </row>
    <row r="14" spans="1:32" s="73" customFormat="1" ht="24" x14ac:dyDescent="0.25">
      <c r="A14" s="71" t="s">
        <v>99</v>
      </c>
      <c r="B14" s="67" t="s">
        <v>46</v>
      </c>
      <c r="C14" s="68" t="s">
        <v>127</v>
      </c>
      <c r="D14" s="68" t="s">
        <v>4</v>
      </c>
      <c r="E14" s="68" t="s">
        <v>7</v>
      </c>
      <c r="F14" s="68" t="s">
        <v>10</v>
      </c>
      <c r="G14" s="69">
        <v>6.8879999999999997E-2</v>
      </c>
      <c r="H14" s="68" t="s">
        <v>248</v>
      </c>
      <c r="I14" s="70">
        <v>2011</v>
      </c>
      <c r="J14" s="225" t="s">
        <v>772</v>
      </c>
      <c r="K14" s="72" t="s">
        <v>895</v>
      </c>
      <c r="L14" s="207"/>
      <c r="M14" s="72"/>
      <c r="N14" s="205"/>
      <c r="O14" s="72" t="s">
        <v>895</v>
      </c>
      <c r="P14" s="268"/>
      <c r="Q14" s="268"/>
      <c r="R14" s="268"/>
      <c r="S14" s="268"/>
      <c r="T14" s="268"/>
      <c r="U14" s="268"/>
      <c r="V14" s="268"/>
      <c r="W14" s="268"/>
      <c r="X14" s="268"/>
      <c r="Y14" s="268"/>
      <c r="Z14" s="268"/>
      <c r="AA14" s="268"/>
      <c r="AB14" s="268"/>
      <c r="AC14" s="268"/>
      <c r="AD14" s="268"/>
      <c r="AE14" s="268"/>
      <c r="AF14" s="268"/>
    </row>
    <row r="15" spans="1:32" s="73" customFormat="1" ht="48" x14ac:dyDescent="0.25">
      <c r="A15" s="215" t="s">
        <v>1408</v>
      </c>
      <c r="B15" s="201" t="s">
        <v>46</v>
      </c>
      <c r="C15" s="206" t="s">
        <v>1409</v>
      </c>
      <c r="D15" s="201" t="s">
        <v>1392</v>
      </c>
      <c r="E15" s="201" t="s">
        <v>913</v>
      </c>
      <c r="F15" s="201" t="s">
        <v>16</v>
      </c>
      <c r="G15" s="211">
        <v>3</v>
      </c>
      <c r="H15" s="201" t="s">
        <v>249</v>
      </c>
      <c r="I15" s="206">
        <v>2019</v>
      </c>
      <c r="J15" s="228" t="s">
        <v>1568</v>
      </c>
      <c r="K15" s="72"/>
      <c r="L15" s="217"/>
      <c r="M15" s="72" t="s">
        <v>895</v>
      </c>
      <c r="N15" s="72" t="s">
        <v>895</v>
      </c>
      <c r="O15" s="72" t="s">
        <v>895</v>
      </c>
      <c r="P15" s="268"/>
      <c r="Q15" s="268"/>
      <c r="R15" s="268"/>
      <c r="S15" s="268"/>
      <c r="T15" s="268"/>
      <c r="U15" s="268"/>
      <c r="V15" s="268"/>
      <c r="W15" s="268"/>
      <c r="X15" s="268"/>
      <c r="Y15" s="268"/>
      <c r="Z15" s="268"/>
      <c r="AA15" s="268"/>
      <c r="AB15" s="268"/>
      <c r="AC15" s="268"/>
      <c r="AD15" s="268"/>
      <c r="AE15" s="268"/>
      <c r="AF15" s="268"/>
    </row>
    <row r="16" spans="1:32" s="73" customFormat="1" ht="36" x14ac:dyDescent="0.25">
      <c r="A16" s="215" t="s">
        <v>100</v>
      </c>
      <c r="B16" s="201" t="s">
        <v>46</v>
      </c>
      <c r="C16" s="206" t="s">
        <v>174</v>
      </c>
      <c r="D16" s="201" t="s">
        <v>4</v>
      </c>
      <c r="E16" s="201" t="s">
        <v>8</v>
      </c>
      <c r="F16" s="201" t="s">
        <v>10</v>
      </c>
      <c r="G16" s="211">
        <v>3.3</v>
      </c>
      <c r="H16" s="201" t="s">
        <v>248</v>
      </c>
      <c r="I16" s="206">
        <v>2009</v>
      </c>
      <c r="J16" s="227" t="s">
        <v>748</v>
      </c>
      <c r="K16" s="72"/>
      <c r="L16" s="217"/>
      <c r="M16" s="72"/>
      <c r="N16" s="217"/>
      <c r="O16" s="72" t="s">
        <v>895</v>
      </c>
      <c r="P16" s="268"/>
      <c r="Q16" s="268"/>
      <c r="R16" s="268"/>
      <c r="S16" s="268"/>
      <c r="T16" s="268"/>
      <c r="U16" s="268"/>
      <c r="V16" s="268"/>
      <c r="W16" s="268"/>
      <c r="X16" s="268"/>
      <c r="Y16" s="268"/>
      <c r="Z16" s="268"/>
      <c r="AA16" s="268"/>
      <c r="AB16" s="268"/>
      <c r="AC16" s="268"/>
      <c r="AD16" s="268"/>
      <c r="AE16" s="268"/>
      <c r="AF16" s="268"/>
    </row>
    <row r="17" spans="1:32" s="73" customFormat="1" ht="75" customHeight="1" x14ac:dyDescent="0.25">
      <c r="A17" s="71" t="s">
        <v>1420</v>
      </c>
      <c r="B17" s="67" t="s">
        <v>46</v>
      </c>
      <c r="C17" s="68" t="s">
        <v>1422</v>
      </c>
      <c r="D17" s="68" t="s">
        <v>4</v>
      </c>
      <c r="E17" s="68" t="s">
        <v>7</v>
      </c>
      <c r="F17" s="68" t="s">
        <v>10</v>
      </c>
      <c r="G17" s="69" t="s">
        <v>276</v>
      </c>
      <c r="H17" s="68" t="s">
        <v>248</v>
      </c>
      <c r="I17" s="70">
        <v>2011</v>
      </c>
      <c r="J17" s="225" t="s">
        <v>1442</v>
      </c>
      <c r="K17" s="207"/>
      <c r="L17" s="72"/>
      <c r="M17" s="205"/>
      <c r="N17" s="205"/>
      <c r="O17" s="72" t="s">
        <v>895</v>
      </c>
      <c r="P17" s="268"/>
      <c r="Q17" s="268"/>
      <c r="R17" s="268"/>
      <c r="S17" s="268"/>
      <c r="T17" s="268"/>
      <c r="U17" s="268"/>
      <c r="V17" s="268"/>
      <c r="W17" s="268"/>
      <c r="X17" s="268"/>
      <c r="Y17" s="268"/>
      <c r="Z17" s="268"/>
      <c r="AA17" s="268"/>
      <c r="AB17" s="268"/>
      <c r="AC17" s="268"/>
      <c r="AD17" s="268"/>
      <c r="AE17" s="268"/>
      <c r="AF17" s="268"/>
    </row>
    <row r="18" spans="1:32" s="73" customFormat="1" ht="36" x14ac:dyDescent="0.25">
      <c r="A18" s="223" t="s">
        <v>1048</v>
      </c>
      <c r="B18" s="202" t="s">
        <v>46</v>
      </c>
      <c r="C18" s="202" t="s">
        <v>129</v>
      </c>
      <c r="D18" s="202" t="s">
        <v>42</v>
      </c>
      <c r="E18" s="202" t="s">
        <v>7</v>
      </c>
      <c r="F18" s="202" t="s">
        <v>10</v>
      </c>
      <c r="G18" s="212">
        <v>10.5</v>
      </c>
      <c r="H18" s="202" t="s">
        <v>250</v>
      </c>
      <c r="I18" s="202">
        <v>2018</v>
      </c>
      <c r="J18" s="229" t="s">
        <v>1082</v>
      </c>
      <c r="K18" s="72"/>
      <c r="L18" s="217"/>
      <c r="M18" s="217"/>
      <c r="N18" s="72" t="s">
        <v>895</v>
      </c>
      <c r="O18" s="72" t="s">
        <v>895</v>
      </c>
      <c r="P18" s="268"/>
      <c r="Q18" s="268"/>
      <c r="R18" s="268"/>
      <c r="S18" s="268"/>
      <c r="T18" s="268"/>
      <c r="U18" s="268"/>
      <c r="V18" s="268"/>
      <c r="W18" s="268"/>
      <c r="X18" s="268"/>
      <c r="Y18" s="268"/>
      <c r="Z18" s="268"/>
      <c r="AA18" s="268"/>
      <c r="AB18" s="268"/>
      <c r="AC18" s="268"/>
      <c r="AD18" s="268"/>
      <c r="AE18" s="268"/>
      <c r="AF18" s="268"/>
    </row>
    <row r="19" spans="1:32" s="76" customFormat="1" ht="44.25" customHeight="1" x14ac:dyDescent="0.25">
      <c r="A19" s="222" t="s">
        <v>165</v>
      </c>
      <c r="B19" s="74" t="s">
        <v>46</v>
      </c>
      <c r="C19" s="74" t="s">
        <v>58</v>
      </c>
      <c r="D19" s="74" t="s">
        <v>42</v>
      </c>
      <c r="E19" s="74" t="s">
        <v>175</v>
      </c>
      <c r="F19" s="74" t="s">
        <v>10</v>
      </c>
      <c r="G19" s="209">
        <v>3.1</v>
      </c>
      <c r="H19" s="74" t="s">
        <v>250</v>
      </c>
      <c r="I19" s="74">
        <v>2017</v>
      </c>
      <c r="J19" s="226" t="s">
        <v>1024</v>
      </c>
      <c r="K19" s="218"/>
      <c r="L19" s="218"/>
      <c r="M19" s="72" t="s">
        <v>895</v>
      </c>
      <c r="N19" s="218"/>
      <c r="O19" s="218"/>
      <c r="P19" s="268"/>
      <c r="Q19" s="268"/>
      <c r="R19" s="268"/>
      <c r="S19" s="268"/>
      <c r="T19" s="268"/>
      <c r="U19" s="268"/>
      <c r="V19" s="268"/>
      <c r="W19" s="268"/>
      <c r="X19" s="268"/>
      <c r="Y19" s="268"/>
      <c r="Z19" s="268"/>
      <c r="AA19" s="268"/>
      <c r="AB19" s="268"/>
      <c r="AC19" s="268"/>
      <c r="AD19" s="268"/>
      <c r="AE19" s="268"/>
      <c r="AF19" s="268"/>
    </row>
    <row r="20" spans="1:32" s="73" customFormat="1" ht="36" x14ac:dyDescent="0.25">
      <c r="A20" s="222" t="s">
        <v>246</v>
      </c>
      <c r="B20" s="74" t="s">
        <v>46</v>
      </c>
      <c r="C20" s="74" t="s">
        <v>247</v>
      </c>
      <c r="D20" s="74" t="s">
        <v>4</v>
      </c>
      <c r="E20" s="74" t="s">
        <v>8</v>
      </c>
      <c r="F20" s="74" t="s">
        <v>10</v>
      </c>
      <c r="G20" s="209">
        <v>0.56399999999999995</v>
      </c>
      <c r="H20" s="74" t="s">
        <v>231</v>
      </c>
      <c r="I20" s="74">
        <v>2011</v>
      </c>
      <c r="J20" s="226" t="s">
        <v>1607</v>
      </c>
      <c r="K20" s="219"/>
      <c r="L20" s="219"/>
      <c r="M20" s="72" t="s">
        <v>895</v>
      </c>
      <c r="N20" s="219"/>
      <c r="O20" s="72" t="s">
        <v>895</v>
      </c>
      <c r="P20" s="268"/>
      <c r="Q20" s="268"/>
      <c r="R20" s="268"/>
      <c r="S20" s="268"/>
      <c r="T20" s="268"/>
      <c r="U20" s="268"/>
      <c r="V20" s="268"/>
      <c r="W20" s="268"/>
      <c r="X20" s="268"/>
      <c r="Y20" s="268"/>
      <c r="Z20" s="268"/>
      <c r="AA20" s="268"/>
      <c r="AB20" s="268"/>
      <c r="AC20" s="268"/>
      <c r="AD20" s="268"/>
      <c r="AE20" s="268"/>
      <c r="AF20" s="268"/>
    </row>
    <row r="21" spans="1:32" s="73" customFormat="1" ht="36" x14ac:dyDescent="0.25">
      <c r="A21" s="215" t="s">
        <v>1347</v>
      </c>
      <c r="B21" s="201" t="s">
        <v>46</v>
      </c>
      <c r="C21" s="206" t="s">
        <v>1362</v>
      </c>
      <c r="D21" s="201" t="s">
        <v>4</v>
      </c>
      <c r="E21" s="201" t="s">
        <v>7</v>
      </c>
      <c r="F21" s="201" t="s">
        <v>10</v>
      </c>
      <c r="G21" s="211">
        <v>2</v>
      </c>
      <c r="H21" s="201" t="s">
        <v>231</v>
      </c>
      <c r="I21" s="206">
        <v>2008</v>
      </c>
      <c r="J21" s="227" t="s">
        <v>1444</v>
      </c>
      <c r="K21" s="72"/>
      <c r="L21" s="72"/>
      <c r="M21" s="72" t="s">
        <v>895</v>
      </c>
      <c r="N21" s="217"/>
      <c r="O21" s="217"/>
      <c r="P21" s="268"/>
      <c r="Q21" s="268"/>
      <c r="R21" s="268"/>
      <c r="S21" s="268"/>
      <c r="T21" s="268"/>
      <c r="U21" s="268"/>
      <c r="V21" s="268"/>
      <c r="W21" s="268"/>
      <c r="X21" s="268"/>
      <c r="Y21" s="268"/>
      <c r="Z21" s="268"/>
      <c r="AA21" s="268"/>
      <c r="AB21" s="268"/>
      <c r="AC21" s="268"/>
      <c r="AD21" s="268"/>
      <c r="AE21" s="268"/>
      <c r="AF21" s="268"/>
    </row>
    <row r="22" spans="1:32" s="73" customFormat="1" ht="24" x14ac:dyDescent="0.25">
      <c r="A22" s="215" t="s">
        <v>190</v>
      </c>
      <c r="B22" s="201" t="s">
        <v>46</v>
      </c>
      <c r="C22" s="206" t="s">
        <v>128</v>
      </c>
      <c r="D22" s="201" t="s">
        <v>4</v>
      </c>
      <c r="E22" s="201" t="s">
        <v>175</v>
      </c>
      <c r="F22" s="201" t="s">
        <v>10</v>
      </c>
      <c r="G22" s="211">
        <v>3.3999999999999998E-3</v>
      </c>
      <c r="H22" s="201" t="s">
        <v>248</v>
      </c>
      <c r="I22" s="206">
        <v>2007</v>
      </c>
      <c r="J22" s="227" t="s">
        <v>732</v>
      </c>
      <c r="K22" s="72" t="s">
        <v>895</v>
      </c>
      <c r="L22" s="217"/>
      <c r="M22" s="217"/>
      <c r="N22" s="217"/>
      <c r="O22" s="217"/>
      <c r="P22" s="268"/>
      <c r="Q22" s="268"/>
      <c r="R22" s="268"/>
      <c r="S22" s="268"/>
      <c r="T22" s="268"/>
      <c r="U22" s="268"/>
      <c r="V22" s="268"/>
      <c r="W22" s="268"/>
      <c r="X22" s="268"/>
      <c r="Y22" s="268"/>
      <c r="Z22" s="268"/>
      <c r="AA22" s="268"/>
      <c r="AB22" s="268"/>
      <c r="AC22" s="268"/>
      <c r="AD22" s="268"/>
      <c r="AE22" s="268"/>
      <c r="AF22" s="268"/>
    </row>
    <row r="23" spans="1:32" s="73" customFormat="1" ht="24" x14ac:dyDescent="0.25">
      <c r="A23" s="215" t="s">
        <v>519</v>
      </c>
      <c r="B23" s="201" t="s">
        <v>46</v>
      </c>
      <c r="C23" s="206" t="s">
        <v>284</v>
      </c>
      <c r="D23" s="201" t="s">
        <v>5</v>
      </c>
      <c r="E23" s="201" t="s">
        <v>7</v>
      </c>
      <c r="F23" s="201" t="s">
        <v>10</v>
      </c>
      <c r="G23" s="211">
        <v>25.4</v>
      </c>
      <c r="H23" s="201" t="s">
        <v>250</v>
      </c>
      <c r="I23" s="206">
        <v>2015</v>
      </c>
      <c r="J23" s="227" t="s">
        <v>1666</v>
      </c>
      <c r="K23" s="72"/>
      <c r="L23" s="72"/>
      <c r="M23" s="72" t="s">
        <v>895</v>
      </c>
      <c r="N23" s="217"/>
      <c r="O23" s="217"/>
      <c r="P23" s="268"/>
      <c r="Q23" s="268"/>
      <c r="R23" s="268"/>
      <c r="S23" s="268"/>
      <c r="T23" s="268"/>
      <c r="U23" s="268"/>
      <c r="V23" s="268"/>
      <c r="W23" s="268"/>
      <c r="X23" s="268"/>
      <c r="Y23" s="268"/>
      <c r="Z23" s="268"/>
      <c r="AA23" s="268"/>
      <c r="AB23" s="268"/>
      <c r="AC23" s="268"/>
      <c r="AD23" s="268"/>
      <c r="AE23" s="268"/>
      <c r="AF23" s="268"/>
    </row>
    <row r="24" spans="1:32" s="73" customFormat="1" ht="48" x14ac:dyDescent="0.25">
      <c r="A24" s="215" t="s">
        <v>444</v>
      </c>
      <c r="B24" s="201" t="s">
        <v>46</v>
      </c>
      <c r="C24" s="206" t="s">
        <v>530</v>
      </c>
      <c r="D24" s="201" t="s">
        <v>1392</v>
      </c>
      <c r="E24" s="201" t="s">
        <v>88</v>
      </c>
      <c r="F24" s="201" t="s">
        <v>10</v>
      </c>
      <c r="G24" s="211">
        <v>82</v>
      </c>
      <c r="H24" s="201" t="s">
        <v>250</v>
      </c>
      <c r="I24" s="206">
        <v>2015</v>
      </c>
      <c r="J24" s="227" t="s">
        <v>852</v>
      </c>
      <c r="K24" s="72"/>
      <c r="L24" s="72" t="s">
        <v>895</v>
      </c>
      <c r="M24" s="72"/>
      <c r="N24" s="72" t="s">
        <v>895</v>
      </c>
      <c r="O24" s="72" t="s">
        <v>895</v>
      </c>
      <c r="P24" s="268"/>
      <c r="Q24" s="268"/>
      <c r="R24" s="268"/>
      <c r="S24" s="268"/>
      <c r="T24" s="268"/>
      <c r="U24" s="268"/>
      <c r="V24" s="268"/>
      <c r="W24" s="268"/>
      <c r="X24" s="268"/>
      <c r="Y24" s="268"/>
      <c r="Z24" s="268"/>
      <c r="AA24" s="268"/>
      <c r="AB24" s="268"/>
      <c r="AC24" s="268"/>
      <c r="AD24" s="268"/>
      <c r="AE24" s="268"/>
      <c r="AF24" s="268"/>
    </row>
    <row r="25" spans="1:32" s="73" customFormat="1" ht="36" x14ac:dyDescent="0.25">
      <c r="A25" s="215" t="s">
        <v>450</v>
      </c>
      <c r="B25" s="201" t="s">
        <v>46</v>
      </c>
      <c r="C25" s="206" t="s">
        <v>193</v>
      </c>
      <c r="D25" s="201" t="s">
        <v>42</v>
      </c>
      <c r="E25" s="201" t="s">
        <v>175</v>
      </c>
      <c r="F25" s="201" t="s">
        <v>10</v>
      </c>
      <c r="G25" s="211">
        <v>1.5</v>
      </c>
      <c r="H25" s="201" t="s">
        <v>250</v>
      </c>
      <c r="I25" s="206">
        <v>2014</v>
      </c>
      <c r="J25" s="227" t="s">
        <v>834</v>
      </c>
      <c r="K25" s="217"/>
      <c r="L25" s="72" t="s">
        <v>895</v>
      </c>
      <c r="M25" s="72"/>
      <c r="N25" s="217"/>
      <c r="O25" s="72" t="s">
        <v>895</v>
      </c>
      <c r="P25" s="268"/>
      <c r="Q25" s="268"/>
      <c r="R25" s="268"/>
      <c r="S25" s="268"/>
      <c r="T25" s="268"/>
      <c r="U25" s="268"/>
      <c r="V25" s="268"/>
      <c r="W25" s="268"/>
      <c r="X25" s="268"/>
      <c r="Y25" s="268"/>
      <c r="Z25" s="268"/>
      <c r="AA25" s="268"/>
      <c r="AB25" s="268"/>
      <c r="AC25" s="268"/>
      <c r="AD25" s="268"/>
      <c r="AE25" s="268"/>
      <c r="AF25" s="268"/>
    </row>
    <row r="26" spans="1:32" s="73" customFormat="1" ht="24" x14ac:dyDescent="0.25">
      <c r="A26" s="223" t="s">
        <v>83</v>
      </c>
      <c r="B26" s="202" t="s">
        <v>46</v>
      </c>
      <c r="C26" s="202" t="s">
        <v>68</v>
      </c>
      <c r="D26" s="202" t="s">
        <v>42</v>
      </c>
      <c r="E26" s="202" t="s">
        <v>175</v>
      </c>
      <c r="F26" s="202" t="s">
        <v>10</v>
      </c>
      <c r="G26" s="212">
        <v>7.5</v>
      </c>
      <c r="H26" s="202" t="s">
        <v>250</v>
      </c>
      <c r="I26" s="202">
        <v>2015</v>
      </c>
      <c r="J26" s="229" t="s">
        <v>854</v>
      </c>
      <c r="K26" s="72"/>
      <c r="L26" s="72"/>
      <c r="M26" s="72"/>
      <c r="N26" s="217"/>
      <c r="O26" s="72" t="s">
        <v>895</v>
      </c>
      <c r="P26" s="268"/>
      <c r="Q26" s="268"/>
      <c r="R26" s="268"/>
      <c r="S26" s="268"/>
      <c r="T26" s="268"/>
      <c r="U26" s="268"/>
      <c r="V26" s="268"/>
      <c r="W26" s="268"/>
      <c r="X26" s="268"/>
      <c r="Y26" s="268"/>
      <c r="Z26" s="268"/>
      <c r="AA26" s="268"/>
      <c r="AB26" s="268"/>
      <c r="AC26" s="268"/>
      <c r="AD26" s="268"/>
      <c r="AE26" s="268"/>
      <c r="AF26" s="268"/>
    </row>
    <row r="27" spans="1:32" s="73" customFormat="1" ht="24" x14ac:dyDescent="0.25">
      <c r="A27" s="223" t="s">
        <v>884</v>
      </c>
      <c r="B27" s="202" t="s">
        <v>46</v>
      </c>
      <c r="C27" s="202" t="s">
        <v>885</v>
      </c>
      <c r="D27" s="202" t="s">
        <v>4</v>
      </c>
      <c r="E27" s="202" t="s">
        <v>8</v>
      </c>
      <c r="F27" s="202" t="s">
        <v>10</v>
      </c>
      <c r="G27" s="212" t="s">
        <v>276</v>
      </c>
      <c r="H27" s="202" t="s">
        <v>248</v>
      </c>
      <c r="I27" s="202">
        <v>2008</v>
      </c>
      <c r="J27" s="229" t="s">
        <v>888</v>
      </c>
      <c r="K27" s="72"/>
      <c r="L27" s="72"/>
      <c r="M27" s="72"/>
      <c r="N27" s="217"/>
      <c r="O27" s="72" t="s">
        <v>895</v>
      </c>
      <c r="P27" s="268"/>
      <c r="Q27" s="268"/>
      <c r="R27" s="268"/>
      <c r="S27" s="268"/>
      <c r="T27" s="268"/>
      <c r="U27" s="268"/>
      <c r="V27" s="268"/>
      <c r="W27" s="268"/>
      <c r="X27" s="268"/>
      <c r="Y27" s="268"/>
      <c r="Z27" s="268"/>
      <c r="AA27" s="268"/>
      <c r="AB27" s="268"/>
      <c r="AC27" s="268"/>
      <c r="AD27" s="268"/>
      <c r="AE27" s="268"/>
      <c r="AF27" s="268"/>
    </row>
    <row r="28" spans="1:32" s="73" customFormat="1" ht="48" x14ac:dyDescent="0.25">
      <c r="A28" s="222" t="s">
        <v>189</v>
      </c>
      <c r="B28" s="74" t="s">
        <v>46</v>
      </c>
      <c r="C28" s="74" t="s">
        <v>129</v>
      </c>
      <c r="D28" s="74" t="s">
        <v>1392</v>
      </c>
      <c r="E28" s="74" t="s">
        <v>175</v>
      </c>
      <c r="F28" s="74" t="s">
        <v>10</v>
      </c>
      <c r="G28" s="209">
        <v>1</v>
      </c>
      <c r="H28" s="74" t="s">
        <v>249</v>
      </c>
      <c r="I28" s="74">
        <v>2008</v>
      </c>
      <c r="J28" s="226" t="s">
        <v>740</v>
      </c>
      <c r="K28" s="72" t="s">
        <v>895</v>
      </c>
      <c r="L28" s="72"/>
      <c r="M28" s="72"/>
      <c r="N28" s="218"/>
      <c r="O28" s="72"/>
      <c r="P28" s="268"/>
      <c r="Q28" s="268"/>
      <c r="R28" s="268"/>
      <c r="S28" s="268"/>
      <c r="T28" s="268"/>
      <c r="U28" s="268"/>
      <c r="V28" s="268"/>
      <c r="W28" s="268"/>
      <c r="X28" s="268"/>
      <c r="Y28" s="268"/>
      <c r="Z28" s="268"/>
      <c r="AA28" s="268"/>
      <c r="AB28" s="268"/>
      <c r="AC28" s="268"/>
      <c r="AD28" s="268"/>
      <c r="AE28" s="268"/>
      <c r="AF28" s="268"/>
    </row>
    <row r="29" spans="1:32" s="73" customFormat="1" ht="48" x14ac:dyDescent="0.25">
      <c r="A29" s="215" t="s">
        <v>513</v>
      </c>
      <c r="B29" s="201" t="s">
        <v>46</v>
      </c>
      <c r="C29" s="206" t="s">
        <v>254</v>
      </c>
      <c r="D29" s="201" t="s">
        <v>42</v>
      </c>
      <c r="E29" s="201" t="s">
        <v>7</v>
      </c>
      <c r="F29" s="201" t="s">
        <v>10</v>
      </c>
      <c r="G29" s="211">
        <v>8.9999999999999993E-3</v>
      </c>
      <c r="H29" s="201" t="s">
        <v>249</v>
      </c>
      <c r="I29" s="201">
        <v>2017</v>
      </c>
      <c r="J29" s="227" t="s">
        <v>929</v>
      </c>
      <c r="K29" s="72" t="s">
        <v>895</v>
      </c>
      <c r="L29" s="72"/>
      <c r="M29" s="217"/>
      <c r="N29" s="72" t="s">
        <v>895</v>
      </c>
      <c r="O29" s="217"/>
      <c r="P29" s="268"/>
      <c r="Q29" s="268"/>
      <c r="R29" s="268"/>
      <c r="S29" s="268"/>
      <c r="T29" s="268"/>
      <c r="U29" s="268"/>
      <c r="V29" s="268"/>
      <c r="W29" s="268"/>
      <c r="X29" s="268"/>
      <c r="Y29" s="268"/>
      <c r="Z29" s="268"/>
      <c r="AA29" s="268"/>
      <c r="AB29" s="268"/>
      <c r="AC29" s="268"/>
      <c r="AD29" s="268"/>
      <c r="AE29" s="268"/>
      <c r="AF29" s="268"/>
    </row>
    <row r="30" spans="1:32" s="73" customFormat="1" ht="24" x14ac:dyDescent="0.25">
      <c r="A30" s="71" t="s">
        <v>401</v>
      </c>
      <c r="B30" s="67" t="s">
        <v>78</v>
      </c>
      <c r="C30" s="68" t="s">
        <v>278</v>
      </c>
      <c r="D30" s="68" t="s">
        <v>1392</v>
      </c>
      <c r="E30" s="68" t="s">
        <v>175</v>
      </c>
      <c r="F30" s="68" t="s">
        <v>10</v>
      </c>
      <c r="G30" s="69">
        <v>0.5</v>
      </c>
      <c r="H30" s="68" t="s">
        <v>277</v>
      </c>
      <c r="I30" s="70">
        <v>2013</v>
      </c>
      <c r="J30" s="225" t="s">
        <v>1112</v>
      </c>
      <c r="K30" s="72" t="s">
        <v>895</v>
      </c>
      <c r="L30" s="72"/>
      <c r="M30" s="72"/>
      <c r="N30" s="205"/>
      <c r="O30" s="72"/>
      <c r="P30" s="268"/>
      <c r="Q30" s="268"/>
      <c r="R30" s="268"/>
      <c r="S30" s="268"/>
      <c r="T30" s="268"/>
      <c r="U30" s="268"/>
      <c r="V30" s="268"/>
      <c r="W30" s="268"/>
      <c r="X30" s="268"/>
      <c r="Y30" s="268"/>
      <c r="Z30" s="268"/>
      <c r="AA30" s="268"/>
      <c r="AB30" s="268"/>
      <c r="AC30" s="268"/>
      <c r="AD30" s="268"/>
      <c r="AE30" s="268"/>
      <c r="AF30" s="268"/>
    </row>
    <row r="31" spans="1:32" s="73" customFormat="1" ht="48" x14ac:dyDescent="0.25">
      <c r="A31" s="215" t="s">
        <v>97</v>
      </c>
      <c r="B31" s="201" t="s">
        <v>78</v>
      </c>
      <c r="C31" s="206" t="s">
        <v>179</v>
      </c>
      <c r="D31" s="201" t="s">
        <v>1392</v>
      </c>
      <c r="E31" s="201" t="s">
        <v>1367</v>
      </c>
      <c r="F31" s="201" t="s">
        <v>10</v>
      </c>
      <c r="G31" s="211">
        <v>1.7</v>
      </c>
      <c r="H31" s="201" t="s">
        <v>231</v>
      </c>
      <c r="I31" s="206">
        <v>2008</v>
      </c>
      <c r="J31" s="227" t="s">
        <v>734</v>
      </c>
      <c r="K31" s="72" t="s">
        <v>895</v>
      </c>
      <c r="L31" s="72" t="s">
        <v>895</v>
      </c>
      <c r="M31" s="72" t="s">
        <v>895</v>
      </c>
      <c r="N31" s="217"/>
      <c r="O31" s="217"/>
      <c r="P31" s="268"/>
      <c r="Q31" s="268"/>
      <c r="R31" s="268"/>
      <c r="S31" s="268"/>
      <c r="T31" s="268"/>
      <c r="U31" s="268"/>
      <c r="V31" s="268"/>
      <c r="W31" s="268"/>
      <c r="X31" s="268"/>
      <c r="Y31" s="268"/>
      <c r="Z31" s="268"/>
      <c r="AA31" s="268"/>
      <c r="AB31" s="268"/>
      <c r="AC31" s="268"/>
      <c r="AD31" s="268"/>
      <c r="AE31" s="268"/>
      <c r="AF31" s="268"/>
    </row>
    <row r="32" spans="1:32" s="73" customFormat="1" ht="36" x14ac:dyDescent="0.25">
      <c r="A32" s="222" t="s">
        <v>388</v>
      </c>
      <c r="B32" s="74" t="s">
        <v>78</v>
      </c>
      <c r="C32" s="74" t="s">
        <v>275</v>
      </c>
      <c r="D32" s="74" t="s">
        <v>42</v>
      </c>
      <c r="E32" s="74" t="s">
        <v>7</v>
      </c>
      <c r="F32" s="74" t="s">
        <v>10</v>
      </c>
      <c r="G32" s="209">
        <v>0.5</v>
      </c>
      <c r="H32" s="74" t="s">
        <v>277</v>
      </c>
      <c r="I32" s="74">
        <v>2013</v>
      </c>
      <c r="J32" s="226" t="s">
        <v>1111</v>
      </c>
      <c r="K32" s="72" t="s">
        <v>895</v>
      </c>
      <c r="L32" s="219"/>
      <c r="M32" s="219"/>
      <c r="N32" s="219"/>
      <c r="O32" s="72"/>
      <c r="P32" s="268"/>
      <c r="Q32" s="268"/>
      <c r="R32" s="268"/>
      <c r="S32" s="268"/>
      <c r="T32" s="268"/>
      <c r="U32" s="268"/>
      <c r="V32" s="268"/>
      <c r="W32" s="268"/>
      <c r="X32" s="268"/>
      <c r="Y32" s="268"/>
      <c r="Z32" s="268"/>
      <c r="AA32" s="268"/>
      <c r="AB32" s="268"/>
      <c r="AC32" s="268"/>
      <c r="AD32" s="268"/>
      <c r="AE32" s="268"/>
      <c r="AF32" s="268"/>
    </row>
    <row r="33" spans="1:32" s="73" customFormat="1" ht="19.5" customHeight="1" x14ac:dyDescent="0.25">
      <c r="A33" s="215" t="s">
        <v>1092</v>
      </c>
      <c r="B33" s="201" t="s">
        <v>78</v>
      </c>
      <c r="C33" s="206" t="s">
        <v>427</v>
      </c>
      <c r="D33" s="201" t="s">
        <v>218</v>
      </c>
      <c r="E33" s="201" t="s">
        <v>175</v>
      </c>
      <c r="F33" s="201" t="s">
        <v>10</v>
      </c>
      <c r="G33" s="211">
        <v>1.95</v>
      </c>
      <c r="H33" s="201" t="s">
        <v>277</v>
      </c>
      <c r="I33" s="206">
        <v>2017</v>
      </c>
      <c r="J33" s="228" t="s">
        <v>1094</v>
      </c>
      <c r="K33" s="72" t="s">
        <v>895</v>
      </c>
      <c r="L33" s="217"/>
      <c r="M33" s="217"/>
      <c r="N33" s="72" t="s">
        <v>895</v>
      </c>
      <c r="O33" s="72" t="s">
        <v>895</v>
      </c>
      <c r="P33" s="268"/>
      <c r="Q33" s="268"/>
      <c r="R33" s="268"/>
      <c r="S33" s="268"/>
      <c r="T33" s="268"/>
      <c r="U33" s="268"/>
      <c r="V33" s="268"/>
      <c r="W33" s="268"/>
      <c r="X33" s="268"/>
      <c r="Y33" s="268"/>
      <c r="Z33" s="268"/>
      <c r="AA33" s="268"/>
      <c r="AB33" s="268"/>
      <c r="AC33" s="268"/>
      <c r="AD33" s="268"/>
      <c r="AE33" s="268"/>
      <c r="AF33" s="268"/>
    </row>
    <row r="34" spans="1:32" s="73" customFormat="1" ht="36" x14ac:dyDescent="0.25">
      <c r="A34" s="215" t="s">
        <v>426</v>
      </c>
      <c r="B34" s="201" t="s">
        <v>78</v>
      </c>
      <c r="C34" s="206" t="s">
        <v>427</v>
      </c>
      <c r="D34" s="201" t="s">
        <v>1392</v>
      </c>
      <c r="E34" s="201" t="s">
        <v>175</v>
      </c>
      <c r="F34" s="201" t="s">
        <v>10</v>
      </c>
      <c r="G34" s="211">
        <v>0.6</v>
      </c>
      <c r="H34" s="201" t="s">
        <v>277</v>
      </c>
      <c r="I34" s="206">
        <v>2015</v>
      </c>
      <c r="J34" s="227" t="s">
        <v>666</v>
      </c>
      <c r="K34" s="72" t="s">
        <v>895</v>
      </c>
      <c r="L34" s="72"/>
      <c r="M34" s="72"/>
      <c r="N34" s="217"/>
      <c r="O34" s="217"/>
      <c r="P34" s="268"/>
      <c r="Q34" s="268"/>
      <c r="R34" s="268"/>
      <c r="S34" s="268"/>
      <c r="T34" s="268"/>
      <c r="U34" s="268"/>
      <c r="V34" s="268"/>
      <c r="W34" s="268"/>
      <c r="X34" s="268"/>
      <c r="Y34" s="268"/>
      <c r="Z34" s="268"/>
      <c r="AA34" s="268"/>
      <c r="AB34" s="268"/>
      <c r="AC34" s="268"/>
      <c r="AD34" s="268"/>
      <c r="AE34" s="268"/>
      <c r="AF34" s="268"/>
    </row>
    <row r="35" spans="1:32" s="73" customFormat="1" ht="24" x14ac:dyDescent="0.25">
      <c r="A35" s="222" t="s">
        <v>95</v>
      </c>
      <c r="B35" s="74" t="s">
        <v>78</v>
      </c>
      <c r="C35" s="74" t="s">
        <v>95</v>
      </c>
      <c r="D35" s="74" t="s">
        <v>5</v>
      </c>
      <c r="E35" s="74" t="s">
        <v>8</v>
      </c>
      <c r="F35" s="74" t="s">
        <v>10</v>
      </c>
      <c r="G35" s="209">
        <v>2</v>
      </c>
      <c r="H35" s="74" t="s">
        <v>250</v>
      </c>
      <c r="I35" s="74">
        <v>2008</v>
      </c>
      <c r="J35" s="226" t="s">
        <v>461</v>
      </c>
      <c r="K35" s="72" t="s">
        <v>895</v>
      </c>
      <c r="L35" s="218"/>
      <c r="M35" s="218"/>
      <c r="N35" s="218"/>
      <c r="O35" s="72"/>
      <c r="P35" s="268"/>
      <c r="Q35" s="268"/>
      <c r="R35" s="268"/>
      <c r="S35" s="268"/>
      <c r="T35" s="268"/>
      <c r="U35" s="268"/>
      <c r="V35" s="268"/>
      <c r="W35" s="268"/>
      <c r="X35" s="268"/>
      <c r="Y35" s="268"/>
      <c r="Z35" s="268"/>
      <c r="AA35" s="268"/>
      <c r="AB35" s="268"/>
      <c r="AC35" s="268"/>
      <c r="AD35" s="268"/>
      <c r="AE35" s="268"/>
      <c r="AF35" s="268"/>
    </row>
    <row r="36" spans="1:32" s="73" customFormat="1" ht="24" x14ac:dyDescent="0.25">
      <c r="A36" s="215" t="s">
        <v>96</v>
      </c>
      <c r="B36" s="201" t="s">
        <v>78</v>
      </c>
      <c r="C36" s="206" t="s">
        <v>125</v>
      </c>
      <c r="D36" s="201" t="s">
        <v>6</v>
      </c>
      <c r="E36" s="201" t="s">
        <v>175</v>
      </c>
      <c r="F36" s="201" t="s">
        <v>10</v>
      </c>
      <c r="G36" s="211">
        <v>1.7</v>
      </c>
      <c r="H36" s="201" t="s">
        <v>249</v>
      </c>
      <c r="I36" s="206">
        <v>2009</v>
      </c>
      <c r="J36" s="227" t="s">
        <v>1570</v>
      </c>
      <c r="K36" s="72"/>
      <c r="L36" s="217"/>
      <c r="M36" s="72"/>
      <c r="N36" s="217"/>
      <c r="O36" s="72" t="s">
        <v>895</v>
      </c>
      <c r="P36" s="268"/>
      <c r="Q36" s="268"/>
      <c r="R36" s="268"/>
      <c r="S36" s="268"/>
      <c r="T36" s="268"/>
      <c r="U36" s="268"/>
      <c r="V36" s="268"/>
      <c r="W36" s="268"/>
      <c r="X36" s="268"/>
      <c r="Y36" s="268"/>
      <c r="Z36" s="268"/>
      <c r="AA36" s="268"/>
      <c r="AB36" s="268"/>
      <c r="AC36" s="268"/>
      <c r="AD36" s="268"/>
      <c r="AE36" s="268"/>
      <c r="AF36" s="268"/>
    </row>
    <row r="37" spans="1:32" s="73" customFormat="1" ht="24" x14ac:dyDescent="0.25">
      <c r="A37" s="215" t="s">
        <v>911</v>
      </c>
      <c r="B37" s="201" t="s">
        <v>78</v>
      </c>
      <c r="C37" s="206" t="s">
        <v>912</v>
      </c>
      <c r="D37" s="201" t="s">
        <v>42</v>
      </c>
      <c r="E37" s="201" t="s">
        <v>88</v>
      </c>
      <c r="F37" s="201" t="s">
        <v>10</v>
      </c>
      <c r="G37" s="211">
        <v>0.2</v>
      </c>
      <c r="H37" s="201" t="s">
        <v>277</v>
      </c>
      <c r="I37" s="206">
        <v>2016</v>
      </c>
      <c r="J37" s="227" t="s">
        <v>1065</v>
      </c>
      <c r="K37" s="72" t="s">
        <v>895</v>
      </c>
      <c r="L37" s="217"/>
      <c r="M37" s="217"/>
      <c r="N37" s="217"/>
      <c r="O37" s="217"/>
      <c r="P37" s="268"/>
      <c r="Q37" s="268"/>
      <c r="R37" s="268"/>
      <c r="S37" s="268"/>
      <c r="T37" s="268"/>
      <c r="U37" s="268"/>
      <c r="V37" s="268"/>
      <c r="W37" s="268"/>
      <c r="X37" s="268"/>
      <c r="Y37" s="268"/>
      <c r="Z37" s="268"/>
      <c r="AA37" s="268"/>
      <c r="AB37" s="268"/>
      <c r="AC37" s="268"/>
      <c r="AD37" s="268"/>
      <c r="AE37" s="268"/>
      <c r="AF37" s="268"/>
    </row>
    <row r="38" spans="1:32" s="73" customFormat="1" ht="72" x14ac:dyDescent="0.25">
      <c r="A38" s="215" t="s">
        <v>454</v>
      </c>
      <c r="B38" s="201" t="s">
        <v>78</v>
      </c>
      <c r="C38" s="206" t="s">
        <v>455</v>
      </c>
      <c r="D38" s="201" t="s">
        <v>42</v>
      </c>
      <c r="E38" s="201" t="s">
        <v>175</v>
      </c>
      <c r="F38" s="201" t="s">
        <v>10</v>
      </c>
      <c r="G38" s="211">
        <v>0.10100000000000001</v>
      </c>
      <c r="H38" s="201" t="s">
        <v>249</v>
      </c>
      <c r="I38" s="206">
        <v>2013</v>
      </c>
      <c r="J38" s="227" t="s">
        <v>1569</v>
      </c>
      <c r="K38" s="72" t="s">
        <v>895</v>
      </c>
      <c r="L38" s="217"/>
      <c r="M38" s="72" t="s">
        <v>895</v>
      </c>
      <c r="N38" s="217"/>
      <c r="O38" s="72" t="s">
        <v>895</v>
      </c>
      <c r="P38" s="268"/>
      <c r="Q38" s="268"/>
      <c r="R38" s="268"/>
      <c r="S38" s="268"/>
      <c r="T38" s="268"/>
      <c r="U38" s="268"/>
      <c r="V38" s="268"/>
      <c r="W38" s="268"/>
      <c r="X38" s="268"/>
      <c r="Y38" s="268"/>
      <c r="Z38" s="268"/>
      <c r="AA38" s="268"/>
      <c r="AB38" s="268"/>
      <c r="AC38" s="268"/>
      <c r="AD38" s="268"/>
      <c r="AE38" s="268"/>
      <c r="AF38" s="268"/>
    </row>
    <row r="39" spans="1:32" s="73" customFormat="1" ht="36" x14ac:dyDescent="0.25">
      <c r="A39" s="215" t="s">
        <v>1255</v>
      </c>
      <c r="B39" s="201" t="s">
        <v>159</v>
      </c>
      <c r="C39" s="206" t="s">
        <v>1256</v>
      </c>
      <c r="D39" s="201" t="s">
        <v>4</v>
      </c>
      <c r="E39" s="201" t="s">
        <v>175</v>
      </c>
      <c r="F39" s="201" t="s">
        <v>10</v>
      </c>
      <c r="G39" s="211">
        <v>1.5</v>
      </c>
      <c r="H39" s="201" t="s">
        <v>250</v>
      </c>
      <c r="I39" s="206">
        <v>2017</v>
      </c>
      <c r="J39" s="227" t="s">
        <v>1265</v>
      </c>
      <c r="K39" s="72"/>
      <c r="L39" s="72" t="s">
        <v>895</v>
      </c>
      <c r="M39" s="217"/>
      <c r="N39" s="217"/>
      <c r="O39" s="217"/>
      <c r="P39" s="268"/>
      <c r="Q39" s="268"/>
      <c r="R39" s="268"/>
      <c r="S39" s="268"/>
      <c r="T39" s="268"/>
      <c r="U39" s="268"/>
      <c r="V39" s="268"/>
      <c r="W39" s="268"/>
      <c r="X39" s="268"/>
      <c r="Y39" s="268"/>
      <c r="Z39" s="268"/>
      <c r="AA39" s="268"/>
      <c r="AB39" s="268"/>
      <c r="AC39" s="268"/>
      <c r="AD39" s="268"/>
      <c r="AE39" s="268"/>
      <c r="AF39" s="268"/>
    </row>
    <row r="40" spans="1:32" s="73" customFormat="1" ht="84" x14ac:dyDescent="0.25">
      <c r="A40" s="223" t="s">
        <v>379</v>
      </c>
      <c r="B40" s="202" t="s">
        <v>159</v>
      </c>
      <c r="C40" s="202" t="s">
        <v>144</v>
      </c>
      <c r="D40" s="202" t="s">
        <v>42</v>
      </c>
      <c r="E40" s="202" t="s">
        <v>175</v>
      </c>
      <c r="F40" s="202" t="s">
        <v>10</v>
      </c>
      <c r="G40" s="212">
        <v>0.94799999999999995</v>
      </c>
      <c r="H40" s="202" t="s">
        <v>250</v>
      </c>
      <c r="I40" s="202">
        <v>2018</v>
      </c>
      <c r="J40" s="229" t="s">
        <v>1174</v>
      </c>
      <c r="K40" s="72" t="s">
        <v>895</v>
      </c>
      <c r="L40" s="72" t="s">
        <v>895</v>
      </c>
      <c r="M40" s="72" t="s">
        <v>895</v>
      </c>
      <c r="N40" s="72"/>
      <c r="O40" s="72" t="s">
        <v>895</v>
      </c>
      <c r="P40" s="268"/>
      <c r="Q40" s="268"/>
      <c r="R40" s="268"/>
      <c r="S40" s="268"/>
      <c r="T40" s="268"/>
      <c r="U40" s="268"/>
      <c r="V40" s="268"/>
      <c r="W40" s="268"/>
      <c r="X40" s="268"/>
      <c r="Y40" s="268"/>
      <c r="Z40" s="268"/>
      <c r="AA40" s="268"/>
      <c r="AB40" s="268"/>
      <c r="AC40" s="268"/>
      <c r="AD40" s="268"/>
      <c r="AE40" s="268"/>
      <c r="AF40" s="268"/>
    </row>
    <row r="41" spans="1:32" s="73" customFormat="1" ht="48" x14ac:dyDescent="0.25">
      <c r="A41" s="215" t="s">
        <v>1118</v>
      </c>
      <c r="B41" s="201" t="s">
        <v>159</v>
      </c>
      <c r="C41" s="206" t="s">
        <v>1119</v>
      </c>
      <c r="D41" s="201" t="s">
        <v>42</v>
      </c>
      <c r="E41" s="201" t="s">
        <v>175</v>
      </c>
      <c r="F41" s="201" t="s">
        <v>10</v>
      </c>
      <c r="G41" s="211">
        <v>3.1</v>
      </c>
      <c r="H41" s="201" t="s">
        <v>250</v>
      </c>
      <c r="I41" s="206">
        <v>2016</v>
      </c>
      <c r="J41" s="227" t="s">
        <v>1693</v>
      </c>
      <c r="K41" s="72"/>
      <c r="L41" s="72"/>
      <c r="M41" s="72"/>
      <c r="N41" s="217"/>
      <c r="O41" s="72" t="s">
        <v>895</v>
      </c>
      <c r="P41" s="268"/>
      <c r="Q41" s="268"/>
      <c r="R41" s="268"/>
      <c r="S41" s="268"/>
      <c r="T41" s="268"/>
      <c r="U41" s="268"/>
      <c r="V41" s="268"/>
      <c r="W41" s="268"/>
      <c r="X41" s="268"/>
      <c r="Y41" s="268"/>
      <c r="Z41" s="268"/>
      <c r="AA41" s="268"/>
      <c r="AB41" s="268"/>
      <c r="AC41" s="268"/>
      <c r="AD41" s="268"/>
      <c r="AE41" s="268"/>
      <c r="AF41" s="268"/>
    </row>
    <row r="42" spans="1:32" s="73" customFormat="1" ht="36" x14ac:dyDescent="0.25">
      <c r="A42" s="223" t="s">
        <v>348</v>
      </c>
      <c r="B42" s="202" t="s">
        <v>159</v>
      </c>
      <c r="C42" s="202" t="s">
        <v>274</v>
      </c>
      <c r="D42" s="202" t="s">
        <v>42</v>
      </c>
      <c r="E42" s="202" t="s">
        <v>175</v>
      </c>
      <c r="F42" s="202" t="s">
        <v>10</v>
      </c>
      <c r="G42" s="212">
        <v>2.2000000000000002</v>
      </c>
      <c r="H42" s="202" t="s">
        <v>250</v>
      </c>
      <c r="I42" s="202">
        <v>2016</v>
      </c>
      <c r="J42" s="229" t="s">
        <v>1571</v>
      </c>
      <c r="K42" s="72"/>
      <c r="L42" s="72" t="s">
        <v>895</v>
      </c>
      <c r="M42" s="72" t="s">
        <v>895</v>
      </c>
      <c r="N42" s="72" t="s">
        <v>895</v>
      </c>
      <c r="O42" s="217"/>
      <c r="P42" s="268"/>
      <c r="Q42" s="268"/>
      <c r="R42" s="268"/>
      <c r="S42" s="268"/>
      <c r="T42" s="268"/>
      <c r="U42" s="268"/>
      <c r="V42" s="268"/>
      <c r="W42" s="268"/>
      <c r="X42" s="268"/>
      <c r="Y42" s="268"/>
      <c r="Z42" s="268"/>
      <c r="AA42" s="268"/>
      <c r="AB42" s="268"/>
      <c r="AC42" s="268"/>
      <c r="AD42" s="268"/>
      <c r="AE42" s="268"/>
      <c r="AF42" s="268"/>
    </row>
    <row r="43" spans="1:32" s="73" customFormat="1" ht="36" x14ac:dyDescent="0.25">
      <c r="A43" s="222" t="s">
        <v>476</v>
      </c>
      <c r="B43" s="74" t="s">
        <v>159</v>
      </c>
      <c r="C43" s="74" t="s">
        <v>448</v>
      </c>
      <c r="D43" s="74" t="s">
        <v>42</v>
      </c>
      <c r="E43" s="74" t="s">
        <v>175</v>
      </c>
      <c r="F43" s="74" t="s">
        <v>10</v>
      </c>
      <c r="G43" s="209">
        <v>0.98</v>
      </c>
      <c r="H43" s="74" t="s">
        <v>250</v>
      </c>
      <c r="I43" s="74">
        <v>2018</v>
      </c>
      <c r="J43" s="226" t="s">
        <v>1623</v>
      </c>
      <c r="K43" s="72"/>
      <c r="L43" s="72"/>
      <c r="M43" s="72" t="s">
        <v>895</v>
      </c>
      <c r="N43" s="218"/>
      <c r="O43" s="72"/>
      <c r="P43" s="268"/>
      <c r="Q43" s="268"/>
      <c r="R43" s="268"/>
      <c r="S43" s="268"/>
      <c r="T43" s="268"/>
      <c r="U43" s="268"/>
      <c r="V43" s="268"/>
      <c r="W43" s="268"/>
      <c r="X43" s="268"/>
      <c r="Y43" s="268"/>
      <c r="Z43" s="268"/>
      <c r="AA43" s="268"/>
      <c r="AB43" s="268"/>
      <c r="AC43" s="268"/>
      <c r="AD43" s="268"/>
      <c r="AE43" s="268"/>
      <c r="AF43" s="268"/>
    </row>
    <row r="44" spans="1:32" s="73" customFormat="1" ht="24" x14ac:dyDescent="0.25">
      <c r="A44" s="71" t="s">
        <v>670</v>
      </c>
      <c r="B44" s="67" t="s">
        <v>159</v>
      </c>
      <c r="C44" s="68" t="s">
        <v>443</v>
      </c>
      <c r="D44" s="68" t="s">
        <v>42</v>
      </c>
      <c r="E44" s="68" t="s">
        <v>175</v>
      </c>
      <c r="F44" s="68" t="s">
        <v>10</v>
      </c>
      <c r="G44" s="69">
        <v>0.74</v>
      </c>
      <c r="H44" s="68" t="s">
        <v>250</v>
      </c>
      <c r="I44" s="70">
        <v>2015</v>
      </c>
      <c r="J44" s="225" t="s">
        <v>844</v>
      </c>
      <c r="K44" s="72" t="s">
        <v>895</v>
      </c>
      <c r="L44" s="207"/>
      <c r="M44" s="72"/>
      <c r="N44" s="205"/>
      <c r="O44" s="72"/>
      <c r="P44" s="268"/>
      <c r="Q44" s="268"/>
      <c r="R44" s="268"/>
      <c r="S44" s="268"/>
      <c r="T44" s="268"/>
      <c r="U44" s="268"/>
      <c r="V44" s="268"/>
      <c r="W44" s="268"/>
      <c r="X44" s="268"/>
      <c r="Y44" s="268"/>
      <c r="Z44" s="268"/>
      <c r="AA44" s="268"/>
      <c r="AB44" s="268"/>
      <c r="AC44" s="268"/>
      <c r="AD44" s="268"/>
      <c r="AE44" s="268"/>
      <c r="AF44" s="268"/>
    </row>
    <row r="45" spans="1:32" s="73" customFormat="1" ht="24" x14ac:dyDescent="0.25">
      <c r="A45" s="215" t="s">
        <v>1241</v>
      </c>
      <c r="B45" s="201" t="s">
        <v>159</v>
      </c>
      <c r="C45" s="206" t="s">
        <v>477</v>
      </c>
      <c r="D45" s="201" t="s">
        <v>42</v>
      </c>
      <c r="E45" s="201" t="s">
        <v>175</v>
      </c>
      <c r="F45" s="201" t="s">
        <v>10</v>
      </c>
      <c r="G45" s="211" t="s">
        <v>276</v>
      </c>
      <c r="H45" s="201" t="s">
        <v>88</v>
      </c>
      <c r="I45" s="206">
        <v>2018</v>
      </c>
      <c r="J45" s="226" t="s">
        <v>1341</v>
      </c>
      <c r="K45" s="72" t="s">
        <v>895</v>
      </c>
      <c r="L45" s="217"/>
      <c r="M45" s="72"/>
      <c r="N45" s="217"/>
      <c r="O45" s="72"/>
      <c r="P45" s="268"/>
      <c r="Q45" s="268"/>
      <c r="R45" s="268"/>
      <c r="S45" s="268"/>
      <c r="T45" s="268"/>
      <c r="U45" s="268"/>
      <c r="V45" s="268"/>
      <c r="W45" s="268"/>
      <c r="X45" s="268"/>
      <c r="Y45" s="268"/>
      <c r="Z45" s="268"/>
      <c r="AA45" s="268"/>
      <c r="AB45" s="268"/>
      <c r="AC45" s="268"/>
      <c r="AD45" s="268"/>
      <c r="AE45" s="268"/>
      <c r="AF45" s="268"/>
    </row>
    <row r="46" spans="1:32" s="73" customFormat="1" ht="60" x14ac:dyDescent="0.25">
      <c r="A46" s="215" t="s">
        <v>266</v>
      </c>
      <c r="B46" s="201" t="s">
        <v>159</v>
      </c>
      <c r="C46" s="206" t="s">
        <v>267</v>
      </c>
      <c r="D46" s="201" t="s">
        <v>42</v>
      </c>
      <c r="E46" s="201" t="s">
        <v>175</v>
      </c>
      <c r="F46" s="201" t="s">
        <v>10</v>
      </c>
      <c r="G46" s="211">
        <v>1.1000000000000001</v>
      </c>
      <c r="H46" s="201" t="s">
        <v>250</v>
      </c>
      <c r="I46" s="206">
        <v>2017</v>
      </c>
      <c r="J46" s="227" t="s">
        <v>1651</v>
      </c>
      <c r="K46" s="72" t="s">
        <v>895</v>
      </c>
      <c r="L46" s="72" t="s">
        <v>895</v>
      </c>
      <c r="M46" s="217"/>
      <c r="N46" s="217"/>
      <c r="O46" s="217"/>
      <c r="P46" s="268"/>
      <c r="Q46" s="268"/>
      <c r="R46" s="268"/>
      <c r="S46" s="268"/>
      <c r="T46" s="268"/>
      <c r="U46" s="268"/>
      <c r="V46" s="268"/>
      <c r="W46" s="268"/>
      <c r="X46" s="268"/>
      <c r="Y46" s="268"/>
      <c r="Z46" s="268"/>
      <c r="AA46" s="268"/>
      <c r="AB46" s="268"/>
      <c r="AC46" s="268"/>
      <c r="AD46" s="268"/>
      <c r="AE46" s="268"/>
      <c r="AF46" s="268"/>
    </row>
    <row r="47" spans="1:32" s="240" customFormat="1" ht="12" x14ac:dyDescent="0.25">
      <c r="A47" s="244" t="s">
        <v>1695</v>
      </c>
      <c r="B47" s="242" t="s">
        <v>159</v>
      </c>
      <c r="C47" s="242" t="s">
        <v>181</v>
      </c>
      <c r="D47" s="242" t="s">
        <v>42</v>
      </c>
      <c r="E47" s="242" t="s">
        <v>175</v>
      </c>
      <c r="F47" s="242" t="s">
        <v>10</v>
      </c>
      <c r="G47" s="241">
        <v>1.3</v>
      </c>
      <c r="H47" s="242" t="s">
        <v>250</v>
      </c>
      <c r="I47" s="242">
        <v>2017</v>
      </c>
      <c r="J47" s="243" t="s">
        <v>1572</v>
      </c>
      <c r="K47" s="231" t="s">
        <v>895</v>
      </c>
      <c r="L47" s="239"/>
      <c r="M47" s="239"/>
      <c r="N47" s="239"/>
      <c r="O47" s="239"/>
      <c r="P47" s="268"/>
      <c r="Q47" s="268"/>
      <c r="R47" s="268"/>
      <c r="S47" s="268"/>
      <c r="T47" s="268"/>
      <c r="U47" s="268"/>
      <c r="V47" s="268"/>
      <c r="W47" s="268"/>
      <c r="X47" s="268"/>
      <c r="Y47" s="268"/>
      <c r="Z47" s="268"/>
      <c r="AA47" s="268"/>
      <c r="AB47" s="268"/>
      <c r="AC47" s="268"/>
      <c r="AD47" s="268"/>
      <c r="AE47" s="268"/>
      <c r="AF47" s="268"/>
    </row>
    <row r="48" spans="1:32" s="73" customFormat="1" ht="48" x14ac:dyDescent="0.25">
      <c r="A48" s="215" t="s">
        <v>1252</v>
      </c>
      <c r="B48" s="201" t="s">
        <v>159</v>
      </c>
      <c r="C48" s="206" t="s">
        <v>1154</v>
      </c>
      <c r="D48" s="201" t="s">
        <v>4</v>
      </c>
      <c r="E48" s="201" t="s">
        <v>7</v>
      </c>
      <c r="F48" s="201" t="s">
        <v>16</v>
      </c>
      <c r="G48" s="211">
        <v>37.5</v>
      </c>
      <c r="H48" s="201" t="s">
        <v>250</v>
      </c>
      <c r="I48" s="206">
        <v>2013</v>
      </c>
      <c r="J48" s="227" t="s">
        <v>1667</v>
      </c>
      <c r="K48" s="72" t="s">
        <v>895</v>
      </c>
      <c r="L48" s="72" t="s">
        <v>895</v>
      </c>
      <c r="M48" s="72" t="s">
        <v>895</v>
      </c>
      <c r="N48" s="72"/>
      <c r="O48" s="217"/>
      <c r="P48" s="268"/>
      <c r="Q48" s="268"/>
      <c r="R48" s="268"/>
      <c r="S48" s="268"/>
      <c r="T48" s="268"/>
      <c r="U48" s="268"/>
      <c r="V48" s="268"/>
      <c r="W48" s="268"/>
      <c r="X48" s="268"/>
      <c r="Y48" s="268"/>
      <c r="Z48" s="268"/>
      <c r="AA48" s="268"/>
      <c r="AB48" s="268"/>
      <c r="AC48" s="268"/>
      <c r="AD48" s="268"/>
      <c r="AE48" s="268"/>
      <c r="AF48" s="268"/>
    </row>
    <row r="49" spans="1:32" s="73" customFormat="1" ht="84" x14ac:dyDescent="0.25">
      <c r="A49" s="215" t="s">
        <v>462</v>
      </c>
      <c r="B49" s="201" t="s">
        <v>159</v>
      </c>
      <c r="C49" s="206" t="s">
        <v>297</v>
      </c>
      <c r="D49" s="201" t="s">
        <v>42</v>
      </c>
      <c r="E49" s="201" t="s">
        <v>175</v>
      </c>
      <c r="F49" s="201" t="s">
        <v>10</v>
      </c>
      <c r="G49" s="211">
        <v>1</v>
      </c>
      <c r="H49" s="201" t="s">
        <v>250</v>
      </c>
      <c r="I49" s="206">
        <v>2014</v>
      </c>
      <c r="J49" s="227" t="s">
        <v>1650</v>
      </c>
      <c r="K49" s="72" t="s">
        <v>895</v>
      </c>
      <c r="L49" s="72" t="s">
        <v>895</v>
      </c>
      <c r="M49" s="72" t="s">
        <v>895</v>
      </c>
      <c r="N49" s="217"/>
      <c r="O49" s="217"/>
      <c r="P49" s="268"/>
      <c r="Q49" s="268"/>
      <c r="R49" s="268"/>
      <c r="S49" s="268"/>
      <c r="T49" s="268"/>
      <c r="U49" s="268"/>
      <c r="V49" s="268"/>
      <c r="W49" s="268"/>
      <c r="X49" s="268"/>
      <c r="Y49" s="268"/>
      <c r="Z49" s="268"/>
      <c r="AA49" s="268"/>
      <c r="AB49" s="268"/>
      <c r="AC49" s="268"/>
      <c r="AD49" s="268"/>
      <c r="AE49" s="268"/>
      <c r="AF49" s="268"/>
    </row>
    <row r="50" spans="1:32" s="73" customFormat="1" ht="24" x14ac:dyDescent="0.25">
      <c r="A50" s="223" t="s">
        <v>931</v>
      </c>
      <c r="B50" s="202" t="s">
        <v>159</v>
      </c>
      <c r="C50" s="202" t="s">
        <v>918</v>
      </c>
      <c r="D50" s="202" t="s">
        <v>42</v>
      </c>
      <c r="E50" s="202" t="s">
        <v>175</v>
      </c>
      <c r="F50" s="202" t="s">
        <v>10</v>
      </c>
      <c r="G50" s="212">
        <v>1</v>
      </c>
      <c r="H50" s="202" t="s">
        <v>250</v>
      </c>
      <c r="I50" s="202">
        <v>2018</v>
      </c>
      <c r="J50" s="229" t="s">
        <v>1096</v>
      </c>
      <c r="K50" s="72" t="s">
        <v>895</v>
      </c>
      <c r="L50" s="217"/>
      <c r="M50" s="72"/>
      <c r="N50" s="217"/>
      <c r="O50" s="217"/>
      <c r="P50" s="268"/>
      <c r="Q50" s="268"/>
      <c r="R50" s="268"/>
      <c r="S50" s="268"/>
      <c r="T50" s="268"/>
      <c r="U50" s="268"/>
      <c r="V50" s="268"/>
      <c r="W50" s="268"/>
      <c r="X50" s="268"/>
      <c r="Y50" s="268"/>
      <c r="Z50" s="268"/>
      <c r="AA50" s="268"/>
      <c r="AB50" s="268"/>
      <c r="AC50" s="268"/>
      <c r="AD50" s="268"/>
      <c r="AE50" s="268"/>
      <c r="AF50" s="268"/>
    </row>
    <row r="51" spans="1:32" s="73" customFormat="1" ht="12" x14ac:dyDescent="0.25">
      <c r="A51" s="215" t="s">
        <v>172</v>
      </c>
      <c r="B51" s="201" t="s">
        <v>159</v>
      </c>
      <c r="C51" s="206" t="s">
        <v>173</v>
      </c>
      <c r="D51" s="201" t="s">
        <v>42</v>
      </c>
      <c r="E51" s="201" t="s">
        <v>175</v>
      </c>
      <c r="F51" s="201" t="s">
        <v>10</v>
      </c>
      <c r="G51" s="211">
        <v>0.38400000000000001</v>
      </c>
      <c r="H51" s="201" t="s">
        <v>249</v>
      </c>
      <c r="I51" s="206">
        <v>2017</v>
      </c>
      <c r="J51" s="227" t="s">
        <v>1029</v>
      </c>
      <c r="K51" s="72"/>
      <c r="L51" s="217"/>
      <c r="M51" s="72"/>
      <c r="N51" s="217"/>
      <c r="O51" s="72" t="s">
        <v>895</v>
      </c>
      <c r="P51" s="268"/>
      <c r="Q51" s="268"/>
      <c r="R51" s="268"/>
      <c r="S51" s="268"/>
      <c r="T51" s="268"/>
      <c r="U51" s="268"/>
      <c r="V51" s="268"/>
      <c r="W51" s="268"/>
      <c r="X51" s="268"/>
      <c r="Y51" s="268"/>
      <c r="Z51" s="268"/>
      <c r="AA51" s="268"/>
      <c r="AB51" s="268"/>
      <c r="AC51" s="268"/>
      <c r="AD51" s="268"/>
      <c r="AE51" s="268"/>
      <c r="AF51" s="268"/>
    </row>
    <row r="52" spans="1:32" s="73" customFormat="1" ht="26.25" customHeight="1" x14ac:dyDescent="0.25">
      <c r="A52" s="215" t="s">
        <v>430</v>
      </c>
      <c r="B52" s="201" t="s">
        <v>159</v>
      </c>
      <c r="C52" s="206" t="s">
        <v>431</v>
      </c>
      <c r="D52" s="201" t="s">
        <v>42</v>
      </c>
      <c r="E52" s="201" t="s">
        <v>175</v>
      </c>
      <c r="F52" s="201" t="s">
        <v>10</v>
      </c>
      <c r="G52" s="211">
        <v>3</v>
      </c>
      <c r="H52" s="201" t="s">
        <v>250</v>
      </c>
      <c r="I52" s="206">
        <v>2017</v>
      </c>
      <c r="J52" s="227" t="s">
        <v>1336</v>
      </c>
      <c r="K52" s="72"/>
      <c r="L52" s="217"/>
      <c r="M52" s="217"/>
      <c r="N52" s="217"/>
      <c r="O52" s="72" t="s">
        <v>895</v>
      </c>
      <c r="P52" s="268"/>
      <c r="Q52" s="268"/>
      <c r="R52" s="268"/>
      <c r="S52" s="268"/>
      <c r="T52" s="268"/>
      <c r="U52" s="268"/>
      <c r="V52" s="268"/>
      <c r="W52" s="268"/>
      <c r="X52" s="268"/>
      <c r="Y52" s="268"/>
      <c r="Z52" s="268"/>
      <c r="AA52" s="268"/>
      <c r="AB52" s="268"/>
      <c r="AC52" s="268"/>
      <c r="AD52" s="268"/>
      <c r="AE52" s="268"/>
      <c r="AF52" s="268"/>
    </row>
    <row r="53" spans="1:32" s="73" customFormat="1" ht="24" x14ac:dyDescent="0.25">
      <c r="A53" s="215" t="s">
        <v>1351</v>
      </c>
      <c r="B53" s="201" t="s">
        <v>159</v>
      </c>
      <c r="C53" s="206" t="s">
        <v>1365</v>
      </c>
      <c r="D53" s="201" t="s">
        <v>4</v>
      </c>
      <c r="E53" s="201" t="s">
        <v>88</v>
      </c>
      <c r="F53" s="201" t="s">
        <v>10</v>
      </c>
      <c r="G53" s="211">
        <v>0.05</v>
      </c>
      <c r="H53" s="201" t="s">
        <v>248</v>
      </c>
      <c r="I53" s="206">
        <v>2018</v>
      </c>
      <c r="J53" s="227" t="s">
        <v>1445</v>
      </c>
      <c r="K53" s="217"/>
      <c r="L53" s="217"/>
      <c r="M53" s="217"/>
      <c r="N53" s="72"/>
      <c r="O53" s="72" t="s">
        <v>895</v>
      </c>
      <c r="P53" s="268"/>
      <c r="Q53" s="268"/>
      <c r="R53" s="268"/>
      <c r="S53" s="268"/>
      <c r="T53" s="268"/>
      <c r="U53" s="268"/>
      <c r="V53" s="268"/>
      <c r="W53" s="268"/>
      <c r="X53" s="268"/>
      <c r="Y53" s="268"/>
      <c r="Z53" s="268"/>
      <c r="AA53" s="268"/>
      <c r="AB53" s="268"/>
      <c r="AC53" s="268"/>
      <c r="AD53" s="268"/>
      <c r="AE53" s="268"/>
      <c r="AF53" s="268"/>
    </row>
    <row r="54" spans="1:32" s="73" customFormat="1" ht="120" x14ac:dyDescent="0.25">
      <c r="A54" s="215" t="s">
        <v>676</v>
      </c>
      <c r="B54" s="201" t="s">
        <v>159</v>
      </c>
      <c r="C54" s="206" t="s">
        <v>465</v>
      </c>
      <c r="D54" s="201" t="s">
        <v>42</v>
      </c>
      <c r="E54" s="201" t="s">
        <v>175</v>
      </c>
      <c r="F54" s="201" t="s">
        <v>10</v>
      </c>
      <c r="G54" s="211">
        <v>0.94499999999999995</v>
      </c>
      <c r="H54" s="201" t="s">
        <v>250</v>
      </c>
      <c r="I54" s="206">
        <v>2016</v>
      </c>
      <c r="J54" s="227" t="s">
        <v>1269</v>
      </c>
      <c r="K54" s="72" t="s">
        <v>895</v>
      </c>
      <c r="L54" s="72" t="s">
        <v>895</v>
      </c>
      <c r="M54" s="72" t="s">
        <v>895</v>
      </c>
      <c r="N54" s="72"/>
      <c r="O54" s="72" t="s">
        <v>895</v>
      </c>
      <c r="P54" s="268"/>
      <c r="Q54" s="268"/>
      <c r="R54" s="268"/>
      <c r="S54" s="268"/>
      <c r="T54" s="268"/>
      <c r="U54" s="268"/>
      <c r="V54" s="268"/>
      <c r="W54" s="268"/>
      <c r="X54" s="268"/>
      <c r="Y54" s="268"/>
      <c r="Z54" s="268"/>
      <c r="AA54" s="268"/>
      <c r="AB54" s="268"/>
      <c r="AC54" s="268"/>
      <c r="AD54" s="268"/>
      <c r="AE54" s="268"/>
      <c r="AF54" s="268"/>
    </row>
    <row r="55" spans="1:32" s="73" customFormat="1" ht="12" x14ac:dyDescent="0.25">
      <c r="A55" s="215" t="s">
        <v>544</v>
      </c>
      <c r="B55" s="201" t="s">
        <v>159</v>
      </c>
      <c r="C55" s="206" t="s">
        <v>545</v>
      </c>
      <c r="D55" s="201" t="s">
        <v>42</v>
      </c>
      <c r="E55" s="201" t="s">
        <v>175</v>
      </c>
      <c r="F55" s="201" t="s">
        <v>10</v>
      </c>
      <c r="G55" s="211">
        <v>1</v>
      </c>
      <c r="H55" s="201" t="s">
        <v>250</v>
      </c>
      <c r="I55" s="201">
        <v>2016</v>
      </c>
      <c r="J55" s="226" t="s">
        <v>1573</v>
      </c>
      <c r="K55" s="72" t="s">
        <v>895</v>
      </c>
      <c r="L55" s="217"/>
      <c r="M55" s="217"/>
      <c r="N55" s="72"/>
      <c r="O55" s="217"/>
      <c r="P55" s="268"/>
      <c r="Q55" s="268"/>
      <c r="R55" s="268"/>
      <c r="S55" s="268"/>
      <c r="T55" s="268"/>
      <c r="U55" s="268"/>
      <c r="V55" s="268"/>
      <c r="W55" s="268"/>
      <c r="X55" s="268"/>
      <c r="Y55" s="268"/>
      <c r="Z55" s="268"/>
      <c r="AA55" s="268"/>
      <c r="AB55" s="268"/>
      <c r="AC55" s="268"/>
      <c r="AD55" s="268"/>
      <c r="AE55" s="268"/>
      <c r="AF55" s="268"/>
    </row>
    <row r="56" spans="1:32" s="73" customFormat="1" ht="24" x14ac:dyDescent="0.25">
      <c r="A56" s="215" t="s">
        <v>1087</v>
      </c>
      <c r="B56" s="201" t="s">
        <v>159</v>
      </c>
      <c r="C56" s="206" t="s">
        <v>417</v>
      </c>
      <c r="D56" s="201" t="s">
        <v>42</v>
      </c>
      <c r="E56" s="201" t="s">
        <v>175</v>
      </c>
      <c r="F56" s="201" t="s">
        <v>10</v>
      </c>
      <c r="G56" s="211">
        <v>1</v>
      </c>
      <c r="H56" s="201" t="s">
        <v>250</v>
      </c>
      <c r="I56" s="201">
        <v>2016</v>
      </c>
      <c r="J56" s="226" t="s">
        <v>1574</v>
      </c>
      <c r="K56" s="72" t="s">
        <v>895</v>
      </c>
      <c r="L56" s="217"/>
      <c r="M56" s="217"/>
      <c r="N56" s="217"/>
      <c r="O56" s="217"/>
      <c r="P56" s="268"/>
      <c r="Q56" s="268"/>
      <c r="R56" s="268"/>
      <c r="S56" s="268"/>
      <c r="T56" s="268"/>
      <c r="U56" s="268"/>
      <c r="V56" s="268"/>
      <c r="W56" s="268"/>
      <c r="X56" s="268"/>
      <c r="Y56" s="268"/>
      <c r="Z56" s="268"/>
      <c r="AA56" s="268"/>
      <c r="AB56" s="268"/>
      <c r="AC56" s="268"/>
      <c r="AD56" s="268"/>
      <c r="AE56" s="268"/>
      <c r="AF56" s="268"/>
    </row>
    <row r="57" spans="1:32" s="73" customFormat="1" ht="12" x14ac:dyDescent="0.25">
      <c r="A57" s="215" t="s">
        <v>554</v>
      </c>
      <c r="B57" s="201" t="s">
        <v>160</v>
      </c>
      <c r="C57" s="206" t="s">
        <v>352</v>
      </c>
      <c r="D57" s="201" t="s">
        <v>4</v>
      </c>
      <c r="E57" s="201" t="s">
        <v>7</v>
      </c>
      <c r="F57" s="201" t="s">
        <v>10</v>
      </c>
      <c r="G57" s="211">
        <v>0.5</v>
      </c>
      <c r="H57" s="201" t="s">
        <v>250</v>
      </c>
      <c r="I57" s="206">
        <v>2013</v>
      </c>
      <c r="J57" s="227" t="s">
        <v>803</v>
      </c>
      <c r="K57" s="72"/>
      <c r="L57" s="217"/>
      <c r="M57" s="217"/>
      <c r="N57" s="72" t="s">
        <v>895</v>
      </c>
      <c r="O57" s="72"/>
      <c r="P57" s="268"/>
      <c r="Q57" s="268"/>
      <c r="R57" s="268"/>
      <c r="S57" s="268"/>
      <c r="T57" s="268"/>
      <c r="U57" s="268"/>
      <c r="V57" s="268"/>
      <c r="W57" s="268"/>
      <c r="X57" s="268"/>
      <c r="Y57" s="268"/>
      <c r="Z57" s="268"/>
      <c r="AA57" s="268"/>
      <c r="AB57" s="268"/>
      <c r="AC57" s="268"/>
      <c r="AD57" s="268"/>
      <c r="AE57" s="268"/>
      <c r="AF57" s="268"/>
    </row>
    <row r="58" spans="1:32" s="73" customFormat="1" ht="48" x14ac:dyDescent="0.25">
      <c r="A58" s="215" t="s">
        <v>463</v>
      </c>
      <c r="B58" s="201" t="s">
        <v>160</v>
      </c>
      <c r="C58" s="206" t="s">
        <v>56</v>
      </c>
      <c r="D58" s="201" t="s">
        <v>42</v>
      </c>
      <c r="E58" s="201" t="s">
        <v>175</v>
      </c>
      <c r="F58" s="201" t="s">
        <v>10</v>
      </c>
      <c r="G58" s="211">
        <v>0.23</v>
      </c>
      <c r="H58" s="201" t="s">
        <v>277</v>
      </c>
      <c r="I58" s="206">
        <v>2014</v>
      </c>
      <c r="J58" s="227" t="s">
        <v>828</v>
      </c>
      <c r="K58" s="72"/>
      <c r="L58" s="72"/>
      <c r="M58" s="72" t="s">
        <v>895</v>
      </c>
      <c r="N58" s="217"/>
      <c r="O58" s="72" t="s">
        <v>895</v>
      </c>
      <c r="P58" s="268"/>
      <c r="Q58" s="268"/>
      <c r="R58" s="268"/>
      <c r="S58" s="268"/>
      <c r="T58" s="268"/>
      <c r="U58" s="268"/>
      <c r="V58" s="268"/>
      <c r="W58" s="268"/>
      <c r="X58" s="268"/>
      <c r="Y58" s="268"/>
      <c r="Z58" s="268"/>
      <c r="AA58" s="268"/>
      <c r="AB58" s="268"/>
      <c r="AC58" s="268"/>
      <c r="AD58" s="268"/>
      <c r="AE58" s="268"/>
      <c r="AF58" s="268"/>
    </row>
    <row r="59" spans="1:32" s="73" customFormat="1" ht="24" x14ac:dyDescent="0.25">
      <c r="A59" s="215" t="s">
        <v>1234</v>
      </c>
      <c r="B59" s="201" t="s">
        <v>160</v>
      </c>
      <c r="C59" s="206" t="s">
        <v>349</v>
      </c>
      <c r="D59" s="201" t="s">
        <v>1392</v>
      </c>
      <c r="E59" s="201" t="s">
        <v>7</v>
      </c>
      <c r="F59" s="201" t="s">
        <v>10</v>
      </c>
      <c r="G59" s="211">
        <v>1.95</v>
      </c>
      <c r="H59" s="201" t="s">
        <v>250</v>
      </c>
      <c r="I59" s="206">
        <v>2013</v>
      </c>
      <c r="J59" s="227" t="s">
        <v>1271</v>
      </c>
      <c r="K59" s="217"/>
      <c r="L59" s="72" t="s">
        <v>895</v>
      </c>
      <c r="M59" s="72"/>
      <c r="N59" s="217"/>
      <c r="O59" s="72" t="s">
        <v>895</v>
      </c>
      <c r="P59" s="268"/>
      <c r="Q59" s="268"/>
      <c r="R59" s="268"/>
      <c r="S59" s="268"/>
      <c r="T59" s="268"/>
      <c r="U59" s="268"/>
      <c r="V59" s="268"/>
      <c r="W59" s="268"/>
      <c r="X59" s="268"/>
      <c r="Y59" s="268"/>
      <c r="Z59" s="268"/>
      <c r="AA59" s="268"/>
      <c r="AB59" s="268"/>
      <c r="AC59" s="268"/>
      <c r="AD59" s="268"/>
      <c r="AE59" s="268"/>
      <c r="AF59" s="268"/>
    </row>
    <row r="60" spans="1:32" s="240" customFormat="1" ht="36" x14ac:dyDescent="0.25">
      <c r="A60" s="244" t="s">
        <v>1696</v>
      </c>
      <c r="B60" s="242" t="s">
        <v>74</v>
      </c>
      <c r="C60" s="242" t="s">
        <v>76</v>
      </c>
      <c r="D60" s="242" t="s">
        <v>42</v>
      </c>
      <c r="E60" s="242" t="s">
        <v>175</v>
      </c>
      <c r="F60" s="242" t="s">
        <v>10</v>
      </c>
      <c r="G60" s="241">
        <v>0.25</v>
      </c>
      <c r="H60" s="242" t="s">
        <v>250</v>
      </c>
      <c r="I60" s="242">
        <v>2008</v>
      </c>
      <c r="J60" s="243" t="s">
        <v>1505</v>
      </c>
      <c r="K60" s="245"/>
      <c r="L60" s="245"/>
      <c r="M60" s="231" t="s">
        <v>895</v>
      </c>
      <c r="N60" s="245"/>
      <c r="O60" s="231"/>
      <c r="P60" s="268"/>
      <c r="Q60" s="268"/>
      <c r="R60" s="268"/>
      <c r="S60" s="268"/>
      <c r="T60" s="268"/>
      <c r="U60" s="268"/>
      <c r="V60" s="268"/>
      <c r="W60" s="268"/>
      <c r="X60" s="268"/>
      <c r="Y60" s="268"/>
      <c r="Z60" s="268"/>
      <c r="AA60" s="268"/>
      <c r="AB60" s="268"/>
      <c r="AC60" s="268"/>
      <c r="AD60" s="268"/>
      <c r="AE60" s="268"/>
      <c r="AF60" s="268"/>
    </row>
    <row r="61" spans="1:32" s="73" customFormat="1" ht="24" x14ac:dyDescent="0.25">
      <c r="A61" s="215" t="s">
        <v>1243</v>
      </c>
      <c r="B61" s="201" t="s">
        <v>74</v>
      </c>
      <c r="C61" s="206" t="s">
        <v>516</v>
      </c>
      <c r="D61" s="201" t="s">
        <v>42</v>
      </c>
      <c r="E61" s="201" t="s">
        <v>175</v>
      </c>
      <c r="F61" s="201" t="s">
        <v>10</v>
      </c>
      <c r="G61" s="211">
        <v>13</v>
      </c>
      <c r="H61" s="201" t="s">
        <v>277</v>
      </c>
      <c r="I61" s="206">
        <v>2017</v>
      </c>
      <c r="J61" s="227" t="s">
        <v>1447</v>
      </c>
      <c r="K61" s="72"/>
      <c r="L61" s="217"/>
      <c r="M61" s="72" t="s">
        <v>895</v>
      </c>
      <c r="N61" s="217"/>
      <c r="O61" s="72"/>
      <c r="P61" s="268"/>
      <c r="Q61" s="268"/>
      <c r="R61" s="268"/>
      <c r="S61" s="268"/>
      <c r="T61" s="268"/>
      <c r="U61" s="268"/>
      <c r="V61" s="268"/>
      <c r="W61" s="268"/>
      <c r="X61" s="268"/>
      <c r="Y61" s="268"/>
      <c r="Z61" s="268"/>
      <c r="AA61" s="268"/>
      <c r="AB61" s="268"/>
      <c r="AC61" s="268"/>
      <c r="AD61" s="268"/>
      <c r="AE61" s="268"/>
      <c r="AF61" s="268"/>
    </row>
    <row r="62" spans="1:32" s="73" customFormat="1" ht="24" x14ac:dyDescent="0.25">
      <c r="A62" s="222" t="s">
        <v>871</v>
      </c>
      <c r="B62" s="74" t="s">
        <v>74</v>
      </c>
      <c r="C62" s="74" t="s">
        <v>872</v>
      </c>
      <c r="D62" s="74" t="s">
        <v>42</v>
      </c>
      <c r="E62" s="74" t="s">
        <v>175</v>
      </c>
      <c r="F62" s="74" t="s">
        <v>10</v>
      </c>
      <c r="G62" s="209">
        <v>2</v>
      </c>
      <c r="H62" s="74" t="s">
        <v>250</v>
      </c>
      <c r="I62" s="74">
        <v>2017</v>
      </c>
      <c r="J62" s="226" t="s">
        <v>1575</v>
      </c>
      <c r="K62" s="219"/>
      <c r="L62" s="219"/>
      <c r="M62" s="72" t="s">
        <v>895</v>
      </c>
      <c r="N62" s="219"/>
      <c r="O62" s="72"/>
      <c r="P62" s="268"/>
      <c r="Q62" s="268"/>
      <c r="R62" s="268"/>
      <c r="S62" s="268"/>
      <c r="T62" s="268"/>
      <c r="U62" s="268"/>
      <c r="V62" s="268"/>
      <c r="W62" s="268"/>
      <c r="X62" s="268"/>
      <c r="Y62" s="268"/>
      <c r="Z62" s="268"/>
      <c r="AA62" s="268"/>
      <c r="AB62" s="268"/>
      <c r="AC62" s="268"/>
      <c r="AD62" s="268"/>
      <c r="AE62" s="268"/>
      <c r="AF62" s="268"/>
    </row>
    <row r="63" spans="1:32" s="73" customFormat="1" ht="24" x14ac:dyDescent="0.25">
      <c r="A63" s="215" t="s">
        <v>996</v>
      </c>
      <c r="B63" s="201" t="s">
        <v>29</v>
      </c>
      <c r="C63" s="206" t="s">
        <v>997</v>
      </c>
      <c r="D63" s="201" t="s">
        <v>42</v>
      </c>
      <c r="E63" s="201" t="s">
        <v>7</v>
      </c>
      <c r="F63" s="201" t="s">
        <v>10</v>
      </c>
      <c r="G63" s="211">
        <v>1.2</v>
      </c>
      <c r="H63" s="201" t="s">
        <v>250</v>
      </c>
      <c r="I63" s="206">
        <v>2019</v>
      </c>
      <c r="J63" s="227" t="s">
        <v>1340</v>
      </c>
      <c r="K63" s="217"/>
      <c r="L63" s="217"/>
      <c r="M63" s="217"/>
      <c r="N63" s="72"/>
      <c r="O63" s="72" t="s">
        <v>895</v>
      </c>
      <c r="P63" s="268"/>
      <c r="Q63" s="268"/>
      <c r="R63" s="268"/>
      <c r="S63" s="268"/>
      <c r="T63" s="268"/>
      <c r="U63" s="268"/>
      <c r="V63" s="268"/>
      <c r="W63" s="268"/>
      <c r="X63" s="268"/>
      <c r="Y63" s="268"/>
      <c r="Z63" s="268"/>
      <c r="AA63" s="268"/>
      <c r="AB63" s="268"/>
      <c r="AC63" s="268"/>
      <c r="AD63" s="268"/>
      <c r="AE63" s="268"/>
      <c r="AF63" s="268"/>
    </row>
    <row r="64" spans="1:32" s="73" customFormat="1" ht="12" x14ac:dyDescent="0.25">
      <c r="A64" s="223" t="s">
        <v>30</v>
      </c>
      <c r="B64" s="202" t="s">
        <v>29</v>
      </c>
      <c r="C64" s="202" t="s">
        <v>31</v>
      </c>
      <c r="D64" s="202" t="s">
        <v>42</v>
      </c>
      <c r="E64" s="202" t="s">
        <v>7</v>
      </c>
      <c r="F64" s="202" t="s">
        <v>10</v>
      </c>
      <c r="G64" s="212">
        <v>1</v>
      </c>
      <c r="H64" s="202" t="s">
        <v>250</v>
      </c>
      <c r="I64" s="202">
        <v>2011</v>
      </c>
      <c r="J64" s="229" t="s">
        <v>1576</v>
      </c>
      <c r="K64" s="217"/>
      <c r="L64" s="72"/>
      <c r="M64" s="72" t="s">
        <v>895</v>
      </c>
      <c r="N64" s="72"/>
      <c r="O64" s="72"/>
      <c r="P64" s="268"/>
      <c r="Q64" s="268"/>
      <c r="R64" s="268"/>
      <c r="S64" s="268"/>
      <c r="T64" s="268"/>
      <c r="U64" s="268"/>
      <c r="V64" s="268"/>
      <c r="W64" s="268"/>
      <c r="X64" s="268"/>
      <c r="Y64" s="268"/>
      <c r="Z64" s="268"/>
      <c r="AA64" s="268"/>
      <c r="AB64" s="268"/>
      <c r="AC64" s="268"/>
      <c r="AD64" s="268"/>
      <c r="AE64" s="268"/>
      <c r="AF64" s="268"/>
    </row>
    <row r="65" spans="1:32" s="73" customFormat="1" ht="36" x14ac:dyDescent="0.25">
      <c r="A65" s="222" t="s">
        <v>1219</v>
      </c>
      <c r="B65" s="74" t="s">
        <v>29</v>
      </c>
      <c r="C65" s="74" t="s">
        <v>1218</v>
      </c>
      <c r="D65" s="74" t="s">
        <v>42</v>
      </c>
      <c r="E65" s="74" t="s">
        <v>175</v>
      </c>
      <c r="F65" s="74" t="s">
        <v>10</v>
      </c>
      <c r="G65" s="209">
        <v>1</v>
      </c>
      <c r="H65" s="74" t="s">
        <v>250</v>
      </c>
      <c r="I65" s="74">
        <v>2019</v>
      </c>
      <c r="J65" s="226" t="s">
        <v>1556</v>
      </c>
      <c r="K65" s="72"/>
      <c r="L65" s="72" t="s">
        <v>895</v>
      </c>
      <c r="M65" s="219"/>
      <c r="N65" s="72"/>
      <c r="O65" s="219"/>
      <c r="P65" s="268"/>
      <c r="Q65" s="268"/>
      <c r="R65" s="268"/>
      <c r="S65" s="268"/>
      <c r="T65" s="268"/>
      <c r="U65" s="268"/>
      <c r="V65" s="268"/>
      <c r="W65" s="268"/>
      <c r="X65" s="268"/>
      <c r="Y65" s="268"/>
      <c r="Z65" s="268"/>
      <c r="AA65" s="268"/>
      <c r="AB65" s="268"/>
      <c r="AC65" s="268"/>
      <c r="AD65" s="268"/>
      <c r="AE65" s="268"/>
      <c r="AF65" s="268"/>
    </row>
    <row r="66" spans="1:32" s="73" customFormat="1" ht="24" x14ac:dyDescent="0.25">
      <c r="A66" s="71" t="s">
        <v>66</v>
      </c>
      <c r="B66" s="67" t="s">
        <v>34</v>
      </c>
      <c r="C66" s="68" t="s">
        <v>35</v>
      </c>
      <c r="D66" s="68" t="s">
        <v>5</v>
      </c>
      <c r="E66" s="68" t="s">
        <v>7</v>
      </c>
      <c r="F66" s="68" t="s">
        <v>10</v>
      </c>
      <c r="G66" s="69">
        <v>1.2</v>
      </c>
      <c r="H66" s="68" t="s">
        <v>250</v>
      </c>
      <c r="I66" s="70">
        <v>2011</v>
      </c>
      <c r="J66" s="225" t="s">
        <v>775</v>
      </c>
      <c r="K66" s="207"/>
      <c r="L66" s="207"/>
      <c r="M66" s="72" t="s">
        <v>895</v>
      </c>
      <c r="N66" s="205"/>
      <c r="O66" s="72"/>
      <c r="P66" s="268"/>
      <c r="Q66" s="268"/>
      <c r="R66" s="268"/>
      <c r="S66" s="268"/>
      <c r="T66" s="268"/>
      <c r="U66" s="268"/>
      <c r="V66" s="268"/>
      <c r="W66" s="268"/>
      <c r="X66" s="268"/>
      <c r="Y66" s="268"/>
      <c r="Z66" s="268"/>
      <c r="AA66" s="268"/>
      <c r="AB66" s="268"/>
      <c r="AC66" s="268"/>
      <c r="AD66" s="268"/>
      <c r="AE66" s="268"/>
      <c r="AF66" s="268"/>
    </row>
    <row r="67" spans="1:32" s="73" customFormat="1" ht="48" x14ac:dyDescent="0.25">
      <c r="A67" s="215" t="s">
        <v>937</v>
      </c>
      <c r="B67" s="201" t="s">
        <v>936</v>
      </c>
      <c r="C67" s="206" t="s">
        <v>181</v>
      </c>
      <c r="D67" s="201" t="s">
        <v>1392</v>
      </c>
      <c r="E67" s="201" t="s">
        <v>7</v>
      </c>
      <c r="F67" s="201" t="s">
        <v>10</v>
      </c>
      <c r="G67" s="211">
        <v>0.5</v>
      </c>
      <c r="H67" s="201" t="s">
        <v>250</v>
      </c>
      <c r="I67" s="206">
        <v>2016</v>
      </c>
      <c r="J67" s="226" t="s">
        <v>938</v>
      </c>
      <c r="K67" s="72" t="s">
        <v>895</v>
      </c>
      <c r="L67" s="217"/>
      <c r="M67" s="72" t="s">
        <v>895</v>
      </c>
      <c r="N67" s="217"/>
      <c r="O67" s="72"/>
      <c r="P67" s="268"/>
      <c r="Q67" s="268"/>
      <c r="R67" s="268"/>
      <c r="S67" s="268"/>
      <c r="T67" s="268"/>
      <c r="U67" s="268"/>
      <c r="V67" s="268"/>
      <c r="W67" s="268"/>
      <c r="X67" s="268"/>
      <c r="Y67" s="268"/>
      <c r="Z67" s="268"/>
      <c r="AA67" s="268"/>
      <c r="AB67" s="268"/>
      <c r="AC67" s="268"/>
      <c r="AD67" s="268"/>
      <c r="AE67" s="268"/>
      <c r="AF67" s="268"/>
    </row>
    <row r="68" spans="1:32" s="76" customFormat="1" ht="36" x14ac:dyDescent="0.25">
      <c r="A68" s="215" t="s">
        <v>1251</v>
      </c>
      <c r="B68" s="201" t="s">
        <v>936</v>
      </c>
      <c r="C68" s="206" t="s">
        <v>943</v>
      </c>
      <c r="D68" s="201" t="s">
        <v>1392</v>
      </c>
      <c r="E68" s="201" t="s">
        <v>175</v>
      </c>
      <c r="F68" s="201" t="s">
        <v>10</v>
      </c>
      <c r="G68" s="211">
        <v>5</v>
      </c>
      <c r="H68" s="201" t="s">
        <v>250</v>
      </c>
      <c r="I68" s="206">
        <v>2017</v>
      </c>
      <c r="J68" s="227" t="s">
        <v>1284</v>
      </c>
      <c r="K68" s="72"/>
      <c r="L68" s="217"/>
      <c r="M68" s="72" t="s">
        <v>895</v>
      </c>
      <c r="N68" s="217"/>
      <c r="O68" s="72" t="s">
        <v>895</v>
      </c>
      <c r="P68" s="268"/>
      <c r="Q68" s="268"/>
      <c r="R68" s="268"/>
      <c r="S68" s="268"/>
      <c r="T68" s="268"/>
      <c r="U68" s="268"/>
      <c r="V68" s="268"/>
      <c r="W68" s="268"/>
      <c r="X68" s="268"/>
      <c r="Y68" s="268"/>
      <c r="Z68" s="268"/>
      <c r="AA68" s="268"/>
      <c r="AB68" s="268"/>
      <c r="AC68" s="268"/>
      <c r="AD68" s="268"/>
      <c r="AE68" s="268"/>
      <c r="AF68" s="268"/>
    </row>
    <row r="69" spans="1:32" s="73" customFormat="1" ht="60" x14ac:dyDescent="0.25">
      <c r="A69" s="215" t="s">
        <v>93</v>
      </c>
      <c r="B69" s="201" t="s">
        <v>57</v>
      </c>
      <c r="C69" s="206" t="s">
        <v>132</v>
      </c>
      <c r="D69" s="201" t="s">
        <v>1392</v>
      </c>
      <c r="E69" s="201" t="s">
        <v>175</v>
      </c>
      <c r="F69" s="201" t="s">
        <v>10</v>
      </c>
      <c r="G69" s="211">
        <v>10</v>
      </c>
      <c r="H69" s="201" t="s">
        <v>250</v>
      </c>
      <c r="I69" s="214">
        <v>2010</v>
      </c>
      <c r="J69" s="227" t="s">
        <v>755</v>
      </c>
      <c r="K69" s="217"/>
      <c r="L69" s="72" t="s">
        <v>895</v>
      </c>
      <c r="M69" s="72"/>
      <c r="N69" s="72" t="s">
        <v>895</v>
      </c>
      <c r="O69" s="72" t="s">
        <v>895</v>
      </c>
      <c r="P69" s="268"/>
      <c r="Q69" s="268"/>
      <c r="R69" s="268"/>
      <c r="S69" s="268"/>
      <c r="T69" s="268"/>
      <c r="U69" s="268"/>
      <c r="V69" s="268"/>
      <c r="W69" s="268"/>
      <c r="X69" s="268"/>
      <c r="Y69" s="268"/>
      <c r="Z69" s="268"/>
      <c r="AA69" s="268"/>
      <c r="AB69" s="268"/>
      <c r="AC69" s="268"/>
      <c r="AD69" s="268"/>
      <c r="AE69" s="268"/>
      <c r="AF69" s="268"/>
    </row>
    <row r="70" spans="1:32" s="73" customFormat="1" ht="36" x14ac:dyDescent="0.25">
      <c r="A70" s="215" t="s">
        <v>92</v>
      </c>
      <c r="B70" s="201" t="s">
        <v>57</v>
      </c>
      <c r="C70" s="206" t="s">
        <v>133</v>
      </c>
      <c r="D70" s="201" t="s">
        <v>1392</v>
      </c>
      <c r="E70" s="201" t="s">
        <v>1</v>
      </c>
      <c r="F70" s="201" t="s">
        <v>11</v>
      </c>
      <c r="G70" s="211">
        <v>0.9</v>
      </c>
      <c r="H70" s="201" t="s">
        <v>250</v>
      </c>
      <c r="I70" s="206">
        <v>2009</v>
      </c>
      <c r="J70" s="226" t="s">
        <v>744</v>
      </c>
      <c r="K70" s="72"/>
      <c r="L70" s="72" t="s">
        <v>895</v>
      </c>
      <c r="M70" s="72" t="s">
        <v>895</v>
      </c>
      <c r="N70" s="217"/>
      <c r="O70" s="217"/>
      <c r="P70" s="268"/>
      <c r="Q70" s="268"/>
      <c r="R70" s="268"/>
      <c r="S70" s="268"/>
      <c r="T70" s="268"/>
      <c r="U70" s="268"/>
      <c r="V70" s="268"/>
      <c r="W70" s="268"/>
      <c r="X70" s="268"/>
      <c r="Y70" s="268"/>
      <c r="Z70" s="268"/>
      <c r="AA70" s="268"/>
      <c r="AB70" s="268"/>
      <c r="AC70" s="268"/>
      <c r="AD70" s="268"/>
      <c r="AE70" s="268"/>
      <c r="AF70" s="268"/>
    </row>
    <row r="71" spans="1:32" s="73" customFormat="1" ht="72" x14ac:dyDescent="0.25">
      <c r="A71" s="222" t="s">
        <v>867</v>
      </c>
      <c r="B71" s="74" t="s">
        <v>381</v>
      </c>
      <c r="C71" s="74" t="s">
        <v>868</v>
      </c>
      <c r="D71" s="74" t="s">
        <v>42</v>
      </c>
      <c r="E71" s="74" t="s">
        <v>8</v>
      </c>
      <c r="F71" s="74" t="s">
        <v>10</v>
      </c>
      <c r="G71" s="209">
        <v>17</v>
      </c>
      <c r="H71" s="74" t="s">
        <v>250</v>
      </c>
      <c r="I71" s="74">
        <v>2017</v>
      </c>
      <c r="J71" s="226" t="s">
        <v>1274</v>
      </c>
      <c r="K71" s="72"/>
      <c r="L71" s="218"/>
      <c r="M71" s="218"/>
      <c r="N71" s="218"/>
      <c r="O71" s="72" t="s">
        <v>895</v>
      </c>
      <c r="P71" s="268"/>
      <c r="Q71" s="268"/>
      <c r="R71" s="268"/>
      <c r="S71" s="268"/>
      <c r="T71" s="268"/>
      <c r="U71" s="268"/>
      <c r="V71" s="268"/>
      <c r="W71" s="268"/>
      <c r="X71" s="268"/>
      <c r="Y71" s="268"/>
      <c r="Z71" s="268"/>
      <c r="AA71" s="268"/>
      <c r="AB71" s="268"/>
      <c r="AC71" s="268"/>
      <c r="AD71" s="268"/>
      <c r="AE71" s="268"/>
      <c r="AF71" s="268"/>
    </row>
    <row r="72" spans="1:32" s="73" customFormat="1" ht="24" x14ac:dyDescent="0.25">
      <c r="A72" s="71" t="s">
        <v>904</v>
      </c>
      <c r="B72" s="67" t="s">
        <v>381</v>
      </c>
      <c r="C72" s="68" t="s">
        <v>905</v>
      </c>
      <c r="D72" s="68" t="s">
        <v>4</v>
      </c>
      <c r="E72" s="68" t="s">
        <v>7</v>
      </c>
      <c r="F72" s="68" t="s">
        <v>10</v>
      </c>
      <c r="G72" s="69">
        <v>7</v>
      </c>
      <c r="H72" s="68" t="s">
        <v>250</v>
      </c>
      <c r="I72" s="70">
        <v>2016</v>
      </c>
      <c r="J72" s="225" t="s">
        <v>1579</v>
      </c>
      <c r="K72" s="207"/>
      <c r="L72" s="207"/>
      <c r="M72" s="72" t="s">
        <v>895</v>
      </c>
      <c r="N72" s="205"/>
      <c r="O72" s="72"/>
      <c r="P72" s="268"/>
      <c r="Q72" s="268"/>
      <c r="R72" s="268"/>
      <c r="S72" s="268"/>
      <c r="T72" s="268"/>
      <c r="U72" s="268"/>
      <c r="V72" s="268"/>
      <c r="W72" s="268"/>
      <c r="X72" s="268"/>
      <c r="Y72" s="268"/>
      <c r="Z72" s="268"/>
      <c r="AA72" s="268"/>
      <c r="AB72" s="268"/>
      <c r="AC72" s="268"/>
      <c r="AD72" s="268"/>
      <c r="AE72" s="268"/>
      <c r="AF72" s="268"/>
    </row>
    <row r="73" spans="1:32" s="73" customFormat="1" ht="24" x14ac:dyDescent="0.25">
      <c r="A73" s="215" t="s">
        <v>1067</v>
      </c>
      <c r="B73" s="201" t="s">
        <v>381</v>
      </c>
      <c r="C73" s="206" t="s">
        <v>905</v>
      </c>
      <c r="D73" s="201" t="s">
        <v>4</v>
      </c>
      <c r="E73" s="201" t="s">
        <v>7</v>
      </c>
      <c r="F73" s="201" t="s">
        <v>11</v>
      </c>
      <c r="G73" s="211" t="s">
        <v>276</v>
      </c>
      <c r="H73" s="201" t="s">
        <v>248</v>
      </c>
      <c r="I73" s="201">
        <v>2017</v>
      </c>
      <c r="J73" s="226" t="s">
        <v>1106</v>
      </c>
      <c r="K73" s="72"/>
      <c r="L73" s="217"/>
      <c r="M73" s="217"/>
      <c r="N73" s="217"/>
      <c r="O73" s="72" t="s">
        <v>895</v>
      </c>
      <c r="P73" s="268"/>
      <c r="Q73" s="268"/>
      <c r="R73" s="268"/>
      <c r="S73" s="268"/>
      <c r="T73" s="268"/>
      <c r="U73" s="268"/>
      <c r="V73" s="268"/>
      <c r="W73" s="268"/>
      <c r="X73" s="268"/>
      <c r="Y73" s="268"/>
      <c r="Z73" s="268"/>
      <c r="AA73" s="268"/>
      <c r="AB73" s="268"/>
      <c r="AC73" s="268"/>
      <c r="AD73" s="268"/>
      <c r="AE73" s="268"/>
      <c r="AF73" s="268"/>
    </row>
    <row r="74" spans="1:32" s="73" customFormat="1" ht="36" x14ac:dyDescent="0.25">
      <c r="A74" s="215" t="s">
        <v>1170</v>
      </c>
      <c r="B74" s="201" t="s">
        <v>381</v>
      </c>
      <c r="C74" s="206" t="s">
        <v>382</v>
      </c>
      <c r="D74" s="201" t="s">
        <v>42</v>
      </c>
      <c r="E74" s="201" t="s">
        <v>7</v>
      </c>
      <c r="F74" s="201" t="s">
        <v>10</v>
      </c>
      <c r="G74" s="211">
        <v>5.2</v>
      </c>
      <c r="H74" s="201" t="s">
        <v>250</v>
      </c>
      <c r="I74" s="201">
        <v>2015</v>
      </c>
      <c r="J74" s="226" t="s">
        <v>1577</v>
      </c>
      <c r="K74" s="217"/>
      <c r="L74" s="217"/>
      <c r="M74" s="72" t="s">
        <v>895</v>
      </c>
      <c r="N74" s="72"/>
      <c r="O74" s="72"/>
      <c r="P74" s="268"/>
      <c r="Q74" s="268"/>
      <c r="R74" s="268"/>
      <c r="S74" s="268"/>
      <c r="T74" s="268"/>
      <c r="U74" s="268"/>
      <c r="V74" s="268"/>
      <c r="W74" s="268"/>
      <c r="X74" s="268"/>
      <c r="Y74" s="268"/>
      <c r="Z74" s="268"/>
      <c r="AA74" s="268"/>
      <c r="AB74" s="268"/>
      <c r="AC74" s="268"/>
      <c r="AD74" s="268"/>
      <c r="AE74" s="268"/>
      <c r="AF74" s="268"/>
    </row>
    <row r="75" spans="1:32" s="73" customFormat="1" ht="36" x14ac:dyDescent="0.25">
      <c r="A75" s="222" t="s">
        <v>1171</v>
      </c>
      <c r="B75" s="74" t="s">
        <v>381</v>
      </c>
      <c r="C75" s="74" t="s">
        <v>382</v>
      </c>
      <c r="D75" s="74" t="s">
        <v>1392</v>
      </c>
      <c r="E75" s="74" t="s">
        <v>7</v>
      </c>
      <c r="F75" s="74" t="s">
        <v>10</v>
      </c>
      <c r="G75" s="209">
        <v>1.9</v>
      </c>
      <c r="H75" s="74" t="s">
        <v>250</v>
      </c>
      <c r="I75" s="74">
        <v>2015</v>
      </c>
      <c r="J75" s="226" t="s">
        <v>1578</v>
      </c>
      <c r="K75" s="218"/>
      <c r="L75" s="218"/>
      <c r="M75" s="72" t="s">
        <v>895</v>
      </c>
      <c r="N75" s="218"/>
      <c r="O75" s="72"/>
      <c r="P75" s="268"/>
      <c r="Q75" s="268"/>
      <c r="R75" s="268"/>
      <c r="S75" s="268"/>
      <c r="T75" s="268"/>
      <c r="U75" s="268"/>
      <c r="V75" s="268"/>
      <c r="W75" s="268"/>
      <c r="X75" s="268"/>
      <c r="Y75" s="268"/>
      <c r="Z75" s="268"/>
      <c r="AA75" s="268"/>
      <c r="AB75" s="268"/>
      <c r="AC75" s="268"/>
      <c r="AD75" s="268"/>
      <c r="AE75" s="268"/>
      <c r="AF75" s="268"/>
    </row>
    <row r="76" spans="1:32" s="73" customFormat="1" ht="84" x14ac:dyDescent="0.25">
      <c r="A76" s="75" t="s">
        <v>380</v>
      </c>
      <c r="B76" s="201" t="s">
        <v>381</v>
      </c>
      <c r="C76" s="206" t="s">
        <v>382</v>
      </c>
      <c r="D76" s="201" t="s">
        <v>4</v>
      </c>
      <c r="E76" s="201" t="s">
        <v>7</v>
      </c>
      <c r="F76" s="201" t="s">
        <v>10</v>
      </c>
      <c r="G76" s="211">
        <v>10.8</v>
      </c>
      <c r="H76" s="201" t="s">
        <v>250</v>
      </c>
      <c r="I76" s="206">
        <v>2014</v>
      </c>
      <c r="J76" s="227" t="s">
        <v>831</v>
      </c>
      <c r="K76" s="72" t="s">
        <v>895</v>
      </c>
      <c r="L76" s="72" t="s">
        <v>895</v>
      </c>
      <c r="M76" s="72"/>
      <c r="N76" s="72" t="s">
        <v>895</v>
      </c>
      <c r="O76" s="217"/>
      <c r="P76" s="268"/>
      <c r="Q76" s="268"/>
      <c r="R76" s="268"/>
      <c r="S76" s="268"/>
      <c r="T76" s="268"/>
      <c r="U76" s="268"/>
      <c r="V76" s="268"/>
      <c r="W76" s="268"/>
      <c r="X76" s="268"/>
      <c r="Y76" s="268"/>
      <c r="Z76" s="268"/>
      <c r="AA76" s="268"/>
      <c r="AB76" s="268"/>
      <c r="AC76" s="268"/>
      <c r="AD76" s="268"/>
      <c r="AE76" s="268"/>
      <c r="AF76" s="268"/>
    </row>
    <row r="77" spans="1:32" s="73" customFormat="1" ht="24" x14ac:dyDescent="0.25">
      <c r="A77" s="215" t="s">
        <v>1353</v>
      </c>
      <c r="B77" s="201" t="s">
        <v>1358</v>
      </c>
      <c r="C77" s="206" t="s">
        <v>1366</v>
      </c>
      <c r="D77" s="201" t="s">
        <v>4</v>
      </c>
      <c r="E77" s="201" t="s">
        <v>1367</v>
      </c>
      <c r="F77" s="201" t="s">
        <v>10</v>
      </c>
      <c r="G77" s="211">
        <v>6.3E-2</v>
      </c>
      <c r="H77" s="201" t="s">
        <v>231</v>
      </c>
      <c r="I77" s="206">
        <v>2014</v>
      </c>
      <c r="J77" s="227" t="s">
        <v>1580</v>
      </c>
      <c r="K77" s="72"/>
      <c r="L77" s="217"/>
      <c r="M77" s="72" t="s">
        <v>895</v>
      </c>
      <c r="N77" s="72"/>
      <c r="O77" s="72"/>
      <c r="P77" s="268"/>
      <c r="Q77" s="268"/>
      <c r="R77" s="268"/>
      <c r="S77" s="268"/>
      <c r="T77" s="268"/>
      <c r="U77" s="268"/>
      <c r="V77" s="268"/>
      <c r="W77" s="268"/>
      <c r="X77" s="268"/>
      <c r="Y77" s="268"/>
      <c r="Z77" s="268"/>
      <c r="AA77" s="268"/>
      <c r="AB77" s="268"/>
      <c r="AC77" s="268"/>
      <c r="AD77" s="268"/>
      <c r="AE77" s="268"/>
      <c r="AF77" s="268"/>
    </row>
    <row r="78" spans="1:32" s="73" customFormat="1" ht="36" x14ac:dyDescent="0.25">
      <c r="A78" s="215" t="s">
        <v>669</v>
      </c>
      <c r="B78" s="201" t="s">
        <v>438</v>
      </c>
      <c r="C78" s="206" t="s">
        <v>439</v>
      </c>
      <c r="D78" s="201" t="s">
        <v>42</v>
      </c>
      <c r="E78" s="201" t="s">
        <v>8</v>
      </c>
      <c r="F78" s="201" t="s">
        <v>10</v>
      </c>
      <c r="G78" s="211">
        <v>1.9</v>
      </c>
      <c r="H78" s="201" t="s">
        <v>249</v>
      </c>
      <c r="I78" s="201">
        <v>2015</v>
      </c>
      <c r="J78" s="226" t="s">
        <v>1668</v>
      </c>
      <c r="K78" s="72"/>
      <c r="L78" s="217"/>
      <c r="M78" s="72" t="s">
        <v>895</v>
      </c>
      <c r="N78" s="217"/>
      <c r="O78" s="72" t="s">
        <v>895</v>
      </c>
      <c r="P78" s="268"/>
      <c r="Q78" s="268"/>
      <c r="R78" s="268"/>
      <c r="S78" s="268"/>
      <c r="T78" s="268"/>
      <c r="U78" s="268"/>
      <c r="V78" s="268"/>
      <c r="W78" s="268"/>
      <c r="X78" s="268"/>
      <c r="Y78" s="268"/>
      <c r="Z78" s="268"/>
      <c r="AA78" s="268"/>
      <c r="AB78" s="268"/>
      <c r="AC78" s="268"/>
      <c r="AD78" s="268"/>
      <c r="AE78" s="268"/>
      <c r="AF78" s="268"/>
    </row>
    <row r="79" spans="1:32" s="73" customFormat="1" ht="36" x14ac:dyDescent="0.25">
      <c r="A79" s="215" t="s">
        <v>668</v>
      </c>
      <c r="B79" s="201" t="s">
        <v>438</v>
      </c>
      <c r="C79" s="206" t="s">
        <v>439</v>
      </c>
      <c r="D79" s="201" t="s">
        <v>42</v>
      </c>
      <c r="E79" s="201" t="s">
        <v>8</v>
      </c>
      <c r="F79" s="201" t="s">
        <v>10</v>
      </c>
      <c r="G79" s="211">
        <v>3.1</v>
      </c>
      <c r="H79" s="201" t="s">
        <v>250</v>
      </c>
      <c r="I79" s="206">
        <v>2017</v>
      </c>
      <c r="J79" s="227" t="s">
        <v>1062</v>
      </c>
      <c r="K79" s="217"/>
      <c r="L79" s="217"/>
      <c r="M79" s="72" t="s">
        <v>895</v>
      </c>
      <c r="N79" s="72"/>
      <c r="O79" s="72" t="s">
        <v>895</v>
      </c>
      <c r="P79" s="268"/>
      <c r="Q79" s="268"/>
      <c r="R79" s="268"/>
      <c r="S79" s="268"/>
      <c r="T79" s="268"/>
      <c r="U79" s="268"/>
      <c r="V79" s="268"/>
      <c r="W79" s="268"/>
      <c r="X79" s="268"/>
      <c r="Y79" s="268"/>
      <c r="Z79" s="268"/>
      <c r="AA79" s="268"/>
      <c r="AB79" s="268"/>
      <c r="AC79" s="268"/>
      <c r="AD79" s="268"/>
      <c r="AE79" s="268"/>
      <c r="AF79" s="268"/>
    </row>
    <row r="80" spans="1:32" s="73" customFormat="1" ht="60" x14ac:dyDescent="0.25">
      <c r="A80" s="215" t="s">
        <v>300</v>
      </c>
      <c r="B80" s="201" t="s">
        <v>22</v>
      </c>
      <c r="C80" s="206" t="s">
        <v>301</v>
      </c>
      <c r="D80" s="201" t="s">
        <v>42</v>
      </c>
      <c r="E80" s="201" t="s">
        <v>175</v>
      </c>
      <c r="F80" s="201" t="s">
        <v>10</v>
      </c>
      <c r="G80" s="211">
        <v>1.6</v>
      </c>
      <c r="H80" s="201" t="s">
        <v>250</v>
      </c>
      <c r="I80" s="206">
        <v>2013</v>
      </c>
      <c r="J80" s="227" t="s">
        <v>661</v>
      </c>
      <c r="K80" s="72" t="s">
        <v>895</v>
      </c>
      <c r="L80" s="217"/>
      <c r="M80" s="72"/>
      <c r="N80" s="217"/>
      <c r="O80" s="217"/>
      <c r="P80" s="268"/>
      <c r="Q80" s="268"/>
      <c r="R80" s="268"/>
      <c r="S80" s="268"/>
      <c r="T80" s="268"/>
      <c r="U80" s="268"/>
      <c r="V80" s="268"/>
      <c r="W80" s="268"/>
      <c r="X80" s="268"/>
      <c r="Y80" s="268"/>
      <c r="Z80" s="268"/>
      <c r="AA80" s="268"/>
      <c r="AB80" s="268"/>
      <c r="AC80" s="268"/>
      <c r="AD80" s="268"/>
      <c r="AE80" s="268"/>
      <c r="AF80" s="268"/>
    </row>
    <row r="81" spans="1:32" s="73" customFormat="1" ht="36" x14ac:dyDescent="0.25">
      <c r="A81" s="215" t="s">
        <v>142</v>
      </c>
      <c r="B81" s="201" t="s">
        <v>22</v>
      </c>
      <c r="C81" s="206" t="s">
        <v>143</v>
      </c>
      <c r="D81" s="201" t="s">
        <v>42</v>
      </c>
      <c r="E81" s="201" t="s">
        <v>175</v>
      </c>
      <c r="F81" s="201" t="s">
        <v>10</v>
      </c>
      <c r="G81" s="211">
        <v>0.05</v>
      </c>
      <c r="H81" s="201" t="s">
        <v>249</v>
      </c>
      <c r="I81" s="206">
        <v>2012</v>
      </c>
      <c r="J81" s="227" t="s">
        <v>1653</v>
      </c>
      <c r="K81" s="72" t="s">
        <v>895</v>
      </c>
      <c r="L81" s="72"/>
      <c r="M81" s="217"/>
      <c r="N81" s="72"/>
      <c r="O81" s="217"/>
      <c r="P81" s="268"/>
      <c r="Q81" s="268"/>
      <c r="R81" s="268"/>
      <c r="S81" s="268"/>
      <c r="T81" s="268"/>
      <c r="U81" s="268"/>
      <c r="V81" s="268"/>
      <c r="W81" s="268"/>
      <c r="X81" s="268"/>
      <c r="Y81" s="268"/>
      <c r="Z81" s="268"/>
      <c r="AA81" s="268"/>
      <c r="AB81" s="268"/>
      <c r="AC81" s="268"/>
      <c r="AD81" s="268"/>
      <c r="AE81" s="268"/>
      <c r="AF81" s="268"/>
    </row>
    <row r="82" spans="1:32" s="73" customFormat="1" ht="12" x14ac:dyDescent="0.25">
      <c r="A82" s="215" t="s">
        <v>147</v>
      </c>
      <c r="B82" s="201" t="s">
        <v>22</v>
      </c>
      <c r="C82" s="206" t="s">
        <v>101</v>
      </c>
      <c r="D82" s="201" t="s">
        <v>42</v>
      </c>
      <c r="E82" s="201" t="s">
        <v>175</v>
      </c>
      <c r="F82" s="201" t="s">
        <v>10</v>
      </c>
      <c r="G82" s="211">
        <v>4.2</v>
      </c>
      <c r="H82" s="201" t="s">
        <v>250</v>
      </c>
      <c r="I82" s="206">
        <v>2014</v>
      </c>
      <c r="J82" s="227" t="s">
        <v>1424</v>
      </c>
      <c r="K82" s="72" t="s">
        <v>895</v>
      </c>
      <c r="L82" s="217"/>
      <c r="M82" s="72"/>
      <c r="N82" s="217"/>
      <c r="O82" s="217"/>
      <c r="P82" s="268"/>
      <c r="Q82" s="268"/>
      <c r="R82" s="268"/>
      <c r="S82" s="268"/>
      <c r="T82" s="268"/>
      <c r="U82" s="268"/>
      <c r="V82" s="268"/>
      <c r="W82" s="268"/>
      <c r="X82" s="268"/>
      <c r="Y82" s="268"/>
      <c r="Z82" s="268"/>
      <c r="AA82" s="268"/>
      <c r="AB82" s="268"/>
      <c r="AC82" s="268"/>
      <c r="AD82" s="268"/>
      <c r="AE82" s="268"/>
      <c r="AF82" s="268"/>
    </row>
    <row r="83" spans="1:32" s="240" customFormat="1" ht="60" x14ac:dyDescent="0.25">
      <c r="A83" s="249" t="s">
        <v>1697</v>
      </c>
      <c r="B83" s="250" t="s">
        <v>22</v>
      </c>
      <c r="C83" s="251" t="s">
        <v>323</v>
      </c>
      <c r="D83" s="251" t="s">
        <v>42</v>
      </c>
      <c r="E83" s="251" t="s">
        <v>175</v>
      </c>
      <c r="F83" s="251" t="s">
        <v>10</v>
      </c>
      <c r="G83" s="252">
        <v>3.2</v>
      </c>
      <c r="H83" s="251" t="s">
        <v>250</v>
      </c>
      <c r="I83" s="253">
        <v>2014</v>
      </c>
      <c r="J83" s="254" t="s">
        <v>814</v>
      </c>
      <c r="K83" s="231" t="s">
        <v>895</v>
      </c>
      <c r="L83" s="231" t="s">
        <v>895</v>
      </c>
      <c r="M83" s="255"/>
      <c r="N83" s="255"/>
      <c r="O83" s="231"/>
      <c r="P83" s="268"/>
      <c r="Q83" s="268"/>
      <c r="R83" s="268"/>
      <c r="S83" s="268"/>
      <c r="T83" s="268"/>
      <c r="U83" s="268"/>
      <c r="V83" s="268"/>
      <c r="W83" s="268"/>
      <c r="X83" s="268"/>
      <c r="Y83" s="268"/>
      <c r="Z83" s="268"/>
      <c r="AA83" s="268"/>
      <c r="AB83" s="268"/>
      <c r="AC83" s="268"/>
      <c r="AD83" s="268"/>
      <c r="AE83" s="268"/>
      <c r="AF83" s="268"/>
    </row>
    <row r="84" spans="1:32" s="73" customFormat="1" ht="36" x14ac:dyDescent="0.25">
      <c r="A84" s="71" t="s">
        <v>505</v>
      </c>
      <c r="B84" s="67" t="s">
        <v>22</v>
      </c>
      <c r="C84" s="68" t="s">
        <v>504</v>
      </c>
      <c r="D84" s="68" t="s">
        <v>42</v>
      </c>
      <c r="E84" s="68" t="s">
        <v>175</v>
      </c>
      <c r="F84" s="68" t="s">
        <v>10</v>
      </c>
      <c r="G84" s="69">
        <v>2.7</v>
      </c>
      <c r="H84" s="68" t="s">
        <v>250</v>
      </c>
      <c r="I84" s="70">
        <v>2017</v>
      </c>
      <c r="J84" s="225" t="s">
        <v>1054</v>
      </c>
      <c r="K84" s="72" t="s">
        <v>895</v>
      </c>
      <c r="L84" s="72" t="s">
        <v>895</v>
      </c>
      <c r="M84" s="72"/>
      <c r="N84" s="205"/>
      <c r="O84" s="72"/>
      <c r="P84" s="268"/>
      <c r="Q84" s="268"/>
      <c r="R84" s="268"/>
      <c r="S84" s="268"/>
      <c r="T84" s="268"/>
      <c r="U84" s="268"/>
      <c r="V84" s="268"/>
      <c r="W84" s="268"/>
      <c r="X84" s="268"/>
      <c r="Y84" s="268"/>
      <c r="Z84" s="268"/>
      <c r="AA84" s="268"/>
      <c r="AB84" s="268"/>
      <c r="AC84" s="268"/>
      <c r="AD84" s="268"/>
      <c r="AE84" s="268"/>
      <c r="AF84" s="268"/>
    </row>
    <row r="85" spans="1:32" s="73" customFormat="1" ht="48" x14ac:dyDescent="0.25">
      <c r="A85" s="215" t="s">
        <v>956</v>
      </c>
      <c r="B85" s="201" t="s">
        <v>22</v>
      </c>
      <c r="C85" s="206" t="s">
        <v>957</v>
      </c>
      <c r="D85" s="201" t="s">
        <v>3</v>
      </c>
      <c r="E85" s="201" t="s">
        <v>175</v>
      </c>
      <c r="F85" s="201" t="s">
        <v>10</v>
      </c>
      <c r="G85" s="211">
        <v>1</v>
      </c>
      <c r="H85" s="201" t="s">
        <v>250</v>
      </c>
      <c r="I85" s="206">
        <v>2014</v>
      </c>
      <c r="J85" s="227" t="s">
        <v>1315</v>
      </c>
      <c r="K85" s="72" t="s">
        <v>895</v>
      </c>
      <c r="L85" s="72" t="s">
        <v>895</v>
      </c>
      <c r="M85" s="72"/>
      <c r="N85" s="72"/>
      <c r="O85" s="72"/>
      <c r="P85" s="268"/>
      <c r="Q85" s="268"/>
      <c r="R85" s="268"/>
      <c r="S85" s="268"/>
      <c r="T85" s="268"/>
      <c r="U85" s="268"/>
      <c r="V85" s="268"/>
      <c r="W85" s="268"/>
      <c r="X85" s="268"/>
      <c r="Y85" s="268"/>
      <c r="Z85" s="268"/>
      <c r="AA85" s="268"/>
      <c r="AB85" s="268"/>
      <c r="AC85" s="268"/>
      <c r="AD85" s="268"/>
      <c r="AE85" s="268"/>
      <c r="AF85" s="268"/>
    </row>
    <row r="86" spans="1:32" s="240" customFormat="1" ht="36" x14ac:dyDescent="0.25">
      <c r="A86" s="234" t="s">
        <v>1698</v>
      </c>
      <c r="B86" s="235" t="s">
        <v>22</v>
      </c>
      <c r="C86" s="236" t="s">
        <v>1007</v>
      </c>
      <c r="D86" s="235" t="s">
        <v>42</v>
      </c>
      <c r="E86" s="235" t="s">
        <v>7</v>
      </c>
      <c r="F86" s="235" t="s">
        <v>10</v>
      </c>
      <c r="G86" s="237">
        <v>3.6</v>
      </c>
      <c r="H86" s="235" t="s">
        <v>250</v>
      </c>
      <c r="I86" s="236">
        <v>2017</v>
      </c>
      <c r="J86" s="238" t="s">
        <v>1618</v>
      </c>
      <c r="K86" s="231"/>
      <c r="L86" s="231" t="s">
        <v>895</v>
      </c>
      <c r="M86" s="231" t="s">
        <v>895</v>
      </c>
      <c r="N86" s="231"/>
      <c r="O86" s="231"/>
      <c r="P86" s="268"/>
      <c r="Q86" s="268"/>
      <c r="R86" s="268"/>
      <c r="S86" s="268"/>
      <c r="T86" s="268"/>
      <c r="U86" s="268"/>
      <c r="V86" s="268"/>
      <c r="W86" s="268"/>
      <c r="X86" s="268"/>
      <c r="Y86" s="268"/>
      <c r="Z86" s="268"/>
      <c r="AA86" s="268"/>
      <c r="AB86" s="268"/>
      <c r="AC86" s="268"/>
      <c r="AD86" s="268"/>
      <c r="AE86" s="268"/>
      <c r="AF86" s="268"/>
    </row>
    <row r="87" spans="1:32" s="73" customFormat="1" ht="24" x14ac:dyDescent="0.25">
      <c r="A87" s="222" t="s">
        <v>1371</v>
      </c>
      <c r="B87" s="74" t="s">
        <v>22</v>
      </c>
      <c r="C87" s="74" t="s">
        <v>1377</v>
      </c>
      <c r="D87" s="74" t="s">
        <v>3</v>
      </c>
      <c r="E87" s="74" t="s">
        <v>7</v>
      </c>
      <c r="F87" s="74" t="s">
        <v>10</v>
      </c>
      <c r="G87" s="209">
        <v>3</v>
      </c>
      <c r="H87" s="74" t="s">
        <v>250</v>
      </c>
      <c r="I87" s="74">
        <v>2016</v>
      </c>
      <c r="J87" s="226" t="s">
        <v>1489</v>
      </c>
      <c r="K87" s="72"/>
      <c r="L87" s="72" t="s">
        <v>895</v>
      </c>
      <c r="M87" s="72" t="s">
        <v>895</v>
      </c>
      <c r="N87" s="219"/>
      <c r="O87" s="219"/>
      <c r="P87" s="268"/>
      <c r="Q87" s="268"/>
      <c r="R87" s="268"/>
      <c r="S87" s="268"/>
      <c r="T87" s="268"/>
      <c r="U87" s="268"/>
      <c r="V87" s="268"/>
      <c r="W87" s="268"/>
      <c r="X87" s="268"/>
      <c r="Y87" s="268"/>
      <c r="Z87" s="268"/>
      <c r="AA87" s="268"/>
      <c r="AB87" s="268"/>
      <c r="AC87" s="268"/>
      <c r="AD87" s="268"/>
      <c r="AE87" s="268"/>
      <c r="AF87" s="268"/>
    </row>
    <row r="88" spans="1:32" s="240" customFormat="1" ht="36" x14ac:dyDescent="0.25">
      <c r="A88" s="244" t="s">
        <v>1699</v>
      </c>
      <c r="B88" s="242" t="s">
        <v>22</v>
      </c>
      <c r="C88" s="242" t="s">
        <v>518</v>
      </c>
      <c r="D88" s="242" t="s">
        <v>42</v>
      </c>
      <c r="E88" s="242" t="s">
        <v>7</v>
      </c>
      <c r="F88" s="242" t="s">
        <v>10</v>
      </c>
      <c r="G88" s="241">
        <v>4.75</v>
      </c>
      <c r="H88" s="242" t="s">
        <v>250</v>
      </c>
      <c r="I88" s="242">
        <v>2017</v>
      </c>
      <c r="J88" s="243" t="s">
        <v>1620</v>
      </c>
      <c r="K88" s="231"/>
      <c r="L88" s="231" t="s">
        <v>895</v>
      </c>
      <c r="M88" s="239"/>
      <c r="N88" s="239"/>
      <c r="O88" s="239"/>
      <c r="P88" s="268"/>
      <c r="Q88" s="268"/>
      <c r="R88" s="268"/>
      <c r="S88" s="268"/>
      <c r="T88" s="268"/>
      <c r="U88" s="268"/>
      <c r="V88" s="268"/>
      <c r="W88" s="268"/>
      <c r="X88" s="268"/>
      <c r="Y88" s="268"/>
      <c r="Z88" s="268"/>
      <c r="AA88" s="268"/>
      <c r="AB88" s="268"/>
      <c r="AC88" s="268"/>
      <c r="AD88" s="268"/>
      <c r="AE88" s="268"/>
      <c r="AF88" s="268"/>
    </row>
    <row r="89" spans="1:32" s="73" customFormat="1" ht="72" x14ac:dyDescent="0.25">
      <c r="A89" s="215" t="s">
        <v>366</v>
      </c>
      <c r="B89" s="201" t="s">
        <v>22</v>
      </c>
      <c r="C89" s="206" t="s">
        <v>367</v>
      </c>
      <c r="D89" s="201" t="s">
        <v>1392</v>
      </c>
      <c r="E89" s="201" t="s">
        <v>7</v>
      </c>
      <c r="F89" s="201" t="s">
        <v>10</v>
      </c>
      <c r="G89" s="211">
        <v>6</v>
      </c>
      <c r="H89" s="201" t="s">
        <v>250</v>
      </c>
      <c r="I89" s="206">
        <v>2013</v>
      </c>
      <c r="J89" s="227" t="s">
        <v>1629</v>
      </c>
      <c r="K89" s="72" t="s">
        <v>895</v>
      </c>
      <c r="L89" s="72" t="s">
        <v>895</v>
      </c>
      <c r="M89" s="217"/>
      <c r="N89" s="217"/>
      <c r="O89" s="217"/>
      <c r="P89" s="268"/>
      <c r="Q89" s="268"/>
      <c r="R89" s="268"/>
      <c r="S89" s="268"/>
      <c r="T89" s="268"/>
      <c r="U89" s="268"/>
      <c r="V89" s="268"/>
      <c r="W89" s="268"/>
      <c r="X89" s="268"/>
      <c r="Y89" s="268"/>
      <c r="Z89" s="268"/>
      <c r="AA89" s="268"/>
      <c r="AB89" s="268"/>
      <c r="AC89" s="268"/>
      <c r="AD89" s="268"/>
      <c r="AE89" s="268"/>
      <c r="AF89" s="268"/>
    </row>
    <row r="90" spans="1:32" s="73" customFormat="1" ht="24" x14ac:dyDescent="0.25">
      <c r="A90" s="75" t="s">
        <v>1090</v>
      </c>
      <c r="B90" s="201" t="s">
        <v>22</v>
      </c>
      <c r="C90" s="206" t="s">
        <v>367</v>
      </c>
      <c r="D90" s="201" t="s">
        <v>1392</v>
      </c>
      <c r="E90" s="201" t="s">
        <v>7</v>
      </c>
      <c r="F90" s="201" t="s">
        <v>10</v>
      </c>
      <c r="G90" s="211">
        <v>2.8</v>
      </c>
      <c r="H90" s="201" t="s">
        <v>277</v>
      </c>
      <c r="I90" s="206">
        <v>2016</v>
      </c>
      <c r="J90" s="227" t="s">
        <v>1582</v>
      </c>
      <c r="K90" s="72" t="s">
        <v>895</v>
      </c>
      <c r="L90" s="72"/>
      <c r="M90" s="217"/>
      <c r="N90" s="217"/>
      <c r="O90" s="72" t="s">
        <v>895</v>
      </c>
      <c r="P90" s="268"/>
      <c r="Q90" s="268"/>
      <c r="R90" s="268"/>
      <c r="S90" s="268"/>
      <c r="T90" s="268"/>
      <c r="U90" s="268"/>
      <c r="V90" s="268"/>
      <c r="W90" s="268"/>
      <c r="X90" s="268"/>
      <c r="Y90" s="268"/>
      <c r="Z90" s="268"/>
      <c r="AA90" s="268"/>
      <c r="AB90" s="268"/>
      <c r="AC90" s="268"/>
      <c r="AD90" s="268"/>
      <c r="AE90" s="268"/>
      <c r="AF90" s="268"/>
    </row>
    <row r="91" spans="1:32" s="73" customFormat="1" ht="108" x14ac:dyDescent="0.25">
      <c r="A91" s="223" t="s">
        <v>386</v>
      </c>
      <c r="B91" s="202" t="s">
        <v>22</v>
      </c>
      <c r="C91" s="202" t="s">
        <v>387</v>
      </c>
      <c r="D91" s="202" t="s">
        <v>42</v>
      </c>
      <c r="E91" s="202" t="s">
        <v>175</v>
      </c>
      <c r="F91" s="202" t="s">
        <v>10</v>
      </c>
      <c r="G91" s="212">
        <v>1</v>
      </c>
      <c r="H91" s="202" t="s">
        <v>250</v>
      </c>
      <c r="I91" s="202">
        <v>2017</v>
      </c>
      <c r="J91" s="229" t="s">
        <v>1630</v>
      </c>
      <c r="K91" s="72" t="s">
        <v>895</v>
      </c>
      <c r="L91" s="72" t="s">
        <v>895</v>
      </c>
      <c r="M91" s="72" t="s">
        <v>895</v>
      </c>
      <c r="N91" s="217"/>
      <c r="O91" s="72"/>
      <c r="P91" s="268"/>
      <c r="Q91" s="268"/>
      <c r="R91" s="268"/>
      <c r="S91" s="268"/>
      <c r="T91" s="268"/>
      <c r="U91" s="268"/>
      <c r="V91" s="268"/>
      <c r="W91" s="268"/>
      <c r="X91" s="268"/>
      <c r="Y91" s="268"/>
      <c r="Z91" s="268"/>
      <c r="AA91" s="268"/>
      <c r="AB91" s="268"/>
      <c r="AC91" s="268"/>
      <c r="AD91" s="268"/>
      <c r="AE91" s="268"/>
      <c r="AF91" s="268"/>
    </row>
    <row r="92" spans="1:32" s="73" customFormat="1" ht="60" x14ac:dyDescent="0.25">
      <c r="A92" s="215" t="s">
        <v>445</v>
      </c>
      <c r="B92" s="201" t="s">
        <v>22</v>
      </c>
      <c r="C92" s="206" t="s">
        <v>446</v>
      </c>
      <c r="D92" s="201" t="s">
        <v>42</v>
      </c>
      <c r="E92" s="201" t="s">
        <v>175</v>
      </c>
      <c r="F92" s="201" t="s">
        <v>10</v>
      </c>
      <c r="G92" s="211">
        <v>1.26</v>
      </c>
      <c r="H92" s="201" t="s">
        <v>250</v>
      </c>
      <c r="I92" s="206">
        <v>2014</v>
      </c>
      <c r="J92" s="227" t="s">
        <v>815</v>
      </c>
      <c r="K92" s="72" t="s">
        <v>895</v>
      </c>
      <c r="L92" s="72"/>
      <c r="M92" s="72" t="s">
        <v>895</v>
      </c>
      <c r="N92" s="72"/>
      <c r="O92" s="72"/>
      <c r="P92" s="268"/>
      <c r="Q92" s="268"/>
      <c r="R92" s="268"/>
      <c r="S92" s="268"/>
      <c r="T92" s="268"/>
      <c r="U92" s="268"/>
      <c r="V92" s="268"/>
      <c r="W92" s="268"/>
      <c r="X92" s="268"/>
      <c r="Y92" s="268"/>
      <c r="Z92" s="268"/>
      <c r="AA92" s="268"/>
      <c r="AB92" s="268"/>
      <c r="AC92" s="268"/>
      <c r="AD92" s="268"/>
      <c r="AE92" s="268"/>
      <c r="AF92" s="268"/>
    </row>
    <row r="93" spans="1:32" s="73" customFormat="1" ht="12" x14ac:dyDescent="0.25">
      <c r="A93" s="215" t="s">
        <v>199</v>
      </c>
      <c r="B93" s="201" t="s">
        <v>22</v>
      </c>
      <c r="C93" s="206" t="s">
        <v>200</v>
      </c>
      <c r="D93" s="201" t="s">
        <v>42</v>
      </c>
      <c r="E93" s="201" t="s">
        <v>175</v>
      </c>
      <c r="F93" s="201" t="s">
        <v>10</v>
      </c>
      <c r="G93" s="211">
        <v>1.23</v>
      </c>
      <c r="H93" s="201" t="s">
        <v>250</v>
      </c>
      <c r="I93" s="206">
        <v>2014</v>
      </c>
      <c r="J93" s="227" t="s">
        <v>816</v>
      </c>
      <c r="K93" s="72" t="s">
        <v>895</v>
      </c>
      <c r="L93" s="217"/>
      <c r="M93" s="217"/>
      <c r="N93" s="217"/>
      <c r="O93" s="217"/>
      <c r="P93" s="268"/>
      <c r="Q93" s="268"/>
      <c r="R93" s="268"/>
      <c r="S93" s="268"/>
      <c r="T93" s="268"/>
      <c r="U93" s="268"/>
      <c r="V93" s="268"/>
      <c r="W93" s="268"/>
      <c r="X93" s="268"/>
      <c r="Y93" s="268"/>
      <c r="Z93" s="268"/>
      <c r="AA93" s="268"/>
      <c r="AB93" s="268"/>
      <c r="AC93" s="268"/>
      <c r="AD93" s="268"/>
      <c r="AE93" s="268"/>
      <c r="AF93" s="268"/>
    </row>
    <row r="94" spans="1:32" s="73" customFormat="1" ht="24" x14ac:dyDescent="0.25">
      <c r="A94" s="215" t="s">
        <v>279</v>
      </c>
      <c r="B94" s="201" t="s">
        <v>22</v>
      </c>
      <c r="C94" s="206" t="s">
        <v>37</v>
      </c>
      <c r="D94" s="201" t="s">
        <v>42</v>
      </c>
      <c r="E94" s="201" t="s">
        <v>175</v>
      </c>
      <c r="F94" s="201" t="s">
        <v>10</v>
      </c>
      <c r="G94" s="211">
        <v>0.57799999999999996</v>
      </c>
      <c r="H94" s="201" t="s">
        <v>249</v>
      </c>
      <c r="I94" s="206">
        <v>2013</v>
      </c>
      <c r="J94" s="227" t="s">
        <v>801</v>
      </c>
      <c r="K94" s="72" t="s">
        <v>895</v>
      </c>
      <c r="L94" s="217"/>
      <c r="M94" s="72"/>
      <c r="N94" s="72"/>
      <c r="O94" s="217"/>
      <c r="P94" s="268"/>
      <c r="Q94" s="268"/>
      <c r="R94" s="268"/>
      <c r="S94" s="268"/>
      <c r="T94" s="268"/>
      <c r="U94" s="268"/>
      <c r="V94" s="268"/>
      <c r="W94" s="268"/>
      <c r="X94" s="268"/>
      <c r="Y94" s="268"/>
      <c r="Z94" s="268"/>
      <c r="AA94" s="268"/>
      <c r="AB94" s="268"/>
      <c r="AC94" s="268"/>
      <c r="AD94" s="268"/>
      <c r="AE94" s="268"/>
      <c r="AF94" s="268"/>
    </row>
    <row r="95" spans="1:32" s="73" customFormat="1" ht="60" x14ac:dyDescent="0.25">
      <c r="A95" s="223" t="s">
        <v>176</v>
      </c>
      <c r="B95" s="202" t="s">
        <v>22</v>
      </c>
      <c r="C95" s="202" t="s">
        <v>131</v>
      </c>
      <c r="D95" s="202" t="s">
        <v>1392</v>
      </c>
      <c r="E95" s="202" t="s">
        <v>175</v>
      </c>
      <c r="F95" s="202" t="s">
        <v>10</v>
      </c>
      <c r="G95" s="212">
        <v>0.46</v>
      </c>
      <c r="H95" s="202" t="s">
        <v>250</v>
      </c>
      <c r="I95" s="202">
        <v>2006</v>
      </c>
      <c r="J95" s="229" t="s">
        <v>985</v>
      </c>
      <c r="K95" s="72"/>
      <c r="L95" s="72" t="s">
        <v>895</v>
      </c>
      <c r="M95" s="72"/>
      <c r="N95" s="217"/>
      <c r="O95" s="72"/>
      <c r="P95" s="268"/>
      <c r="Q95" s="268"/>
      <c r="R95" s="268"/>
      <c r="S95" s="268"/>
      <c r="T95" s="268"/>
      <c r="U95" s="268"/>
      <c r="V95" s="268"/>
      <c r="W95" s="268"/>
      <c r="X95" s="268"/>
      <c r="Y95" s="268"/>
      <c r="Z95" s="268"/>
      <c r="AA95" s="268"/>
      <c r="AB95" s="268"/>
      <c r="AC95" s="268"/>
      <c r="AD95" s="268"/>
      <c r="AE95" s="268"/>
      <c r="AF95" s="268"/>
    </row>
    <row r="96" spans="1:32" s="73" customFormat="1" ht="36" x14ac:dyDescent="0.25">
      <c r="A96" s="215" t="s">
        <v>149</v>
      </c>
      <c r="B96" s="201" t="s">
        <v>22</v>
      </c>
      <c r="C96" s="206" t="s">
        <v>150</v>
      </c>
      <c r="D96" s="201" t="s">
        <v>42</v>
      </c>
      <c r="E96" s="201" t="s">
        <v>175</v>
      </c>
      <c r="F96" s="201" t="s">
        <v>10</v>
      </c>
      <c r="G96" s="211">
        <v>0.42</v>
      </c>
      <c r="H96" s="201" t="s">
        <v>250</v>
      </c>
      <c r="I96" s="206">
        <v>2017</v>
      </c>
      <c r="J96" s="227" t="s">
        <v>1632</v>
      </c>
      <c r="K96" s="72" t="s">
        <v>895</v>
      </c>
      <c r="L96" s="217"/>
      <c r="M96" s="72"/>
      <c r="N96" s="72"/>
      <c r="O96" s="72"/>
      <c r="P96" s="268"/>
      <c r="Q96" s="268"/>
      <c r="R96" s="268"/>
      <c r="S96" s="268"/>
      <c r="T96" s="268"/>
      <c r="U96" s="268"/>
      <c r="V96" s="268"/>
      <c r="W96" s="268"/>
      <c r="X96" s="268"/>
      <c r="Y96" s="268"/>
      <c r="Z96" s="268"/>
      <c r="AA96" s="268"/>
      <c r="AB96" s="268"/>
      <c r="AC96" s="268"/>
      <c r="AD96" s="268"/>
      <c r="AE96" s="268"/>
      <c r="AF96" s="268"/>
    </row>
    <row r="97" spans="1:32" s="73" customFormat="1" ht="36" x14ac:dyDescent="0.25">
      <c r="A97" s="71" t="s">
        <v>517</v>
      </c>
      <c r="B97" s="67" t="s">
        <v>22</v>
      </c>
      <c r="C97" s="68" t="s">
        <v>538</v>
      </c>
      <c r="D97" s="68" t="s">
        <v>4</v>
      </c>
      <c r="E97" s="68" t="s">
        <v>7</v>
      </c>
      <c r="F97" s="68" t="s">
        <v>10</v>
      </c>
      <c r="G97" s="69">
        <v>3.56</v>
      </c>
      <c r="H97" s="68" t="s">
        <v>250</v>
      </c>
      <c r="I97" s="70">
        <v>2017</v>
      </c>
      <c r="J97" s="225" t="s">
        <v>1057</v>
      </c>
      <c r="K97" s="207"/>
      <c r="L97" s="207"/>
      <c r="M97" s="72" t="s">
        <v>895</v>
      </c>
      <c r="N97" s="205"/>
      <c r="O97" s="72"/>
      <c r="P97" s="268"/>
      <c r="Q97" s="268"/>
      <c r="R97" s="268"/>
      <c r="S97" s="268"/>
      <c r="T97" s="268"/>
      <c r="U97" s="268"/>
      <c r="V97" s="268"/>
      <c r="W97" s="268"/>
      <c r="X97" s="268"/>
      <c r="Y97" s="268"/>
      <c r="Z97" s="268"/>
      <c r="AA97" s="268"/>
      <c r="AB97" s="268"/>
      <c r="AC97" s="268"/>
      <c r="AD97" s="268"/>
      <c r="AE97" s="268"/>
      <c r="AF97" s="268"/>
    </row>
    <row r="98" spans="1:32" s="73" customFormat="1" ht="24" x14ac:dyDescent="0.25">
      <c r="A98" s="223" t="s">
        <v>201</v>
      </c>
      <c r="B98" s="202" t="s">
        <v>22</v>
      </c>
      <c r="C98" s="202" t="s">
        <v>202</v>
      </c>
      <c r="D98" s="202" t="s">
        <v>42</v>
      </c>
      <c r="E98" s="202" t="s">
        <v>175</v>
      </c>
      <c r="F98" s="202" t="s">
        <v>10</v>
      </c>
      <c r="G98" s="212">
        <v>1.8</v>
      </c>
      <c r="H98" s="202" t="s">
        <v>250</v>
      </c>
      <c r="I98" s="202">
        <v>2014</v>
      </c>
      <c r="J98" s="229" t="s">
        <v>818</v>
      </c>
      <c r="K98" s="72" t="s">
        <v>895</v>
      </c>
      <c r="L98" s="219"/>
      <c r="M98" s="219"/>
      <c r="N98" s="219"/>
      <c r="O98" s="72"/>
      <c r="P98" s="268"/>
      <c r="Q98" s="268"/>
      <c r="R98" s="268"/>
      <c r="S98" s="268"/>
      <c r="T98" s="268"/>
      <c r="U98" s="268"/>
      <c r="V98" s="268"/>
      <c r="W98" s="268"/>
      <c r="X98" s="268"/>
      <c r="Y98" s="268"/>
      <c r="Z98" s="268"/>
      <c r="AA98" s="268"/>
      <c r="AB98" s="268"/>
      <c r="AC98" s="268"/>
      <c r="AD98" s="268"/>
      <c r="AE98" s="268"/>
      <c r="AF98" s="268"/>
    </row>
    <row r="99" spans="1:32" s="73" customFormat="1" ht="24" x14ac:dyDescent="0.25">
      <c r="A99" s="215" t="s">
        <v>685</v>
      </c>
      <c r="B99" s="201" t="s">
        <v>22</v>
      </c>
      <c r="C99" s="206" t="s">
        <v>684</v>
      </c>
      <c r="D99" s="201" t="s">
        <v>42</v>
      </c>
      <c r="E99" s="201" t="s">
        <v>7</v>
      </c>
      <c r="F99" s="201" t="s">
        <v>10</v>
      </c>
      <c r="G99" s="211">
        <v>2.1</v>
      </c>
      <c r="H99" s="201" t="s">
        <v>250</v>
      </c>
      <c r="I99" s="206">
        <v>2015</v>
      </c>
      <c r="J99" s="226" t="s">
        <v>842</v>
      </c>
      <c r="K99" s="72" t="s">
        <v>895</v>
      </c>
      <c r="L99" s="217"/>
      <c r="M99" s="72"/>
      <c r="N99" s="72" t="s">
        <v>895</v>
      </c>
      <c r="O99" s="72"/>
      <c r="P99" s="268"/>
      <c r="Q99" s="268"/>
      <c r="R99" s="268"/>
      <c r="S99" s="268"/>
      <c r="T99" s="268"/>
      <c r="U99" s="268"/>
      <c r="V99" s="268"/>
      <c r="W99" s="268"/>
      <c r="X99" s="268"/>
      <c r="Y99" s="268"/>
      <c r="Z99" s="268"/>
      <c r="AA99" s="268"/>
      <c r="AB99" s="268"/>
      <c r="AC99" s="268"/>
      <c r="AD99" s="268"/>
      <c r="AE99" s="268"/>
      <c r="AF99" s="268"/>
    </row>
    <row r="100" spans="1:32" s="73" customFormat="1" ht="24" x14ac:dyDescent="0.25">
      <c r="A100" s="215" t="s">
        <v>330</v>
      </c>
      <c r="B100" s="201" t="s">
        <v>22</v>
      </c>
      <c r="C100" s="206" t="s">
        <v>331</v>
      </c>
      <c r="D100" s="201" t="s">
        <v>42</v>
      </c>
      <c r="E100" s="201" t="s">
        <v>175</v>
      </c>
      <c r="F100" s="201" t="s">
        <v>10</v>
      </c>
      <c r="G100" s="211">
        <v>9.9000000000000005E-2</v>
      </c>
      <c r="H100" s="201" t="s">
        <v>250</v>
      </c>
      <c r="I100" s="206">
        <v>2014</v>
      </c>
      <c r="J100" s="227" t="s">
        <v>819</v>
      </c>
      <c r="K100" s="72" t="s">
        <v>895</v>
      </c>
      <c r="L100" s="72"/>
      <c r="M100" s="217"/>
      <c r="N100" s="217"/>
      <c r="O100" s="72"/>
      <c r="P100" s="268"/>
      <c r="Q100" s="268"/>
      <c r="R100" s="268"/>
      <c r="S100" s="268"/>
      <c r="T100" s="268"/>
      <c r="U100" s="268"/>
      <c r="V100" s="268"/>
      <c r="W100" s="268"/>
      <c r="X100" s="268"/>
      <c r="Y100" s="268"/>
      <c r="Z100" s="268"/>
      <c r="AA100" s="268"/>
      <c r="AB100" s="268"/>
      <c r="AC100" s="268"/>
      <c r="AD100" s="268"/>
      <c r="AE100" s="268"/>
      <c r="AF100" s="268"/>
    </row>
    <row r="101" spans="1:32" s="73" customFormat="1" ht="24" x14ac:dyDescent="0.25">
      <c r="A101" s="215" t="s">
        <v>405</v>
      </c>
      <c r="B101" s="201" t="s">
        <v>22</v>
      </c>
      <c r="C101" s="206" t="s">
        <v>325</v>
      </c>
      <c r="D101" s="201" t="s">
        <v>42</v>
      </c>
      <c r="E101" s="201" t="s">
        <v>175</v>
      </c>
      <c r="F101" s="201" t="s">
        <v>10</v>
      </c>
      <c r="G101" s="211">
        <v>1.7</v>
      </c>
      <c r="H101" s="201" t="s">
        <v>250</v>
      </c>
      <c r="I101" s="206">
        <v>2014</v>
      </c>
      <c r="J101" s="226" t="s">
        <v>821</v>
      </c>
      <c r="K101" s="72"/>
      <c r="L101" s="217"/>
      <c r="M101" s="72" t="s">
        <v>895</v>
      </c>
      <c r="N101" s="217"/>
      <c r="O101" s="72" t="s">
        <v>895</v>
      </c>
      <c r="P101" s="268"/>
      <c r="Q101" s="268"/>
      <c r="R101" s="268"/>
      <c r="S101" s="268"/>
      <c r="T101" s="268"/>
      <c r="U101" s="268"/>
      <c r="V101" s="268"/>
      <c r="W101" s="268"/>
      <c r="X101" s="268"/>
      <c r="Y101" s="268"/>
      <c r="Z101" s="268"/>
      <c r="AA101" s="268"/>
      <c r="AB101" s="268"/>
      <c r="AC101" s="268"/>
      <c r="AD101" s="268"/>
      <c r="AE101" s="268"/>
      <c r="AF101" s="268"/>
    </row>
    <row r="102" spans="1:32" s="73" customFormat="1" ht="12" x14ac:dyDescent="0.25">
      <c r="A102" s="71" t="s">
        <v>75</v>
      </c>
      <c r="B102" s="67" t="s">
        <v>22</v>
      </c>
      <c r="C102" s="68" t="s">
        <v>70</v>
      </c>
      <c r="D102" s="68" t="s">
        <v>42</v>
      </c>
      <c r="E102" s="68" t="s">
        <v>175</v>
      </c>
      <c r="F102" s="68" t="s">
        <v>10</v>
      </c>
      <c r="G102" s="69">
        <v>3.9</v>
      </c>
      <c r="H102" s="68" t="s">
        <v>250</v>
      </c>
      <c r="I102" s="70">
        <v>2014</v>
      </c>
      <c r="J102" s="225" t="s">
        <v>822</v>
      </c>
      <c r="K102" s="207"/>
      <c r="L102" s="207"/>
      <c r="M102" s="205"/>
      <c r="N102" s="72" t="s">
        <v>895</v>
      </c>
      <c r="O102" s="72" t="s">
        <v>895</v>
      </c>
      <c r="P102" s="268"/>
      <c r="Q102" s="268"/>
      <c r="R102" s="268"/>
      <c r="S102" s="268"/>
      <c r="T102" s="268"/>
      <c r="U102" s="268"/>
      <c r="V102" s="268"/>
      <c r="W102" s="268"/>
      <c r="X102" s="268"/>
      <c r="Y102" s="268"/>
      <c r="Z102" s="268"/>
      <c r="AA102" s="268"/>
      <c r="AB102" s="268"/>
      <c r="AC102" s="268"/>
      <c r="AD102" s="268"/>
      <c r="AE102" s="268"/>
      <c r="AF102" s="268"/>
    </row>
    <row r="103" spans="1:32" s="73" customFormat="1" ht="60" x14ac:dyDescent="0.25">
      <c r="A103" s="215" t="s">
        <v>949</v>
      </c>
      <c r="B103" s="201" t="s">
        <v>22</v>
      </c>
      <c r="C103" s="206" t="s">
        <v>52</v>
      </c>
      <c r="D103" s="201" t="s">
        <v>1392</v>
      </c>
      <c r="E103" s="201" t="s">
        <v>7</v>
      </c>
      <c r="F103" s="201" t="s">
        <v>10</v>
      </c>
      <c r="G103" s="211">
        <v>2.6</v>
      </c>
      <c r="H103" s="201" t="s">
        <v>250</v>
      </c>
      <c r="I103" s="201">
        <v>2016</v>
      </c>
      <c r="J103" s="226" t="s">
        <v>1641</v>
      </c>
      <c r="K103" s="217"/>
      <c r="L103" s="72" t="s">
        <v>895</v>
      </c>
      <c r="M103" s="72"/>
      <c r="N103" s="217"/>
      <c r="O103" s="72" t="s">
        <v>895</v>
      </c>
      <c r="P103" s="268"/>
      <c r="Q103" s="268"/>
      <c r="R103" s="268"/>
      <c r="S103" s="268"/>
      <c r="T103" s="268"/>
      <c r="U103" s="268"/>
      <c r="V103" s="268"/>
      <c r="W103" s="268"/>
      <c r="X103" s="268"/>
      <c r="Y103" s="268"/>
      <c r="Z103" s="268"/>
      <c r="AA103" s="268"/>
      <c r="AB103" s="268"/>
      <c r="AC103" s="268"/>
      <c r="AD103" s="268"/>
      <c r="AE103" s="268"/>
      <c r="AF103" s="268"/>
    </row>
    <row r="104" spans="1:32" s="73" customFormat="1" ht="48" x14ac:dyDescent="0.25">
      <c r="A104" s="215" t="s">
        <v>224</v>
      </c>
      <c r="B104" s="201" t="s">
        <v>22</v>
      </c>
      <c r="C104" s="206" t="s">
        <v>223</v>
      </c>
      <c r="D104" s="201" t="s">
        <v>1392</v>
      </c>
      <c r="E104" s="201" t="s">
        <v>7</v>
      </c>
      <c r="F104" s="201" t="s">
        <v>10</v>
      </c>
      <c r="G104" s="211">
        <v>1.3</v>
      </c>
      <c r="H104" s="201" t="s">
        <v>250</v>
      </c>
      <c r="I104" s="201">
        <v>2012</v>
      </c>
      <c r="J104" s="226" t="s">
        <v>607</v>
      </c>
      <c r="K104" s="217"/>
      <c r="L104" s="217"/>
      <c r="M104" s="72" t="s">
        <v>895</v>
      </c>
      <c r="N104" s="217"/>
      <c r="O104" s="217"/>
      <c r="P104" s="268"/>
      <c r="Q104" s="268"/>
      <c r="R104" s="268"/>
      <c r="S104" s="268"/>
      <c r="T104" s="268"/>
      <c r="U104" s="268"/>
      <c r="V104" s="268"/>
      <c r="W104" s="268"/>
      <c r="X104" s="268"/>
      <c r="Y104" s="268"/>
      <c r="Z104" s="268"/>
      <c r="AA104" s="268"/>
      <c r="AB104" s="268"/>
      <c r="AC104" s="268"/>
      <c r="AD104" s="268"/>
      <c r="AE104" s="268"/>
      <c r="AF104" s="268"/>
    </row>
    <row r="105" spans="1:32" s="73" customFormat="1" ht="36" customHeight="1" x14ac:dyDescent="0.25">
      <c r="A105" s="215" t="s">
        <v>932</v>
      </c>
      <c r="B105" s="201" t="s">
        <v>22</v>
      </c>
      <c r="C105" s="206" t="s">
        <v>919</v>
      </c>
      <c r="D105" s="201" t="s">
        <v>42</v>
      </c>
      <c r="E105" s="201" t="s">
        <v>7</v>
      </c>
      <c r="F105" s="201" t="s">
        <v>10</v>
      </c>
      <c r="G105" s="211">
        <v>1.4</v>
      </c>
      <c r="H105" s="201" t="s">
        <v>277</v>
      </c>
      <c r="I105" s="206">
        <v>2017</v>
      </c>
      <c r="J105" s="227" t="s">
        <v>1670</v>
      </c>
      <c r="K105" s="72" t="s">
        <v>895</v>
      </c>
      <c r="L105" s="217"/>
      <c r="M105" s="72" t="s">
        <v>895</v>
      </c>
      <c r="N105" s="72" t="s">
        <v>895</v>
      </c>
      <c r="O105" s="72" t="s">
        <v>895</v>
      </c>
      <c r="P105" s="268"/>
      <c r="Q105" s="268"/>
      <c r="R105" s="268"/>
      <c r="S105" s="268"/>
      <c r="T105" s="268"/>
      <c r="U105" s="268"/>
      <c r="V105" s="268"/>
      <c r="W105" s="268"/>
      <c r="X105" s="268"/>
      <c r="Y105" s="268"/>
      <c r="Z105" s="268"/>
      <c r="AA105" s="268"/>
      <c r="AB105" s="268"/>
      <c r="AC105" s="268"/>
      <c r="AD105" s="268"/>
      <c r="AE105" s="268"/>
      <c r="AF105" s="268"/>
    </row>
    <row r="106" spans="1:32" s="73" customFormat="1" ht="24" x14ac:dyDescent="0.25">
      <c r="A106" s="215" t="s">
        <v>168</v>
      </c>
      <c r="B106" s="201" t="s">
        <v>22</v>
      </c>
      <c r="C106" s="206" t="s">
        <v>169</v>
      </c>
      <c r="D106" s="201" t="s">
        <v>42</v>
      </c>
      <c r="E106" s="201" t="s">
        <v>175</v>
      </c>
      <c r="F106" s="201" t="s">
        <v>10</v>
      </c>
      <c r="G106" s="211">
        <v>0.58499999999999996</v>
      </c>
      <c r="H106" s="201" t="s">
        <v>250</v>
      </c>
      <c r="I106" s="206">
        <v>2014</v>
      </c>
      <c r="J106" s="227" t="s">
        <v>823</v>
      </c>
      <c r="K106" s="72" t="s">
        <v>895</v>
      </c>
      <c r="L106" s="217"/>
      <c r="M106" s="72" t="s">
        <v>895</v>
      </c>
      <c r="N106" s="217"/>
      <c r="O106" s="217"/>
      <c r="P106" s="268"/>
      <c r="Q106" s="268"/>
      <c r="R106" s="268"/>
      <c r="S106" s="268"/>
      <c r="T106" s="268"/>
      <c r="U106" s="268"/>
      <c r="V106" s="268"/>
      <c r="W106" s="268"/>
      <c r="X106" s="268"/>
      <c r="Y106" s="268"/>
      <c r="Z106" s="268"/>
      <c r="AA106" s="268"/>
      <c r="AB106" s="268"/>
      <c r="AC106" s="268"/>
      <c r="AD106" s="268"/>
      <c r="AE106" s="268"/>
      <c r="AF106" s="268"/>
    </row>
    <row r="107" spans="1:32" s="240" customFormat="1" ht="72" x14ac:dyDescent="0.25">
      <c r="A107" s="234" t="s">
        <v>1700</v>
      </c>
      <c r="B107" s="235" t="s">
        <v>22</v>
      </c>
      <c r="C107" s="236" t="s">
        <v>1020</v>
      </c>
      <c r="D107" s="235" t="s">
        <v>42</v>
      </c>
      <c r="E107" s="235" t="s">
        <v>7</v>
      </c>
      <c r="F107" s="235" t="s">
        <v>10</v>
      </c>
      <c r="G107" s="237">
        <v>3.2</v>
      </c>
      <c r="H107" s="235" t="s">
        <v>250</v>
      </c>
      <c r="I107" s="236">
        <v>2017</v>
      </c>
      <c r="J107" s="238" t="s">
        <v>1671</v>
      </c>
      <c r="K107" s="231" t="s">
        <v>895</v>
      </c>
      <c r="L107" s="239"/>
      <c r="M107" s="231" t="s">
        <v>895</v>
      </c>
      <c r="N107" s="239"/>
      <c r="O107" s="239"/>
      <c r="P107" s="268"/>
      <c r="Q107" s="268"/>
      <c r="R107" s="268"/>
      <c r="S107" s="268"/>
      <c r="T107" s="268"/>
      <c r="U107" s="268"/>
      <c r="V107" s="268"/>
      <c r="W107" s="268"/>
      <c r="X107" s="268"/>
      <c r="Y107" s="268"/>
      <c r="Z107" s="268"/>
      <c r="AA107" s="268"/>
      <c r="AB107" s="268"/>
      <c r="AC107" s="268"/>
      <c r="AD107" s="268"/>
      <c r="AE107" s="268"/>
      <c r="AF107" s="268"/>
    </row>
    <row r="108" spans="1:32" s="76" customFormat="1" ht="36" x14ac:dyDescent="0.25">
      <c r="A108" s="215" t="s">
        <v>203</v>
      </c>
      <c r="B108" s="201" t="s">
        <v>22</v>
      </c>
      <c r="C108" s="206" t="s">
        <v>204</v>
      </c>
      <c r="D108" s="201" t="s">
        <v>42</v>
      </c>
      <c r="E108" s="201" t="s">
        <v>175</v>
      </c>
      <c r="F108" s="201" t="s">
        <v>10</v>
      </c>
      <c r="G108" s="211">
        <v>0.627</v>
      </c>
      <c r="H108" s="201" t="s">
        <v>250</v>
      </c>
      <c r="I108" s="206">
        <v>2014</v>
      </c>
      <c r="J108" s="227" t="s">
        <v>825</v>
      </c>
      <c r="K108" s="72" t="s">
        <v>895</v>
      </c>
      <c r="L108" s="217"/>
      <c r="M108" s="72" t="s">
        <v>895</v>
      </c>
      <c r="N108" s="217"/>
      <c r="O108" s="217"/>
      <c r="P108" s="268"/>
      <c r="Q108" s="268"/>
      <c r="R108" s="268"/>
      <c r="S108" s="268"/>
      <c r="T108" s="268"/>
      <c r="U108" s="268"/>
      <c r="V108" s="268"/>
      <c r="W108" s="268"/>
      <c r="X108" s="268"/>
      <c r="Y108" s="268"/>
      <c r="Z108" s="268"/>
      <c r="AA108" s="268"/>
      <c r="AB108" s="268"/>
      <c r="AC108" s="268"/>
      <c r="AD108" s="268"/>
      <c r="AE108" s="268"/>
      <c r="AF108" s="268"/>
    </row>
    <row r="109" spans="1:32" s="76" customFormat="1" ht="36" x14ac:dyDescent="0.25">
      <c r="A109" s="215" t="s">
        <v>154</v>
      </c>
      <c r="B109" s="201" t="s">
        <v>22</v>
      </c>
      <c r="C109" s="206" t="s">
        <v>273</v>
      </c>
      <c r="D109" s="201" t="s">
        <v>42</v>
      </c>
      <c r="E109" s="201" t="s">
        <v>175</v>
      </c>
      <c r="F109" s="201" t="s">
        <v>10</v>
      </c>
      <c r="G109" s="211">
        <v>5</v>
      </c>
      <c r="H109" s="201" t="s">
        <v>250</v>
      </c>
      <c r="I109" s="206">
        <v>2017</v>
      </c>
      <c r="J109" s="227" t="s">
        <v>1555</v>
      </c>
      <c r="K109" s="72" t="s">
        <v>895</v>
      </c>
      <c r="L109" s="72" t="s">
        <v>895</v>
      </c>
      <c r="M109" s="72" t="s">
        <v>895</v>
      </c>
      <c r="N109" s="217"/>
      <c r="O109" s="217"/>
      <c r="P109" s="268"/>
      <c r="Q109" s="268"/>
      <c r="R109" s="268"/>
      <c r="S109" s="268"/>
      <c r="T109" s="268"/>
      <c r="U109" s="268"/>
      <c r="V109" s="268"/>
      <c r="W109" s="268"/>
      <c r="X109" s="268"/>
      <c r="Y109" s="268"/>
      <c r="Z109" s="268"/>
      <c r="AA109" s="268"/>
      <c r="AB109" s="268"/>
      <c r="AC109" s="268"/>
      <c r="AD109" s="268"/>
      <c r="AE109" s="268"/>
      <c r="AF109" s="268"/>
    </row>
    <row r="110" spans="1:32" s="73" customFormat="1" ht="24" x14ac:dyDescent="0.25">
      <c r="A110" s="71" t="s">
        <v>220</v>
      </c>
      <c r="B110" s="67" t="s">
        <v>22</v>
      </c>
      <c r="C110" s="68" t="s">
        <v>222</v>
      </c>
      <c r="D110" s="68" t="s">
        <v>1392</v>
      </c>
      <c r="E110" s="68" t="s">
        <v>7</v>
      </c>
      <c r="F110" s="68" t="s">
        <v>10</v>
      </c>
      <c r="G110" s="69">
        <v>0.61</v>
      </c>
      <c r="H110" s="68" t="s">
        <v>250</v>
      </c>
      <c r="I110" s="70">
        <v>2010</v>
      </c>
      <c r="J110" s="225" t="s">
        <v>1425</v>
      </c>
      <c r="K110" s="72"/>
      <c r="L110" s="72" t="s">
        <v>895</v>
      </c>
      <c r="M110" s="205"/>
      <c r="N110" s="205"/>
      <c r="O110" s="72"/>
      <c r="P110" s="268"/>
      <c r="Q110" s="268"/>
      <c r="R110" s="268"/>
      <c r="S110" s="268"/>
      <c r="T110" s="268"/>
      <c r="U110" s="268"/>
      <c r="V110" s="268"/>
      <c r="W110" s="268"/>
      <c r="X110" s="268"/>
      <c r="Y110" s="268"/>
      <c r="Z110" s="268"/>
      <c r="AA110" s="268"/>
      <c r="AB110" s="268"/>
      <c r="AC110" s="268"/>
      <c r="AD110" s="268"/>
      <c r="AE110" s="268"/>
      <c r="AF110" s="268"/>
    </row>
    <row r="111" spans="1:32" s="73" customFormat="1" ht="24" x14ac:dyDescent="0.25">
      <c r="A111" s="215" t="s">
        <v>265</v>
      </c>
      <c r="B111" s="201" t="s">
        <v>22</v>
      </c>
      <c r="C111" s="206" t="s">
        <v>36</v>
      </c>
      <c r="D111" s="201" t="s">
        <v>42</v>
      </c>
      <c r="E111" s="201" t="s">
        <v>175</v>
      </c>
      <c r="F111" s="201" t="s">
        <v>10</v>
      </c>
      <c r="G111" s="211">
        <v>5.6</v>
      </c>
      <c r="H111" s="201" t="s">
        <v>250</v>
      </c>
      <c r="I111" s="206">
        <v>2012</v>
      </c>
      <c r="J111" s="227" t="s">
        <v>586</v>
      </c>
      <c r="K111" s="72" t="s">
        <v>895</v>
      </c>
      <c r="L111" s="217"/>
      <c r="M111" s="72"/>
      <c r="N111" s="217"/>
      <c r="O111" s="217"/>
      <c r="P111" s="268"/>
      <c r="Q111" s="268"/>
      <c r="R111" s="268"/>
      <c r="S111" s="268"/>
      <c r="T111" s="268"/>
      <c r="U111" s="268"/>
      <c r="V111" s="268"/>
      <c r="W111" s="268"/>
      <c r="X111" s="268"/>
      <c r="Y111" s="268"/>
      <c r="Z111" s="268"/>
      <c r="AA111" s="268"/>
      <c r="AB111" s="268"/>
      <c r="AC111" s="268"/>
      <c r="AD111" s="268"/>
      <c r="AE111" s="268"/>
      <c r="AF111" s="268"/>
    </row>
    <row r="112" spans="1:32" s="73" customFormat="1" ht="36" x14ac:dyDescent="0.25">
      <c r="A112" s="215" t="s">
        <v>498</v>
      </c>
      <c r="B112" s="201" t="s">
        <v>22</v>
      </c>
      <c r="C112" s="206" t="s">
        <v>499</v>
      </c>
      <c r="D112" s="201" t="s">
        <v>42</v>
      </c>
      <c r="E112" s="201" t="s">
        <v>175</v>
      </c>
      <c r="F112" s="201" t="s">
        <v>10</v>
      </c>
      <c r="G112" s="211">
        <v>4</v>
      </c>
      <c r="H112" s="201" t="s">
        <v>250</v>
      </c>
      <c r="I112" s="206">
        <v>2017</v>
      </c>
      <c r="J112" s="226" t="s">
        <v>1053</v>
      </c>
      <c r="K112" s="72" t="s">
        <v>895</v>
      </c>
      <c r="L112" s="217"/>
      <c r="M112" s="72" t="s">
        <v>895</v>
      </c>
      <c r="N112" s="72" t="s">
        <v>895</v>
      </c>
      <c r="O112" s="72"/>
      <c r="P112" s="268"/>
      <c r="Q112" s="268"/>
      <c r="R112" s="268"/>
      <c r="S112" s="268"/>
      <c r="T112" s="268"/>
      <c r="U112" s="268"/>
      <c r="V112" s="268"/>
      <c r="W112" s="268"/>
      <c r="X112" s="268"/>
      <c r="Y112" s="268"/>
      <c r="Z112" s="268"/>
      <c r="AA112" s="268"/>
      <c r="AB112" s="268"/>
      <c r="AC112" s="268"/>
      <c r="AD112" s="268"/>
      <c r="AE112" s="268"/>
      <c r="AF112" s="268"/>
    </row>
    <row r="113" spans="1:32" s="73" customFormat="1" ht="24" x14ac:dyDescent="0.25">
      <c r="A113" s="215" t="s">
        <v>1372</v>
      </c>
      <c r="B113" s="201" t="s">
        <v>22</v>
      </c>
      <c r="C113" s="206" t="s">
        <v>1378</v>
      </c>
      <c r="D113" s="201" t="s">
        <v>3</v>
      </c>
      <c r="E113" s="201" t="s">
        <v>7</v>
      </c>
      <c r="F113" s="201" t="s">
        <v>10</v>
      </c>
      <c r="G113" s="211">
        <v>1</v>
      </c>
      <c r="H113" s="201" t="s">
        <v>250</v>
      </c>
      <c r="I113" s="206">
        <v>2017</v>
      </c>
      <c r="J113" s="227" t="s">
        <v>1491</v>
      </c>
      <c r="K113" s="72"/>
      <c r="L113" s="217"/>
      <c r="M113" s="72" t="s">
        <v>895</v>
      </c>
      <c r="N113" s="217"/>
      <c r="O113" s="72"/>
      <c r="P113" s="268"/>
      <c r="Q113" s="268"/>
      <c r="R113" s="268"/>
      <c r="S113" s="268"/>
      <c r="T113" s="268"/>
      <c r="U113" s="268"/>
      <c r="V113" s="268"/>
      <c r="W113" s="268"/>
      <c r="X113" s="268"/>
      <c r="Y113" s="268"/>
      <c r="Z113" s="268"/>
      <c r="AA113" s="268"/>
      <c r="AB113" s="268"/>
      <c r="AC113" s="268"/>
      <c r="AD113" s="268"/>
      <c r="AE113" s="268"/>
      <c r="AF113" s="268"/>
    </row>
    <row r="114" spans="1:32" s="73" customFormat="1" ht="24" x14ac:dyDescent="0.25">
      <c r="A114" s="71" t="s">
        <v>1389</v>
      </c>
      <c r="B114" s="67" t="s">
        <v>22</v>
      </c>
      <c r="C114" s="68" t="s">
        <v>1390</v>
      </c>
      <c r="D114" s="68" t="s">
        <v>3</v>
      </c>
      <c r="E114" s="68" t="s">
        <v>7</v>
      </c>
      <c r="F114" s="68" t="s">
        <v>10</v>
      </c>
      <c r="G114" s="69">
        <v>6</v>
      </c>
      <c r="H114" s="68" t="s">
        <v>250</v>
      </c>
      <c r="I114" s="70">
        <v>2019</v>
      </c>
      <c r="J114" s="225" t="s">
        <v>1492</v>
      </c>
      <c r="K114" s="72" t="s">
        <v>895</v>
      </c>
      <c r="L114" s="72"/>
      <c r="M114" s="72"/>
      <c r="N114" s="205"/>
      <c r="O114" s="72" t="s">
        <v>895</v>
      </c>
      <c r="P114" s="268"/>
      <c r="Q114" s="268"/>
      <c r="R114" s="268"/>
      <c r="S114" s="268"/>
      <c r="T114" s="268"/>
      <c r="U114" s="268"/>
      <c r="V114" s="268"/>
      <c r="W114" s="268"/>
      <c r="X114" s="268"/>
      <c r="Y114" s="268"/>
      <c r="Z114" s="268"/>
      <c r="AA114" s="268"/>
      <c r="AB114" s="268"/>
      <c r="AC114" s="268"/>
      <c r="AD114" s="268"/>
      <c r="AE114" s="268"/>
      <c r="AF114" s="268"/>
    </row>
    <row r="115" spans="1:32" s="73" customFormat="1" ht="60" x14ac:dyDescent="0.25">
      <c r="A115" s="215" t="s">
        <v>1369</v>
      </c>
      <c r="B115" s="201" t="s">
        <v>22</v>
      </c>
      <c r="C115" s="206" t="s">
        <v>1040</v>
      </c>
      <c r="D115" s="201" t="s">
        <v>3</v>
      </c>
      <c r="E115" s="201" t="s">
        <v>7</v>
      </c>
      <c r="F115" s="201" t="s">
        <v>10</v>
      </c>
      <c r="G115" s="211">
        <v>3.3</v>
      </c>
      <c r="H115" s="201" t="s">
        <v>250</v>
      </c>
      <c r="I115" s="206">
        <v>2016</v>
      </c>
      <c r="J115" s="226" t="s">
        <v>1634</v>
      </c>
      <c r="K115" s="72" t="s">
        <v>895</v>
      </c>
      <c r="L115" s="72" t="s">
        <v>895</v>
      </c>
      <c r="M115" s="72"/>
      <c r="N115" s="217"/>
      <c r="O115" s="72"/>
      <c r="P115" s="268"/>
      <c r="Q115" s="268"/>
      <c r="R115" s="268"/>
      <c r="S115" s="268"/>
      <c r="T115" s="268"/>
      <c r="U115" s="268"/>
      <c r="V115" s="268"/>
      <c r="W115" s="268"/>
      <c r="X115" s="268"/>
      <c r="Y115" s="268"/>
      <c r="Z115" s="268"/>
      <c r="AA115" s="268"/>
      <c r="AB115" s="268"/>
      <c r="AC115" s="268"/>
      <c r="AD115" s="268"/>
      <c r="AE115" s="268"/>
      <c r="AF115" s="268"/>
    </row>
    <row r="116" spans="1:32" s="73" customFormat="1" ht="24" x14ac:dyDescent="0.25">
      <c r="A116" s="222" t="s">
        <v>198</v>
      </c>
      <c r="B116" s="74" t="s">
        <v>22</v>
      </c>
      <c r="C116" s="74" t="s">
        <v>197</v>
      </c>
      <c r="D116" s="74" t="s">
        <v>42</v>
      </c>
      <c r="E116" s="74" t="s">
        <v>175</v>
      </c>
      <c r="F116" s="74" t="s">
        <v>10</v>
      </c>
      <c r="G116" s="209">
        <v>1.98</v>
      </c>
      <c r="H116" s="74" t="s">
        <v>250</v>
      </c>
      <c r="I116" s="74">
        <v>2013</v>
      </c>
      <c r="J116" s="226" t="s">
        <v>804</v>
      </c>
      <c r="K116" s="218"/>
      <c r="L116" s="72" t="s">
        <v>895</v>
      </c>
      <c r="M116" s="72"/>
      <c r="N116" s="218"/>
      <c r="O116" s="72" t="s">
        <v>895</v>
      </c>
      <c r="P116" s="268"/>
      <c r="Q116" s="268"/>
      <c r="R116" s="268"/>
      <c r="S116" s="268"/>
      <c r="T116" s="268"/>
      <c r="U116" s="268"/>
      <c r="V116" s="268"/>
      <c r="W116" s="268"/>
      <c r="X116" s="268"/>
      <c r="Y116" s="268"/>
      <c r="Z116" s="268"/>
      <c r="AA116" s="268"/>
      <c r="AB116" s="268"/>
      <c r="AC116" s="268"/>
      <c r="AD116" s="268"/>
      <c r="AE116" s="268"/>
      <c r="AF116" s="268"/>
    </row>
    <row r="117" spans="1:32" s="73" customFormat="1" ht="24" x14ac:dyDescent="0.25">
      <c r="A117" s="215" t="s">
        <v>262</v>
      </c>
      <c r="B117" s="201" t="s">
        <v>22</v>
      </c>
      <c r="C117" s="206" t="s">
        <v>38</v>
      </c>
      <c r="D117" s="201" t="s">
        <v>42</v>
      </c>
      <c r="E117" s="201" t="s">
        <v>175</v>
      </c>
      <c r="F117" s="201" t="s">
        <v>10</v>
      </c>
      <c r="G117" s="211">
        <v>2</v>
      </c>
      <c r="H117" s="201" t="s">
        <v>250</v>
      </c>
      <c r="I117" s="206">
        <v>2012</v>
      </c>
      <c r="J117" s="227" t="s">
        <v>789</v>
      </c>
      <c r="K117" s="72" t="s">
        <v>895</v>
      </c>
      <c r="L117" s="217"/>
      <c r="M117" s="217"/>
      <c r="N117" s="72" t="s">
        <v>895</v>
      </c>
      <c r="O117" s="217"/>
      <c r="P117" s="268"/>
      <c r="Q117" s="268"/>
      <c r="R117" s="268"/>
      <c r="S117" s="268"/>
      <c r="T117" s="268"/>
      <c r="U117" s="268"/>
      <c r="V117" s="268"/>
      <c r="W117" s="268"/>
      <c r="X117" s="268"/>
      <c r="Y117" s="268"/>
      <c r="Z117" s="268"/>
      <c r="AA117" s="268"/>
      <c r="AB117" s="268"/>
      <c r="AC117" s="268"/>
      <c r="AD117" s="268"/>
      <c r="AE117" s="268"/>
      <c r="AF117" s="268"/>
    </row>
    <row r="118" spans="1:32" s="73" customFormat="1" ht="60" x14ac:dyDescent="0.25">
      <c r="A118" s="215" t="s">
        <v>466</v>
      </c>
      <c r="B118" s="201" t="s">
        <v>22</v>
      </c>
      <c r="C118" s="206" t="s">
        <v>180</v>
      </c>
      <c r="D118" s="201" t="s">
        <v>42</v>
      </c>
      <c r="E118" s="201" t="s">
        <v>175</v>
      </c>
      <c r="F118" s="201" t="s">
        <v>10</v>
      </c>
      <c r="G118" s="211">
        <v>8.1</v>
      </c>
      <c r="H118" s="201" t="s">
        <v>250</v>
      </c>
      <c r="I118" s="206">
        <v>2017</v>
      </c>
      <c r="J118" s="227" t="s">
        <v>1658</v>
      </c>
      <c r="K118" s="72" t="s">
        <v>895</v>
      </c>
      <c r="L118" s="72" t="s">
        <v>895</v>
      </c>
      <c r="M118" s="72" t="s">
        <v>895</v>
      </c>
      <c r="N118" s="72" t="s">
        <v>895</v>
      </c>
      <c r="O118" s="217"/>
      <c r="P118" s="268"/>
      <c r="Q118" s="268"/>
      <c r="R118" s="268"/>
      <c r="S118" s="268"/>
      <c r="T118" s="268"/>
      <c r="U118" s="268"/>
      <c r="V118" s="268"/>
      <c r="W118" s="268"/>
      <c r="X118" s="268"/>
      <c r="Y118" s="268"/>
      <c r="Z118" s="268"/>
      <c r="AA118" s="268"/>
      <c r="AB118" s="268"/>
      <c r="AC118" s="268"/>
      <c r="AD118" s="268"/>
      <c r="AE118" s="268"/>
      <c r="AF118" s="268"/>
    </row>
    <row r="119" spans="1:32" s="73" customFormat="1" ht="24" x14ac:dyDescent="0.25">
      <c r="A119" s="224" t="s">
        <v>546</v>
      </c>
      <c r="B119" s="203" t="s">
        <v>22</v>
      </c>
      <c r="C119" s="203" t="s">
        <v>547</v>
      </c>
      <c r="D119" s="203" t="s">
        <v>42</v>
      </c>
      <c r="E119" s="203" t="s">
        <v>175</v>
      </c>
      <c r="F119" s="203" t="s">
        <v>10</v>
      </c>
      <c r="G119" s="213">
        <v>2.93</v>
      </c>
      <c r="H119" s="203" t="s">
        <v>250</v>
      </c>
      <c r="I119" s="203">
        <v>2016</v>
      </c>
      <c r="J119" s="226" t="s">
        <v>1584</v>
      </c>
      <c r="K119" s="72"/>
      <c r="L119" s="219"/>
      <c r="M119" s="219"/>
      <c r="N119" s="219"/>
      <c r="O119" s="72" t="s">
        <v>895</v>
      </c>
      <c r="P119" s="268"/>
      <c r="Q119" s="268"/>
      <c r="R119" s="268"/>
      <c r="S119" s="268"/>
      <c r="T119" s="268"/>
      <c r="U119" s="268"/>
      <c r="V119" s="268"/>
      <c r="W119" s="268"/>
      <c r="X119" s="268"/>
      <c r="Y119" s="268"/>
      <c r="Z119" s="268"/>
      <c r="AA119" s="268"/>
      <c r="AB119" s="268"/>
      <c r="AC119" s="268"/>
      <c r="AD119" s="268"/>
      <c r="AE119" s="268"/>
      <c r="AF119" s="268"/>
    </row>
    <row r="120" spans="1:32" s="73" customFormat="1" ht="12" x14ac:dyDescent="0.25">
      <c r="A120" s="215" t="s">
        <v>959</v>
      </c>
      <c r="B120" s="201" t="s">
        <v>22</v>
      </c>
      <c r="C120" s="206" t="s">
        <v>960</v>
      </c>
      <c r="D120" s="201" t="s">
        <v>4</v>
      </c>
      <c r="E120" s="201" t="s">
        <v>175</v>
      </c>
      <c r="F120" s="201" t="s">
        <v>10</v>
      </c>
      <c r="G120" s="211">
        <v>3.6</v>
      </c>
      <c r="H120" s="201" t="s">
        <v>250</v>
      </c>
      <c r="I120" s="206">
        <v>2013</v>
      </c>
      <c r="J120" s="226" t="s">
        <v>1516</v>
      </c>
      <c r="K120" s="217"/>
      <c r="L120" s="217"/>
      <c r="M120" s="72" t="s">
        <v>895</v>
      </c>
      <c r="N120" s="217"/>
      <c r="O120" s="72"/>
      <c r="P120" s="268"/>
      <c r="Q120" s="268"/>
      <c r="R120" s="268"/>
      <c r="S120" s="268"/>
      <c r="T120" s="268"/>
      <c r="U120" s="268"/>
      <c r="V120" s="268"/>
      <c r="W120" s="268"/>
      <c r="X120" s="268"/>
      <c r="Y120" s="268"/>
      <c r="Z120" s="268"/>
      <c r="AA120" s="268"/>
      <c r="AB120" s="268"/>
      <c r="AC120" s="268"/>
      <c r="AD120" s="268"/>
      <c r="AE120" s="268"/>
      <c r="AF120" s="268"/>
    </row>
    <row r="121" spans="1:32" s="73" customFormat="1" ht="12" x14ac:dyDescent="0.25">
      <c r="A121" s="215" t="s">
        <v>309</v>
      </c>
      <c r="B121" s="201" t="s">
        <v>22</v>
      </c>
      <c r="C121" s="206" t="s">
        <v>310</v>
      </c>
      <c r="D121" s="201" t="s">
        <v>42</v>
      </c>
      <c r="E121" s="201" t="s">
        <v>175</v>
      </c>
      <c r="F121" s="201" t="s">
        <v>10</v>
      </c>
      <c r="G121" s="211">
        <v>3.8</v>
      </c>
      <c r="H121" s="201" t="s">
        <v>250</v>
      </c>
      <c r="I121" s="206">
        <v>2018</v>
      </c>
      <c r="J121" s="226" t="s">
        <v>1589</v>
      </c>
      <c r="K121" s="72"/>
      <c r="L121" s="217"/>
      <c r="M121" s="72" t="s">
        <v>895</v>
      </c>
      <c r="N121" s="217"/>
      <c r="O121" s="217"/>
      <c r="P121" s="268"/>
      <c r="Q121" s="268"/>
      <c r="R121" s="268"/>
      <c r="S121" s="268"/>
      <c r="T121" s="268"/>
      <c r="U121" s="268"/>
      <c r="V121" s="268"/>
      <c r="W121" s="268"/>
      <c r="X121" s="268"/>
      <c r="Y121" s="268"/>
      <c r="Z121" s="268"/>
      <c r="AA121" s="268"/>
      <c r="AB121" s="268"/>
      <c r="AC121" s="268"/>
      <c r="AD121" s="268"/>
      <c r="AE121" s="268"/>
      <c r="AF121" s="268"/>
    </row>
    <row r="122" spans="1:32" s="73" customFormat="1" ht="12" x14ac:dyDescent="0.25">
      <c r="A122" s="215" t="s">
        <v>206</v>
      </c>
      <c r="B122" s="201" t="s">
        <v>22</v>
      </c>
      <c r="C122" s="206" t="s">
        <v>205</v>
      </c>
      <c r="D122" s="201" t="s">
        <v>42</v>
      </c>
      <c r="E122" s="201" t="s">
        <v>175</v>
      </c>
      <c r="F122" s="201" t="s">
        <v>10</v>
      </c>
      <c r="G122" s="211">
        <v>4.5</v>
      </c>
      <c r="H122" s="201" t="s">
        <v>250</v>
      </c>
      <c r="I122" s="206">
        <v>2014</v>
      </c>
      <c r="J122" s="227" t="s">
        <v>826</v>
      </c>
      <c r="K122" s="72" t="s">
        <v>895</v>
      </c>
      <c r="L122" s="217"/>
      <c r="M122" s="217"/>
      <c r="N122" s="72"/>
      <c r="O122" s="217"/>
      <c r="P122" s="268"/>
      <c r="Q122" s="268"/>
      <c r="R122" s="268"/>
      <c r="S122" s="268"/>
      <c r="T122" s="268"/>
      <c r="U122" s="268"/>
      <c r="V122" s="268"/>
      <c r="W122" s="268"/>
      <c r="X122" s="268"/>
      <c r="Y122" s="268"/>
      <c r="Z122" s="268"/>
      <c r="AA122" s="268"/>
      <c r="AB122" s="268"/>
      <c r="AC122" s="268"/>
      <c r="AD122" s="268"/>
      <c r="AE122" s="268"/>
      <c r="AF122" s="268"/>
    </row>
    <row r="123" spans="1:32" s="73" customFormat="1" ht="24" x14ac:dyDescent="0.25">
      <c r="A123" s="215" t="s">
        <v>219</v>
      </c>
      <c r="B123" s="201" t="s">
        <v>22</v>
      </c>
      <c r="C123" s="206" t="s">
        <v>207</v>
      </c>
      <c r="D123" s="201" t="s">
        <v>1392</v>
      </c>
      <c r="E123" s="201" t="s">
        <v>7</v>
      </c>
      <c r="F123" s="201" t="s">
        <v>10</v>
      </c>
      <c r="G123" s="211">
        <v>1</v>
      </c>
      <c r="H123" s="201" t="s">
        <v>250</v>
      </c>
      <c r="I123" s="206">
        <v>2010</v>
      </c>
      <c r="J123" s="227" t="s">
        <v>757</v>
      </c>
      <c r="K123" s="72"/>
      <c r="L123" s="72"/>
      <c r="M123" s="72"/>
      <c r="N123" s="217"/>
      <c r="O123" s="72" t="s">
        <v>895</v>
      </c>
      <c r="P123" s="268"/>
      <c r="Q123" s="268"/>
      <c r="R123" s="268"/>
      <c r="S123" s="268"/>
      <c r="T123" s="268"/>
      <c r="U123" s="268"/>
      <c r="V123" s="268"/>
      <c r="W123" s="268"/>
      <c r="X123" s="268"/>
      <c r="Y123" s="268"/>
      <c r="Z123" s="268"/>
      <c r="AA123" s="268"/>
      <c r="AB123" s="268"/>
      <c r="AC123" s="268"/>
      <c r="AD123" s="268"/>
      <c r="AE123" s="268"/>
      <c r="AF123" s="268"/>
    </row>
    <row r="124" spans="1:32" s="73" customFormat="1" ht="36" x14ac:dyDescent="0.25">
      <c r="A124" s="222" t="s">
        <v>106</v>
      </c>
      <c r="B124" s="74" t="s">
        <v>22</v>
      </c>
      <c r="C124" s="74" t="s">
        <v>82</v>
      </c>
      <c r="D124" s="74" t="s">
        <v>42</v>
      </c>
      <c r="E124" s="74" t="s">
        <v>175</v>
      </c>
      <c r="F124" s="74" t="s">
        <v>10</v>
      </c>
      <c r="G124" s="209">
        <v>2</v>
      </c>
      <c r="H124" s="74" t="s">
        <v>250</v>
      </c>
      <c r="I124" s="74">
        <v>2016</v>
      </c>
      <c r="J124" s="226" t="s">
        <v>963</v>
      </c>
      <c r="K124" s="218"/>
      <c r="L124" s="218"/>
      <c r="M124" s="72" t="s">
        <v>895</v>
      </c>
      <c r="N124" s="72" t="s">
        <v>895</v>
      </c>
      <c r="O124" s="218"/>
      <c r="P124" s="268"/>
      <c r="Q124" s="268"/>
      <c r="R124" s="268"/>
      <c r="S124" s="268"/>
      <c r="T124" s="268"/>
      <c r="U124" s="268"/>
      <c r="V124" s="268"/>
      <c r="W124" s="268"/>
      <c r="X124" s="268"/>
      <c r="Y124" s="268"/>
      <c r="Z124" s="268"/>
      <c r="AA124" s="268"/>
      <c r="AB124" s="268"/>
      <c r="AC124" s="268"/>
      <c r="AD124" s="268"/>
      <c r="AE124" s="268"/>
      <c r="AF124" s="268"/>
    </row>
    <row r="125" spans="1:32" s="73" customFormat="1" ht="24" x14ac:dyDescent="0.25">
      <c r="A125" s="222" t="s">
        <v>432</v>
      </c>
      <c r="B125" s="74" t="s">
        <v>22</v>
      </c>
      <c r="C125" s="74" t="s">
        <v>156</v>
      </c>
      <c r="D125" s="74" t="s">
        <v>42</v>
      </c>
      <c r="E125" s="74" t="s">
        <v>175</v>
      </c>
      <c r="F125" s="74" t="s">
        <v>10</v>
      </c>
      <c r="G125" s="209">
        <v>0.622</v>
      </c>
      <c r="H125" s="74" t="s">
        <v>250</v>
      </c>
      <c r="I125" s="74">
        <v>2019</v>
      </c>
      <c r="J125" s="226" t="s">
        <v>1622</v>
      </c>
      <c r="K125" s="72"/>
      <c r="L125" s="72" t="s">
        <v>895</v>
      </c>
      <c r="M125" s="219"/>
      <c r="N125" s="219"/>
      <c r="O125" s="219"/>
      <c r="P125" s="268"/>
      <c r="Q125" s="268"/>
      <c r="R125" s="268"/>
      <c r="S125" s="268"/>
      <c r="T125" s="268"/>
      <c r="U125" s="268"/>
      <c r="V125" s="268"/>
      <c r="W125" s="268"/>
      <c r="X125" s="268"/>
      <c r="Y125" s="268"/>
      <c r="Z125" s="268"/>
      <c r="AA125" s="268"/>
      <c r="AB125" s="268"/>
      <c r="AC125" s="268"/>
      <c r="AD125" s="268"/>
      <c r="AE125" s="268"/>
      <c r="AF125" s="268"/>
    </row>
    <row r="126" spans="1:32" s="73" customFormat="1" ht="29.25" customHeight="1" x14ac:dyDescent="0.25">
      <c r="A126" s="215" t="s">
        <v>317</v>
      </c>
      <c r="B126" s="201" t="s">
        <v>22</v>
      </c>
      <c r="C126" s="206" t="s">
        <v>318</v>
      </c>
      <c r="D126" s="201" t="s">
        <v>42</v>
      </c>
      <c r="E126" s="201" t="s">
        <v>175</v>
      </c>
      <c r="F126" s="201" t="s">
        <v>10</v>
      </c>
      <c r="G126" s="211">
        <v>1</v>
      </c>
      <c r="H126" s="201" t="s">
        <v>250</v>
      </c>
      <c r="I126" s="206">
        <v>2018</v>
      </c>
      <c r="J126" s="227" t="s">
        <v>1608</v>
      </c>
      <c r="K126" s="72" t="s">
        <v>895</v>
      </c>
      <c r="L126" s="217"/>
      <c r="M126" s="72" t="s">
        <v>895</v>
      </c>
      <c r="N126" s="217"/>
      <c r="O126" s="72" t="s">
        <v>895</v>
      </c>
      <c r="P126" s="268"/>
      <c r="Q126" s="268"/>
      <c r="R126" s="268"/>
      <c r="S126" s="268"/>
      <c r="T126" s="268"/>
      <c r="U126" s="268"/>
      <c r="V126" s="268"/>
      <c r="W126" s="268"/>
      <c r="X126" s="268"/>
      <c r="Y126" s="268"/>
      <c r="Z126" s="268"/>
      <c r="AA126" s="268"/>
      <c r="AB126" s="268"/>
      <c r="AC126" s="268"/>
      <c r="AD126" s="268"/>
      <c r="AE126" s="268"/>
      <c r="AF126" s="268"/>
    </row>
    <row r="127" spans="1:32" s="240" customFormat="1" ht="12" x14ac:dyDescent="0.25">
      <c r="A127" s="257" t="s">
        <v>1701</v>
      </c>
      <c r="B127" s="235" t="s">
        <v>22</v>
      </c>
      <c r="C127" s="236" t="s">
        <v>112</v>
      </c>
      <c r="D127" s="235" t="s">
        <v>42</v>
      </c>
      <c r="E127" s="235" t="s">
        <v>7</v>
      </c>
      <c r="F127" s="235" t="s">
        <v>10</v>
      </c>
      <c r="G127" s="237">
        <v>5</v>
      </c>
      <c r="H127" s="235" t="s">
        <v>250</v>
      </c>
      <c r="I127" s="236">
        <v>2017</v>
      </c>
      <c r="J127" s="238" t="s">
        <v>1585</v>
      </c>
      <c r="K127" s="239"/>
      <c r="L127" s="239"/>
      <c r="M127" s="231" t="s">
        <v>895</v>
      </c>
      <c r="N127" s="239"/>
      <c r="O127" s="231"/>
      <c r="P127" s="268"/>
      <c r="Q127" s="268"/>
      <c r="R127" s="268"/>
      <c r="S127" s="268"/>
      <c r="T127" s="268"/>
      <c r="U127" s="268"/>
      <c r="V127" s="268"/>
      <c r="W127" s="268"/>
      <c r="X127" s="268"/>
      <c r="Y127" s="268"/>
      <c r="Z127" s="268"/>
      <c r="AA127" s="268"/>
      <c r="AB127" s="268"/>
      <c r="AC127" s="268"/>
      <c r="AD127" s="268"/>
      <c r="AE127" s="268"/>
      <c r="AF127" s="268"/>
    </row>
    <row r="128" spans="1:32" s="73" customFormat="1" ht="36" x14ac:dyDescent="0.25">
      <c r="A128" s="223" t="s">
        <v>237</v>
      </c>
      <c r="B128" s="202" t="s">
        <v>22</v>
      </c>
      <c r="C128" s="202" t="s">
        <v>208</v>
      </c>
      <c r="D128" s="202" t="s">
        <v>42</v>
      </c>
      <c r="E128" s="202" t="s">
        <v>175</v>
      </c>
      <c r="F128" s="202" t="s">
        <v>11</v>
      </c>
      <c r="G128" s="212">
        <v>1.8</v>
      </c>
      <c r="H128" s="202" t="s">
        <v>250</v>
      </c>
      <c r="I128" s="202">
        <v>2006</v>
      </c>
      <c r="J128" s="229" t="s">
        <v>1702</v>
      </c>
      <c r="K128" s="217"/>
      <c r="L128" s="72" t="s">
        <v>895</v>
      </c>
      <c r="M128" s="72"/>
      <c r="N128" s="217"/>
      <c r="O128" s="72"/>
      <c r="P128" s="268"/>
      <c r="Q128" s="268"/>
      <c r="R128" s="268"/>
      <c r="S128" s="268"/>
      <c r="T128" s="268"/>
      <c r="U128" s="268"/>
      <c r="V128" s="268"/>
      <c r="W128" s="268"/>
      <c r="X128" s="268"/>
      <c r="Y128" s="268"/>
      <c r="Z128" s="268"/>
      <c r="AA128" s="268"/>
      <c r="AB128" s="268"/>
      <c r="AC128" s="268"/>
      <c r="AD128" s="268"/>
      <c r="AE128" s="268"/>
      <c r="AF128" s="268"/>
    </row>
    <row r="129" spans="1:32" s="73" customFormat="1" ht="60" x14ac:dyDescent="0.25">
      <c r="A129" s="222" t="s">
        <v>999</v>
      </c>
      <c r="B129" s="74" t="s">
        <v>22</v>
      </c>
      <c r="C129" s="74" t="s">
        <v>341</v>
      </c>
      <c r="D129" s="74" t="s">
        <v>42</v>
      </c>
      <c r="E129" s="74" t="s">
        <v>7</v>
      </c>
      <c r="F129" s="74" t="s">
        <v>10</v>
      </c>
      <c r="G129" s="209">
        <v>6</v>
      </c>
      <c r="H129" s="74" t="s">
        <v>250</v>
      </c>
      <c r="I129" s="74">
        <v>2016</v>
      </c>
      <c r="J129" s="226" t="s">
        <v>1000</v>
      </c>
      <c r="K129" s="72" t="s">
        <v>895</v>
      </c>
      <c r="L129" s="72" t="s">
        <v>895</v>
      </c>
      <c r="M129" s="72" t="s">
        <v>895</v>
      </c>
      <c r="N129" s="72" t="s">
        <v>895</v>
      </c>
      <c r="O129" s="72"/>
      <c r="P129" s="268"/>
      <c r="Q129" s="268"/>
      <c r="R129" s="268"/>
      <c r="S129" s="268"/>
      <c r="T129" s="268"/>
      <c r="U129" s="268"/>
      <c r="V129" s="268"/>
      <c r="W129" s="268"/>
      <c r="X129" s="268"/>
      <c r="Y129" s="268"/>
      <c r="Z129" s="268"/>
      <c r="AA129" s="268"/>
      <c r="AB129" s="268"/>
      <c r="AC129" s="268"/>
      <c r="AD129" s="268"/>
      <c r="AE129" s="268"/>
      <c r="AF129" s="268"/>
    </row>
    <row r="130" spans="1:32" s="73" customFormat="1" ht="60" x14ac:dyDescent="0.25">
      <c r="A130" s="215" t="s">
        <v>161</v>
      </c>
      <c r="B130" s="201" t="s">
        <v>22</v>
      </c>
      <c r="C130" s="206" t="s">
        <v>1735</v>
      </c>
      <c r="D130" s="201" t="s">
        <v>42</v>
      </c>
      <c r="E130" s="201" t="s">
        <v>175</v>
      </c>
      <c r="F130" s="201" t="s">
        <v>10</v>
      </c>
      <c r="G130" s="211">
        <v>1.3</v>
      </c>
      <c r="H130" s="201" t="s">
        <v>250</v>
      </c>
      <c r="I130" s="201">
        <v>2013</v>
      </c>
      <c r="J130" s="227" t="s">
        <v>805</v>
      </c>
      <c r="K130" s="72" t="s">
        <v>895</v>
      </c>
      <c r="L130" s="72" t="s">
        <v>895</v>
      </c>
      <c r="M130" s="217"/>
      <c r="N130" s="217"/>
      <c r="O130" s="217"/>
      <c r="P130" s="268"/>
      <c r="Q130" s="268"/>
      <c r="R130" s="268"/>
      <c r="S130" s="268"/>
      <c r="T130" s="268"/>
      <c r="U130" s="268"/>
      <c r="V130" s="268"/>
      <c r="W130" s="268"/>
      <c r="X130" s="268"/>
      <c r="Y130" s="268"/>
      <c r="Z130" s="268"/>
      <c r="AA130" s="268"/>
      <c r="AB130" s="268"/>
      <c r="AC130" s="268"/>
      <c r="AD130" s="268"/>
      <c r="AE130" s="268"/>
      <c r="AF130" s="268"/>
    </row>
    <row r="131" spans="1:32" s="73" customFormat="1" ht="24" x14ac:dyDescent="0.25">
      <c r="A131" s="215" t="s">
        <v>69</v>
      </c>
      <c r="B131" s="201" t="s">
        <v>22</v>
      </c>
      <c r="C131" s="206" t="s">
        <v>70</v>
      </c>
      <c r="D131" s="201" t="s">
        <v>1392</v>
      </c>
      <c r="E131" s="201" t="s">
        <v>175</v>
      </c>
      <c r="F131" s="201" t="s">
        <v>10</v>
      </c>
      <c r="G131" s="211">
        <v>2</v>
      </c>
      <c r="H131" s="201" t="s">
        <v>250</v>
      </c>
      <c r="I131" s="201">
        <v>2011</v>
      </c>
      <c r="J131" s="227" t="s">
        <v>1656</v>
      </c>
      <c r="K131" s="217"/>
      <c r="L131" s="72" t="s">
        <v>895</v>
      </c>
      <c r="M131" s="217"/>
      <c r="N131" s="72"/>
      <c r="O131" s="72"/>
      <c r="P131" s="268"/>
      <c r="Q131" s="268"/>
      <c r="R131" s="268"/>
      <c r="S131" s="268"/>
      <c r="T131" s="268"/>
      <c r="U131" s="268"/>
      <c r="V131" s="268"/>
      <c r="W131" s="268"/>
      <c r="X131" s="268"/>
      <c r="Y131" s="268"/>
      <c r="Z131" s="268"/>
      <c r="AA131" s="268"/>
      <c r="AB131" s="268"/>
      <c r="AC131" s="268"/>
      <c r="AD131" s="268"/>
      <c r="AE131" s="268"/>
      <c r="AF131" s="268"/>
    </row>
    <row r="132" spans="1:32" s="73" customFormat="1" ht="48" x14ac:dyDescent="0.25">
      <c r="A132" s="223" t="s">
        <v>1043</v>
      </c>
      <c r="B132" s="202" t="s">
        <v>22</v>
      </c>
      <c r="C132" s="202" t="s">
        <v>155</v>
      </c>
      <c r="D132" s="202" t="s">
        <v>4</v>
      </c>
      <c r="E132" s="202" t="s">
        <v>175</v>
      </c>
      <c r="F132" s="202" t="s">
        <v>10</v>
      </c>
      <c r="G132" s="212">
        <v>5.99</v>
      </c>
      <c r="H132" s="202" t="s">
        <v>250</v>
      </c>
      <c r="I132" s="202">
        <v>2014</v>
      </c>
      <c r="J132" s="229" t="s">
        <v>1071</v>
      </c>
      <c r="K132" s="72" t="s">
        <v>895</v>
      </c>
      <c r="L132" s="217"/>
      <c r="M132" s="72" t="s">
        <v>895</v>
      </c>
      <c r="N132" s="72"/>
      <c r="O132" s="72"/>
      <c r="P132" s="268"/>
      <c r="Q132" s="268"/>
      <c r="R132" s="268"/>
      <c r="S132" s="268"/>
      <c r="T132" s="268"/>
      <c r="U132" s="268"/>
      <c r="V132" s="268"/>
      <c r="W132" s="268"/>
      <c r="X132" s="268"/>
      <c r="Y132" s="268"/>
      <c r="Z132" s="268"/>
      <c r="AA132" s="268"/>
      <c r="AB132" s="268"/>
      <c r="AC132" s="268"/>
      <c r="AD132" s="268"/>
      <c r="AE132" s="268"/>
      <c r="AF132" s="268"/>
    </row>
    <row r="133" spans="1:32" s="73" customFormat="1" ht="24" x14ac:dyDescent="0.25">
      <c r="A133" s="71" t="s">
        <v>1038</v>
      </c>
      <c r="B133" s="67" t="s">
        <v>22</v>
      </c>
      <c r="C133" s="68" t="s">
        <v>155</v>
      </c>
      <c r="D133" s="68" t="s">
        <v>4</v>
      </c>
      <c r="E133" s="68" t="s">
        <v>7</v>
      </c>
      <c r="F133" s="68" t="s">
        <v>10</v>
      </c>
      <c r="G133" s="69">
        <v>6</v>
      </c>
      <c r="H133" s="68" t="s">
        <v>250</v>
      </c>
      <c r="I133" s="70">
        <v>2017</v>
      </c>
      <c r="J133" s="225" t="s">
        <v>1581</v>
      </c>
      <c r="K133" s="72" t="s">
        <v>895</v>
      </c>
      <c r="L133" s="207"/>
      <c r="M133" s="72" t="s">
        <v>895</v>
      </c>
      <c r="N133" s="205"/>
      <c r="O133" s="205"/>
      <c r="P133" s="268"/>
      <c r="Q133" s="268"/>
      <c r="R133" s="268"/>
      <c r="S133" s="268"/>
      <c r="T133" s="268"/>
      <c r="U133" s="268"/>
      <c r="V133" s="268"/>
      <c r="W133" s="268"/>
      <c r="X133" s="268"/>
      <c r="Y133" s="268"/>
      <c r="Z133" s="268"/>
      <c r="AA133" s="268"/>
      <c r="AB133" s="268"/>
      <c r="AC133" s="268"/>
      <c r="AD133" s="268"/>
      <c r="AE133" s="268"/>
      <c r="AF133" s="268"/>
    </row>
    <row r="134" spans="1:32" s="73" customFormat="1" ht="60" x14ac:dyDescent="0.25">
      <c r="A134" s="71" t="s">
        <v>1037</v>
      </c>
      <c r="B134" s="67" t="s">
        <v>22</v>
      </c>
      <c r="C134" s="68" t="s">
        <v>155</v>
      </c>
      <c r="D134" s="68" t="s">
        <v>4</v>
      </c>
      <c r="E134" s="68" t="s">
        <v>7</v>
      </c>
      <c r="F134" s="68" t="s">
        <v>10</v>
      </c>
      <c r="G134" s="69">
        <v>3.68</v>
      </c>
      <c r="H134" s="68" t="s">
        <v>250</v>
      </c>
      <c r="I134" s="70">
        <v>2016</v>
      </c>
      <c r="J134" s="225" t="s">
        <v>1669</v>
      </c>
      <c r="K134" s="72" t="s">
        <v>895</v>
      </c>
      <c r="L134" s="207"/>
      <c r="M134" s="72" t="s">
        <v>895</v>
      </c>
      <c r="N134" s="205"/>
      <c r="O134" s="72"/>
      <c r="P134" s="268"/>
      <c r="Q134" s="268"/>
      <c r="R134" s="268"/>
      <c r="S134" s="268"/>
      <c r="T134" s="268"/>
      <c r="U134" s="268"/>
      <c r="V134" s="268"/>
      <c r="W134" s="268"/>
      <c r="X134" s="268"/>
      <c r="Y134" s="268"/>
      <c r="Z134" s="268"/>
      <c r="AA134" s="268"/>
      <c r="AB134" s="268"/>
      <c r="AC134" s="268"/>
      <c r="AD134" s="268"/>
      <c r="AE134" s="268"/>
      <c r="AF134" s="268"/>
    </row>
    <row r="135" spans="1:32" s="73" customFormat="1" ht="27" customHeight="1" x14ac:dyDescent="0.25">
      <c r="A135" s="215" t="s">
        <v>157</v>
      </c>
      <c r="B135" s="201" t="s">
        <v>22</v>
      </c>
      <c r="C135" s="206" t="s">
        <v>158</v>
      </c>
      <c r="D135" s="201" t="s">
        <v>42</v>
      </c>
      <c r="E135" s="201" t="s">
        <v>175</v>
      </c>
      <c r="F135" s="201" t="s">
        <v>10</v>
      </c>
      <c r="G135" s="211">
        <v>0.5</v>
      </c>
      <c r="H135" s="201" t="s">
        <v>250</v>
      </c>
      <c r="I135" s="206">
        <v>2013</v>
      </c>
      <c r="J135" s="227" t="s">
        <v>1428</v>
      </c>
      <c r="K135" s="72" t="s">
        <v>895</v>
      </c>
      <c r="L135" s="217"/>
      <c r="M135" s="217"/>
      <c r="N135" s="217"/>
      <c r="O135" s="217"/>
      <c r="P135" s="268"/>
      <c r="Q135" s="268"/>
      <c r="R135" s="268"/>
      <c r="S135" s="268"/>
      <c r="T135" s="268"/>
      <c r="U135" s="268"/>
      <c r="V135" s="268"/>
      <c r="W135" s="268"/>
      <c r="X135" s="268"/>
      <c r="Y135" s="268"/>
      <c r="Z135" s="268"/>
      <c r="AA135" s="268"/>
      <c r="AB135" s="268"/>
      <c r="AC135" s="268"/>
      <c r="AD135" s="268"/>
      <c r="AE135" s="268"/>
      <c r="AF135" s="268"/>
    </row>
    <row r="136" spans="1:32" s="73" customFormat="1" ht="24" x14ac:dyDescent="0.25">
      <c r="A136" s="71" t="s">
        <v>1012</v>
      </c>
      <c r="B136" s="67" t="s">
        <v>22</v>
      </c>
      <c r="C136" s="68" t="s">
        <v>701</v>
      </c>
      <c r="D136" s="68" t="s">
        <v>42</v>
      </c>
      <c r="E136" s="68" t="s">
        <v>7</v>
      </c>
      <c r="F136" s="68" t="s">
        <v>10</v>
      </c>
      <c r="G136" s="69">
        <v>2.6</v>
      </c>
      <c r="H136" s="68" t="s">
        <v>250</v>
      </c>
      <c r="I136" s="70">
        <v>2017</v>
      </c>
      <c r="J136" s="225" t="s">
        <v>1655</v>
      </c>
      <c r="K136" s="72" t="s">
        <v>895</v>
      </c>
      <c r="L136" s="207"/>
      <c r="M136" s="72"/>
      <c r="N136" s="205"/>
      <c r="O136" s="72"/>
      <c r="P136" s="268"/>
      <c r="Q136" s="268"/>
      <c r="R136" s="268"/>
      <c r="S136" s="268"/>
      <c r="T136" s="268"/>
      <c r="U136" s="268"/>
      <c r="V136" s="268"/>
      <c r="W136" s="268"/>
      <c r="X136" s="268"/>
      <c r="Y136" s="268"/>
      <c r="Z136" s="268"/>
      <c r="AA136" s="268"/>
      <c r="AB136" s="268"/>
      <c r="AC136" s="268"/>
      <c r="AD136" s="268"/>
      <c r="AE136" s="268"/>
      <c r="AF136" s="268"/>
    </row>
    <row r="137" spans="1:32" s="73" customFormat="1" ht="108" x14ac:dyDescent="0.25">
      <c r="A137" s="215" t="s">
        <v>699</v>
      </c>
      <c r="B137" s="201" t="s">
        <v>22</v>
      </c>
      <c r="C137" s="206" t="s">
        <v>700</v>
      </c>
      <c r="D137" s="201" t="s">
        <v>42</v>
      </c>
      <c r="E137" s="201" t="s">
        <v>175</v>
      </c>
      <c r="F137" s="201" t="s">
        <v>10</v>
      </c>
      <c r="G137" s="211">
        <v>0.748</v>
      </c>
      <c r="H137" s="201" t="s">
        <v>250</v>
      </c>
      <c r="I137" s="206">
        <v>2017</v>
      </c>
      <c r="J137" s="227" t="s">
        <v>1672</v>
      </c>
      <c r="K137" s="72" t="s">
        <v>895</v>
      </c>
      <c r="L137" s="72"/>
      <c r="M137" s="217"/>
      <c r="N137" s="217"/>
      <c r="O137" s="72" t="s">
        <v>895</v>
      </c>
      <c r="P137" s="268"/>
      <c r="Q137" s="268"/>
      <c r="R137" s="268"/>
      <c r="S137" s="268"/>
      <c r="T137" s="268"/>
      <c r="U137" s="268"/>
      <c r="V137" s="268"/>
      <c r="W137" s="268"/>
      <c r="X137" s="268"/>
      <c r="Y137" s="268"/>
      <c r="Z137" s="268"/>
      <c r="AA137" s="268"/>
      <c r="AB137" s="268"/>
      <c r="AC137" s="268"/>
      <c r="AD137" s="268"/>
      <c r="AE137" s="268"/>
      <c r="AF137" s="268"/>
    </row>
    <row r="138" spans="1:32" s="73" customFormat="1" ht="48" x14ac:dyDescent="0.25">
      <c r="A138" s="215" t="s">
        <v>1379</v>
      </c>
      <c r="B138" s="201" t="s">
        <v>22</v>
      </c>
      <c r="C138" s="206" t="s">
        <v>1376</v>
      </c>
      <c r="D138" s="201" t="s">
        <v>42</v>
      </c>
      <c r="E138" s="201" t="s">
        <v>175</v>
      </c>
      <c r="F138" s="201" t="s">
        <v>10</v>
      </c>
      <c r="G138" s="211">
        <v>1.4</v>
      </c>
      <c r="H138" s="201" t="s">
        <v>250</v>
      </c>
      <c r="I138" s="206">
        <v>2016</v>
      </c>
      <c r="J138" s="227" t="s">
        <v>1494</v>
      </c>
      <c r="K138" s="72" t="s">
        <v>895</v>
      </c>
      <c r="L138" s="72"/>
      <c r="M138" s="72" t="s">
        <v>895</v>
      </c>
      <c r="N138" s="72"/>
      <c r="O138" s="72" t="s">
        <v>895</v>
      </c>
      <c r="P138" s="268"/>
      <c r="Q138" s="268"/>
      <c r="R138" s="268"/>
      <c r="S138" s="268"/>
      <c r="T138" s="268"/>
      <c r="U138" s="268"/>
      <c r="V138" s="268"/>
      <c r="W138" s="268"/>
      <c r="X138" s="268"/>
      <c r="Y138" s="268"/>
      <c r="Z138" s="268"/>
      <c r="AA138" s="268"/>
      <c r="AB138" s="268"/>
      <c r="AC138" s="268"/>
      <c r="AD138" s="268"/>
      <c r="AE138" s="268"/>
      <c r="AF138" s="268"/>
    </row>
    <row r="139" spans="1:32" s="76" customFormat="1" ht="96" x14ac:dyDescent="0.25">
      <c r="A139" s="215" t="s">
        <v>268</v>
      </c>
      <c r="B139" s="201" t="s">
        <v>22</v>
      </c>
      <c r="C139" s="206" t="s">
        <v>269</v>
      </c>
      <c r="D139" s="201" t="s">
        <v>42</v>
      </c>
      <c r="E139" s="201" t="s">
        <v>175</v>
      </c>
      <c r="F139" s="201" t="s">
        <v>10</v>
      </c>
      <c r="G139" s="211">
        <v>2.7</v>
      </c>
      <c r="H139" s="201" t="s">
        <v>250</v>
      </c>
      <c r="I139" s="206">
        <v>2013</v>
      </c>
      <c r="J139" s="227" t="s">
        <v>806</v>
      </c>
      <c r="K139" s="72" t="s">
        <v>895</v>
      </c>
      <c r="L139" s="72" t="s">
        <v>895</v>
      </c>
      <c r="M139" s="217"/>
      <c r="N139" s="217"/>
      <c r="O139" s="217"/>
      <c r="P139" s="268"/>
      <c r="Q139" s="268"/>
      <c r="R139" s="268"/>
      <c r="S139" s="268"/>
      <c r="T139" s="268"/>
      <c r="U139" s="268"/>
      <c r="V139" s="268"/>
      <c r="W139" s="268"/>
      <c r="X139" s="268"/>
      <c r="Y139" s="268"/>
      <c r="Z139" s="268"/>
      <c r="AA139" s="268"/>
      <c r="AB139" s="268"/>
      <c r="AC139" s="268"/>
      <c r="AD139" s="268"/>
      <c r="AE139" s="268"/>
      <c r="AF139" s="268"/>
    </row>
    <row r="140" spans="1:32" s="73" customFormat="1" ht="12" x14ac:dyDescent="0.25">
      <c r="A140" s="215" t="s">
        <v>1373</v>
      </c>
      <c r="B140" s="201" t="s">
        <v>22</v>
      </c>
      <c r="C140" s="206" t="s">
        <v>684</v>
      </c>
      <c r="D140" s="201" t="s">
        <v>42</v>
      </c>
      <c r="E140" s="201" t="s">
        <v>7</v>
      </c>
      <c r="F140" s="201" t="s">
        <v>10</v>
      </c>
      <c r="G140" s="211">
        <v>2</v>
      </c>
      <c r="H140" s="201" t="s">
        <v>250</v>
      </c>
      <c r="I140" s="206">
        <v>2017</v>
      </c>
      <c r="J140" s="227" t="s">
        <v>1495</v>
      </c>
      <c r="K140" s="72"/>
      <c r="L140" s="217"/>
      <c r="M140" s="72" t="s">
        <v>895</v>
      </c>
      <c r="N140" s="217"/>
      <c r="O140" s="72"/>
      <c r="P140" s="268"/>
      <c r="Q140" s="268"/>
      <c r="R140" s="268"/>
      <c r="S140" s="268"/>
      <c r="T140" s="268"/>
      <c r="U140" s="268"/>
      <c r="V140" s="268"/>
      <c r="W140" s="268"/>
      <c r="X140" s="268"/>
      <c r="Y140" s="268"/>
      <c r="Z140" s="268"/>
      <c r="AA140" s="268"/>
      <c r="AB140" s="268"/>
      <c r="AC140" s="268"/>
      <c r="AD140" s="268"/>
      <c r="AE140" s="268"/>
      <c r="AF140" s="268"/>
    </row>
    <row r="141" spans="1:32" s="73" customFormat="1" ht="60" x14ac:dyDescent="0.25">
      <c r="A141" s="215" t="s">
        <v>441</v>
      </c>
      <c r="B141" s="201" t="s">
        <v>22</v>
      </c>
      <c r="C141" s="206" t="s">
        <v>442</v>
      </c>
      <c r="D141" s="201" t="s">
        <v>42</v>
      </c>
      <c r="E141" s="201" t="s">
        <v>175</v>
      </c>
      <c r="F141" s="201" t="s">
        <v>10</v>
      </c>
      <c r="G141" s="211">
        <v>2.1</v>
      </c>
      <c r="H141" s="201" t="s">
        <v>250</v>
      </c>
      <c r="I141" s="206">
        <v>2014</v>
      </c>
      <c r="J141" s="227" t="s">
        <v>1609</v>
      </c>
      <c r="K141" s="72" t="s">
        <v>895</v>
      </c>
      <c r="L141" s="72"/>
      <c r="M141" s="72" t="s">
        <v>895</v>
      </c>
      <c r="N141" s="217"/>
      <c r="O141" s="217"/>
      <c r="P141" s="268"/>
      <c r="Q141" s="268"/>
      <c r="R141" s="268"/>
      <c r="S141" s="268"/>
      <c r="T141" s="268"/>
      <c r="U141" s="268"/>
      <c r="V141" s="268"/>
      <c r="W141" s="268"/>
      <c r="X141" s="268"/>
      <c r="Y141" s="268"/>
      <c r="Z141" s="268"/>
      <c r="AA141" s="268"/>
      <c r="AB141" s="268"/>
      <c r="AC141" s="268"/>
      <c r="AD141" s="268"/>
      <c r="AE141" s="268"/>
      <c r="AF141" s="268"/>
    </row>
    <row r="142" spans="1:32" s="73" customFormat="1" ht="24" x14ac:dyDescent="0.25">
      <c r="A142" s="223" t="s">
        <v>402</v>
      </c>
      <c r="B142" s="202" t="s">
        <v>22</v>
      </c>
      <c r="C142" s="202" t="s">
        <v>102</v>
      </c>
      <c r="D142" s="202" t="s">
        <v>4</v>
      </c>
      <c r="E142" s="202" t="s">
        <v>8</v>
      </c>
      <c r="F142" s="202" t="s">
        <v>11</v>
      </c>
      <c r="G142" s="212">
        <v>4.5</v>
      </c>
      <c r="H142" s="202" t="s">
        <v>248</v>
      </c>
      <c r="I142" s="202">
        <v>2011</v>
      </c>
      <c r="J142" s="229" t="s">
        <v>781</v>
      </c>
      <c r="K142" s="72" t="s">
        <v>895</v>
      </c>
      <c r="L142" s="217"/>
      <c r="M142" s="72"/>
      <c r="N142" s="72"/>
      <c r="O142" s="72" t="s">
        <v>895</v>
      </c>
      <c r="P142" s="268"/>
      <c r="Q142" s="268"/>
      <c r="R142" s="268"/>
      <c r="S142" s="268"/>
      <c r="T142" s="268"/>
      <c r="U142" s="268"/>
      <c r="V142" s="268"/>
      <c r="W142" s="268"/>
      <c r="X142" s="268"/>
      <c r="Y142" s="268"/>
      <c r="Z142" s="268"/>
      <c r="AA142" s="268"/>
      <c r="AB142" s="268"/>
      <c r="AC142" s="268"/>
      <c r="AD142" s="268"/>
      <c r="AE142" s="268"/>
      <c r="AF142" s="268"/>
    </row>
    <row r="143" spans="1:32" s="73" customFormat="1" ht="60" x14ac:dyDescent="0.25">
      <c r="A143" s="215" t="s">
        <v>1165</v>
      </c>
      <c r="B143" s="201" t="s">
        <v>22</v>
      </c>
      <c r="C143" s="206" t="s">
        <v>1166</v>
      </c>
      <c r="D143" s="201" t="s">
        <v>42</v>
      </c>
      <c r="E143" s="201" t="s">
        <v>175</v>
      </c>
      <c r="F143" s="201" t="s">
        <v>10</v>
      </c>
      <c r="G143" s="211">
        <v>5.9</v>
      </c>
      <c r="H143" s="201" t="s">
        <v>250</v>
      </c>
      <c r="I143" s="206">
        <v>2018</v>
      </c>
      <c r="J143" s="227" t="s">
        <v>1633</v>
      </c>
      <c r="K143" s="72"/>
      <c r="L143" s="72" t="s">
        <v>895</v>
      </c>
      <c r="M143" s="72" t="s">
        <v>895</v>
      </c>
      <c r="N143" s="217"/>
      <c r="O143" s="217"/>
      <c r="P143" s="268"/>
      <c r="Q143" s="268"/>
      <c r="R143" s="268"/>
      <c r="S143" s="268"/>
      <c r="T143" s="268"/>
      <c r="U143" s="268"/>
      <c r="V143" s="268"/>
      <c r="W143" s="268"/>
      <c r="X143" s="268"/>
      <c r="Y143" s="268"/>
      <c r="Z143" s="268"/>
      <c r="AA143" s="268"/>
      <c r="AB143" s="268"/>
      <c r="AC143" s="268"/>
      <c r="AD143" s="268"/>
      <c r="AE143" s="268"/>
      <c r="AF143" s="268"/>
    </row>
    <row r="144" spans="1:32" s="73" customFormat="1" ht="24" x14ac:dyDescent="0.25">
      <c r="A144" s="215" t="s">
        <v>900</v>
      </c>
      <c r="B144" s="201" t="s">
        <v>22</v>
      </c>
      <c r="C144" s="206" t="s">
        <v>901</v>
      </c>
      <c r="D144" s="201" t="s">
        <v>3</v>
      </c>
      <c r="E144" s="201" t="s">
        <v>7</v>
      </c>
      <c r="F144" s="201" t="s">
        <v>10</v>
      </c>
      <c r="G144" s="211">
        <v>5.76</v>
      </c>
      <c r="H144" s="201" t="s">
        <v>250</v>
      </c>
      <c r="I144" s="206">
        <v>2017</v>
      </c>
      <c r="J144" s="227" t="s">
        <v>1014</v>
      </c>
      <c r="K144" s="217"/>
      <c r="L144" s="217"/>
      <c r="M144" s="72" t="s">
        <v>895</v>
      </c>
      <c r="N144" s="72"/>
      <c r="O144" s="72"/>
      <c r="P144" s="268"/>
      <c r="Q144" s="268"/>
      <c r="R144" s="268"/>
      <c r="S144" s="268"/>
      <c r="T144" s="268"/>
      <c r="U144" s="268"/>
      <c r="V144" s="268"/>
      <c r="W144" s="268"/>
      <c r="X144" s="268"/>
      <c r="Y144" s="268"/>
      <c r="Z144" s="268"/>
      <c r="AA144" s="268"/>
      <c r="AB144" s="268"/>
      <c r="AC144" s="268"/>
      <c r="AD144" s="268"/>
      <c r="AE144" s="268"/>
      <c r="AF144" s="268"/>
    </row>
    <row r="145" spans="1:32" s="240" customFormat="1" ht="12" x14ac:dyDescent="0.25">
      <c r="A145" s="249" t="s">
        <v>1703</v>
      </c>
      <c r="B145" s="250" t="s">
        <v>22</v>
      </c>
      <c r="C145" s="251" t="s">
        <v>684</v>
      </c>
      <c r="D145" s="251" t="s">
        <v>42</v>
      </c>
      <c r="E145" s="251" t="s">
        <v>7</v>
      </c>
      <c r="F145" s="251" t="s">
        <v>10</v>
      </c>
      <c r="G145" s="252">
        <v>2.5</v>
      </c>
      <c r="H145" s="251" t="s">
        <v>250</v>
      </c>
      <c r="I145" s="253">
        <v>2017</v>
      </c>
      <c r="J145" s="254" t="s">
        <v>1520</v>
      </c>
      <c r="K145" s="256"/>
      <c r="L145" s="231"/>
      <c r="M145" s="231" t="s">
        <v>895</v>
      </c>
      <c r="N145" s="255"/>
      <c r="O145" s="255"/>
      <c r="P145" s="268"/>
      <c r="Q145" s="268"/>
      <c r="R145" s="268"/>
      <c r="S145" s="268"/>
      <c r="T145" s="268"/>
      <c r="U145" s="268"/>
      <c r="V145" s="268"/>
      <c r="W145" s="268"/>
      <c r="X145" s="268"/>
      <c r="Y145" s="268"/>
      <c r="Z145" s="268"/>
      <c r="AA145" s="268"/>
      <c r="AB145" s="268"/>
      <c r="AC145" s="268"/>
      <c r="AD145" s="268"/>
      <c r="AE145" s="268"/>
      <c r="AF145" s="268"/>
    </row>
    <row r="146" spans="1:32" s="73" customFormat="1" ht="24" x14ac:dyDescent="0.25">
      <c r="A146" s="222" t="s">
        <v>342</v>
      </c>
      <c r="B146" s="74" t="s">
        <v>22</v>
      </c>
      <c r="C146" s="74" t="s">
        <v>343</v>
      </c>
      <c r="D146" s="74" t="s">
        <v>42</v>
      </c>
      <c r="E146" s="74" t="s">
        <v>175</v>
      </c>
      <c r="F146" s="74" t="s">
        <v>10</v>
      </c>
      <c r="G146" s="209">
        <v>3.7</v>
      </c>
      <c r="H146" s="74" t="s">
        <v>250</v>
      </c>
      <c r="I146" s="74">
        <v>2016</v>
      </c>
      <c r="J146" s="226" t="s">
        <v>1586</v>
      </c>
      <c r="K146" s="218"/>
      <c r="L146" s="72" t="s">
        <v>895</v>
      </c>
      <c r="M146" s="72"/>
      <c r="N146" s="218"/>
      <c r="O146" s="72"/>
      <c r="P146" s="268"/>
      <c r="Q146" s="268"/>
      <c r="R146" s="268"/>
      <c r="S146" s="268"/>
      <c r="T146" s="268"/>
      <c r="U146" s="268"/>
      <c r="V146" s="268"/>
      <c r="W146" s="268"/>
      <c r="X146" s="268"/>
      <c r="Y146" s="268"/>
      <c r="Z146" s="268"/>
      <c r="AA146" s="268"/>
      <c r="AB146" s="268"/>
      <c r="AC146" s="268"/>
      <c r="AD146" s="268"/>
      <c r="AE146" s="268"/>
      <c r="AF146" s="268"/>
    </row>
    <row r="147" spans="1:32" s="73" customFormat="1" ht="29.25" customHeight="1" x14ac:dyDescent="0.25">
      <c r="A147" s="222" t="s">
        <v>944</v>
      </c>
      <c r="B147" s="74" t="s">
        <v>22</v>
      </c>
      <c r="C147" s="74" t="s">
        <v>338</v>
      </c>
      <c r="D147" s="74" t="s">
        <v>1392</v>
      </c>
      <c r="E147" s="74" t="s">
        <v>7</v>
      </c>
      <c r="F147" s="74" t="s">
        <v>10</v>
      </c>
      <c r="G147" s="209">
        <v>0.5</v>
      </c>
      <c r="H147" s="74" t="s">
        <v>250</v>
      </c>
      <c r="I147" s="74">
        <v>2012</v>
      </c>
      <c r="J147" s="226" t="s">
        <v>1587</v>
      </c>
      <c r="K147" s="218"/>
      <c r="L147" s="72"/>
      <c r="M147" s="72"/>
      <c r="N147" s="218"/>
      <c r="O147" s="72" t="s">
        <v>895</v>
      </c>
      <c r="P147" s="268"/>
      <c r="Q147" s="268"/>
      <c r="R147" s="268"/>
      <c r="S147" s="268"/>
      <c r="T147" s="268"/>
      <c r="U147" s="268"/>
      <c r="V147" s="268"/>
      <c r="W147" s="268"/>
      <c r="X147" s="268"/>
      <c r="Y147" s="268"/>
      <c r="Z147" s="268"/>
      <c r="AA147" s="268"/>
      <c r="AB147" s="268"/>
      <c r="AC147" s="268"/>
      <c r="AD147" s="268"/>
      <c r="AE147" s="268"/>
      <c r="AF147" s="268"/>
    </row>
    <row r="148" spans="1:32" s="240" customFormat="1" ht="24" x14ac:dyDescent="0.25">
      <c r="A148" s="234" t="s">
        <v>1704</v>
      </c>
      <c r="B148" s="235" t="s">
        <v>22</v>
      </c>
      <c r="C148" s="236" t="s">
        <v>105</v>
      </c>
      <c r="D148" s="235" t="s">
        <v>42</v>
      </c>
      <c r="E148" s="235" t="s">
        <v>175</v>
      </c>
      <c r="F148" s="235" t="s">
        <v>10</v>
      </c>
      <c r="G148" s="237">
        <v>0.55000000000000004</v>
      </c>
      <c r="H148" s="235" t="s">
        <v>250</v>
      </c>
      <c r="I148" s="236">
        <v>2012</v>
      </c>
      <c r="J148" s="243" t="s">
        <v>1689</v>
      </c>
      <c r="K148" s="231" t="s">
        <v>895</v>
      </c>
      <c r="L148" s="239"/>
      <c r="M148" s="231"/>
      <c r="N148" s="239"/>
      <c r="O148" s="239"/>
      <c r="P148" s="268"/>
      <c r="Q148" s="268"/>
      <c r="R148" s="268"/>
      <c r="S148" s="268"/>
      <c r="T148" s="268"/>
      <c r="U148" s="268"/>
      <c r="V148" s="268"/>
      <c r="W148" s="268"/>
      <c r="X148" s="268"/>
      <c r="Y148" s="268"/>
      <c r="Z148" s="268"/>
      <c r="AA148" s="268"/>
      <c r="AB148" s="268"/>
      <c r="AC148" s="268"/>
      <c r="AD148" s="268"/>
      <c r="AE148" s="268"/>
      <c r="AF148" s="268"/>
    </row>
    <row r="149" spans="1:32" s="240" customFormat="1" ht="24" x14ac:dyDescent="0.25">
      <c r="A149" s="249" t="s">
        <v>1705</v>
      </c>
      <c r="B149" s="250" t="s">
        <v>22</v>
      </c>
      <c r="C149" s="251" t="s">
        <v>105</v>
      </c>
      <c r="D149" s="251" t="s">
        <v>42</v>
      </c>
      <c r="E149" s="251" t="s">
        <v>175</v>
      </c>
      <c r="F149" s="251" t="s">
        <v>10</v>
      </c>
      <c r="G149" s="252">
        <v>1.05</v>
      </c>
      <c r="H149" s="251" t="s">
        <v>250</v>
      </c>
      <c r="I149" s="253">
        <v>2012</v>
      </c>
      <c r="J149" s="254" t="s">
        <v>1694</v>
      </c>
      <c r="K149" s="231" t="s">
        <v>895</v>
      </c>
      <c r="L149" s="231"/>
      <c r="M149" s="231"/>
      <c r="N149" s="255"/>
      <c r="O149" s="255"/>
      <c r="P149" s="268"/>
      <c r="Q149" s="268"/>
      <c r="R149" s="268"/>
      <c r="S149" s="268"/>
      <c r="T149" s="268"/>
      <c r="U149" s="268"/>
      <c r="V149" s="268"/>
      <c r="W149" s="268"/>
      <c r="X149" s="268"/>
      <c r="Y149" s="268"/>
      <c r="Z149" s="268"/>
      <c r="AA149" s="268"/>
      <c r="AB149" s="268"/>
      <c r="AC149" s="268"/>
      <c r="AD149" s="268"/>
      <c r="AE149" s="268"/>
      <c r="AF149" s="268"/>
    </row>
    <row r="150" spans="1:32" s="73" customFormat="1" ht="36" x14ac:dyDescent="0.25">
      <c r="A150" s="71" t="s">
        <v>434</v>
      </c>
      <c r="B150" s="67" t="s">
        <v>22</v>
      </c>
      <c r="C150" s="68" t="s">
        <v>435</v>
      </c>
      <c r="D150" s="68" t="s">
        <v>42</v>
      </c>
      <c r="E150" s="68" t="s">
        <v>175</v>
      </c>
      <c r="F150" s="68" t="s">
        <v>10</v>
      </c>
      <c r="G150" s="69">
        <v>3.5</v>
      </c>
      <c r="H150" s="68" t="s">
        <v>250</v>
      </c>
      <c r="I150" s="70">
        <v>2015</v>
      </c>
      <c r="J150" s="225" t="s">
        <v>1429</v>
      </c>
      <c r="K150" s="207"/>
      <c r="L150" s="72"/>
      <c r="M150" s="72"/>
      <c r="N150" s="72"/>
      <c r="O150" s="72" t="s">
        <v>895</v>
      </c>
      <c r="P150" s="268"/>
      <c r="Q150" s="268"/>
      <c r="R150" s="268"/>
      <c r="S150" s="268"/>
      <c r="T150" s="268"/>
      <c r="U150" s="268"/>
      <c r="V150" s="268"/>
      <c r="W150" s="268"/>
      <c r="X150" s="268"/>
      <c r="Y150" s="268"/>
      <c r="Z150" s="268"/>
      <c r="AA150" s="268"/>
      <c r="AB150" s="268"/>
      <c r="AC150" s="268"/>
      <c r="AD150" s="268"/>
      <c r="AE150" s="268"/>
      <c r="AF150" s="268"/>
    </row>
    <row r="151" spans="1:32" s="73" customFormat="1" ht="48" x14ac:dyDescent="0.25">
      <c r="A151" s="215" t="s">
        <v>471</v>
      </c>
      <c r="B151" s="201" t="s">
        <v>22</v>
      </c>
      <c r="C151" s="206" t="s">
        <v>472</v>
      </c>
      <c r="D151" s="201" t="s">
        <v>42</v>
      </c>
      <c r="E151" s="201" t="s">
        <v>175</v>
      </c>
      <c r="F151" s="201" t="s">
        <v>10</v>
      </c>
      <c r="G151" s="211">
        <v>3.17</v>
      </c>
      <c r="H151" s="201" t="s">
        <v>250</v>
      </c>
      <c r="I151" s="206">
        <v>2017</v>
      </c>
      <c r="J151" s="227" t="s">
        <v>1673</v>
      </c>
      <c r="K151" s="72" t="s">
        <v>895</v>
      </c>
      <c r="L151" s="217"/>
      <c r="M151" s="72" t="s">
        <v>895</v>
      </c>
      <c r="N151" s="217"/>
      <c r="O151" s="72" t="s">
        <v>895</v>
      </c>
      <c r="P151" s="268"/>
      <c r="Q151" s="268"/>
      <c r="R151" s="268"/>
      <c r="S151" s="268"/>
      <c r="T151" s="268"/>
      <c r="U151" s="268"/>
      <c r="V151" s="268"/>
      <c r="W151" s="268"/>
      <c r="X151" s="268"/>
      <c r="Y151" s="268"/>
      <c r="Z151" s="268"/>
      <c r="AA151" s="268"/>
      <c r="AB151" s="268"/>
      <c r="AC151" s="268"/>
      <c r="AD151" s="268"/>
      <c r="AE151" s="268"/>
      <c r="AF151" s="268"/>
    </row>
    <row r="152" spans="1:32" s="240" customFormat="1" ht="12" x14ac:dyDescent="0.25">
      <c r="A152" s="246" t="s">
        <v>1706</v>
      </c>
      <c r="B152" s="247" t="s">
        <v>22</v>
      </c>
      <c r="C152" s="247" t="s">
        <v>318</v>
      </c>
      <c r="D152" s="247" t="s">
        <v>4</v>
      </c>
      <c r="E152" s="247" t="s">
        <v>88</v>
      </c>
      <c r="F152" s="247" t="s">
        <v>10</v>
      </c>
      <c r="G152" s="248">
        <v>5.8</v>
      </c>
      <c r="H152" s="247" t="s">
        <v>250</v>
      </c>
      <c r="I152" s="247">
        <v>2020</v>
      </c>
      <c r="J152" s="243" t="s">
        <v>1547</v>
      </c>
      <c r="K152" s="231"/>
      <c r="L152" s="239"/>
      <c r="M152" s="231"/>
      <c r="N152" s="239"/>
      <c r="O152" s="231" t="s">
        <v>895</v>
      </c>
      <c r="P152" s="268"/>
      <c r="Q152" s="268"/>
      <c r="R152" s="268"/>
      <c r="S152" s="268"/>
      <c r="T152" s="268"/>
      <c r="U152" s="268"/>
      <c r="V152" s="268"/>
      <c r="W152" s="268"/>
      <c r="X152" s="268"/>
      <c r="Y152" s="268"/>
      <c r="Z152" s="268"/>
      <c r="AA152" s="268"/>
      <c r="AB152" s="268"/>
      <c r="AC152" s="268"/>
      <c r="AD152" s="268"/>
      <c r="AE152" s="268"/>
      <c r="AF152" s="268"/>
    </row>
    <row r="153" spans="1:32" s="73" customFormat="1" ht="60" x14ac:dyDescent="0.25">
      <c r="A153" s="215" t="s">
        <v>103</v>
      </c>
      <c r="B153" s="201" t="s">
        <v>22</v>
      </c>
      <c r="C153" s="206" t="s">
        <v>71</v>
      </c>
      <c r="D153" s="201" t="s">
        <v>42</v>
      </c>
      <c r="E153" s="201" t="s">
        <v>175</v>
      </c>
      <c r="F153" s="201" t="s">
        <v>10</v>
      </c>
      <c r="G153" s="211">
        <v>2.2999999999999998</v>
      </c>
      <c r="H153" s="201" t="s">
        <v>250</v>
      </c>
      <c r="I153" s="206">
        <v>2012</v>
      </c>
      <c r="J153" s="226" t="s">
        <v>793</v>
      </c>
      <c r="K153" s="72" t="s">
        <v>895</v>
      </c>
      <c r="L153" s="72"/>
      <c r="M153" s="72"/>
      <c r="N153" s="217"/>
      <c r="O153" s="72"/>
      <c r="P153" s="268"/>
      <c r="Q153" s="268"/>
      <c r="R153" s="268"/>
      <c r="S153" s="268"/>
      <c r="T153" s="268"/>
      <c r="U153" s="268"/>
      <c r="V153" s="268"/>
      <c r="W153" s="268"/>
      <c r="X153" s="268"/>
      <c r="Y153" s="268"/>
      <c r="Z153" s="268"/>
      <c r="AA153" s="268"/>
      <c r="AB153" s="268"/>
      <c r="AC153" s="268"/>
      <c r="AD153" s="268"/>
      <c r="AE153" s="268"/>
      <c r="AF153" s="268"/>
    </row>
    <row r="154" spans="1:32" s="73" customFormat="1" ht="39.75" customHeight="1" x14ac:dyDescent="0.25">
      <c r="A154" s="222" t="s">
        <v>1041</v>
      </c>
      <c r="B154" s="74" t="s">
        <v>22</v>
      </c>
      <c r="C154" s="74" t="s">
        <v>1040</v>
      </c>
      <c r="D154" s="74" t="s">
        <v>3</v>
      </c>
      <c r="E154" s="74" t="s">
        <v>7</v>
      </c>
      <c r="F154" s="74" t="s">
        <v>10</v>
      </c>
      <c r="G154" s="209">
        <v>6</v>
      </c>
      <c r="H154" s="74" t="s">
        <v>250</v>
      </c>
      <c r="I154" s="74">
        <v>2016</v>
      </c>
      <c r="J154" s="226" t="s">
        <v>1635</v>
      </c>
      <c r="K154" s="72" t="s">
        <v>895</v>
      </c>
      <c r="L154" s="72" t="s">
        <v>895</v>
      </c>
      <c r="M154" s="219"/>
      <c r="N154" s="219"/>
      <c r="O154" s="72"/>
      <c r="P154" s="268"/>
      <c r="Q154" s="268"/>
      <c r="R154" s="268"/>
      <c r="S154" s="268"/>
      <c r="T154" s="268"/>
      <c r="U154" s="268"/>
      <c r="V154" s="268"/>
      <c r="W154" s="268"/>
      <c r="X154" s="268"/>
      <c r="Y154" s="268"/>
      <c r="Z154" s="268"/>
      <c r="AA154" s="268"/>
      <c r="AB154" s="268"/>
      <c r="AC154" s="268"/>
      <c r="AD154" s="268"/>
      <c r="AE154" s="268"/>
      <c r="AF154" s="268"/>
    </row>
    <row r="155" spans="1:32" s="73" customFormat="1" ht="96" x14ac:dyDescent="0.25">
      <c r="A155" s="215" t="s">
        <v>671</v>
      </c>
      <c r="B155" s="201" t="s">
        <v>22</v>
      </c>
      <c r="C155" s="206" t="s">
        <v>273</v>
      </c>
      <c r="D155" s="201" t="s">
        <v>1392</v>
      </c>
      <c r="E155" s="201" t="s">
        <v>7</v>
      </c>
      <c r="F155" s="201" t="s">
        <v>10</v>
      </c>
      <c r="G155" s="211">
        <v>5.9</v>
      </c>
      <c r="H155" s="201" t="s">
        <v>250</v>
      </c>
      <c r="I155" s="206">
        <v>2016</v>
      </c>
      <c r="J155" s="227" t="s">
        <v>856</v>
      </c>
      <c r="K155" s="217"/>
      <c r="L155" s="72" t="s">
        <v>895</v>
      </c>
      <c r="M155" s="72"/>
      <c r="N155" s="72"/>
      <c r="O155" s="217"/>
      <c r="P155" s="268"/>
      <c r="Q155" s="268"/>
      <c r="R155" s="268"/>
      <c r="S155" s="268"/>
      <c r="T155" s="268"/>
      <c r="U155" s="268"/>
      <c r="V155" s="268"/>
      <c r="W155" s="268"/>
      <c r="X155" s="268"/>
      <c r="Y155" s="268"/>
      <c r="Z155" s="268"/>
      <c r="AA155" s="268"/>
      <c r="AB155" s="268"/>
      <c r="AC155" s="268"/>
      <c r="AD155" s="268"/>
      <c r="AE155" s="268"/>
      <c r="AF155" s="268"/>
    </row>
    <row r="156" spans="1:32" s="73" customFormat="1" ht="12" x14ac:dyDescent="0.25">
      <c r="A156" s="223" t="s">
        <v>409</v>
      </c>
      <c r="B156" s="202" t="s">
        <v>22</v>
      </c>
      <c r="C156" s="202" t="s">
        <v>410</v>
      </c>
      <c r="D156" s="202" t="s">
        <v>42</v>
      </c>
      <c r="E156" s="202" t="s">
        <v>175</v>
      </c>
      <c r="F156" s="202" t="s">
        <v>10</v>
      </c>
      <c r="G156" s="212">
        <v>3.2559999999999998</v>
      </c>
      <c r="H156" s="202" t="s">
        <v>250</v>
      </c>
      <c r="I156" s="202">
        <v>2017</v>
      </c>
      <c r="J156" s="229" t="s">
        <v>1277</v>
      </c>
      <c r="K156" s="217"/>
      <c r="L156" s="217"/>
      <c r="M156" s="72"/>
      <c r="N156" s="217"/>
      <c r="O156" s="72" t="s">
        <v>895</v>
      </c>
      <c r="P156" s="268"/>
      <c r="Q156" s="268"/>
      <c r="R156" s="268"/>
      <c r="S156" s="268"/>
      <c r="T156" s="268"/>
      <c r="U156" s="268"/>
      <c r="V156" s="268"/>
      <c r="W156" s="268"/>
      <c r="X156" s="268"/>
      <c r="Y156" s="268"/>
      <c r="Z156" s="268"/>
      <c r="AA156" s="268"/>
      <c r="AB156" s="268"/>
      <c r="AC156" s="268"/>
      <c r="AD156" s="268"/>
      <c r="AE156" s="268"/>
      <c r="AF156" s="268"/>
    </row>
    <row r="157" spans="1:32" s="73" customFormat="1" ht="36" x14ac:dyDescent="0.25">
      <c r="A157" s="223" t="s">
        <v>941</v>
      </c>
      <c r="B157" s="202" t="s">
        <v>22</v>
      </c>
      <c r="C157" s="202" t="s">
        <v>308</v>
      </c>
      <c r="D157" s="202" t="s">
        <v>1392</v>
      </c>
      <c r="E157" s="202" t="s">
        <v>7</v>
      </c>
      <c r="F157" s="202" t="s">
        <v>11</v>
      </c>
      <c r="G157" s="212">
        <v>2</v>
      </c>
      <c r="H157" s="202" t="s">
        <v>250</v>
      </c>
      <c r="I157" s="202">
        <v>2012</v>
      </c>
      <c r="J157" s="229" t="s">
        <v>1583</v>
      </c>
      <c r="K157" s="72"/>
      <c r="L157" s="217"/>
      <c r="M157" s="72" t="s">
        <v>895</v>
      </c>
      <c r="N157" s="217"/>
      <c r="O157" s="72" t="s">
        <v>895</v>
      </c>
      <c r="P157" s="268"/>
      <c r="Q157" s="268"/>
      <c r="R157" s="268"/>
      <c r="S157" s="268"/>
      <c r="T157" s="268"/>
      <c r="U157" s="268"/>
      <c r="V157" s="268"/>
      <c r="W157" s="268"/>
      <c r="X157" s="268"/>
      <c r="Y157" s="268"/>
      <c r="Z157" s="268"/>
      <c r="AA157" s="268"/>
      <c r="AB157" s="268"/>
      <c r="AC157" s="268"/>
      <c r="AD157" s="268"/>
      <c r="AE157" s="268"/>
      <c r="AF157" s="268"/>
    </row>
    <row r="158" spans="1:32" s="73" customFormat="1" ht="12" x14ac:dyDescent="0.25">
      <c r="A158" s="215" t="s">
        <v>211</v>
      </c>
      <c r="B158" s="201" t="s">
        <v>22</v>
      </c>
      <c r="C158" s="206" t="s">
        <v>73</v>
      </c>
      <c r="D158" s="201" t="s">
        <v>42</v>
      </c>
      <c r="E158" s="201" t="s">
        <v>175</v>
      </c>
      <c r="F158" s="201" t="s">
        <v>10</v>
      </c>
      <c r="G158" s="211">
        <v>2.91</v>
      </c>
      <c r="H158" s="201" t="s">
        <v>250</v>
      </c>
      <c r="I158" s="206">
        <v>2017</v>
      </c>
      <c r="J158" s="227" t="s">
        <v>1056</v>
      </c>
      <c r="K158" s="72" t="s">
        <v>895</v>
      </c>
      <c r="L158" s="217"/>
      <c r="M158" s="217"/>
      <c r="N158" s="217"/>
      <c r="O158" s="72"/>
      <c r="P158" s="268"/>
      <c r="Q158" s="268"/>
      <c r="R158" s="268"/>
      <c r="S158" s="268"/>
      <c r="T158" s="268"/>
      <c r="U158" s="268"/>
      <c r="V158" s="268"/>
      <c r="W158" s="268"/>
      <c r="X158" s="268"/>
      <c r="Y158" s="268"/>
      <c r="Z158" s="268"/>
      <c r="AA158" s="268"/>
      <c r="AB158" s="268"/>
      <c r="AC158" s="268"/>
      <c r="AD158" s="268"/>
      <c r="AE158" s="268"/>
      <c r="AF158" s="268"/>
    </row>
    <row r="159" spans="1:32" s="240" customFormat="1" ht="72" x14ac:dyDescent="0.25">
      <c r="A159" s="234" t="s">
        <v>1707</v>
      </c>
      <c r="B159" s="235" t="s">
        <v>22</v>
      </c>
      <c r="C159" s="236" t="s">
        <v>1736</v>
      </c>
      <c r="D159" s="235" t="s">
        <v>42</v>
      </c>
      <c r="E159" s="235" t="s">
        <v>7</v>
      </c>
      <c r="F159" s="235" t="s">
        <v>10</v>
      </c>
      <c r="G159" s="237">
        <v>6</v>
      </c>
      <c r="H159" s="235" t="s">
        <v>250</v>
      </c>
      <c r="I159" s="236">
        <v>2017</v>
      </c>
      <c r="J159" s="238" t="s">
        <v>1557</v>
      </c>
      <c r="K159" s="231"/>
      <c r="L159" s="231" t="s">
        <v>895</v>
      </c>
      <c r="M159" s="231" t="s">
        <v>895</v>
      </c>
      <c r="N159" s="239"/>
      <c r="O159" s="239"/>
      <c r="P159" s="268"/>
      <c r="Q159" s="268"/>
      <c r="R159" s="268"/>
      <c r="S159" s="268"/>
      <c r="T159" s="268"/>
      <c r="U159" s="268"/>
      <c r="V159" s="268"/>
      <c r="W159" s="268"/>
      <c r="X159" s="268"/>
      <c r="Y159" s="268"/>
      <c r="Z159" s="268"/>
      <c r="AA159" s="268"/>
      <c r="AB159" s="268"/>
      <c r="AC159" s="268"/>
      <c r="AD159" s="268"/>
      <c r="AE159" s="268"/>
      <c r="AF159" s="268"/>
    </row>
    <row r="160" spans="1:32" s="73" customFormat="1" ht="48" x14ac:dyDescent="0.25">
      <c r="A160" s="222" t="s">
        <v>163</v>
      </c>
      <c r="B160" s="74" t="s">
        <v>22</v>
      </c>
      <c r="C160" s="74" t="s">
        <v>164</v>
      </c>
      <c r="D160" s="74" t="s">
        <v>42</v>
      </c>
      <c r="E160" s="74" t="s">
        <v>175</v>
      </c>
      <c r="F160" s="74" t="s">
        <v>10</v>
      </c>
      <c r="G160" s="209">
        <v>1.9</v>
      </c>
      <c r="H160" s="74" t="s">
        <v>250</v>
      </c>
      <c r="I160" s="74">
        <v>2014</v>
      </c>
      <c r="J160" s="226" t="s">
        <v>829</v>
      </c>
      <c r="K160" s="72" t="s">
        <v>895</v>
      </c>
      <c r="L160" s="218"/>
      <c r="M160" s="72" t="s">
        <v>895</v>
      </c>
      <c r="N160" s="218"/>
      <c r="O160" s="72"/>
      <c r="P160" s="268"/>
      <c r="Q160" s="268"/>
      <c r="R160" s="268"/>
      <c r="S160" s="268"/>
      <c r="T160" s="268"/>
      <c r="U160" s="268"/>
      <c r="V160" s="268"/>
      <c r="W160" s="268"/>
      <c r="X160" s="268"/>
      <c r="Y160" s="268"/>
      <c r="Z160" s="268"/>
      <c r="AA160" s="268"/>
      <c r="AB160" s="268"/>
      <c r="AC160" s="268"/>
      <c r="AD160" s="268"/>
      <c r="AE160" s="268"/>
      <c r="AF160" s="268"/>
    </row>
    <row r="161" spans="1:32" s="73" customFormat="1" ht="60" x14ac:dyDescent="0.25">
      <c r="A161" s="71" t="s">
        <v>282</v>
      </c>
      <c r="B161" s="67" t="s">
        <v>22</v>
      </c>
      <c r="C161" s="68" t="s">
        <v>283</v>
      </c>
      <c r="D161" s="68" t="s">
        <v>42</v>
      </c>
      <c r="E161" s="68" t="s">
        <v>175</v>
      </c>
      <c r="F161" s="68" t="s">
        <v>10</v>
      </c>
      <c r="G161" s="69">
        <v>0.434</v>
      </c>
      <c r="H161" s="68" t="s">
        <v>250</v>
      </c>
      <c r="I161" s="70">
        <v>2013</v>
      </c>
      <c r="J161" s="225" t="s">
        <v>1631</v>
      </c>
      <c r="K161" s="72" t="s">
        <v>895</v>
      </c>
      <c r="L161" s="72" t="s">
        <v>895</v>
      </c>
      <c r="M161" s="72" t="s">
        <v>895</v>
      </c>
      <c r="N161" s="205"/>
      <c r="O161" s="72"/>
      <c r="P161" s="268"/>
      <c r="Q161" s="268"/>
      <c r="R161" s="268"/>
      <c r="S161" s="268"/>
      <c r="T161" s="268"/>
      <c r="U161" s="268"/>
      <c r="V161" s="268"/>
      <c r="W161" s="268"/>
      <c r="X161" s="268"/>
      <c r="Y161" s="268"/>
      <c r="Z161" s="268"/>
      <c r="AA161" s="268"/>
      <c r="AB161" s="268"/>
      <c r="AC161" s="268"/>
      <c r="AD161" s="268"/>
      <c r="AE161" s="268"/>
      <c r="AF161" s="268"/>
    </row>
    <row r="162" spans="1:32" s="73" customFormat="1" ht="60" x14ac:dyDescent="0.25">
      <c r="A162" s="215" t="s">
        <v>687</v>
      </c>
      <c r="B162" s="201" t="s">
        <v>22</v>
      </c>
      <c r="C162" s="206" t="s">
        <v>108</v>
      </c>
      <c r="D162" s="201" t="s">
        <v>1392</v>
      </c>
      <c r="E162" s="201" t="s">
        <v>7</v>
      </c>
      <c r="F162" s="201" t="s">
        <v>10</v>
      </c>
      <c r="G162" s="211">
        <v>5.67</v>
      </c>
      <c r="H162" s="201" t="s">
        <v>250</v>
      </c>
      <c r="I162" s="206">
        <v>2014</v>
      </c>
      <c r="J162" s="227" t="s">
        <v>1533</v>
      </c>
      <c r="K162" s="72" t="s">
        <v>895</v>
      </c>
      <c r="L162" s="217"/>
      <c r="M162" s="72" t="s">
        <v>895</v>
      </c>
      <c r="N162" s="72"/>
      <c r="O162" s="217"/>
      <c r="P162" s="268"/>
      <c r="Q162" s="268"/>
      <c r="R162" s="268"/>
      <c r="S162" s="268"/>
      <c r="T162" s="268"/>
      <c r="U162" s="268"/>
      <c r="V162" s="268"/>
      <c r="W162" s="268"/>
      <c r="X162" s="268"/>
      <c r="Y162" s="268"/>
      <c r="Z162" s="268"/>
      <c r="AA162" s="268"/>
      <c r="AB162" s="268"/>
      <c r="AC162" s="268"/>
      <c r="AD162" s="268"/>
      <c r="AE162" s="268"/>
      <c r="AF162" s="268"/>
    </row>
    <row r="163" spans="1:32" s="73" customFormat="1" ht="12" x14ac:dyDescent="0.25">
      <c r="A163" s="215" t="s">
        <v>863</v>
      </c>
      <c r="B163" s="201" t="s">
        <v>22</v>
      </c>
      <c r="C163" s="206" t="s">
        <v>864</v>
      </c>
      <c r="D163" s="201" t="s">
        <v>42</v>
      </c>
      <c r="E163" s="201" t="s">
        <v>7</v>
      </c>
      <c r="F163" s="201" t="s">
        <v>10</v>
      </c>
      <c r="G163" s="211">
        <v>4.8</v>
      </c>
      <c r="H163" s="201" t="s">
        <v>250</v>
      </c>
      <c r="I163" s="206">
        <v>2017</v>
      </c>
      <c r="J163" s="227" t="s">
        <v>1588</v>
      </c>
      <c r="K163" s="217"/>
      <c r="L163" s="72" t="s">
        <v>895</v>
      </c>
      <c r="M163" s="217"/>
      <c r="N163" s="72"/>
      <c r="O163" s="72"/>
      <c r="P163" s="268"/>
      <c r="Q163" s="268"/>
      <c r="R163" s="268"/>
      <c r="S163" s="268"/>
      <c r="T163" s="268"/>
      <c r="U163" s="268"/>
      <c r="V163" s="268"/>
      <c r="W163" s="268"/>
      <c r="X163" s="268"/>
      <c r="Y163" s="268"/>
      <c r="Z163" s="268"/>
      <c r="AA163" s="268"/>
      <c r="AB163" s="268"/>
      <c r="AC163" s="268"/>
      <c r="AD163" s="268"/>
      <c r="AE163" s="268"/>
      <c r="AF163" s="268"/>
    </row>
    <row r="164" spans="1:32" s="73" customFormat="1" ht="36" x14ac:dyDescent="0.25">
      <c r="A164" s="71" t="s">
        <v>299</v>
      </c>
      <c r="B164" s="67" t="s">
        <v>22</v>
      </c>
      <c r="C164" s="68" t="s">
        <v>447</v>
      </c>
      <c r="D164" s="68" t="s">
        <v>42</v>
      </c>
      <c r="E164" s="68" t="s">
        <v>7</v>
      </c>
      <c r="F164" s="68" t="s">
        <v>10</v>
      </c>
      <c r="G164" s="69">
        <v>6</v>
      </c>
      <c r="H164" s="68" t="s">
        <v>250</v>
      </c>
      <c r="I164" s="70">
        <v>2014</v>
      </c>
      <c r="J164" s="225" t="s">
        <v>1636</v>
      </c>
      <c r="K164" s="72"/>
      <c r="L164" s="72" t="s">
        <v>895</v>
      </c>
      <c r="M164" s="72"/>
      <c r="N164" s="205"/>
      <c r="O164" s="205"/>
      <c r="P164" s="268"/>
      <c r="Q164" s="268"/>
      <c r="R164" s="268"/>
      <c r="S164" s="268"/>
      <c r="T164" s="268"/>
      <c r="U164" s="268"/>
      <c r="V164" s="268"/>
      <c r="W164" s="268"/>
      <c r="X164" s="268"/>
      <c r="Y164" s="268"/>
      <c r="Z164" s="268"/>
      <c r="AA164" s="268"/>
      <c r="AB164" s="268"/>
      <c r="AC164" s="268"/>
      <c r="AD164" s="268"/>
      <c r="AE164" s="268"/>
      <c r="AF164" s="268"/>
    </row>
    <row r="165" spans="1:32" s="73" customFormat="1" ht="48" x14ac:dyDescent="0.25">
      <c r="A165" s="215" t="s">
        <v>1238</v>
      </c>
      <c r="B165" s="201" t="s">
        <v>22</v>
      </c>
      <c r="C165" s="206" t="s">
        <v>1227</v>
      </c>
      <c r="D165" s="201" t="s">
        <v>42</v>
      </c>
      <c r="E165" s="201" t="s">
        <v>175</v>
      </c>
      <c r="F165" s="201" t="s">
        <v>10</v>
      </c>
      <c r="G165" s="211">
        <v>3</v>
      </c>
      <c r="H165" s="201" t="s">
        <v>277</v>
      </c>
      <c r="I165" s="206">
        <v>2018</v>
      </c>
      <c r="J165" s="227" t="s">
        <v>1279</v>
      </c>
      <c r="K165" s="72"/>
      <c r="L165" s="72"/>
      <c r="M165" s="217"/>
      <c r="N165" s="217"/>
      <c r="O165" s="72" t="s">
        <v>895</v>
      </c>
      <c r="P165" s="268"/>
      <c r="Q165" s="268"/>
      <c r="R165" s="268"/>
      <c r="S165" s="268"/>
      <c r="T165" s="268"/>
      <c r="U165" s="268"/>
      <c r="V165" s="268"/>
      <c r="W165" s="268"/>
      <c r="X165" s="268"/>
      <c r="Y165" s="268"/>
      <c r="Z165" s="268"/>
      <c r="AA165" s="268"/>
      <c r="AB165" s="268"/>
      <c r="AC165" s="268"/>
      <c r="AD165" s="268"/>
      <c r="AE165" s="268"/>
      <c r="AF165" s="268"/>
    </row>
    <row r="166" spans="1:32" s="240" customFormat="1" ht="36" x14ac:dyDescent="0.25">
      <c r="A166" s="244" t="s">
        <v>1708</v>
      </c>
      <c r="B166" s="242" t="s">
        <v>22</v>
      </c>
      <c r="C166" s="242" t="s">
        <v>433</v>
      </c>
      <c r="D166" s="242" t="s">
        <v>42</v>
      </c>
      <c r="E166" s="242" t="s">
        <v>175</v>
      </c>
      <c r="F166" s="242" t="s">
        <v>10</v>
      </c>
      <c r="G166" s="241">
        <v>2.4900000000000002</v>
      </c>
      <c r="H166" s="242" t="s">
        <v>250</v>
      </c>
      <c r="I166" s="242">
        <v>2015</v>
      </c>
      <c r="J166" s="243" t="s">
        <v>1637</v>
      </c>
      <c r="K166" s="231" t="s">
        <v>895</v>
      </c>
      <c r="L166" s="245"/>
      <c r="M166" s="245"/>
      <c r="N166" s="245"/>
      <c r="O166" s="231"/>
      <c r="P166" s="268"/>
      <c r="Q166" s="268"/>
      <c r="R166" s="268"/>
      <c r="S166" s="268"/>
      <c r="T166" s="268"/>
      <c r="U166" s="268"/>
      <c r="V166" s="268"/>
      <c r="W166" s="268"/>
      <c r="X166" s="268"/>
      <c r="Y166" s="268"/>
      <c r="Z166" s="268"/>
      <c r="AA166" s="268"/>
      <c r="AB166" s="268"/>
      <c r="AC166" s="268"/>
      <c r="AD166" s="268"/>
      <c r="AE166" s="268"/>
      <c r="AF166" s="268"/>
    </row>
    <row r="167" spans="1:32" s="73" customFormat="1" ht="24" x14ac:dyDescent="0.25">
      <c r="A167" s="222" t="s">
        <v>406</v>
      </c>
      <c r="B167" s="74" t="s">
        <v>22</v>
      </c>
      <c r="C167" s="74" t="s">
        <v>72</v>
      </c>
      <c r="D167" s="74" t="s">
        <v>4</v>
      </c>
      <c r="E167" s="74" t="s">
        <v>88</v>
      </c>
      <c r="F167" s="74" t="s">
        <v>10</v>
      </c>
      <c r="G167" s="209">
        <v>0.15</v>
      </c>
      <c r="H167" s="74" t="s">
        <v>248</v>
      </c>
      <c r="I167" s="74">
        <v>2012</v>
      </c>
      <c r="J167" s="226" t="s">
        <v>1654</v>
      </c>
      <c r="K167" s="72" t="s">
        <v>895</v>
      </c>
      <c r="L167" s="218"/>
      <c r="M167" s="218"/>
      <c r="N167" s="218"/>
      <c r="O167" s="72" t="s">
        <v>895</v>
      </c>
      <c r="P167" s="268"/>
      <c r="Q167" s="268"/>
      <c r="R167" s="268"/>
      <c r="S167" s="268"/>
      <c r="T167" s="268"/>
      <c r="U167" s="268"/>
      <c r="V167" s="268"/>
      <c r="W167" s="268"/>
      <c r="X167" s="268"/>
      <c r="Y167" s="268"/>
      <c r="Z167" s="268"/>
      <c r="AA167" s="268"/>
      <c r="AB167" s="268"/>
      <c r="AC167" s="268"/>
      <c r="AD167" s="268"/>
      <c r="AE167" s="268"/>
      <c r="AF167" s="268"/>
    </row>
    <row r="168" spans="1:32" s="73" customFormat="1" ht="24" x14ac:dyDescent="0.25">
      <c r="A168" s="222" t="s">
        <v>221</v>
      </c>
      <c r="B168" s="74" t="s">
        <v>22</v>
      </c>
      <c r="C168" s="74" t="s">
        <v>225</v>
      </c>
      <c r="D168" s="74" t="s">
        <v>1392</v>
      </c>
      <c r="E168" s="74" t="s">
        <v>7</v>
      </c>
      <c r="F168" s="74" t="s">
        <v>10</v>
      </c>
      <c r="G168" s="209">
        <v>0.75</v>
      </c>
      <c r="H168" s="74" t="s">
        <v>250</v>
      </c>
      <c r="I168" s="74">
        <v>2010</v>
      </c>
      <c r="J168" s="226" t="s">
        <v>626</v>
      </c>
      <c r="K168" s="218"/>
      <c r="L168" s="218"/>
      <c r="M168" s="218"/>
      <c r="N168" s="218"/>
      <c r="O168" s="72" t="s">
        <v>895</v>
      </c>
      <c r="P168" s="268"/>
      <c r="Q168" s="268"/>
      <c r="R168" s="268"/>
      <c r="S168" s="268"/>
      <c r="T168" s="268"/>
      <c r="U168" s="268"/>
      <c r="V168" s="268"/>
      <c r="W168" s="268"/>
      <c r="X168" s="268"/>
      <c r="Y168" s="268"/>
      <c r="Z168" s="268"/>
      <c r="AA168" s="268"/>
      <c r="AB168" s="268"/>
      <c r="AC168" s="268"/>
      <c r="AD168" s="268"/>
      <c r="AE168" s="268"/>
      <c r="AF168" s="268"/>
    </row>
    <row r="169" spans="1:32" s="73" customFormat="1" ht="27" customHeight="1" x14ac:dyDescent="0.25">
      <c r="A169" s="215" t="s">
        <v>945</v>
      </c>
      <c r="B169" s="201" t="s">
        <v>22</v>
      </c>
      <c r="C169" s="206" t="s">
        <v>946</v>
      </c>
      <c r="D169" s="201" t="s">
        <v>42</v>
      </c>
      <c r="E169" s="201" t="s">
        <v>7</v>
      </c>
      <c r="F169" s="201" t="s">
        <v>10</v>
      </c>
      <c r="G169" s="211">
        <v>3.2</v>
      </c>
      <c r="H169" s="201" t="s">
        <v>250</v>
      </c>
      <c r="I169" s="206">
        <v>2016</v>
      </c>
      <c r="J169" s="226" t="s">
        <v>947</v>
      </c>
      <c r="K169" s="72" t="s">
        <v>895</v>
      </c>
      <c r="L169" s="72"/>
      <c r="M169" s="72" t="s">
        <v>895</v>
      </c>
      <c r="N169" s="72"/>
      <c r="O169" s="72"/>
      <c r="P169" s="268"/>
      <c r="Q169" s="268"/>
      <c r="R169" s="268"/>
      <c r="S169" s="268"/>
      <c r="T169" s="268"/>
      <c r="U169" s="268"/>
      <c r="V169" s="268"/>
      <c r="W169" s="268"/>
      <c r="X169" s="268"/>
      <c r="Y169" s="268"/>
      <c r="Z169" s="268"/>
      <c r="AA169" s="268"/>
      <c r="AB169" s="268"/>
      <c r="AC169" s="268"/>
      <c r="AD169" s="268"/>
      <c r="AE169" s="268"/>
      <c r="AF169" s="268"/>
    </row>
    <row r="170" spans="1:32" s="73" customFormat="1" ht="36" x14ac:dyDescent="0.25">
      <c r="A170" s="222" t="s">
        <v>104</v>
      </c>
      <c r="B170" s="74" t="s">
        <v>22</v>
      </c>
      <c r="C170" s="74" t="s">
        <v>72</v>
      </c>
      <c r="D170" s="74" t="s">
        <v>42</v>
      </c>
      <c r="E170" s="74" t="s">
        <v>175</v>
      </c>
      <c r="F170" s="74" t="s">
        <v>10</v>
      </c>
      <c r="G170" s="209">
        <v>1.45</v>
      </c>
      <c r="H170" s="74" t="s">
        <v>250</v>
      </c>
      <c r="I170" s="74">
        <v>2013</v>
      </c>
      <c r="J170" s="226" t="s">
        <v>808</v>
      </c>
      <c r="K170" s="72" t="s">
        <v>895</v>
      </c>
      <c r="L170" s="72" t="s">
        <v>895</v>
      </c>
      <c r="M170" s="72"/>
      <c r="N170" s="218"/>
      <c r="O170" s="218"/>
      <c r="P170" s="268"/>
      <c r="Q170" s="268"/>
      <c r="R170" s="268"/>
      <c r="S170" s="268"/>
      <c r="T170" s="268"/>
      <c r="U170" s="268"/>
      <c r="V170" s="268"/>
      <c r="W170" s="268"/>
      <c r="X170" s="268"/>
      <c r="Y170" s="268"/>
      <c r="Z170" s="268"/>
      <c r="AA170" s="268"/>
      <c r="AB170" s="268"/>
      <c r="AC170" s="268"/>
      <c r="AD170" s="268"/>
      <c r="AE170" s="268"/>
      <c r="AF170" s="268"/>
    </row>
    <row r="171" spans="1:32" s="73" customFormat="1" ht="36" x14ac:dyDescent="0.25">
      <c r="A171" s="222" t="s">
        <v>407</v>
      </c>
      <c r="B171" s="74" t="s">
        <v>22</v>
      </c>
      <c r="C171" s="74" t="s">
        <v>408</v>
      </c>
      <c r="D171" s="74" t="s">
        <v>42</v>
      </c>
      <c r="E171" s="74" t="s">
        <v>175</v>
      </c>
      <c r="F171" s="74" t="s">
        <v>10</v>
      </c>
      <c r="G171" s="209">
        <v>1.66</v>
      </c>
      <c r="H171" s="74" t="s">
        <v>250</v>
      </c>
      <c r="I171" s="74">
        <v>2017</v>
      </c>
      <c r="J171" s="226" t="s">
        <v>1619</v>
      </c>
      <c r="K171" s="72" t="s">
        <v>895</v>
      </c>
      <c r="L171" s="72" t="s">
        <v>895</v>
      </c>
      <c r="M171" s="72"/>
      <c r="N171" s="218"/>
      <c r="O171" s="218"/>
      <c r="P171" s="268"/>
      <c r="Q171" s="268"/>
      <c r="R171" s="268"/>
      <c r="S171" s="268"/>
      <c r="T171" s="268"/>
      <c r="U171" s="268"/>
      <c r="V171" s="268"/>
      <c r="W171" s="268"/>
      <c r="X171" s="268"/>
      <c r="Y171" s="268"/>
      <c r="Z171" s="268"/>
      <c r="AA171" s="268"/>
      <c r="AB171" s="268"/>
      <c r="AC171" s="268"/>
      <c r="AD171" s="268"/>
      <c r="AE171" s="268"/>
      <c r="AF171" s="268"/>
    </row>
    <row r="172" spans="1:32" s="73" customFormat="1" ht="60" x14ac:dyDescent="0.25">
      <c r="A172" s="215" t="s">
        <v>44</v>
      </c>
      <c r="B172" s="201" t="s">
        <v>22</v>
      </c>
      <c r="C172" s="206" t="s">
        <v>43</v>
      </c>
      <c r="D172" s="201" t="s">
        <v>42</v>
      </c>
      <c r="E172" s="201" t="s">
        <v>175</v>
      </c>
      <c r="F172" s="201" t="s">
        <v>10</v>
      </c>
      <c r="G172" s="211">
        <v>3</v>
      </c>
      <c r="H172" s="201" t="s">
        <v>250</v>
      </c>
      <c r="I172" s="206">
        <v>2013</v>
      </c>
      <c r="J172" s="227" t="s">
        <v>1638</v>
      </c>
      <c r="K172" s="72" t="s">
        <v>895</v>
      </c>
      <c r="L172" s="72" t="s">
        <v>895</v>
      </c>
      <c r="M172" s="72"/>
      <c r="N172" s="217"/>
      <c r="O172" s="217"/>
      <c r="P172" s="268"/>
      <c r="Q172" s="268"/>
      <c r="R172" s="268"/>
      <c r="S172" s="268"/>
      <c r="T172" s="268"/>
      <c r="U172" s="268"/>
      <c r="V172" s="268"/>
      <c r="W172" s="268"/>
      <c r="X172" s="268"/>
      <c r="Y172" s="268"/>
      <c r="Z172" s="268"/>
      <c r="AA172" s="268"/>
      <c r="AB172" s="268"/>
      <c r="AC172" s="268"/>
      <c r="AD172" s="268"/>
      <c r="AE172" s="268"/>
      <c r="AF172" s="268"/>
    </row>
    <row r="173" spans="1:32" s="73" customFormat="1" ht="12" x14ac:dyDescent="0.25">
      <c r="A173" s="215" t="s">
        <v>680</v>
      </c>
      <c r="B173" s="201" t="s">
        <v>22</v>
      </c>
      <c r="C173" s="206" t="s">
        <v>681</v>
      </c>
      <c r="D173" s="201" t="s">
        <v>42</v>
      </c>
      <c r="E173" s="201" t="s">
        <v>175</v>
      </c>
      <c r="F173" s="201" t="s">
        <v>10</v>
      </c>
      <c r="G173" s="211">
        <v>1.35</v>
      </c>
      <c r="H173" s="201" t="s">
        <v>250</v>
      </c>
      <c r="I173" s="206">
        <v>2017</v>
      </c>
      <c r="J173" s="227" t="s">
        <v>1627</v>
      </c>
      <c r="K173" s="72"/>
      <c r="L173" s="217"/>
      <c r="M173" s="72" t="s">
        <v>895</v>
      </c>
      <c r="N173" s="217"/>
      <c r="O173" s="72"/>
      <c r="P173" s="268"/>
      <c r="Q173" s="268"/>
      <c r="R173" s="268"/>
      <c r="S173" s="268"/>
      <c r="T173" s="268"/>
      <c r="U173" s="268"/>
      <c r="V173" s="268"/>
      <c r="W173" s="268"/>
      <c r="X173" s="268"/>
      <c r="Y173" s="268"/>
      <c r="Z173" s="268"/>
      <c r="AA173" s="268"/>
      <c r="AB173" s="268"/>
      <c r="AC173" s="268"/>
      <c r="AD173" s="268"/>
      <c r="AE173" s="268"/>
      <c r="AF173" s="268"/>
    </row>
    <row r="174" spans="1:32" s="73" customFormat="1" ht="24" x14ac:dyDescent="0.25">
      <c r="A174" s="215" t="s">
        <v>134</v>
      </c>
      <c r="B174" s="201" t="s">
        <v>22</v>
      </c>
      <c r="C174" s="206" t="s">
        <v>73</v>
      </c>
      <c r="D174" s="201" t="s">
        <v>4</v>
      </c>
      <c r="E174" s="201" t="s">
        <v>7</v>
      </c>
      <c r="F174" s="201" t="s">
        <v>10</v>
      </c>
      <c r="G174" s="211">
        <v>1.8</v>
      </c>
      <c r="H174" s="201" t="s">
        <v>250</v>
      </c>
      <c r="I174" s="206">
        <v>2010</v>
      </c>
      <c r="J174" s="226" t="s">
        <v>762</v>
      </c>
      <c r="K174" s="72"/>
      <c r="L174" s="72" t="s">
        <v>895</v>
      </c>
      <c r="M174" s="217"/>
      <c r="N174" s="217"/>
      <c r="O174" s="72"/>
      <c r="P174" s="268"/>
      <c r="Q174" s="268"/>
      <c r="R174" s="268"/>
      <c r="S174" s="268"/>
      <c r="T174" s="268"/>
      <c r="U174" s="268"/>
      <c r="V174" s="268"/>
      <c r="W174" s="268"/>
      <c r="X174" s="268"/>
      <c r="Y174" s="268"/>
      <c r="Z174" s="268"/>
      <c r="AA174" s="268"/>
      <c r="AB174" s="268"/>
      <c r="AC174" s="268"/>
      <c r="AD174" s="268"/>
      <c r="AE174" s="268"/>
      <c r="AF174" s="268"/>
    </row>
    <row r="175" spans="1:32" s="73" customFormat="1" ht="24" x14ac:dyDescent="0.25">
      <c r="A175" s="222" t="s">
        <v>467</v>
      </c>
      <c r="B175" s="74" t="s">
        <v>22</v>
      </c>
      <c r="C175" s="74" t="s">
        <v>468</v>
      </c>
      <c r="D175" s="74" t="s">
        <v>42</v>
      </c>
      <c r="E175" s="74" t="s">
        <v>175</v>
      </c>
      <c r="F175" s="74" t="s">
        <v>10</v>
      </c>
      <c r="G175" s="209">
        <v>2</v>
      </c>
      <c r="H175" s="74" t="s">
        <v>250</v>
      </c>
      <c r="I175" s="74">
        <v>2018</v>
      </c>
      <c r="J175" s="226" t="s">
        <v>1432</v>
      </c>
      <c r="K175" s="72" t="s">
        <v>895</v>
      </c>
      <c r="L175" s="218"/>
      <c r="M175" s="72" t="s">
        <v>895</v>
      </c>
      <c r="N175" s="218"/>
      <c r="O175" s="72"/>
      <c r="P175" s="268"/>
      <c r="Q175" s="268"/>
      <c r="R175" s="268"/>
      <c r="S175" s="268"/>
      <c r="T175" s="268"/>
      <c r="U175" s="268"/>
      <c r="V175" s="268"/>
      <c r="W175" s="268"/>
      <c r="X175" s="268"/>
      <c r="Y175" s="268"/>
      <c r="Z175" s="268"/>
      <c r="AA175" s="268"/>
      <c r="AB175" s="268"/>
      <c r="AC175" s="268"/>
      <c r="AD175" s="268"/>
      <c r="AE175" s="268"/>
      <c r="AF175" s="268"/>
    </row>
    <row r="176" spans="1:32" s="73" customFormat="1" ht="24" x14ac:dyDescent="0.25">
      <c r="A176" s="222" t="s">
        <v>213</v>
      </c>
      <c r="B176" s="74" t="s">
        <v>22</v>
      </c>
      <c r="C176" s="74" t="s">
        <v>214</v>
      </c>
      <c r="D176" s="74" t="s">
        <v>42</v>
      </c>
      <c r="E176" s="74" t="s">
        <v>175</v>
      </c>
      <c r="F176" s="74" t="s">
        <v>10</v>
      </c>
      <c r="G176" s="209">
        <v>7.6999999999999999E-2</v>
      </c>
      <c r="H176" s="74" t="s">
        <v>249</v>
      </c>
      <c r="I176" s="74">
        <v>2012</v>
      </c>
      <c r="J176" s="226" t="s">
        <v>798</v>
      </c>
      <c r="K176" s="219"/>
      <c r="L176" s="219"/>
      <c r="M176" s="219"/>
      <c r="N176" s="72"/>
      <c r="O176" s="72" t="s">
        <v>895</v>
      </c>
      <c r="P176" s="268"/>
      <c r="Q176" s="268"/>
      <c r="R176" s="268"/>
      <c r="S176" s="268"/>
      <c r="T176" s="268"/>
      <c r="U176" s="268"/>
      <c r="V176" s="268"/>
      <c r="W176" s="268"/>
      <c r="X176" s="268"/>
      <c r="Y176" s="268"/>
      <c r="Z176" s="268"/>
      <c r="AA176" s="268"/>
      <c r="AB176" s="268"/>
      <c r="AC176" s="268"/>
      <c r="AD176" s="268"/>
      <c r="AE176" s="268"/>
      <c r="AF176" s="268"/>
    </row>
    <row r="177" spans="1:32" s="73" customFormat="1" ht="72" x14ac:dyDescent="0.25">
      <c r="A177" s="215" t="s">
        <v>702</v>
      </c>
      <c r="B177" s="201" t="s">
        <v>22</v>
      </c>
      <c r="C177" s="206" t="s">
        <v>703</v>
      </c>
      <c r="D177" s="201" t="s">
        <v>42</v>
      </c>
      <c r="E177" s="201" t="s">
        <v>175</v>
      </c>
      <c r="F177" s="201" t="s">
        <v>10</v>
      </c>
      <c r="G177" s="211">
        <v>0.9</v>
      </c>
      <c r="H177" s="201" t="s">
        <v>250</v>
      </c>
      <c r="I177" s="206">
        <v>2018</v>
      </c>
      <c r="J177" s="227" t="s">
        <v>1639</v>
      </c>
      <c r="K177" s="72" t="s">
        <v>895</v>
      </c>
      <c r="L177" s="72" t="s">
        <v>895</v>
      </c>
      <c r="M177" s="72" t="s">
        <v>895</v>
      </c>
      <c r="N177" s="217"/>
      <c r="O177" s="72" t="s">
        <v>895</v>
      </c>
      <c r="P177" s="268"/>
      <c r="Q177" s="268"/>
      <c r="R177" s="268"/>
      <c r="S177" s="268"/>
      <c r="T177" s="268"/>
      <c r="U177" s="268"/>
      <c r="V177" s="268"/>
      <c r="W177" s="268"/>
      <c r="X177" s="268"/>
      <c r="Y177" s="268"/>
      <c r="Z177" s="268"/>
      <c r="AA177" s="268"/>
      <c r="AB177" s="268"/>
      <c r="AC177" s="268"/>
      <c r="AD177" s="268"/>
      <c r="AE177" s="268"/>
      <c r="AF177" s="268"/>
    </row>
    <row r="178" spans="1:32" s="73" customFormat="1" ht="36" x14ac:dyDescent="0.25">
      <c r="A178" s="215" t="s">
        <v>375</v>
      </c>
      <c r="B178" s="201" t="s">
        <v>22</v>
      </c>
      <c r="C178" s="206" t="s">
        <v>376</v>
      </c>
      <c r="D178" s="201" t="s">
        <v>1392</v>
      </c>
      <c r="E178" s="201" t="s">
        <v>7</v>
      </c>
      <c r="F178" s="201" t="s">
        <v>10</v>
      </c>
      <c r="G178" s="211">
        <v>2.5</v>
      </c>
      <c r="H178" s="201" t="s">
        <v>250</v>
      </c>
      <c r="I178" s="206">
        <v>2013</v>
      </c>
      <c r="J178" s="227" t="s">
        <v>1640</v>
      </c>
      <c r="K178" s="217"/>
      <c r="L178" s="72" t="s">
        <v>895</v>
      </c>
      <c r="M178" s="217"/>
      <c r="N178" s="217"/>
      <c r="O178" s="72"/>
      <c r="P178" s="268"/>
      <c r="Q178" s="268"/>
      <c r="R178" s="268"/>
      <c r="S178" s="268"/>
      <c r="T178" s="268"/>
      <c r="U178" s="268"/>
      <c r="V178" s="268"/>
      <c r="W178" s="268"/>
      <c r="X178" s="268"/>
      <c r="Y178" s="268"/>
      <c r="Z178" s="268"/>
      <c r="AA178" s="268"/>
      <c r="AB178" s="268"/>
      <c r="AC178" s="268"/>
      <c r="AD178" s="268"/>
      <c r="AE178" s="268"/>
      <c r="AF178" s="268"/>
    </row>
    <row r="179" spans="1:32" s="73" customFormat="1" ht="12" x14ac:dyDescent="0.25">
      <c r="A179" s="215" t="s">
        <v>311</v>
      </c>
      <c r="B179" s="201" t="s">
        <v>22</v>
      </c>
      <c r="C179" s="206" t="s">
        <v>312</v>
      </c>
      <c r="D179" s="201" t="s">
        <v>42</v>
      </c>
      <c r="E179" s="201" t="s">
        <v>175</v>
      </c>
      <c r="F179" s="201" t="s">
        <v>10</v>
      </c>
      <c r="G179" s="211">
        <v>1.5</v>
      </c>
      <c r="H179" s="201" t="s">
        <v>250</v>
      </c>
      <c r="I179" s="206">
        <v>2013</v>
      </c>
      <c r="J179" s="227" t="s">
        <v>984</v>
      </c>
      <c r="K179" s="72"/>
      <c r="L179" s="217"/>
      <c r="M179" s="72" t="s">
        <v>895</v>
      </c>
      <c r="N179" s="217"/>
      <c r="O179" s="217"/>
      <c r="P179" s="268"/>
      <c r="Q179" s="268"/>
      <c r="R179" s="268"/>
      <c r="S179" s="268"/>
      <c r="T179" s="268"/>
      <c r="U179" s="268"/>
      <c r="V179" s="268"/>
      <c r="W179" s="268"/>
      <c r="X179" s="268"/>
      <c r="Y179" s="268"/>
      <c r="Z179" s="268"/>
      <c r="AA179" s="268"/>
      <c r="AB179" s="268"/>
      <c r="AC179" s="268"/>
      <c r="AD179" s="268"/>
      <c r="AE179" s="268"/>
      <c r="AF179" s="268"/>
    </row>
    <row r="180" spans="1:32" s="73" customFormat="1" ht="24" x14ac:dyDescent="0.25">
      <c r="A180" s="223" t="s">
        <v>437</v>
      </c>
      <c r="B180" s="202" t="s">
        <v>22</v>
      </c>
      <c r="C180" s="202" t="s">
        <v>338</v>
      </c>
      <c r="D180" s="202" t="s">
        <v>4</v>
      </c>
      <c r="E180" s="202" t="s">
        <v>175</v>
      </c>
      <c r="F180" s="202" t="s">
        <v>10</v>
      </c>
      <c r="G180" s="212">
        <v>1.76</v>
      </c>
      <c r="H180" s="202" t="s">
        <v>250</v>
      </c>
      <c r="I180" s="202">
        <v>2014</v>
      </c>
      <c r="J180" s="229" t="s">
        <v>833</v>
      </c>
      <c r="K180" s="72" t="s">
        <v>895</v>
      </c>
      <c r="L180" s="217"/>
      <c r="M180" s="72"/>
      <c r="N180" s="72" t="s">
        <v>895</v>
      </c>
      <c r="O180" s="72"/>
      <c r="P180" s="268"/>
      <c r="Q180" s="268"/>
      <c r="R180" s="268"/>
      <c r="S180" s="268"/>
      <c r="T180" s="268"/>
      <c r="U180" s="268"/>
      <c r="V180" s="268"/>
      <c r="W180" s="268"/>
      <c r="X180" s="268"/>
      <c r="Y180" s="268"/>
      <c r="Z180" s="268"/>
      <c r="AA180" s="268"/>
      <c r="AB180" s="268"/>
      <c r="AC180" s="268"/>
      <c r="AD180" s="268"/>
      <c r="AE180" s="268"/>
      <c r="AF180" s="268"/>
    </row>
    <row r="181" spans="1:32" s="240" customFormat="1" ht="72" x14ac:dyDescent="0.25">
      <c r="A181" s="244" t="s">
        <v>1709</v>
      </c>
      <c r="B181" s="242" t="s">
        <v>22</v>
      </c>
      <c r="C181" s="242" t="s">
        <v>210</v>
      </c>
      <c r="D181" s="242" t="s">
        <v>42</v>
      </c>
      <c r="E181" s="242" t="s">
        <v>7</v>
      </c>
      <c r="F181" s="242" t="s">
        <v>10</v>
      </c>
      <c r="G181" s="241">
        <v>3.87</v>
      </c>
      <c r="H181" s="242" t="s">
        <v>250</v>
      </c>
      <c r="I181" s="242">
        <v>2013</v>
      </c>
      <c r="J181" s="243" t="s">
        <v>1538</v>
      </c>
      <c r="K181" s="231" t="s">
        <v>895</v>
      </c>
      <c r="L181" s="231" t="s">
        <v>895</v>
      </c>
      <c r="M181" s="231"/>
      <c r="N181" s="245"/>
      <c r="O181" s="245"/>
      <c r="P181" s="268"/>
      <c r="Q181" s="268"/>
      <c r="R181" s="268"/>
      <c r="S181" s="268"/>
      <c r="T181" s="268"/>
      <c r="U181" s="268"/>
      <c r="V181" s="268"/>
      <c r="W181" s="268"/>
      <c r="X181" s="268"/>
      <c r="Y181" s="268"/>
      <c r="Z181" s="268"/>
      <c r="AA181" s="268"/>
      <c r="AB181" s="268"/>
      <c r="AC181" s="268"/>
      <c r="AD181" s="268"/>
      <c r="AE181" s="268"/>
      <c r="AF181" s="268"/>
    </row>
    <row r="182" spans="1:32" s="73" customFormat="1" ht="60" x14ac:dyDescent="0.25">
      <c r="A182" s="215" t="s">
        <v>313</v>
      </c>
      <c r="B182" s="201" t="s">
        <v>22</v>
      </c>
      <c r="C182" s="206" t="s">
        <v>170</v>
      </c>
      <c r="D182" s="201" t="s">
        <v>42</v>
      </c>
      <c r="E182" s="201" t="s">
        <v>175</v>
      </c>
      <c r="F182" s="201" t="s">
        <v>10</v>
      </c>
      <c r="G182" s="211">
        <v>6</v>
      </c>
      <c r="H182" s="201" t="s">
        <v>250</v>
      </c>
      <c r="I182" s="206">
        <v>2014</v>
      </c>
      <c r="J182" s="227" t="s">
        <v>835</v>
      </c>
      <c r="K182" s="72" t="s">
        <v>895</v>
      </c>
      <c r="L182" s="217"/>
      <c r="M182" s="72"/>
      <c r="N182" s="217"/>
      <c r="O182" s="217"/>
      <c r="P182" s="268"/>
      <c r="Q182" s="268"/>
      <c r="R182" s="268"/>
      <c r="S182" s="268"/>
      <c r="T182" s="268"/>
      <c r="U182" s="268"/>
      <c r="V182" s="268"/>
      <c r="W182" s="268"/>
      <c r="X182" s="268"/>
      <c r="Y182" s="268"/>
      <c r="Z182" s="268"/>
      <c r="AA182" s="268"/>
      <c r="AB182" s="268"/>
      <c r="AC182" s="268"/>
      <c r="AD182" s="268"/>
      <c r="AE182" s="268"/>
      <c r="AF182" s="268"/>
    </row>
    <row r="183" spans="1:32" s="240" customFormat="1" ht="60" x14ac:dyDescent="0.25">
      <c r="A183" s="234" t="s">
        <v>1710</v>
      </c>
      <c r="B183" s="235" t="s">
        <v>22</v>
      </c>
      <c r="C183" s="236" t="s">
        <v>146</v>
      </c>
      <c r="D183" s="235" t="s">
        <v>42</v>
      </c>
      <c r="E183" s="235" t="s">
        <v>175</v>
      </c>
      <c r="F183" s="235" t="s">
        <v>10</v>
      </c>
      <c r="G183" s="237">
        <v>1.2</v>
      </c>
      <c r="H183" s="235" t="s">
        <v>250</v>
      </c>
      <c r="I183" s="236">
        <v>2014</v>
      </c>
      <c r="J183" s="243" t="s">
        <v>1540</v>
      </c>
      <c r="K183" s="231" t="s">
        <v>895</v>
      </c>
      <c r="L183" s="239"/>
      <c r="M183" s="231"/>
      <c r="N183" s="239"/>
      <c r="O183" s="239"/>
      <c r="P183" s="268"/>
      <c r="Q183" s="268"/>
      <c r="R183" s="268"/>
      <c r="S183" s="268"/>
      <c r="T183" s="268"/>
      <c r="U183" s="268"/>
      <c r="V183" s="268"/>
      <c r="W183" s="268"/>
      <c r="X183" s="268"/>
      <c r="Y183" s="268"/>
      <c r="Z183" s="268"/>
      <c r="AA183" s="268"/>
      <c r="AB183" s="268"/>
      <c r="AC183" s="268"/>
      <c r="AD183" s="268"/>
      <c r="AE183" s="268"/>
      <c r="AF183" s="268"/>
    </row>
    <row r="184" spans="1:32" s="73" customFormat="1" ht="48" x14ac:dyDescent="0.25">
      <c r="A184" s="215" t="s">
        <v>1361</v>
      </c>
      <c r="B184" s="201" t="s">
        <v>22</v>
      </c>
      <c r="C184" s="206" t="s">
        <v>341</v>
      </c>
      <c r="D184" s="201" t="s">
        <v>42</v>
      </c>
      <c r="E184" s="201" t="s">
        <v>175</v>
      </c>
      <c r="F184" s="201" t="s">
        <v>10</v>
      </c>
      <c r="G184" s="211">
        <v>4.5</v>
      </c>
      <c r="H184" s="201" t="s">
        <v>250</v>
      </c>
      <c r="I184" s="201">
        <v>2019</v>
      </c>
      <c r="J184" s="226" t="s">
        <v>1652</v>
      </c>
      <c r="K184" s="217"/>
      <c r="L184" s="72" t="s">
        <v>895</v>
      </c>
      <c r="M184" s="72" t="s">
        <v>895</v>
      </c>
      <c r="N184" s="217"/>
      <c r="O184" s="217"/>
      <c r="P184" s="268"/>
      <c r="Q184" s="268"/>
      <c r="R184" s="268"/>
      <c r="S184" s="268"/>
      <c r="T184" s="268"/>
      <c r="U184" s="268"/>
      <c r="V184" s="268"/>
      <c r="W184" s="268"/>
      <c r="X184" s="268"/>
      <c r="Y184" s="268"/>
      <c r="Z184" s="268"/>
      <c r="AA184" s="268"/>
      <c r="AB184" s="268"/>
      <c r="AC184" s="268"/>
      <c r="AD184" s="268"/>
      <c r="AE184" s="268"/>
      <c r="AF184" s="268"/>
    </row>
    <row r="185" spans="1:32" s="73" customFormat="1" ht="24" x14ac:dyDescent="0.25">
      <c r="A185" s="215" t="s">
        <v>951</v>
      </c>
      <c r="B185" s="201" t="s">
        <v>22</v>
      </c>
      <c r="C185" s="206" t="s">
        <v>952</v>
      </c>
      <c r="D185" s="201" t="s">
        <v>4</v>
      </c>
      <c r="E185" s="201" t="s">
        <v>175</v>
      </c>
      <c r="F185" s="201" t="s">
        <v>10</v>
      </c>
      <c r="G185" s="211">
        <v>5.5</v>
      </c>
      <c r="H185" s="201" t="s">
        <v>250</v>
      </c>
      <c r="I185" s="206">
        <v>2016</v>
      </c>
      <c r="J185" s="227" t="s">
        <v>953</v>
      </c>
      <c r="K185" s="72"/>
      <c r="L185" s="72" t="s">
        <v>895</v>
      </c>
      <c r="M185" s="72" t="s">
        <v>895</v>
      </c>
      <c r="N185" s="217"/>
      <c r="O185" s="217"/>
      <c r="P185" s="268"/>
      <c r="Q185" s="268"/>
      <c r="R185" s="268"/>
      <c r="S185" s="268"/>
      <c r="T185" s="268"/>
      <c r="U185" s="268"/>
      <c r="V185" s="268"/>
      <c r="W185" s="268"/>
      <c r="X185" s="268"/>
      <c r="Y185" s="268"/>
      <c r="Z185" s="268"/>
      <c r="AA185" s="268"/>
      <c r="AB185" s="268"/>
      <c r="AC185" s="268"/>
      <c r="AD185" s="268"/>
      <c r="AE185" s="268"/>
      <c r="AF185" s="268"/>
    </row>
    <row r="186" spans="1:32" s="73" customFormat="1" ht="36" x14ac:dyDescent="0.25">
      <c r="A186" s="224" t="s">
        <v>287</v>
      </c>
      <c r="B186" s="203" t="s">
        <v>22</v>
      </c>
      <c r="C186" s="203" t="s">
        <v>288</v>
      </c>
      <c r="D186" s="203" t="s">
        <v>42</v>
      </c>
      <c r="E186" s="201" t="s">
        <v>175</v>
      </c>
      <c r="F186" s="201" t="s">
        <v>10</v>
      </c>
      <c r="G186" s="213">
        <v>1.2</v>
      </c>
      <c r="H186" s="201" t="s">
        <v>250</v>
      </c>
      <c r="I186" s="203">
        <v>2013</v>
      </c>
      <c r="J186" s="226" t="s">
        <v>812</v>
      </c>
      <c r="K186" s="219"/>
      <c r="L186" s="72" t="s">
        <v>895</v>
      </c>
      <c r="M186" s="72" t="s">
        <v>895</v>
      </c>
      <c r="N186" s="72"/>
      <c r="O186" s="72"/>
      <c r="P186" s="268"/>
      <c r="Q186" s="268"/>
      <c r="R186" s="268"/>
      <c r="S186" s="268"/>
      <c r="T186" s="268"/>
      <c r="U186" s="268"/>
      <c r="V186" s="268"/>
      <c r="W186" s="268"/>
      <c r="X186" s="268"/>
      <c r="Y186" s="268"/>
      <c r="Z186" s="268"/>
      <c r="AA186" s="268"/>
      <c r="AB186" s="268"/>
      <c r="AC186" s="268"/>
      <c r="AD186" s="268"/>
      <c r="AE186" s="268"/>
      <c r="AF186" s="268"/>
    </row>
    <row r="187" spans="1:32" s="73" customFormat="1" ht="24" x14ac:dyDescent="0.25">
      <c r="A187" s="223" t="s">
        <v>898</v>
      </c>
      <c r="B187" s="202" t="s">
        <v>22</v>
      </c>
      <c r="C187" s="202" t="s">
        <v>899</v>
      </c>
      <c r="D187" s="202" t="s">
        <v>42</v>
      </c>
      <c r="E187" s="202" t="s">
        <v>175</v>
      </c>
      <c r="F187" s="202" t="s">
        <v>10</v>
      </c>
      <c r="G187" s="212">
        <v>1.5</v>
      </c>
      <c r="H187" s="202" t="s">
        <v>277</v>
      </c>
      <c r="I187" s="202">
        <v>2017</v>
      </c>
      <c r="J187" s="229" t="s">
        <v>1434</v>
      </c>
      <c r="K187" s="72" t="s">
        <v>895</v>
      </c>
      <c r="L187" s="72"/>
      <c r="M187" s="217"/>
      <c r="N187" s="217"/>
      <c r="O187" s="72"/>
      <c r="P187" s="268"/>
      <c r="Q187" s="268"/>
      <c r="R187" s="268"/>
      <c r="S187" s="268"/>
      <c r="T187" s="268"/>
      <c r="U187" s="268"/>
      <c r="V187" s="268"/>
      <c r="W187" s="268"/>
      <c r="X187" s="268"/>
      <c r="Y187" s="268"/>
      <c r="Z187" s="268"/>
      <c r="AA187" s="268"/>
      <c r="AB187" s="268"/>
      <c r="AC187" s="268"/>
      <c r="AD187" s="268"/>
      <c r="AE187" s="268"/>
      <c r="AF187" s="268"/>
    </row>
    <row r="188" spans="1:32" s="73" customFormat="1" ht="24" x14ac:dyDescent="0.25">
      <c r="A188" s="215" t="s">
        <v>880</v>
      </c>
      <c r="B188" s="201" t="s">
        <v>22</v>
      </c>
      <c r="C188" s="206" t="s">
        <v>881</v>
      </c>
      <c r="D188" s="201" t="s">
        <v>42</v>
      </c>
      <c r="E188" s="201" t="s">
        <v>175</v>
      </c>
      <c r="F188" s="201" t="s">
        <v>10</v>
      </c>
      <c r="G188" s="211">
        <v>0.88400000000000001</v>
      </c>
      <c r="H188" s="201" t="s">
        <v>250</v>
      </c>
      <c r="I188" s="206">
        <v>2015</v>
      </c>
      <c r="J188" s="227" t="s">
        <v>1435</v>
      </c>
      <c r="K188" s="72" t="s">
        <v>895</v>
      </c>
      <c r="L188" s="217"/>
      <c r="M188" s="217"/>
      <c r="N188" s="217"/>
      <c r="O188" s="72"/>
      <c r="P188" s="268"/>
      <c r="Q188" s="268"/>
      <c r="R188" s="268"/>
      <c r="S188" s="268"/>
      <c r="T188" s="268"/>
      <c r="U188" s="268"/>
      <c r="V188" s="268"/>
      <c r="W188" s="268"/>
      <c r="X188" s="268"/>
      <c r="Y188" s="268"/>
      <c r="Z188" s="268"/>
      <c r="AA188" s="268"/>
      <c r="AB188" s="268"/>
      <c r="AC188" s="268"/>
      <c r="AD188" s="268"/>
      <c r="AE188" s="268"/>
      <c r="AF188" s="268"/>
    </row>
    <row r="189" spans="1:32" s="73" customFormat="1" ht="36" x14ac:dyDescent="0.25">
      <c r="A189" s="222" t="s">
        <v>51</v>
      </c>
      <c r="B189" s="74" t="s">
        <v>22</v>
      </c>
      <c r="C189" s="74" t="s">
        <v>52</v>
      </c>
      <c r="D189" s="74" t="s">
        <v>42</v>
      </c>
      <c r="E189" s="74" t="s">
        <v>175</v>
      </c>
      <c r="F189" s="74" t="s">
        <v>10</v>
      </c>
      <c r="G189" s="209">
        <v>2.5</v>
      </c>
      <c r="H189" s="74" t="s">
        <v>250</v>
      </c>
      <c r="I189" s="74">
        <v>2015</v>
      </c>
      <c r="J189" s="226" t="s">
        <v>1621</v>
      </c>
      <c r="K189" s="72" t="s">
        <v>895</v>
      </c>
      <c r="L189" s="72" t="s">
        <v>895</v>
      </c>
      <c r="M189" s="219"/>
      <c r="N189" s="219"/>
      <c r="O189" s="219"/>
      <c r="P189" s="268"/>
      <c r="Q189" s="268"/>
      <c r="R189" s="268"/>
      <c r="S189" s="268"/>
      <c r="T189" s="268"/>
      <c r="U189" s="268"/>
      <c r="V189" s="268"/>
      <c r="W189" s="268"/>
      <c r="X189" s="268"/>
      <c r="Y189" s="268"/>
      <c r="Z189" s="268"/>
      <c r="AA189" s="268"/>
      <c r="AB189" s="268"/>
      <c r="AC189" s="268"/>
      <c r="AD189" s="268"/>
      <c r="AE189" s="268"/>
      <c r="AF189" s="268"/>
    </row>
    <row r="190" spans="1:32" s="73" customFormat="1" ht="24" x14ac:dyDescent="0.25">
      <c r="A190" s="215" t="s">
        <v>371</v>
      </c>
      <c r="B190" s="201" t="s">
        <v>22</v>
      </c>
      <c r="C190" s="206" t="s">
        <v>372</v>
      </c>
      <c r="D190" s="201" t="s">
        <v>42</v>
      </c>
      <c r="E190" s="201" t="s">
        <v>175</v>
      </c>
      <c r="F190" s="201" t="s">
        <v>10</v>
      </c>
      <c r="G190" s="211">
        <v>1.5</v>
      </c>
      <c r="H190" s="201" t="s">
        <v>250</v>
      </c>
      <c r="I190" s="206">
        <v>2014</v>
      </c>
      <c r="J190" s="227" t="s">
        <v>838</v>
      </c>
      <c r="K190" s="72" t="s">
        <v>895</v>
      </c>
      <c r="L190" s="217"/>
      <c r="M190" s="217"/>
      <c r="N190" s="217"/>
      <c r="O190" s="72"/>
      <c r="P190" s="268"/>
      <c r="Q190" s="268"/>
      <c r="R190" s="268"/>
      <c r="S190" s="268"/>
      <c r="T190" s="268"/>
      <c r="U190" s="268"/>
      <c r="V190" s="268"/>
      <c r="W190" s="268"/>
      <c r="X190" s="268"/>
      <c r="Y190" s="268"/>
      <c r="Z190" s="268"/>
      <c r="AA190" s="268"/>
      <c r="AB190" s="268"/>
      <c r="AC190" s="268"/>
      <c r="AD190" s="268"/>
      <c r="AE190" s="268"/>
      <c r="AF190" s="268"/>
    </row>
    <row r="191" spans="1:32" s="73" customFormat="1" ht="60" x14ac:dyDescent="0.25">
      <c r="A191" s="71" t="s">
        <v>294</v>
      </c>
      <c r="B191" s="67" t="s">
        <v>22</v>
      </c>
      <c r="C191" s="68" t="s">
        <v>295</v>
      </c>
      <c r="D191" s="68" t="s">
        <v>42</v>
      </c>
      <c r="E191" s="68" t="s">
        <v>175</v>
      </c>
      <c r="F191" s="68" t="s">
        <v>10</v>
      </c>
      <c r="G191" s="69">
        <v>2.27</v>
      </c>
      <c r="H191" s="68" t="s">
        <v>250</v>
      </c>
      <c r="I191" s="70">
        <v>2016</v>
      </c>
      <c r="J191" s="225" t="s">
        <v>1657</v>
      </c>
      <c r="K191" s="72" t="s">
        <v>895</v>
      </c>
      <c r="L191" s="72"/>
      <c r="M191" s="205"/>
      <c r="N191" s="205"/>
      <c r="O191" s="72"/>
      <c r="P191" s="268"/>
      <c r="Q191" s="268"/>
      <c r="R191" s="268"/>
      <c r="S191" s="268"/>
      <c r="T191" s="268"/>
      <c r="U191" s="268"/>
      <c r="V191" s="268"/>
      <c r="W191" s="268"/>
      <c r="X191" s="268"/>
      <c r="Y191" s="268"/>
      <c r="Z191" s="268"/>
      <c r="AA191" s="268"/>
      <c r="AB191" s="268"/>
      <c r="AC191" s="268"/>
      <c r="AD191" s="268"/>
      <c r="AE191" s="268"/>
      <c r="AF191" s="268"/>
    </row>
    <row r="192" spans="1:32" s="240" customFormat="1" ht="24" x14ac:dyDescent="0.25">
      <c r="A192" s="234" t="s">
        <v>1711</v>
      </c>
      <c r="B192" s="235" t="s">
        <v>22</v>
      </c>
      <c r="C192" s="236" t="s">
        <v>874</v>
      </c>
      <c r="D192" s="235" t="s">
        <v>42</v>
      </c>
      <c r="E192" s="235" t="s">
        <v>175</v>
      </c>
      <c r="F192" s="235" t="s">
        <v>10</v>
      </c>
      <c r="G192" s="241">
        <v>0.75</v>
      </c>
      <c r="H192" s="242" t="s">
        <v>250</v>
      </c>
      <c r="I192" s="236">
        <v>2016</v>
      </c>
      <c r="J192" s="238" t="s">
        <v>1642</v>
      </c>
      <c r="K192" s="231" t="s">
        <v>895</v>
      </c>
      <c r="L192" s="239"/>
      <c r="M192" s="239"/>
      <c r="N192" s="239"/>
      <c r="O192" s="231"/>
      <c r="P192" s="268"/>
      <c r="Q192" s="268"/>
      <c r="R192" s="268"/>
      <c r="S192" s="268"/>
      <c r="T192" s="268"/>
      <c r="U192" s="268"/>
      <c r="V192" s="268"/>
      <c r="W192" s="268"/>
      <c r="X192" s="268"/>
      <c r="Y192" s="268"/>
      <c r="Z192" s="268"/>
      <c r="AA192" s="268"/>
      <c r="AB192" s="268"/>
      <c r="AC192" s="268"/>
      <c r="AD192" s="268"/>
      <c r="AE192" s="268"/>
      <c r="AF192" s="268"/>
    </row>
    <row r="193" spans="1:32" s="73" customFormat="1" ht="84" x14ac:dyDescent="0.25">
      <c r="A193" s="222" t="s">
        <v>509</v>
      </c>
      <c r="B193" s="74" t="s">
        <v>22</v>
      </c>
      <c r="C193" s="74" t="s">
        <v>510</v>
      </c>
      <c r="D193" s="74" t="s">
        <v>42</v>
      </c>
      <c r="E193" s="74" t="s">
        <v>175</v>
      </c>
      <c r="F193" s="74" t="s">
        <v>10</v>
      </c>
      <c r="G193" s="209">
        <v>1.9</v>
      </c>
      <c r="H193" s="74" t="s">
        <v>250</v>
      </c>
      <c r="I193" s="74">
        <v>2018</v>
      </c>
      <c r="J193" s="226" t="s">
        <v>1282</v>
      </c>
      <c r="K193" s="72" t="s">
        <v>895</v>
      </c>
      <c r="L193" s="72" t="s">
        <v>895</v>
      </c>
      <c r="M193" s="72" t="s">
        <v>895</v>
      </c>
      <c r="N193" s="218"/>
      <c r="O193" s="72" t="s">
        <v>895</v>
      </c>
      <c r="P193" s="268"/>
      <c r="Q193" s="268"/>
      <c r="R193" s="268"/>
      <c r="S193" s="268"/>
      <c r="T193" s="268"/>
      <c r="U193" s="268"/>
      <c r="V193" s="268"/>
      <c r="W193" s="268"/>
      <c r="X193" s="268"/>
      <c r="Y193" s="268"/>
      <c r="Z193" s="268"/>
      <c r="AA193" s="268"/>
      <c r="AB193" s="268"/>
      <c r="AC193" s="268"/>
      <c r="AD193" s="268"/>
      <c r="AE193" s="268"/>
      <c r="AF193" s="268"/>
    </row>
    <row r="194" spans="1:32" s="73" customFormat="1" ht="12" x14ac:dyDescent="0.25">
      <c r="A194" s="222" t="s">
        <v>1033</v>
      </c>
      <c r="B194" s="74" t="s">
        <v>22</v>
      </c>
      <c r="C194" s="74" t="s">
        <v>536</v>
      </c>
      <c r="D194" s="74" t="s">
        <v>42</v>
      </c>
      <c r="E194" s="74" t="s">
        <v>175</v>
      </c>
      <c r="F194" s="74" t="s">
        <v>10</v>
      </c>
      <c r="G194" s="209">
        <v>3.4</v>
      </c>
      <c r="H194" s="74" t="s">
        <v>250</v>
      </c>
      <c r="I194" s="74">
        <v>2017</v>
      </c>
      <c r="J194" s="226" t="s">
        <v>1590</v>
      </c>
      <c r="K194" s="72" t="s">
        <v>895</v>
      </c>
      <c r="L194" s="218"/>
      <c r="M194" s="72"/>
      <c r="N194" s="218"/>
      <c r="O194" s="72"/>
      <c r="P194" s="268"/>
      <c r="Q194" s="268"/>
      <c r="R194" s="268"/>
      <c r="S194" s="268"/>
      <c r="T194" s="268"/>
      <c r="U194" s="268"/>
      <c r="V194" s="268"/>
      <c r="W194" s="268"/>
      <c r="X194" s="268"/>
      <c r="Y194" s="268"/>
      <c r="Z194" s="268"/>
      <c r="AA194" s="268"/>
      <c r="AB194" s="268"/>
      <c r="AC194" s="268"/>
      <c r="AD194" s="268"/>
      <c r="AE194" s="268"/>
      <c r="AF194" s="268"/>
    </row>
    <row r="195" spans="1:32" s="73" customFormat="1" ht="72" x14ac:dyDescent="0.25">
      <c r="A195" s="222" t="s">
        <v>511</v>
      </c>
      <c r="B195" s="74" t="s">
        <v>138</v>
      </c>
      <c r="C195" s="74" t="s">
        <v>512</v>
      </c>
      <c r="D195" s="74" t="s">
        <v>42</v>
      </c>
      <c r="E195" s="74" t="s">
        <v>175</v>
      </c>
      <c r="F195" s="74" t="s">
        <v>10</v>
      </c>
      <c r="G195" s="209">
        <v>16.8</v>
      </c>
      <c r="H195" s="74" t="s">
        <v>250</v>
      </c>
      <c r="I195" s="74">
        <v>2018</v>
      </c>
      <c r="J195" s="226" t="s">
        <v>1659</v>
      </c>
      <c r="K195" s="72"/>
      <c r="L195" s="72" t="s">
        <v>895</v>
      </c>
      <c r="M195" s="72"/>
      <c r="N195" s="72" t="s">
        <v>895</v>
      </c>
      <c r="O195" s="72" t="s">
        <v>895</v>
      </c>
      <c r="P195" s="268"/>
      <c r="Q195" s="268"/>
      <c r="R195" s="268"/>
      <c r="S195" s="268"/>
      <c r="T195" s="268"/>
      <c r="U195" s="268"/>
      <c r="V195" s="268"/>
      <c r="W195" s="268"/>
      <c r="X195" s="268"/>
      <c r="Y195" s="268"/>
      <c r="Z195" s="268"/>
      <c r="AA195" s="268"/>
      <c r="AB195" s="268"/>
      <c r="AC195" s="268"/>
      <c r="AD195" s="268"/>
      <c r="AE195" s="268"/>
      <c r="AF195" s="268"/>
    </row>
    <row r="196" spans="1:32" s="73" customFormat="1" ht="36" x14ac:dyDescent="0.25">
      <c r="A196" s="215" t="s">
        <v>215</v>
      </c>
      <c r="B196" s="201" t="s">
        <v>138</v>
      </c>
      <c r="C196" s="206" t="s">
        <v>139</v>
      </c>
      <c r="D196" s="201" t="s">
        <v>42</v>
      </c>
      <c r="E196" s="201" t="s">
        <v>175</v>
      </c>
      <c r="F196" s="201" t="s">
        <v>10</v>
      </c>
      <c r="G196" s="211">
        <v>1.2</v>
      </c>
      <c r="H196" s="201" t="s">
        <v>249</v>
      </c>
      <c r="I196" s="206">
        <v>2011</v>
      </c>
      <c r="J196" s="227" t="s">
        <v>977</v>
      </c>
      <c r="K196" s="72" t="s">
        <v>895</v>
      </c>
      <c r="L196" s="217"/>
      <c r="M196" s="217"/>
      <c r="N196" s="217"/>
      <c r="O196" s="72" t="s">
        <v>895</v>
      </c>
      <c r="P196" s="268"/>
      <c r="Q196" s="268"/>
      <c r="R196" s="268"/>
      <c r="S196" s="268"/>
      <c r="T196" s="268"/>
      <c r="U196" s="268"/>
      <c r="V196" s="268"/>
      <c r="W196" s="268"/>
      <c r="X196" s="268"/>
      <c r="Y196" s="268"/>
      <c r="Z196" s="268"/>
      <c r="AA196" s="268"/>
      <c r="AB196" s="268"/>
      <c r="AC196" s="268"/>
      <c r="AD196" s="268"/>
      <c r="AE196" s="268"/>
      <c r="AF196" s="268"/>
    </row>
    <row r="197" spans="1:32" s="73" customFormat="1" ht="36" x14ac:dyDescent="0.25">
      <c r="A197" s="223" t="s">
        <v>328</v>
      </c>
      <c r="B197" s="202" t="s">
        <v>138</v>
      </c>
      <c r="C197" s="202" t="s">
        <v>329</v>
      </c>
      <c r="D197" s="202" t="s">
        <v>4</v>
      </c>
      <c r="E197" s="202" t="s">
        <v>8</v>
      </c>
      <c r="F197" s="202" t="s">
        <v>10</v>
      </c>
      <c r="G197" s="212">
        <v>18.600000000000001</v>
      </c>
      <c r="H197" s="202" t="s">
        <v>249</v>
      </c>
      <c r="I197" s="202">
        <v>2016</v>
      </c>
      <c r="J197" s="229" t="s">
        <v>870</v>
      </c>
      <c r="K197" s="72" t="s">
        <v>895</v>
      </c>
      <c r="L197" s="72"/>
      <c r="M197" s="72"/>
      <c r="N197" s="72"/>
      <c r="O197" s="217"/>
      <c r="P197" s="268"/>
      <c r="Q197" s="268"/>
      <c r="R197" s="268"/>
      <c r="S197" s="268"/>
      <c r="T197" s="268"/>
      <c r="U197" s="268"/>
      <c r="V197" s="268"/>
      <c r="W197" s="268"/>
      <c r="X197" s="268"/>
      <c r="Y197" s="268"/>
      <c r="Z197" s="268"/>
      <c r="AA197" s="268"/>
      <c r="AB197" s="268"/>
      <c r="AC197" s="268"/>
      <c r="AD197" s="268"/>
      <c r="AE197" s="268"/>
      <c r="AF197" s="268"/>
    </row>
    <row r="198" spans="1:32" s="73" customFormat="1" ht="36" x14ac:dyDescent="0.25">
      <c r="A198" s="215" t="s">
        <v>497</v>
      </c>
      <c r="B198" s="201" t="s">
        <v>138</v>
      </c>
      <c r="C198" s="206" t="s">
        <v>531</v>
      </c>
      <c r="D198" s="201" t="s">
        <v>42</v>
      </c>
      <c r="E198" s="201" t="s">
        <v>175</v>
      </c>
      <c r="F198" s="201" t="s">
        <v>10</v>
      </c>
      <c r="G198" s="211">
        <v>2</v>
      </c>
      <c r="H198" s="201" t="s">
        <v>250</v>
      </c>
      <c r="I198" s="206">
        <v>2015</v>
      </c>
      <c r="J198" s="227" t="s">
        <v>1712</v>
      </c>
      <c r="K198" s="72" t="s">
        <v>895</v>
      </c>
      <c r="L198" s="72" t="s">
        <v>895</v>
      </c>
      <c r="M198" s="217"/>
      <c r="N198" s="217"/>
      <c r="O198" s="217"/>
      <c r="P198" s="268"/>
      <c r="Q198" s="268"/>
      <c r="R198" s="268"/>
      <c r="S198" s="268"/>
      <c r="T198" s="268"/>
      <c r="U198" s="268"/>
      <c r="V198" s="268"/>
      <c r="W198" s="268"/>
      <c r="X198" s="268"/>
      <c r="Y198" s="268"/>
      <c r="Z198" s="268"/>
      <c r="AA198" s="268"/>
      <c r="AB198" s="268"/>
      <c r="AC198" s="268"/>
      <c r="AD198" s="268"/>
      <c r="AE198" s="268"/>
      <c r="AF198" s="268"/>
    </row>
    <row r="199" spans="1:32" s="73" customFormat="1" ht="84" x14ac:dyDescent="0.25">
      <c r="A199" s="215" t="s">
        <v>1237</v>
      </c>
      <c r="B199" s="201" t="s">
        <v>138</v>
      </c>
      <c r="C199" s="206" t="s">
        <v>329</v>
      </c>
      <c r="D199" s="201" t="s">
        <v>42</v>
      </c>
      <c r="E199" s="201" t="s">
        <v>175</v>
      </c>
      <c r="F199" s="201" t="s">
        <v>10</v>
      </c>
      <c r="G199" s="211">
        <v>1.9</v>
      </c>
      <c r="H199" s="201" t="s">
        <v>250</v>
      </c>
      <c r="I199" s="206">
        <v>2019</v>
      </c>
      <c r="J199" s="227" t="s">
        <v>1615</v>
      </c>
      <c r="K199" s="72" t="s">
        <v>895</v>
      </c>
      <c r="L199" s="72" t="s">
        <v>895</v>
      </c>
      <c r="M199" s="217"/>
      <c r="N199" s="217"/>
      <c r="O199" s="72" t="s">
        <v>895</v>
      </c>
      <c r="P199" s="268"/>
      <c r="Q199" s="268"/>
      <c r="R199" s="268"/>
      <c r="S199" s="268"/>
      <c r="T199" s="268"/>
      <c r="U199" s="268"/>
      <c r="V199" s="268"/>
      <c r="W199" s="268"/>
      <c r="X199" s="268"/>
      <c r="Y199" s="268"/>
      <c r="Z199" s="268"/>
      <c r="AA199" s="268"/>
      <c r="AB199" s="268"/>
      <c r="AC199" s="268"/>
      <c r="AD199" s="268"/>
      <c r="AE199" s="268"/>
      <c r="AF199" s="268"/>
    </row>
    <row r="200" spans="1:32" s="73" customFormat="1" ht="72" x14ac:dyDescent="0.25">
      <c r="A200" s="215" t="s">
        <v>514</v>
      </c>
      <c r="B200" s="201" t="s">
        <v>138</v>
      </c>
      <c r="C200" s="206" t="s">
        <v>515</v>
      </c>
      <c r="D200" s="201" t="s">
        <v>42</v>
      </c>
      <c r="E200" s="201" t="s">
        <v>175</v>
      </c>
      <c r="F200" s="201" t="s">
        <v>10</v>
      </c>
      <c r="G200" s="211">
        <v>2.9290000000000002E-3</v>
      </c>
      <c r="H200" s="201" t="s">
        <v>250</v>
      </c>
      <c r="I200" s="206">
        <v>2018</v>
      </c>
      <c r="J200" s="227" t="s">
        <v>1426</v>
      </c>
      <c r="K200" s="72" t="s">
        <v>895</v>
      </c>
      <c r="L200" s="72"/>
      <c r="M200" s="217"/>
      <c r="N200" s="217"/>
      <c r="O200" s="72" t="s">
        <v>895</v>
      </c>
      <c r="P200" s="268"/>
      <c r="Q200" s="268"/>
      <c r="R200" s="268"/>
      <c r="S200" s="268"/>
      <c r="T200" s="268"/>
      <c r="U200" s="268"/>
      <c r="V200" s="268"/>
      <c r="W200" s="268"/>
      <c r="X200" s="268"/>
      <c r="Y200" s="268"/>
      <c r="Z200" s="268"/>
      <c r="AA200" s="268"/>
      <c r="AB200" s="268"/>
      <c r="AC200" s="268"/>
      <c r="AD200" s="268"/>
      <c r="AE200" s="268"/>
      <c r="AF200" s="268"/>
    </row>
    <row r="201" spans="1:32" s="73" customFormat="1" ht="48" x14ac:dyDescent="0.25">
      <c r="A201" s="215" t="s">
        <v>1232</v>
      </c>
      <c r="B201" s="201" t="s">
        <v>138</v>
      </c>
      <c r="C201" s="206" t="s">
        <v>1233</v>
      </c>
      <c r="D201" s="201" t="s">
        <v>42</v>
      </c>
      <c r="E201" s="201" t="s">
        <v>175</v>
      </c>
      <c r="F201" s="201" t="s">
        <v>10</v>
      </c>
      <c r="G201" s="211">
        <v>6.6</v>
      </c>
      <c r="H201" s="201" t="s">
        <v>277</v>
      </c>
      <c r="I201" s="201">
        <v>2019</v>
      </c>
      <c r="J201" s="226" t="s">
        <v>1465</v>
      </c>
      <c r="K201" s="217"/>
      <c r="L201" s="72"/>
      <c r="M201" s="72" t="s">
        <v>895</v>
      </c>
      <c r="N201" s="217"/>
      <c r="O201" s="72" t="s">
        <v>895</v>
      </c>
      <c r="P201" s="268"/>
      <c r="Q201" s="268"/>
      <c r="R201" s="268"/>
      <c r="S201" s="268"/>
      <c r="T201" s="268"/>
      <c r="U201" s="268"/>
      <c r="V201" s="268"/>
      <c r="W201" s="268"/>
      <c r="X201" s="268"/>
      <c r="Y201" s="268"/>
      <c r="Z201" s="268"/>
      <c r="AA201" s="268"/>
      <c r="AB201" s="268"/>
      <c r="AC201" s="268"/>
      <c r="AD201" s="268"/>
      <c r="AE201" s="268"/>
      <c r="AF201" s="268"/>
    </row>
    <row r="202" spans="1:32" s="73" customFormat="1" ht="36" x14ac:dyDescent="0.25">
      <c r="A202" s="215" t="s">
        <v>1167</v>
      </c>
      <c r="B202" s="201" t="s">
        <v>138</v>
      </c>
      <c r="C202" s="206" t="s">
        <v>531</v>
      </c>
      <c r="D202" s="201" t="s">
        <v>42</v>
      </c>
      <c r="E202" s="201" t="s">
        <v>175</v>
      </c>
      <c r="F202" s="201" t="s">
        <v>10</v>
      </c>
      <c r="G202" s="211">
        <v>2.5</v>
      </c>
      <c r="H202" s="201" t="s">
        <v>250</v>
      </c>
      <c r="I202" s="206">
        <v>2016</v>
      </c>
      <c r="J202" s="227" t="s">
        <v>1430</v>
      </c>
      <c r="K202" s="72"/>
      <c r="L202" s="72" t="s">
        <v>895</v>
      </c>
      <c r="M202" s="217"/>
      <c r="N202" s="217"/>
      <c r="O202" s="72" t="s">
        <v>895</v>
      </c>
      <c r="P202" s="268"/>
      <c r="Q202" s="268"/>
      <c r="R202" s="268"/>
      <c r="S202" s="268"/>
      <c r="T202" s="268"/>
      <c r="U202" s="268"/>
      <c r="V202" s="268"/>
      <c r="W202" s="268"/>
      <c r="X202" s="268"/>
      <c r="Y202" s="268"/>
      <c r="Z202" s="268"/>
      <c r="AA202" s="268"/>
      <c r="AB202" s="268"/>
      <c r="AC202" s="268"/>
      <c r="AD202" s="268"/>
      <c r="AE202" s="268"/>
      <c r="AF202" s="268"/>
    </row>
    <row r="203" spans="1:32" s="73" customFormat="1" ht="36" x14ac:dyDescent="0.25">
      <c r="A203" s="222" t="s">
        <v>1168</v>
      </c>
      <c r="B203" s="74" t="s">
        <v>138</v>
      </c>
      <c r="C203" s="74" t="s">
        <v>532</v>
      </c>
      <c r="D203" s="74" t="s">
        <v>42</v>
      </c>
      <c r="E203" s="74" t="s">
        <v>175</v>
      </c>
      <c r="F203" s="74" t="s">
        <v>10</v>
      </c>
      <c r="G203" s="209">
        <v>2.5</v>
      </c>
      <c r="H203" s="74" t="s">
        <v>250</v>
      </c>
      <c r="I203" s="74">
        <v>2015</v>
      </c>
      <c r="J203" s="226" t="s">
        <v>855</v>
      </c>
      <c r="K203" s="72" t="s">
        <v>895</v>
      </c>
      <c r="L203" s="72" t="s">
        <v>895</v>
      </c>
      <c r="M203" s="218"/>
      <c r="N203" s="218"/>
      <c r="O203" s="72"/>
      <c r="P203" s="268"/>
      <c r="Q203" s="268"/>
      <c r="R203" s="268"/>
      <c r="S203" s="268"/>
      <c r="T203" s="268"/>
      <c r="U203" s="268"/>
      <c r="V203" s="268"/>
      <c r="W203" s="268"/>
      <c r="X203" s="268"/>
      <c r="Y203" s="268"/>
      <c r="Z203" s="268"/>
      <c r="AA203" s="268"/>
      <c r="AB203" s="268"/>
      <c r="AC203" s="268"/>
      <c r="AD203" s="268"/>
      <c r="AE203" s="268"/>
      <c r="AF203" s="268"/>
    </row>
    <row r="204" spans="1:32" s="73" customFormat="1" ht="36" x14ac:dyDescent="0.25">
      <c r="A204" s="215" t="s">
        <v>1169</v>
      </c>
      <c r="B204" s="201" t="s">
        <v>138</v>
      </c>
      <c r="C204" s="206" t="s">
        <v>532</v>
      </c>
      <c r="D204" s="201" t="s">
        <v>42</v>
      </c>
      <c r="E204" s="201" t="s">
        <v>175</v>
      </c>
      <c r="F204" s="201" t="s">
        <v>10</v>
      </c>
      <c r="G204" s="211">
        <v>2.5</v>
      </c>
      <c r="H204" s="201" t="s">
        <v>250</v>
      </c>
      <c r="I204" s="206">
        <v>2015</v>
      </c>
      <c r="J204" s="227" t="s">
        <v>1430</v>
      </c>
      <c r="K204" s="217"/>
      <c r="L204" s="72" t="s">
        <v>895</v>
      </c>
      <c r="M204" s="217"/>
      <c r="N204" s="72"/>
      <c r="O204" s="72" t="s">
        <v>895</v>
      </c>
      <c r="P204" s="268"/>
      <c r="Q204" s="268"/>
      <c r="R204" s="268"/>
      <c r="S204" s="268"/>
      <c r="T204" s="268"/>
      <c r="U204" s="268"/>
      <c r="V204" s="268"/>
      <c r="W204" s="268"/>
      <c r="X204" s="268"/>
      <c r="Y204" s="268"/>
      <c r="Z204" s="268"/>
      <c r="AA204" s="268"/>
      <c r="AB204" s="268"/>
      <c r="AC204" s="268"/>
      <c r="AD204" s="268"/>
      <c r="AE204" s="268"/>
      <c r="AF204" s="268"/>
    </row>
    <row r="205" spans="1:32" s="73" customFormat="1" ht="24" x14ac:dyDescent="0.25">
      <c r="A205" s="215" t="s">
        <v>548</v>
      </c>
      <c r="B205" s="201" t="s">
        <v>303</v>
      </c>
      <c r="C205" s="206" t="s">
        <v>549</v>
      </c>
      <c r="D205" s="201" t="s">
        <v>42</v>
      </c>
      <c r="E205" s="201" t="s">
        <v>175</v>
      </c>
      <c r="F205" s="201" t="s">
        <v>10</v>
      </c>
      <c r="G205" s="211">
        <v>0.122</v>
      </c>
      <c r="H205" s="201" t="s">
        <v>250</v>
      </c>
      <c r="I205" s="206">
        <v>2015</v>
      </c>
      <c r="J205" s="226" t="s">
        <v>841</v>
      </c>
      <c r="K205" s="72" t="s">
        <v>895</v>
      </c>
      <c r="L205" s="217"/>
      <c r="M205" s="72"/>
      <c r="N205" s="217"/>
      <c r="O205" s="72"/>
      <c r="P205" s="268"/>
      <c r="Q205" s="268"/>
      <c r="R205" s="268"/>
      <c r="S205" s="268"/>
      <c r="T205" s="268"/>
      <c r="U205" s="268"/>
      <c r="V205" s="268"/>
      <c r="W205" s="268"/>
      <c r="X205" s="268"/>
      <c r="Y205" s="268"/>
      <c r="Z205" s="268"/>
      <c r="AA205" s="268"/>
      <c r="AB205" s="268"/>
      <c r="AC205" s="268"/>
      <c r="AD205" s="268"/>
      <c r="AE205" s="268"/>
      <c r="AF205" s="268"/>
    </row>
    <row r="206" spans="1:32" s="73" customFormat="1" ht="72" x14ac:dyDescent="0.25">
      <c r="A206" s="215" t="s">
        <v>1417</v>
      </c>
      <c r="B206" s="201" t="s">
        <v>303</v>
      </c>
      <c r="C206" s="206" t="s">
        <v>1415</v>
      </c>
      <c r="D206" s="201" t="s">
        <v>4</v>
      </c>
      <c r="E206" s="201" t="s">
        <v>7</v>
      </c>
      <c r="F206" s="201" t="s">
        <v>16</v>
      </c>
      <c r="G206" s="211">
        <v>1</v>
      </c>
      <c r="H206" s="201" t="s">
        <v>250</v>
      </c>
      <c r="I206" s="206">
        <v>2014</v>
      </c>
      <c r="J206" s="227" t="s">
        <v>1610</v>
      </c>
      <c r="K206" s="72" t="s">
        <v>895</v>
      </c>
      <c r="L206" s="217"/>
      <c r="M206" s="72" t="s">
        <v>895</v>
      </c>
      <c r="N206" s="217"/>
      <c r="O206" s="72" t="s">
        <v>895</v>
      </c>
      <c r="P206" s="268"/>
      <c r="Q206" s="268"/>
      <c r="R206" s="268"/>
      <c r="S206" s="268"/>
      <c r="T206" s="268"/>
      <c r="U206" s="268"/>
      <c r="V206" s="268"/>
      <c r="W206" s="268"/>
      <c r="X206" s="268"/>
      <c r="Y206" s="268"/>
      <c r="Z206" s="268"/>
      <c r="AA206" s="268"/>
      <c r="AB206" s="268"/>
      <c r="AC206" s="268"/>
      <c r="AD206" s="268"/>
      <c r="AE206" s="268"/>
      <c r="AF206" s="268"/>
    </row>
    <row r="207" spans="1:32" s="73" customFormat="1" ht="60" x14ac:dyDescent="0.25">
      <c r="A207" s="71" t="s">
        <v>1416</v>
      </c>
      <c r="B207" s="67" t="s">
        <v>303</v>
      </c>
      <c r="C207" s="68" t="s">
        <v>1415</v>
      </c>
      <c r="D207" s="68" t="s">
        <v>4</v>
      </c>
      <c r="E207" s="68" t="s">
        <v>7</v>
      </c>
      <c r="F207" s="68" t="s">
        <v>10</v>
      </c>
      <c r="G207" s="69">
        <v>1.5</v>
      </c>
      <c r="H207" s="68" t="s">
        <v>250</v>
      </c>
      <c r="I207" s="70">
        <v>2018</v>
      </c>
      <c r="J207" s="225" t="s">
        <v>1457</v>
      </c>
      <c r="K207" s="207"/>
      <c r="L207" s="207"/>
      <c r="M207" s="72" t="s">
        <v>895</v>
      </c>
      <c r="N207" s="205"/>
      <c r="O207" s="72" t="s">
        <v>895</v>
      </c>
      <c r="P207" s="268"/>
      <c r="Q207" s="268"/>
      <c r="R207" s="268"/>
      <c r="S207" s="268"/>
      <c r="T207" s="268"/>
      <c r="U207" s="268"/>
      <c r="V207" s="268"/>
      <c r="W207" s="268"/>
      <c r="X207" s="268"/>
      <c r="Y207" s="268"/>
      <c r="Z207" s="268"/>
      <c r="AA207" s="268"/>
      <c r="AB207" s="268"/>
      <c r="AC207" s="268"/>
      <c r="AD207" s="268"/>
      <c r="AE207" s="268"/>
      <c r="AF207" s="268"/>
    </row>
    <row r="208" spans="1:32" s="76" customFormat="1" ht="60" x14ac:dyDescent="0.25">
      <c r="A208" s="215" t="s">
        <v>1074</v>
      </c>
      <c r="B208" s="201" t="s">
        <v>303</v>
      </c>
      <c r="C208" s="206" t="s">
        <v>307</v>
      </c>
      <c r="D208" s="201" t="s">
        <v>42</v>
      </c>
      <c r="E208" s="201" t="s">
        <v>175</v>
      </c>
      <c r="F208" s="201" t="s">
        <v>10</v>
      </c>
      <c r="G208" s="211">
        <v>0.47470000000000001</v>
      </c>
      <c r="H208" s="201" t="s">
        <v>250</v>
      </c>
      <c r="I208" s="206">
        <v>2019</v>
      </c>
      <c r="J208" s="227" t="s">
        <v>1611</v>
      </c>
      <c r="K208" s="72" t="s">
        <v>895</v>
      </c>
      <c r="L208" s="217"/>
      <c r="M208" s="72" t="s">
        <v>895</v>
      </c>
      <c r="N208" s="217"/>
      <c r="O208" s="72"/>
      <c r="P208" s="268"/>
      <c r="Q208" s="268"/>
      <c r="R208" s="268"/>
      <c r="S208" s="268"/>
      <c r="T208" s="268"/>
      <c r="U208" s="268"/>
      <c r="V208" s="268"/>
      <c r="W208" s="268"/>
      <c r="X208" s="268"/>
      <c r="Y208" s="268"/>
      <c r="Z208" s="268"/>
      <c r="AA208" s="268"/>
      <c r="AB208" s="268"/>
      <c r="AC208" s="268"/>
      <c r="AD208" s="268"/>
      <c r="AE208" s="268"/>
      <c r="AF208" s="268"/>
    </row>
    <row r="209" spans="1:32" s="76" customFormat="1" ht="108" x14ac:dyDescent="0.25">
      <c r="A209" s="223" t="s">
        <v>1077</v>
      </c>
      <c r="B209" s="202" t="s">
        <v>303</v>
      </c>
      <c r="C209" s="202" t="s">
        <v>1078</v>
      </c>
      <c r="D209" s="202" t="s">
        <v>42</v>
      </c>
      <c r="E209" s="202" t="s">
        <v>175</v>
      </c>
      <c r="F209" s="202" t="s">
        <v>10</v>
      </c>
      <c r="G209" s="212">
        <v>0.13</v>
      </c>
      <c r="H209" s="202" t="s">
        <v>250</v>
      </c>
      <c r="I209" s="202">
        <v>2019</v>
      </c>
      <c r="J209" s="229" t="s">
        <v>1731</v>
      </c>
      <c r="K209" s="217"/>
      <c r="L209" s="72"/>
      <c r="M209" s="72" t="s">
        <v>895</v>
      </c>
      <c r="N209" s="217"/>
      <c r="O209" s="72" t="s">
        <v>895</v>
      </c>
      <c r="P209" s="268"/>
      <c r="Q209" s="268"/>
      <c r="R209" s="268"/>
      <c r="S209" s="268"/>
      <c r="T209" s="268"/>
      <c r="U209" s="268"/>
      <c r="V209" s="268"/>
      <c r="W209" s="268"/>
      <c r="X209" s="268"/>
      <c r="Y209" s="268"/>
      <c r="Z209" s="268"/>
      <c r="AA209" s="268"/>
      <c r="AB209" s="268"/>
      <c r="AC209" s="268"/>
      <c r="AD209" s="268"/>
      <c r="AE209" s="268"/>
      <c r="AF209" s="268"/>
    </row>
    <row r="210" spans="1:32" s="76" customFormat="1" ht="72" x14ac:dyDescent="0.25">
      <c r="A210" s="222" t="s">
        <v>1404</v>
      </c>
      <c r="B210" s="74" t="s">
        <v>303</v>
      </c>
      <c r="C210" s="74" t="s">
        <v>1405</v>
      </c>
      <c r="D210" s="74" t="s">
        <v>1392</v>
      </c>
      <c r="E210" s="74" t="s">
        <v>7</v>
      </c>
      <c r="F210" s="74" t="s">
        <v>10</v>
      </c>
      <c r="G210" s="209" t="s">
        <v>276</v>
      </c>
      <c r="H210" s="74" t="s">
        <v>249</v>
      </c>
      <c r="I210" s="74">
        <v>2016</v>
      </c>
      <c r="J210" s="226" t="s">
        <v>1466</v>
      </c>
      <c r="K210" s="72" t="s">
        <v>895</v>
      </c>
      <c r="L210" s="219"/>
      <c r="M210" s="72" t="s">
        <v>895</v>
      </c>
      <c r="N210" s="219"/>
      <c r="O210" s="72"/>
      <c r="P210" s="268"/>
      <c r="Q210" s="268"/>
      <c r="R210" s="268"/>
      <c r="S210" s="268"/>
      <c r="T210" s="268"/>
      <c r="U210" s="268"/>
      <c r="V210" s="268"/>
      <c r="W210" s="268"/>
      <c r="X210" s="268"/>
      <c r="Y210" s="268"/>
      <c r="Z210" s="268"/>
      <c r="AA210" s="268"/>
      <c r="AB210" s="268"/>
      <c r="AC210" s="268"/>
      <c r="AD210" s="268"/>
      <c r="AE210" s="268"/>
      <c r="AF210" s="268"/>
    </row>
    <row r="211" spans="1:32" s="76" customFormat="1" ht="24" x14ac:dyDescent="0.25">
      <c r="A211" s="215" t="s">
        <v>305</v>
      </c>
      <c r="B211" s="201" t="s">
        <v>303</v>
      </c>
      <c r="C211" s="206" t="s">
        <v>306</v>
      </c>
      <c r="D211" s="201" t="s">
        <v>42</v>
      </c>
      <c r="E211" s="201" t="s">
        <v>175</v>
      </c>
      <c r="F211" s="201" t="s">
        <v>10</v>
      </c>
      <c r="G211" s="211">
        <v>1</v>
      </c>
      <c r="H211" s="201" t="s">
        <v>250</v>
      </c>
      <c r="I211" s="206">
        <v>2017</v>
      </c>
      <c r="J211" s="227" t="s">
        <v>1591</v>
      </c>
      <c r="K211" s="72" t="s">
        <v>895</v>
      </c>
      <c r="L211" s="72"/>
      <c r="M211" s="217"/>
      <c r="N211" s="217"/>
      <c r="O211" s="72"/>
      <c r="P211" s="268"/>
      <c r="Q211" s="268"/>
      <c r="R211" s="268"/>
      <c r="S211" s="268"/>
      <c r="T211" s="268"/>
      <c r="U211" s="268"/>
      <c r="V211" s="268"/>
      <c r="W211" s="268"/>
      <c r="X211" s="268"/>
      <c r="Y211" s="268"/>
      <c r="Z211" s="268"/>
      <c r="AA211" s="268"/>
      <c r="AB211" s="268"/>
      <c r="AC211" s="268"/>
      <c r="AD211" s="268"/>
      <c r="AE211" s="268"/>
      <c r="AF211" s="268"/>
    </row>
    <row r="212" spans="1:32" s="76" customFormat="1" ht="24" x14ac:dyDescent="0.25">
      <c r="A212" s="215" t="s">
        <v>865</v>
      </c>
      <c r="B212" s="201" t="s">
        <v>303</v>
      </c>
      <c r="C212" s="206" t="s">
        <v>862</v>
      </c>
      <c r="D212" s="201" t="s">
        <v>42</v>
      </c>
      <c r="E212" s="201" t="s">
        <v>175</v>
      </c>
      <c r="F212" s="201" t="s">
        <v>10</v>
      </c>
      <c r="G212" s="211">
        <v>0.66</v>
      </c>
      <c r="H212" s="201" t="s">
        <v>250</v>
      </c>
      <c r="I212" s="206">
        <v>2018</v>
      </c>
      <c r="J212" s="227" t="s">
        <v>1290</v>
      </c>
      <c r="K212" s="72"/>
      <c r="L212" s="217"/>
      <c r="M212" s="217"/>
      <c r="N212" s="217"/>
      <c r="O212" s="72" t="s">
        <v>895</v>
      </c>
      <c r="P212" s="268"/>
      <c r="Q212" s="268"/>
      <c r="R212" s="268"/>
      <c r="S212" s="268"/>
      <c r="T212" s="268"/>
      <c r="U212" s="268"/>
      <c r="V212" s="268"/>
      <c r="W212" s="268"/>
      <c r="X212" s="268"/>
      <c r="Y212" s="268"/>
      <c r="Z212" s="268"/>
      <c r="AA212" s="268"/>
      <c r="AB212" s="268"/>
      <c r="AC212" s="268"/>
      <c r="AD212" s="268"/>
      <c r="AE212" s="268"/>
      <c r="AF212" s="268"/>
    </row>
    <row r="213" spans="1:32" s="76" customFormat="1" ht="24" x14ac:dyDescent="0.25">
      <c r="A213" s="215" t="s">
        <v>1121</v>
      </c>
      <c r="B213" s="201" t="s">
        <v>303</v>
      </c>
      <c r="C213" s="206" t="s">
        <v>1122</v>
      </c>
      <c r="D213" s="201" t="s">
        <v>42</v>
      </c>
      <c r="E213" s="201" t="s">
        <v>175</v>
      </c>
      <c r="F213" s="201" t="s">
        <v>10</v>
      </c>
      <c r="G213" s="211">
        <v>0.153</v>
      </c>
      <c r="H213" s="201" t="s">
        <v>250</v>
      </c>
      <c r="I213" s="206">
        <v>2019</v>
      </c>
      <c r="J213" s="226" t="s">
        <v>1468</v>
      </c>
      <c r="K213" s="72" t="s">
        <v>895</v>
      </c>
      <c r="L213" s="217"/>
      <c r="M213" s="72"/>
      <c r="N213" s="217"/>
      <c r="O213" s="72"/>
      <c r="P213" s="268"/>
      <c r="Q213" s="268"/>
      <c r="R213" s="268"/>
      <c r="S213" s="268"/>
      <c r="T213" s="268"/>
      <c r="U213" s="268"/>
      <c r="V213" s="268"/>
      <c r="W213" s="268"/>
      <c r="X213" s="268"/>
      <c r="Y213" s="268"/>
      <c r="Z213" s="268"/>
      <c r="AA213" s="268"/>
      <c r="AB213" s="268"/>
      <c r="AC213" s="268"/>
      <c r="AD213" s="268"/>
      <c r="AE213" s="268"/>
      <c r="AF213" s="268"/>
    </row>
    <row r="214" spans="1:32" s="76" customFormat="1" ht="36" x14ac:dyDescent="0.25">
      <c r="A214" s="71" t="s">
        <v>1230</v>
      </c>
      <c r="B214" s="67" t="s">
        <v>303</v>
      </c>
      <c r="C214" s="68" t="s">
        <v>1231</v>
      </c>
      <c r="D214" s="68" t="s">
        <v>42</v>
      </c>
      <c r="E214" s="68" t="s">
        <v>175</v>
      </c>
      <c r="F214" s="68" t="s">
        <v>10</v>
      </c>
      <c r="G214" s="69">
        <v>0.11</v>
      </c>
      <c r="H214" s="68" t="s">
        <v>250</v>
      </c>
      <c r="I214" s="70">
        <v>2018</v>
      </c>
      <c r="J214" s="225" t="s">
        <v>1643</v>
      </c>
      <c r="K214" s="72" t="s">
        <v>895</v>
      </c>
      <c r="L214" s="207"/>
      <c r="M214" s="205"/>
      <c r="N214" s="205"/>
      <c r="O214" s="72"/>
      <c r="P214" s="268"/>
      <c r="Q214" s="268"/>
      <c r="R214" s="268"/>
      <c r="S214" s="268"/>
      <c r="T214" s="268"/>
      <c r="U214" s="268"/>
      <c r="V214" s="268"/>
      <c r="W214" s="268"/>
      <c r="X214" s="268"/>
      <c r="Y214" s="268"/>
      <c r="Z214" s="268"/>
      <c r="AA214" s="268"/>
      <c r="AB214" s="268"/>
      <c r="AC214" s="268"/>
      <c r="AD214" s="268"/>
      <c r="AE214" s="268"/>
      <c r="AF214" s="268"/>
    </row>
    <row r="215" spans="1:32" s="76" customFormat="1" ht="168" x14ac:dyDescent="0.25">
      <c r="A215" s="222" t="s">
        <v>541</v>
      </c>
      <c r="B215" s="74" t="s">
        <v>289</v>
      </c>
      <c r="C215" s="74" t="s">
        <v>542</v>
      </c>
      <c r="D215" s="74" t="s">
        <v>42</v>
      </c>
      <c r="E215" s="74" t="s">
        <v>175</v>
      </c>
      <c r="F215" s="74" t="s">
        <v>10</v>
      </c>
      <c r="G215" s="209">
        <v>0.3</v>
      </c>
      <c r="H215" s="74" t="s">
        <v>277</v>
      </c>
      <c r="I215" s="74">
        <v>2018</v>
      </c>
      <c r="J215" s="226" t="s">
        <v>1616</v>
      </c>
      <c r="K215" s="72" t="s">
        <v>895</v>
      </c>
      <c r="L215" s="72"/>
      <c r="M215" s="72" t="s">
        <v>895</v>
      </c>
      <c r="N215" s="219"/>
      <c r="O215" s="72" t="s">
        <v>895</v>
      </c>
      <c r="P215" s="268"/>
      <c r="Q215" s="268"/>
      <c r="R215" s="268"/>
      <c r="S215" s="268"/>
      <c r="T215" s="268"/>
      <c r="U215" s="268"/>
      <c r="V215" s="268"/>
      <c r="W215" s="268"/>
      <c r="X215" s="268"/>
      <c r="Y215" s="268"/>
      <c r="Z215" s="268"/>
      <c r="AA215" s="268"/>
      <c r="AB215" s="268"/>
      <c r="AC215" s="268"/>
      <c r="AD215" s="268"/>
      <c r="AE215" s="268"/>
      <c r="AF215" s="268"/>
    </row>
    <row r="216" spans="1:32" s="76" customFormat="1" ht="24" x14ac:dyDescent="0.25">
      <c r="A216" s="215" t="s">
        <v>1124</v>
      </c>
      <c r="B216" s="201" t="s">
        <v>289</v>
      </c>
      <c r="C216" s="206" t="s">
        <v>1125</v>
      </c>
      <c r="D216" s="201" t="s">
        <v>1392</v>
      </c>
      <c r="E216" s="201" t="s">
        <v>175</v>
      </c>
      <c r="F216" s="201" t="s">
        <v>10</v>
      </c>
      <c r="G216" s="211">
        <v>1.3</v>
      </c>
      <c r="H216" s="201" t="s">
        <v>250</v>
      </c>
      <c r="I216" s="206">
        <v>2018</v>
      </c>
      <c r="J216" s="227" t="s">
        <v>1178</v>
      </c>
      <c r="K216" s="72"/>
      <c r="L216" s="217"/>
      <c r="M216" s="72"/>
      <c r="N216" s="217"/>
      <c r="O216" s="72" t="s">
        <v>895</v>
      </c>
      <c r="P216" s="268"/>
      <c r="Q216" s="268"/>
      <c r="R216" s="268"/>
      <c r="S216" s="268"/>
      <c r="T216" s="268"/>
      <c r="U216" s="268"/>
      <c r="V216" s="268"/>
      <c r="W216" s="268"/>
      <c r="X216" s="268"/>
      <c r="Y216" s="268"/>
      <c r="Z216" s="268"/>
      <c r="AA216" s="268"/>
      <c r="AB216" s="268"/>
      <c r="AC216" s="268"/>
      <c r="AD216" s="268"/>
      <c r="AE216" s="268"/>
      <c r="AF216" s="268"/>
    </row>
    <row r="217" spans="1:32" s="240" customFormat="1" ht="84" x14ac:dyDescent="0.25">
      <c r="A217" s="234" t="s">
        <v>1713</v>
      </c>
      <c r="B217" s="235" t="s">
        <v>289</v>
      </c>
      <c r="C217" s="236" t="s">
        <v>291</v>
      </c>
      <c r="D217" s="235" t="s">
        <v>42</v>
      </c>
      <c r="E217" s="235" t="s">
        <v>175</v>
      </c>
      <c r="F217" s="235" t="s">
        <v>10</v>
      </c>
      <c r="G217" s="237">
        <v>0.53500000000000003</v>
      </c>
      <c r="H217" s="235" t="s">
        <v>250</v>
      </c>
      <c r="I217" s="236">
        <v>2014</v>
      </c>
      <c r="J217" s="238" t="s">
        <v>1512</v>
      </c>
      <c r="K217" s="231" t="s">
        <v>895</v>
      </c>
      <c r="L217" s="239"/>
      <c r="M217" s="231"/>
      <c r="N217" s="239"/>
      <c r="O217" s="231" t="s">
        <v>895</v>
      </c>
      <c r="P217" s="268"/>
      <c r="Q217" s="268"/>
      <c r="R217" s="268"/>
      <c r="S217" s="268"/>
      <c r="T217" s="268"/>
      <c r="U217" s="268"/>
      <c r="V217" s="268"/>
      <c r="W217" s="268"/>
      <c r="X217" s="268"/>
      <c r="Y217" s="268"/>
      <c r="Z217" s="268"/>
      <c r="AA217" s="268"/>
      <c r="AB217" s="268"/>
      <c r="AC217" s="268"/>
      <c r="AD217" s="268"/>
      <c r="AE217" s="268"/>
      <c r="AF217" s="268"/>
    </row>
    <row r="218" spans="1:32" s="76" customFormat="1" ht="48" x14ac:dyDescent="0.25">
      <c r="A218" s="215" t="s">
        <v>657</v>
      </c>
      <c r="B218" s="201" t="s">
        <v>419</v>
      </c>
      <c r="C218" s="206" t="s">
        <v>658</v>
      </c>
      <c r="D218" s="201" t="s">
        <v>42</v>
      </c>
      <c r="E218" s="201" t="s">
        <v>175</v>
      </c>
      <c r="F218" s="201" t="s">
        <v>10</v>
      </c>
      <c r="G218" s="211">
        <v>0.4</v>
      </c>
      <c r="H218" s="201" t="s">
        <v>249</v>
      </c>
      <c r="I218" s="206">
        <v>2015</v>
      </c>
      <c r="J218" s="227" t="s">
        <v>848</v>
      </c>
      <c r="K218" s="72"/>
      <c r="L218" s="72"/>
      <c r="M218" s="72"/>
      <c r="N218" s="217"/>
      <c r="O218" s="72" t="s">
        <v>895</v>
      </c>
      <c r="P218" s="268"/>
      <c r="Q218" s="268"/>
      <c r="R218" s="268"/>
      <c r="S218" s="268"/>
      <c r="T218" s="268"/>
      <c r="U218" s="268"/>
      <c r="V218" s="268"/>
      <c r="W218" s="268"/>
      <c r="X218" s="268"/>
      <c r="Y218" s="268"/>
      <c r="Z218" s="268"/>
      <c r="AA218" s="268"/>
      <c r="AB218" s="268"/>
      <c r="AC218" s="268"/>
      <c r="AD218" s="268"/>
      <c r="AE218" s="268"/>
      <c r="AF218" s="268"/>
    </row>
    <row r="219" spans="1:32" s="240" customFormat="1" ht="24" x14ac:dyDescent="0.25">
      <c r="A219" s="234" t="s">
        <v>1714</v>
      </c>
      <c r="B219" s="235" t="s">
        <v>419</v>
      </c>
      <c r="C219" s="236" t="s">
        <v>1018</v>
      </c>
      <c r="D219" s="235" t="s">
        <v>42</v>
      </c>
      <c r="E219" s="235" t="s">
        <v>175</v>
      </c>
      <c r="F219" s="235" t="s">
        <v>10</v>
      </c>
      <c r="G219" s="237" t="s">
        <v>276</v>
      </c>
      <c r="H219" s="235" t="s">
        <v>249</v>
      </c>
      <c r="I219" s="236">
        <v>2016</v>
      </c>
      <c r="J219" s="238" t="s">
        <v>1526</v>
      </c>
      <c r="K219" s="231"/>
      <c r="L219" s="231"/>
      <c r="M219" s="239"/>
      <c r="N219" s="239"/>
      <c r="O219" s="231" t="s">
        <v>895</v>
      </c>
      <c r="P219" s="268"/>
      <c r="Q219" s="268"/>
      <c r="R219" s="268"/>
      <c r="S219" s="268"/>
      <c r="T219" s="268"/>
      <c r="U219" s="268"/>
      <c r="V219" s="268"/>
      <c r="W219" s="268"/>
      <c r="X219" s="268"/>
      <c r="Y219" s="268"/>
      <c r="Z219" s="268"/>
      <c r="AA219" s="268"/>
      <c r="AB219" s="268"/>
      <c r="AC219" s="268"/>
      <c r="AD219" s="268"/>
      <c r="AE219" s="268"/>
      <c r="AF219" s="268"/>
    </row>
    <row r="220" spans="1:32" s="76" customFormat="1" ht="24" x14ac:dyDescent="0.25">
      <c r="A220" s="223" t="s">
        <v>1383</v>
      </c>
      <c r="B220" s="202" t="s">
        <v>419</v>
      </c>
      <c r="C220" s="202" t="s">
        <v>1384</v>
      </c>
      <c r="D220" s="202" t="s">
        <v>42</v>
      </c>
      <c r="E220" s="202" t="s">
        <v>175</v>
      </c>
      <c r="F220" s="202" t="s">
        <v>10</v>
      </c>
      <c r="G220" s="212">
        <v>1</v>
      </c>
      <c r="H220" s="202" t="s">
        <v>277</v>
      </c>
      <c r="I220" s="202">
        <v>2018</v>
      </c>
      <c r="J220" s="229" t="s">
        <v>1469</v>
      </c>
      <c r="K220" s="72"/>
      <c r="L220" s="72"/>
      <c r="M220" s="72" t="s">
        <v>895</v>
      </c>
      <c r="N220" s="217"/>
      <c r="O220" s="217"/>
      <c r="P220" s="268"/>
      <c r="Q220" s="268"/>
      <c r="R220" s="268"/>
      <c r="S220" s="268"/>
      <c r="T220" s="268"/>
      <c r="U220" s="268"/>
      <c r="V220" s="268"/>
      <c r="W220" s="268"/>
      <c r="X220" s="268"/>
      <c r="Y220" s="268"/>
      <c r="Z220" s="268"/>
      <c r="AA220" s="268"/>
      <c r="AB220" s="268"/>
      <c r="AC220" s="268"/>
      <c r="AD220" s="268"/>
      <c r="AE220" s="268"/>
      <c r="AF220" s="268"/>
    </row>
    <row r="221" spans="1:32" s="76" customFormat="1" ht="24" x14ac:dyDescent="0.25">
      <c r="A221" s="71" t="s">
        <v>1035</v>
      </c>
      <c r="B221" s="67" t="s">
        <v>419</v>
      </c>
      <c r="C221" s="68" t="s">
        <v>1019</v>
      </c>
      <c r="D221" s="68" t="s">
        <v>4</v>
      </c>
      <c r="E221" s="68" t="s">
        <v>175</v>
      </c>
      <c r="F221" s="68" t="s">
        <v>10</v>
      </c>
      <c r="G221" s="69">
        <v>0.04</v>
      </c>
      <c r="H221" s="68" t="s">
        <v>249</v>
      </c>
      <c r="I221" s="70">
        <v>2016</v>
      </c>
      <c r="J221" s="225" t="s">
        <v>1542</v>
      </c>
      <c r="K221" s="207"/>
      <c r="L221" s="207"/>
      <c r="M221" s="205"/>
      <c r="N221" s="205"/>
      <c r="O221" s="72" t="s">
        <v>895</v>
      </c>
      <c r="P221" s="268"/>
      <c r="Q221" s="268"/>
      <c r="R221" s="268"/>
      <c r="S221" s="268"/>
      <c r="T221" s="268"/>
      <c r="U221" s="268"/>
      <c r="V221" s="268"/>
      <c r="W221" s="268"/>
      <c r="X221" s="268"/>
      <c r="Y221" s="268"/>
      <c r="Z221" s="268"/>
      <c r="AA221" s="268"/>
      <c r="AB221" s="268"/>
      <c r="AC221" s="268"/>
      <c r="AD221" s="268"/>
      <c r="AE221" s="268"/>
      <c r="AF221" s="268"/>
    </row>
    <row r="222" spans="1:32" s="76" customFormat="1" ht="60" x14ac:dyDescent="0.25">
      <c r="A222" s="215" t="s">
        <v>232</v>
      </c>
      <c r="B222" s="201" t="s">
        <v>233</v>
      </c>
      <c r="C222" s="206" t="s">
        <v>234</v>
      </c>
      <c r="D222" s="201" t="s">
        <v>1392</v>
      </c>
      <c r="E222" s="201" t="s">
        <v>7</v>
      </c>
      <c r="F222" s="201" t="s">
        <v>10</v>
      </c>
      <c r="G222" s="211">
        <v>0.56000000000000005</v>
      </c>
      <c r="H222" s="201" t="s">
        <v>248</v>
      </c>
      <c r="I222" s="206">
        <v>2011</v>
      </c>
      <c r="J222" s="226" t="s">
        <v>766</v>
      </c>
      <c r="K222" s="72" t="s">
        <v>895</v>
      </c>
      <c r="L222" s="217"/>
      <c r="M222" s="72" t="s">
        <v>895</v>
      </c>
      <c r="N222" s="72"/>
      <c r="O222" s="72" t="s">
        <v>895</v>
      </c>
      <c r="P222" s="268"/>
      <c r="Q222" s="268"/>
      <c r="R222" s="268"/>
      <c r="S222" s="268"/>
      <c r="T222" s="268"/>
      <c r="U222" s="268"/>
      <c r="V222" s="268"/>
      <c r="W222" s="268"/>
      <c r="X222" s="268"/>
      <c r="Y222" s="268"/>
      <c r="Z222" s="268"/>
      <c r="AA222" s="268"/>
      <c r="AB222" s="268"/>
      <c r="AC222" s="268"/>
      <c r="AD222" s="268"/>
      <c r="AE222" s="268"/>
      <c r="AF222" s="268"/>
    </row>
    <row r="223" spans="1:32" s="76" customFormat="1" ht="24" x14ac:dyDescent="0.25">
      <c r="A223" s="215" t="s">
        <v>350</v>
      </c>
      <c r="B223" s="201" t="s">
        <v>351</v>
      </c>
      <c r="C223" s="206" t="s">
        <v>14</v>
      </c>
      <c r="D223" s="201" t="s">
        <v>383</v>
      </c>
      <c r="E223" s="201" t="s">
        <v>377</v>
      </c>
      <c r="F223" s="201" t="s">
        <v>11</v>
      </c>
      <c r="G223" s="211">
        <v>0.22500000000000001</v>
      </c>
      <c r="H223" s="201" t="s">
        <v>248</v>
      </c>
      <c r="I223" s="206">
        <v>2012</v>
      </c>
      <c r="J223" s="227" t="s">
        <v>800</v>
      </c>
      <c r="K223" s="72" t="s">
        <v>895</v>
      </c>
      <c r="L223" s="72"/>
      <c r="M223" s="217"/>
      <c r="N223" s="72"/>
      <c r="O223" s="72" t="s">
        <v>895</v>
      </c>
      <c r="P223" s="268"/>
      <c r="Q223" s="268"/>
      <c r="R223" s="268"/>
      <c r="S223" s="268"/>
      <c r="T223" s="268"/>
      <c r="U223" s="268"/>
      <c r="V223" s="268"/>
      <c r="W223" s="268"/>
      <c r="X223" s="268"/>
      <c r="Y223" s="268"/>
      <c r="Z223" s="268"/>
      <c r="AA223" s="268"/>
      <c r="AB223" s="268"/>
      <c r="AC223" s="268"/>
      <c r="AD223" s="268"/>
      <c r="AE223" s="268"/>
      <c r="AF223" s="268"/>
    </row>
    <row r="224" spans="1:32" s="76" customFormat="1" ht="24" x14ac:dyDescent="0.25">
      <c r="A224" s="215" t="s">
        <v>64</v>
      </c>
      <c r="B224" s="201" t="s">
        <v>65</v>
      </c>
      <c r="C224" s="206" t="s">
        <v>216</v>
      </c>
      <c r="D224" s="201" t="s">
        <v>42</v>
      </c>
      <c r="E224" s="201" t="s">
        <v>7</v>
      </c>
      <c r="F224" s="201" t="s">
        <v>10</v>
      </c>
      <c r="G224" s="211">
        <v>0.55000000000000004</v>
      </c>
      <c r="H224" s="201" t="s">
        <v>250</v>
      </c>
      <c r="I224" s="206">
        <v>2010</v>
      </c>
      <c r="J224" s="227" t="s">
        <v>973</v>
      </c>
      <c r="K224" s="72"/>
      <c r="L224" s="72"/>
      <c r="M224" s="217"/>
      <c r="N224" s="72"/>
      <c r="O224" s="72" t="s">
        <v>895</v>
      </c>
      <c r="P224" s="268"/>
      <c r="Q224" s="268"/>
      <c r="R224" s="268"/>
      <c r="S224" s="268"/>
      <c r="T224" s="268"/>
      <c r="U224" s="268"/>
      <c r="V224" s="268"/>
      <c r="W224" s="268"/>
      <c r="X224" s="268"/>
      <c r="Y224" s="268"/>
      <c r="Z224" s="268"/>
      <c r="AA224" s="268"/>
      <c r="AB224" s="268"/>
      <c r="AC224" s="268"/>
      <c r="AD224" s="268"/>
      <c r="AE224" s="268"/>
      <c r="AF224" s="268"/>
    </row>
    <row r="225" spans="1:32" s="76" customFormat="1" ht="60" x14ac:dyDescent="0.25">
      <c r="A225" s="222" t="s">
        <v>119</v>
      </c>
      <c r="B225" s="74" t="s">
        <v>65</v>
      </c>
      <c r="C225" s="74" t="s">
        <v>79</v>
      </c>
      <c r="D225" s="74" t="s">
        <v>4</v>
      </c>
      <c r="E225" s="74" t="s">
        <v>1250</v>
      </c>
      <c r="F225" s="74" t="s">
        <v>10</v>
      </c>
      <c r="G225" s="209">
        <v>7.4999999999999997E-2</v>
      </c>
      <c r="H225" s="74" t="s">
        <v>250</v>
      </c>
      <c r="I225" s="74">
        <v>2007</v>
      </c>
      <c r="J225" s="226" t="s">
        <v>1617</v>
      </c>
      <c r="K225" s="218"/>
      <c r="L225" s="72" t="s">
        <v>895</v>
      </c>
      <c r="M225" s="218"/>
      <c r="N225" s="218"/>
      <c r="O225" s="72" t="s">
        <v>895</v>
      </c>
      <c r="P225" s="268"/>
      <c r="Q225" s="268"/>
      <c r="R225" s="268"/>
      <c r="S225" s="268"/>
      <c r="T225" s="268"/>
      <c r="U225" s="268"/>
      <c r="V225" s="268"/>
      <c r="W225" s="268"/>
      <c r="X225" s="268"/>
      <c r="Y225" s="268"/>
      <c r="Z225" s="268"/>
      <c r="AA225" s="268"/>
      <c r="AB225" s="268"/>
      <c r="AC225" s="268"/>
      <c r="AD225" s="268"/>
      <c r="AE225" s="268"/>
      <c r="AF225" s="268"/>
    </row>
    <row r="226" spans="1:32" ht="13.2" x14ac:dyDescent="0.25">
      <c r="A226" s="215" t="s">
        <v>1359</v>
      </c>
      <c r="B226" s="201" t="s">
        <v>65</v>
      </c>
      <c r="C226" s="206" t="s">
        <v>270</v>
      </c>
      <c r="D226" s="201" t="s">
        <v>4</v>
      </c>
      <c r="E226" s="201" t="s">
        <v>7</v>
      </c>
      <c r="F226" s="201" t="s">
        <v>16</v>
      </c>
      <c r="G226" s="211">
        <v>3.6</v>
      </c>
      <c r="H226" s="201" t="s">
        <v>88</v>
      </c>
      <c r="I226" s="206">
        <v>2015</v>
      </c>
      <c r="J226" s="226" t="s">
        <v>1472</v>
      </c>
      <c r="K226" s="72"/>
      <c r="L226" s="72" t="s">
        <v>895</v>
      </c>
      <c r="M226" s="217"/>
      <c r="N226" s="217"/>
      <c r="O226" s="217"/>
      <c r="P226" s="90"/>
      <c r="Q226" s="90"/>
      <c r="R226" s="90"/>
      <c r="S226" s="90"/>
      <c r="T226" s="90"/>
      <c r="U226" s="90"/>
      <c r="V226" s="90"/>
      <c r="W226" s="90"/>
      <c r="X226" s="90"/>
      <c r="Y226" s="90"/>
      <c r="Z226" s="90"/>
      <c r="AA226" s="90"/>
      <c r="AB226" s="90"/>
      <c r="AC226" s="90"/>
      <c r="AD226" s="90"/>
      <c r="AE226" s="90"/>
      <c r="AF226" s="90"/>
    </row>
    <row r="227" spans="1:32" ht="60" x14ac:dyDescent="0.25">
      <c r="A227" s="75" t="s">
        <v>1257</v>
      </c>
      <c r="B227" s="201" t="s">
        <v>1258</v>
      </c>
      <c r="C227" s="206" t="s">
        <v>1259</v>
      </c>
      <c r="D227" s="201" t="s">
        <v>4</v>
      </c>
      <c r="E227" s="201" t="s">
        <v>175</v>
      </c>
      <c r="F227" s="201" t="s">
        <v>12</v>
      </c>
      <c r="G227" s="211" t="s">
        <v>276</v>
      </c>
      <c r="H227" s="201" t="s">
        <v>249</v>
      </c>
      <c r="I227" s="206">
        <v>2011</v>
      </c>
      <c r="J227" s="227" t="s">
        <v>1305</v>
      </c>
      <c r="K227" s="217"/>
      <c r="L227" s="217"/>
      <c r="M227" s="72" t="s">
        <v>895</v>
      </c>
      <c r="N227" s="72"/>
      <c r="O227" s="72" t="s">
        <v>895</v>
      </c>
      <c r="P227" s="90"/>
      <c r="Q227" s="90"/>
      <c r="R227" s="90"/>
      <c r="S227" s="90"/>
      <c r="T227" s="90"/>
      <c r="U227" s="90"/>
      <c r="V227" s="90"/>
      <c r="W227" s="90"/>
      <c r="X227" s="90"/>
      <c r="Y227" s="90"/>
      <c r="Z227" s="90"/>
      <c r="AA227" s="90"/>
      <c r="AB227" s="90"/>
      <c r="AC227" s="90"/>
      <c r="AD227" s="90"/>
      <c r="AE227" s="90"/>
      <c r="AF227" s="90"/>
    </row>
    <row r="228" spans="1:32" ht="132" x14ac:dyDescent="0.25">
      <c r="A228" s="223" t="s">
        <v>240</v>
      </c>
      <c r="B228" s="202" t="s">
        <v>241</v>
      </c>
      <c r="C228" s="202" t="s">
        <v>242</v>
      </c>
      <c r="D228" s="202" t="s">
        <v>4</v>
      </c>
      <c r="E228" s="202" t="s">
        <v>7</v>
      </c>
      <c r="F228" s="202" t="s">
        <v>11</v>
      </c>
      <c r="G228" s="212">
        <v>0.01</v>
      </c>
      <c r="H228" s="202" t="s">
        <v>248</v>
      </c>
      <c r="I228" s="202">
        <v>2004</v>
      </c>
      <c r="J228" s="229" t="s">
        <v>1715</v>
      </c>
      <c r="K228" s="72" t="s">
        <v>895</v>
      </c>
      <c r="L228" s="217"/>
      <c r="M228" s="72" t="s">
        <v>895</v>
      </c>
      <c r="N228" s="72"/>
      <c r="O228" s="72" t="s">
        <v>895</v>
      </c>
      <c r="P228" s="90"/>
      <c r="Q228" s="90"/>
      <c r="R228" s="90"/>
      <c r="S228" s="90"/>
      <c r="T228" s="90"/>
      <c r="U228" s="90"/>
      <c r="V228" s="90"/>
      <c r="W228" s="90"/>
      <c r="X228" s="90"/>
      <c r="Y228" s="90"/>
      <c r="Z228" s="90"/>
      <c r="AA228" s="90"/>
      <c r="AB228" s="90"/>
      <c r="AC228" s="90"/>
      <c r="AD228" s="90"/>
      <c r="AE228" s="90"/>
      <c r="AF228" s="90"/>
    </row>
    <row r="229" spans="1:32" ht="24" x14ac:dyDescent="0.25">
      <c r="A229" s="222" t="s">
        <v>922</v>
      </c>
      <c r="B229" s="74" t="s">
        <v>90</v>
      </c>
      <c r="C229" s="74" t="s">
        <v>464</v>
      </c>
      <c r="D229" s="74" t="s">
        <v>42</v>
      </c>
      <c r="E229" s="74" t="s">
        <v>175</v>
      </c>
      <c r="F229" s="74" t="s">
        <v>10</v>
      </c>
      <c r="G229" s="209">
        <v>1</v>
      </c>
      <c r="H229" s="74" t="s">
        <v>277</v>
      </c>
      <c r="I229" s="74">
        <v>2016</v>
      </c>
      <c r="J229" s="226" t="s">
        <v>923</v>
      </c>
      <c r="K229" s="72" t="s">
        <v>895</v>
      </c>
      <c r="L229" s="218"/>
      <c r="M229" s="218"/>
      <c r="N229" s="218"/>
      <c r="O229" s="72" t="s">
        <v>895</v>
      </c>
      <c r="P229" s="90"/>
      <c r="Q229" s="90"/>
      <c r="R229" s="90"/>
      <c r="S229" s="90"/>
      <c r="T229" s="90"/>
      <c r="U229" s="90"/>
      <c r="V229" s="90"/>
      <c r="W229" s="90"/>
      <c r="X229" s="90"/>
      <c r="Y229" s="90"/>
      <c r="Z229" s="90"/>
      <c r="AA229" s="90"/>
      <c r="AB229" s="90"/>
      <c r="AC229" s="90"/>
      <c r="AD229" s="90"/>
      <c r="AE229" s="90"/>
      <c r="AF229" s="90"/>
    </row>
    <row r="230" spans="1:32" ht="48" x14ac:dyDescent="0.25">
      <c r="A230" s="71" t="s">
        <v>1214</v>
      </c>
      <c r="B230" s="67" t="s">
        <v>19</v>
      </c>
      <c r="C230" s="68" t="s">
        <v>1226</v>
      </c>
      <c r="D230" s="68" t="s">
        <v>4</v>
      </c>
      <c r="E230" s="68" t="s">
        <v>175</v>
      </c>
      <c r="F230" s="68" t="s">
        <v>10</v>
      </c>
      <c r="G230" s="69">
        <v>13</v>
      </c>
      <c r="H230" s="68" t="s">
        <v>250</v>
      </c>
      <c r="I230" s="70">
        <v>2019</v>
      </c>
      <c r="J230" s="225" t="s">
        <v>1308</v>
      </c>
      <c r="K230" s="207"/>
      <c r="L230" s="72"/>
      <c r="M230" s="72" t="s">
        <v>895</v>
      </c>
      <c r="N230" s="205"/>
      <c r="O230" s="72" t="s">
        <v>895</v>
      </c>
      <c r="P230" s="90"/>
      <c r="Q230" s="90"/>
      <c r="R230" s="90"/>
      <c r="S230" s="90"/>
      <c r="T230" s="90"/>
      <c r="U230" s="90"/>
      <c r="V230" s="90"/>
      <c r="W230" s="90"/>
      <c r="X230" s="90"/>
      <c r="Y230" s="90"/>
      <c r="Z230" s="90"/>
      <c r="AA230" s="90"/>
      <c r="AB230" s="90"/>
      <c r="AC230" s="90"/>
      <c r="AD230" s="90"/>
      <c r="AE230" s="90"/>
      <c r="AF230" s="90"/>
    </row>
    <row r="231" spans="1:32" ht="132" x14ac:dyDescent="0.25">
      <c r="A231" s="222" t="s">
        <v>1345</v>
      </c>
      <c r="B231" s="74" t="s">
        <v>19</v>
      </c>
      <c r="C231" s="74" t="s">
        <v>1360</v>
      </c>
      <c r="D231" s="74" t="s">
        <v>4</v>
      </c>
      <c r="E231" s="74" t="s">
        <v>1367</v>
      </c>
      <c r="F231" s="74" t="s">
        <v>10</v>
      </c>
      <c r="G231" s="209">
        <v>1.6</v>
      </c>
      <c r="H231" s="74" t="s">
        <v>249</v>
      </c>
      <c r="I231" s="74">
        <v>2013</v>
      </c>
      <c r="J231" s="226" t="s">
        <v>1558</v>
      </c>
      <c r="K231" s="72" t="s">
        <v>895</v>
      </c>
      <c r="L231" s="72"/>
      <c r="M231" s="72" t="s">
        <v>895</v>
      </c>
      <c r="N231" s="218"/>
      <c r="O231" s="218"/>
      <c r="P231" s="90"/>
      <c r="Q231" s="90"/>
      <c r="R231" s="90"/>
      <c r="S231" s="90"/>
      <c r="T231" s="90"/>
      <c r="U231" s="90"/>
      <c r="V231" s="90"/>
      <c r="W231" s="90"/>
      <c r="X231" s="90"/>
      <c r="Y231" s="90"/>
      <c r="Z231" s="90"/>
      <c r="AA231" s="90"/>
      <c r="AB231" s="90"/>
      <c r="AC231" s="90"/>
      <c r="AD231" s="90"/>
      <c r="AE231" s="90"/>
      <c r="AF231" s="90"/>
    </row>
    <row r="232" spans="1:32" ht="48" x14ac:dyDescent="0.25">
      <c r="A232" s="215" t="s">
        <v>1145</v>
      </c>
      <c r="B232" s="201" t="s">
        <v>19</v>
      </c>
      <c r="C232" s="206" t="s">
        <v>1146</v>
      </c>
      <c r="D232" s="201" t="s">
        <v>3</v>
      </c>
      <c r="E232" s="201" t="s">
        <v>7</v>
      </c>
      <c r="F232" s="201" t="s">
        <v>10</v>
      </c>
      <c r="G232" s="211">
        <v>2.1</v>
      </c>
      <c r="H232" s="201" t="s">
        <v>231</v>
      </c>
      <c r="I232" s="206">
        <v>2011</v>
      </c>
      <c r="J232" s="227" t="s">
        <v>1207</v>
      </c>
      <c r="K232" s="217"/>
      <c r="L232" s="217"/>
      <c r="M232" s="72" t="s">
        <v>895</v>
      </c>
      <c r="N232" s="217"/>
      <c r="O232" s="72"/>
      <c r="P232" s="90"/>
      <c r="Q232" s="90"/>
      <c r="R232" s="90"/>
      <c r="S232" s="90"/>
      <c r="T232" s="90"/>
      <c r="U232" s="90"/>
      <c r="V232" s="90"/>
      <c r="W232" s="90"/>
      <c r="X232" s="90"/>
      <c r="Y232" s="90"/>
      <c r="Z232" s="90"/>
      <c r="AA232" s="90"/>
      <c r="AB232" s="90"/>
      <c r="AC232" s="90"/>
      <c r="AD232" s="90"/>
      <c r="AE232" s="90"/>
      <c r="AF232" s="90"/>
    </row>
    <row r="233" spans="1:32" ht="24" x14ac:dyDescent="0.25">
      <c r="A233" s="215" t="s">
        <v>910</v>
      </c>
      <c r="B233" s="201" t="s">
        <v>19</v>
      </c>
      <c r="C233" s="206" t="s">
        <v>1737</v>
      </c>
      <c r="D233" s="201" t="s">
        <v>42</v>
      </c>
      <c r="E233" s="201" t="s">
        <v>175</v>
      </c>
      <c r="F233" s="201" t="s">
        <v>10</v>
      </c>
      <c r="G233" s="211">
        <v>3.68</v>
      </c>
      <c r="H233" s="201" t="s">
        <v>250</v>
      </c>
      <c r="I233" s="206">
        <v>2016</v>
      </c>
      <c r="J233" s="227" t="s">
        <v>970</v>
      </c>
      <c r="K233" s="72" t="s">
        <v>895</v>
      </c>
      <c r="L233" s="72" t="s">
        <v>895</v>
      </c>
      <c r="M233" s="217"/>
      <c r="N233" s="217"/>
      <c r="O233" s="217"/>
      <c r="P233" s="90"/>
      <c r="Q233" s="90"/>
      <c r="R233" s="90"/>
      <c r="S233" s="90"/>
      <c r="T233" s="90"/>
      <c r="U233" s="90"/>
      <c r="V233" s="90"/>
      <c r="W233" s="90"/>
      <c r="X233" s="90"/>
      <c r="Y233" s="90"/>
      <c r="Z233" s="90"/>
      <c r="AA233" s="90"/>
      <c r="AB233" s="90"/>
      <c r="AC233" s="90"/>
      <c r="AD233" s="90"/>
      <c r="AE233" s="90"/>
      <c r="AF233" s="90"/>
    </row>
    <row r="234" spans="1:32" ht="24" x14ac:dyDescent="0.25">
      <c r="A234" s="215" t="s">
        <v>62</v>
      </c>
      <c r="B234" s="201" t="s">
        <v>19</v>
      </c>
      <c r="C234" s="206" t="s">
        <v>63</v>
      </c>
      <c r="D234" s="201" t="s">
        <v>4</v>
      </c>
      <c r="E234" s="201" t="s">
        <v>175</v>
      </c>
      <c r="F234" s="201" t="s">
        <v>10</v>
      </c>
      <c r="G234" s="211">
        <v>7</v>
      </c>
      <c r="H234" s="201" t="s">
        <v>250</v>
      </c>
      <c r="I234" s="206">
        <v>2014</v>
      </c>
      <c r="J234" s="227" t="s">
        <v>817</v>
      </c>
      <c r="K234" s="72" t="s">
        <v>895</v>
      </c>
      <c r="L234" s="72"/>
      <c r="M234" s="217"/>
      <c r="N234" s="217"/>
      <c r="O234" s="217"/>
      <c r="P234" s="90"/>
      <c r="Q234" s="90"/>
      <c r="R234" s="90"/>
      <c r="S234" s="90"/>
      <c r="T234" s="90"/>
      <c r="U234" s="90"/>
      <c r="V234" s="90"/>
      <c r="W234" s="90"/>
      <c r="X234" s="90"/>
      <c r="Y234" s="90"/>
      <c r="Z234" s="90"/>
      <c r="AA234" s="90"/>
      <c r="AB234" s="90"/>
      <c r="AC234" s="90"/>
      <c r="AD234" s="90"/>
      <c r="AE234" s="90"/>
      <c r="AF234" s="90"/>
    </row>
    <row r="235" spans="1:32" ht="36" x14ac:dyDescent="0.25">
      <c r="A235" s="215" t="s">
        <v>1102</v>
      </c>
      <c r="B235" s="201" t="s">
        <v>19</v>
      </c>
      <c r="C235" s="206" t="s">
        <v>1101</v>
      </c>
      <c r="D235" s="201" t="s">
        <v>1392</v>
      </c>
      <c r="E235" s="201" t="s">
        <v>7</v>
      </c>
      <c r="F235" s="201" t="s">
        <v>10</v>
      </c>
      <c r="G235" s="211">
        <v>1.74</v>
      </c>
      <c r="H235" s="201" t="s">
        <v>250</v>
      </c>
      <c r="I235" s="201">
        <v>2017</v>
      </c>
      <c r="J235" s="226" t="s">
        <v>1690</v>
      </c>
      <c r="K235" s="72" t="s">
        <v>895</v>
      </c>
      <c r="L235" s="217"/>
      <c r="M235" s="72"/>
      <c r="N235" s="217"/>
      <c r="O235" s="72"/>
      <c r="P235" s="90"/>
      <c r="Q235" s="90"/>
      <c r="R235" s="90"/>
      <c r="S235" s="90"/>
      <c r="T235" s="90"/>
      <c r="U235" s="90"/>
      <c r="V235" s="90"/>
      <c r="W235" s="90"/>
      <c r="X235" s="90"/>
      <c r="Y235" s="90"/>
      <c r="Z235" s="90"/>
      <c r="AA235" s="90"/>
      <c r="AB235" s="90"/>
      <c r="AC235" s="90"/>
      <c r="AD235" s="90"/>
      <c r="AE235" s="90"/>
      <c r="AF235" s="90"/>
    </row>
    <row r="236" spans="1:32" ht="36" x14ac:dyDescent="0.25">
      <c r="A236" s="222" t="s">
        <v>1105</v>
      </c>
      <c r="B236" s="74" t="s">
        <v>19</v>
      </c>
      <c r="C236" s="74" t="s">
        <v>1101</v>
      </c>
      <c r="D236" s="74" t="s">
        <v>1392</v>
      </c>
      <c r="E236" s="74" t="s">
        <v>7</v>
      </c>
      <c r="F236" s="74" t="s">
        <v>10</v>
      </c>
      <c r="G236" s="209">
        <v>2.66</v>
      </c>
      <c r="H236" s="74" t="s">
        <v>250</v>
      </c>
      <c r="I236" s="74">
        <v>2017</v>
      </c>
      <c r="J236" s="226" t="s">
        <v>1690</v>
      </c>
      <c r="K236" s="72" t="s">
        <v>895</v>
      </c>
      <c r="L236" s="72"/>
      <c r="M236" s="219"/>
      <c r="N236" s="219"/>
      <c r="O236" s="219"/>
      <c r="P236" s="90"/>
      <c r="Q236" s="90"/>
      <c r="R236" s="90"/>
      <c r="S236" s="90"/>
      <c r="T236" s="90"/>
      <c r="U236" s="90"/>
      <c r="V236" s="90"/>
      <c r="W236" s="90"/>
      <c r="X236" s="90"/>
      <c r="Y236" s="90"/>
      <c r="Z236" s="90"/>
      <c r="AA236" s="90"/>
      <c r="AB236" s="90"/>
      <c r="AC236" s="90"/>
      <c r="AD236" s="90"/>
      <c r="AE236" s="90"/>
      <c r="AF236" s="90"/>
    </row>
    <row r="237" spans="1:32" ht="24" x14ac:dyDescent="0.25">
      <c r="A237" s="215" t="s">
        <v>18</v>
      </c>
      <c r="B237" s="201" t="s">
        <v>19</v>
      </c>
      <c r="C237" s="206" t="s">
        <v>274</v>
      </c>
      <c r="D237" s="201" t="s">
        <v>42</v>
      </c>
      <c r="E237" s="201" t="s">
        <v>7</v>
      </c>
      <c r="F237" s="201" t="s">
        <v>10</v>
      </c>
      <c r="G237" s="211">
        <v>1.5</v>
      </c>
      <c r="H237" s="201" t="s">
        <v>248</v>
      </c>
      <c r="I237" s="206">
        <v>2011</v>
      </c>
      <c r="J237" s="227" t="s">
        <v>771</v>
      </c>
      <c r="K237" s="72" t="s">
        <v>895</v>
      </c>
      <c r="L237" s="217"/>
      <c r="M237" s="217"/>
      <c r="N237" s="72"/>
      <c r="O237" s="72" t="s">
        <v>895</v>
      </c>
      <c r="P237" s="90"/>
      <c r="Q237" s="90"/>
      <c r="R237" s="90"/>
      <c r="S237" s="90"/>
      <c r="T237" s="90"/>
      <c r="U237" s="90"/>
      <c r="V237" s="90"/>
      <c r="W237" s="90"/>
      <c r="X237" s="90"/>
      <c r="Y237" s="90"/>
      <c r="Z237" s="90"/>
      <c r="AA237" s="90"/>
      <c r="AB237" s="90"/>
      <c r="AC237" s="90"/>
      <c r="AD237" s="90"/>
      <c r="AE237" s="90"/>
      <c r="AF237" s="90"/>
    </row>
    <row r="238" spans="1:32" ht="36" x14ac:dyDescent="0.25">
      <c r="A238" s="223" t="s">
        <v>1160</v>
      </c>
      <c r="B238" s="202" t="s">
        <v>19</v>
      </c>
      <c r="C238" s="202" t="s">
        <v>1161</v>
      </c>
      <c r="D238" s="202" t="s">
        <v>3</v>
      </c>
      <c r="E238" s="202" t="s">
        <v>7</v>
      </c>
      <c r="F238" s="202" t="s">
        <v>10</v>
      </c>
      <c r="G238" s="212">
        <v>1.47</v>
      </c>
      <c r="H238" s="202" t="s">
        <v>249</v>
      </c>
      <c r="I238" s="202">
        <v>2013</v>
      </c>
      <c r="J238" s="229" t="s">
        <v>1594</v>
      </c>
      <c r="K238" s="72"/>
      <c r="L238" s="217"/>
      <c r="M238" s="72"/>
      <c r="N238" s="217"/>
      <c r="O238" s="72" t="s">
        <v>895</v>
      </c>
      <c r="P238" s="90"/>
      <c r="Q238" s="90"/>
      <c r="R238" s="90"/>
      <c r="S238" s="90"/>
      <c r="T238" s="90"/>
      <c r="U238" s="90"/>
      <c r="V238" s="90"/>
      <c r="W238" s="90"/>
      <c r="X238" s="90"/>
      <c r="Y238" s="90"/>
      <c r="Z238" s="90"/>
      <c r="AA238" s="90"/>
      <c r="AB238" s="90"/>
      <c r="AC238" s="90"/>
      <c r="AD238" s="90"/>
      <c r="AE238" s="90"/>
      <c r="AF238" s="90"/>
    </row>
    <row r="239" spans="1:32" ht="24" x14ac:dyDescent="0.25">
      <c r="A239" s="222" t="s">
        <v>140</v>
      </c>
      <c r="B239" s="74" t="s">
        <v>19</v>
      </c>
      <c r="C239" s="74" t="s">
        <v>141</v>
      </c>
      <c r="D239" s="74" t="s">
        <v>42</v>
      </c>
      <c r="E239" s="74" t="s">
        <v>175</v>
      </c>
      <c r="F239" s="74" t="s">
        <v>10</v>
      </c>
      <c r="G239" s="209">
        <v>4.3</v>
      </c>
      <c r="H239" s="74" t="s">
        <v>250</v>
      </c>
      <c r="I239" s="74">
        <v>2011</v>
      </c>
      <c r="J239" s="226" t="s">
        <v>1593</v>
      </c>
      <c r="K239" s="218"/>
      <c r="L239" s="218"/>
      <c r="M239" s="218"/>
      <c r="N239" s="218"/>
      <c r="O239" s="72" t="s">
        <v>895</v>
      </c>
      <c r="P239" s="90"/>
      <c r="Q239" s="90"/>
      <c r="R239" s="90"/>
      <c r="S239" s="90"/>
      <c r="T239" s="90"/>
      <c r="U239" s="90"/>
      <c r="V239" s="90"/>
      <c r="W239" s="90"/>
      <c r="X239" s="90"/>
      <c r="Y239" s="90"/>
      <c r="Z239" s="90"/>
      <c r="AA239" s="90"/>
      <c r="AB239" s="90"/>
      <c r="AC239" s="90"/>
      <c r="AD239" s="90"/>
      <c r="AE239" s="90"/>
      <c r="AF239" s="90"/>
    </row>
    <row r="240" spans="1:32" ht="24" x14ac:dyDescent="0.25">
      <c r="A240" s="215" t="s">
        <v>117</v>
      </c>
      <c r="B240" s="201" t="s">
        <v>19</v>
      </c>
      <c r="C240" s="206" t="s">
        <v>116</v>
      </c>
      <c r="D240" s="201" t="s">
        <v>1392</v>
      </c>
      <c r="E240" s="201" t="s">
        <v>7</v>
      </c>
      <c r="F240" s="201" t="s">
        <v>10</v>
      </c>
      <c r="G240" s="211">
        <v>2.42</v>
      </c>
      <c r="H240" s="201" t="s">
        <v>231</v>
      </c>
      <c r="I240" s="206">
        <v>2009</v>
      </c>
      <c r="J240" s="227" t="s">
        <v>1599</v>
      </c>
      <c r="K240" s="72"/>
      <c r="L240" s="72"/>
      <c r="M240" s="72" t="s">
        <v>895</v>
      </c>
      <c r="N240" s="217"/>
      <c r="O240" s="72" t="s">
        <v>895</v>
      </c>
      <c r="P240" s="90"/>
      <c r="Q240" s="90"/>
      <c r="R240" s="90"/>
      <c r="S240" s="90"/>
      <c r="T240" s="90"/>
      <c r="U240" s="90"/>
      <c r="V240" s="90"/>
      <c r="W240" s="90"/>
      <c r="X240" s="90"/>
      <c r="Y240" s="90"/>
      <c r="Z240" s="90"/>
      <c r="AA240" s="90"/>
      <c r="AB240" s="90"/>
      <c r="AC240" s="90"/>
      <c r="AD240" s="90"/>
      <c r="AE240" s="90"/>
      <c r="AF240" s="90"/>
    </row>
    <row r="241" spans="1:32" ht="36" x14ac:dyDescent="0.25">
      <c r="A241" s="215" t="s">
        <v>916</v>
      </c>
      <c r="B241" s="201" t="s">
        <v>19</v>
      </c>
      <c r="C241" s="206" t="s">
        <v>909</v>
      </c>
      <c r="D241" s="201" t="s">
        <v>4</v>
      </c>
      <c r="E241" s="201" t="s">
        <v>8</v>
      </c>
      <c r="F241" s="201" t="s">
        <v>10</v>
      </c>
      <c r="G241" s="211">
        <v>16.5</v>
      </c>
      <c r="H241" s="201" t="s">
        <v>250</v>
      </c>
      <c r="I241" s="206">
        <v>2017</v>
      </c>
      <c r="J241" s="227" t="s">
        <v>1597</v>
      </c>
      <c r="K241" s="72"/>
      <c r="L241" s="72"/>
      <c r="M241" s="72" t="s">
        <v>895</v>
      </c>
      <c r="N241" s="217"/>
      <c r="O241" s="217"/>
      <c r="P241" s="90"/>
      <c r="Q241" s="90"/>
      <c r="R241" s="90"/>
      <c r="S241" s="90"/>
      <c r="T241" s="90"/>
      <c r="U241" s="90"/>
      <c r="V241" s="90"/>
      <c r="W241" s="90"/>
      <c r="X241" s="90"/>
      <c r="Y241" s="90"/>
      <c r="Z241" s="90"/>
      <c r="AA241" s="90"/>
      <c r="AB241" s="90"/>
      <c r="AC241" s="90"/>
      <c r="AD241" s="90"/>
      <c r="AE241" s="90"/>
      <c r="AF241" s="90"/>
    </row>
    <row r="242" spans="1:32" ht="24" x14ac:dyDescent="0.25">
      <c r="A242" s="71" t="s">
        <v>1164</v>
      </c>
      <c r="B242" s="67" t="s">
        <v>19</v>
      </c>
      <c r="C242" s="68" t="s">
        <v>1133</v>
      </c>
      <c r="D242" s="68" t="s">
        <v>3</v>
      </c>
      <c r="E242" s="68" t="s">
        <v>88</v>
      </c>
      <c r="F242" s="68" t="s">
        <v>10</v>
      </c>
      <c r="G242" s="69">
        <v>3.45</v>
      </c>
      <c r="H242" s="68" t="s">
        <v>231</v>
      </c>
      <c r="I242" s="70">
        <v>2015</v>
      </c>
      <c r="J242" s="225" t="s">
        <v>1181</v>
      </c>
      <c r="K242" s="207"/>
      <c r="L242" s="207"/>
      <c r="M242" s="72" t="s">
        <v>895</v>
      </c>
      <c r="N242" s="205"/>
      <c r="O242" s="72" t="s">
        <v>895</v>
      </c>
      <c r="P242" s="90"/>
      <c r="Q242" s="90"/>
      <c r="R242" s="90"/>
      <c r="S242" s="90"/>
      <c r="T242" s="90"/>
      <c r="U242" s="90"/>
      <c r="V242" s="90"/>
      <c r="W242" s="90"/>
      <c r="X242" s="90"/>
      <c r="Y242" s="90"/>
      <c r="Z242" s="90"/>
      <c r="AA242" s="90"/>
      <c r="AB242" s="90"/>
      <c r="AC242" s="90"/>
      <c r="AD242" s="90"/>
      <c r="AE242" s="90"/>
      <c r="AF242" s="90"/>
    </row>
    <row r="243" spans="1:32" ht="13.2" x14ac:dyDescent="0.25">
      <c r="A243" s="215" t="s">
        <v>261</v>
      </c>
      <c r="B243" s="201" t="s">
        <v>19</v>
      </c>
      <c r="C243" s="206" t="s">
        <v>260</v>
      </c>
      <c r="D243" s="201" t="s">
        <v>1392</v>
      </c>
      <c r="E243" s="201" t="s">
        <v>7</v>
      </c>
      <c r="F243" s="201" t="s">
        <v>10</v>
      </c>
      <c r="G243" s="211">
        <v>1.06</v>
      </c>
      <c r="H243" s="201" t="s">
        <v>250</v>
      </c>
      <c r="I243" s="201">
        <v>2012</v>
      </c>
      <c r="J243" s="226" t="s">
        <v>777</v>
      </c>
      <c r="K243" s="72"/>
      <c r="L243" s="217"/>
      <c r="M243" s="217"/>
      <c r="N243" s="72" t="s">
        <v>895</v>
      </c>
      <c r="O243" s="217"/>
      <c r="P243" s="90"/>
      <c r="Q243" s="90"/>
      <c r="R243" s="90"/>
      <c r="S243" s="90"/>
      <c r="T243" s="90"/>
      <c r="U243" s="90"/>
      <c r="V243" s="90"/>
      <c r="W243" s="90"/>
      <c r="X243" s="90"/>
      <c r="Y243" s="90"/>
      <c r="Z243" s="90"/>
      <c r="AA243" s="90"/>
      <c r="AB243" s="90"/>
      <c r="AC243" s="90"/>
      <c r="AD243" s="90"/>
      <c r="AE243" s="90"/>
      <c r="AF243" s="90"/>
    </row>
    <row r="244" spans="1:32" s="233" customFormat="1" ht="24" x14ac:dyDescent="0.25">
      <c r="A244" s="234" t="s">
        <v>1716</v>
      </c>
      <c r="B244" s="235" t="s">
        <v>19</v>
      </c>
      <c r="C244" s="236" t="s">
        <v>153</v>
      </c>
      <c r="D244" s="235" t="s">
        <v>4</v>
      </c>
      <c r="E244" s="235" t="s">
        <v>7</v>
      </c>
      <c r="F244" s="235" t="s">
        <v>10</v>
      </c>
      <c r="G244" s="237">
        <v>10.66</v>
      </c>
      <c r="H244" s="235" t="s">
        <v>250</v>
      </c>
      <c r="I244" s="236">
        <v>2016</v>
      </c>
      <c r="J244" s="238" t="s">
        <v>1518</v>
      </c>
      <c r="K244" s="239"/>
      <c r="L244" s="231" t="s">
        <v>895</v>
      </c>
      <c r="M244" s="239"/>
      <c r="N244" s="239"/>
      <c r="O244" s="239"/>
      <c r="P244" s="90"/>
      <c r="Q244" s="90"/>
      <c r="R244" s="90"/>
      <c r="S244" s="90"/>
      <c r="T244" s="90"/>
      <c r="U244" s="90"/>
      <c r="V244" s="90"/>
      <c r="W244" s="90"/>
      <c r="X244" s="90"/>
      <c r="Y244" s="90"/>
      <c r="Z244" s="90"/>
      <c r="AA244" s="90"/>
      <c r="AB244" s="90"/>
      <c r="AC244" s="90"/>
      <c r="AD244" s="90"/>
      <c r="AE244" s="90"/>
      <c r="AF244" s="90"/>
    </row>
    <row r="245" spans="1:32" ht="96" x14ac:dyDescent="0.25">
      <c r="A245" s="222" t="s">
        <v>1221</v>
      </c>
      <c r="B245" s="74" t="s">
        <v>19</v>
      </c>
      <c r="C245" s="74" t="s">
        <v>1222</v>
      </c>
      <c r="D245" s="74" t="s">
        <v>42</v>
      </c>
      <c r="E245" s="74" t="s">
        <v>7</v>
      </c>
      <c r="F245" s="74" t="s">
        <v>10</v>
      </c>
      <c r="G245" s="209">
        <v>0.64</v>
      </c>
      <c r="H245" s="74" t="s">
        <v>250</v>
      </c>
      <c r="I245" s="74">
        <v>2020</v>
      </c>
      <c r="J245" s="226" t="s">
        <v>1473</v>
      </c>
      <c r="K245" s="72"/>
      <c r="L245" s="219"/>
      <c r="M245" s="72" t="s">
        <v>895</v>
      </c>
      <c r="N245" s="219"/>
      <c r="O245" s="72" t="s">
        <v>895</v>
      </c>
      <c r="P245" s="90"/>
      <c r="Q245" s="90"/>
      <c r="R245" s="90"/>
      <c r="S245" s="90"/>
      <c r="T245" s="90"/>
      <c r="U245" s="90"/>
      <c r="V245" s="90"/>
      <c r="W245" s="90"/>
      <c r="X245" s="90"/>
      <c r="Y245" s="90"/>
      <c r="Z245" s="90"/>
      <c r="AA245" s="90"/>
      <c r="AB245" s="90"/>
      <c r="AC245" s="90"/>
      <c r="AD245" s="90"/>
      <c r="AE245" s="90"/>
      <c r="AF245" s="90"/>
    </row>
    <row r="246" spans="1:32" ht="13.2" x14ac:dyDescent="0.25">
      <c r="A246" s="222" t="s">
        <v>378</v>
      </c>
      <c r="B246" s="74" t="s">
        <v>19</v>
      </c>
      <c r="C246" s="74" t="s">
        <v>358</v>
      </c>
      <c r="D246" s="74" t="s">
        <v>42</v>
      </c>
      <c r="E246" s="74" t="s">
        <v>7</v>
      </c>
      <c r="F246" s="74" t="s">
        <v>10</v>
      </c>
      <c r="G246" s="209">
        <v>7.75</v>
      </c>
      <c r="H246" s="74" t="s">
        <v>250</v>
      </c>
      <c r="I246" s="74">
        <v>2017</v>
      </c>
      <c r="J246" s="226" t="s">
        <v>1595</v>
      </c>
      <c r="K246" s="72"/>
      <c r="L246" s="72"/>
      <c r="M246" s="72" t="s">
        <v>895</v>
      </c>
      <c r="N246" s="219"/>
      <c r="O246" s="72" t="s">
        <v>895</v>
      </c>
      <c r="P246" s="90"/>
      <c r="Q246" s="90"/>
      <c r="R246" s="90"/>
      <c r="S246" s="90"/>
      <c r="T246" s="90"/>
      <c r="U246" s="90"/>
      <c r="V246" s="90"/>
      <c r="W246" s="90"/>
      <c r="X246" s="90"/>
      <c r="Y246" s="90"/>
      <c r="Z246" s="90"/>
      <c r="AA246" s="90"/>
      <c r="AB246" s="90"/>
      <c r="AC246" s="90"/>
      <c r="AD246" s="90"/>
      <c r="AE246" s="90"/>
      <c r="AF246" s="90"/>
    </row>
    <row r="247" spans="1:32" ht="36" x14ac:dyDescent="0.25">
      <c r="A247" s="71" t="s">
        <v>1151</v>
      </c>
      <c r="B247" s="67" t="s">
        <v>19</v>
      </c>
      <c r="C247" s="68" t="s">
        <v>1147</v>
      </c>
      <c r="D247" s="68" t="s">
        <v>42</v>
      </c>
      <c r="E247" s="68" t="s">
        <v>7</v>
      </c>
      <c r="F247" s="68" t="s">
        <v>10</v>
      </c>
      <c r="G247" s="69">
        <v>2</v>
      </c>
      <c r="H247" s="68" t="s">
        <v>231</v>
      </c>
      <c r="I247" s="70">
        <v>2012</v>
      </c>
      <c r="J247" s="225" t="s">
        <v>1676</v>
      </c>
      <c r="K247" s="207"/>
      <c r="L247" s="72" t="s">
        <v>895</v>
      </c>
      <c r="M247" s="72" t="s">
        <v>895</v>
      </c>
      <c r="N247" s="205"/>
      <c r="O247" s="72" t="s">
        <v>895</v>
      </c>
      <c r="P247" s="90"/>
      <c r="Q247" s="90"/>
      <c r="R247" s="90"/>
      <c r="S247" s="90"/>
      <c r="T247" s="90"/>
      <c r="U247" s="90"/>
      <c r="V247" s="90"/>
      <c r="W247" s="90"/>
      <c r="X247" s="90"/>
      <c r="Y247" s="90"/>
      <c r="Z247" s="90"/>
      <c r="AA247" s="90"/>
      <c r="AB247" s="90"/>
      <c r="AC247" s="90"/>
      <c r="AD247" s="90"/>
      <c r="AE247" s="90"/>
      <c r="AF247" s="90"/>
    </row>
    <row r="248" spans="1:32" ht="36" x14ac:dyDescent="0.25">
      <c r="A248" s="222" t="s">
        <v>1152</v>
      </c>
      <c r="B248" s="74" t="s">
        <v>19</v>
      </c>
      <c r="C248" s="74" t="s">
        <v>1147</v>
      </c>
      <c r="D248" s="74" t="s">
        <v>42</v>
      </c>
      <c r="E248" s="74" t="s">
        <v>7</v>
      </c>
      <c r="F248" s="74" t="s">
        <v>10</v>
      </c>
      <c r="G248" s="209">
        <v>2.8</v>
      </c>
      <c r="H248" s="74" t="s">
        <v>231</v>
      </c>
      <c r="I248" s="74">
        <v>2012</v>
      </c>
      <c r="J248" s="226" t="s">
        <v>1676</v>
      </c>
      <c r="K248" s="218"/>
      <c r="L248" s="72" t="s">
        <v>895</v>
      </c>
      <c r="M248" s="72" t="s">
        <v>895</v>
      </c>
      <c r="N248" s="218"/>
      <c r="O248" s="218"/>
      <c r="P248" s="90"/>
      <c r="Q248" s="90"/>
      <c r="R248" s="90"/>
      <c r="S248" s="90"/>
      <c r="T248" s="90"/>
      <c r="U248" s="90"/>
      <c r="V248" s="90"/>
      <c r="W248" s="90"/>
      <c r="X248" s="90"/>
      <c r="Y248" s="90"/>
      <c r="Z248" s="90"/>
      <c r="AA248" s="90"/>
      <c r="AB248" s="90"/>
      <c r="AC248" s="90"/>
      <c r="AD248" s="90"/>
      <c r="AE248" s="90"/>
      <c r="AF248" s="90"/>
    </row>
    <row r="249" spans="1:32" s="233" customFormat="1" ht="24" x14ac:dyDescent="0.25">
      <c r="A249" s="249" t="s">
        <v>1717</v>
      </c>
      <c r="B249" s="250" t="s">
        <v>19</v>
      </c>
      <c r="C249" s="251" t="s">
        <v>113</v>
      </c>
      <c r="D249" s="251" t="s">
        <v>42</v>
      </c>
      <c r="E249" s="251" t="s">
        <v>175</v>
      </c>
      <c r="F249" s="251" t="s">
        <v>10</v>
      </c>
      <c r="G249" s="252">
        <v>3</v>
      </c>
      <c r="H249" s="251" t="s">
        <v>250</v>
      </c>
      <c r="I249" s="253">
        <v>2012</v>
      </c>
      <c r="J249" s="254" t="s">
        <v>1525</v>
      </c>
      <c r="K249" s="231"/>
      <c r="L249" s="256"/>
      <c r="M249" s="231" t="s">
        <v>895</v>
      </c>
      <c r="N249" s="255"/>
      <c r="O249" s="231"/>
      <c r="P249" s="90"/>
      <c r="Q249" s="90"/>
      <c r="R249" s="90"/>
      <c r="S249" s="90"/>
      <c r="T249" s="90"/>
      <c r="U249" s="90"/>
      <c r="V249" s="90"/>
      <c r="W249" s="90"/>
      <c r="X249" s="90"/>
      <c r="Y249" s="90"/>
      <c r="Z249" s="90"/>
      <c r="AA249" s="90"/>
      <c r="AB249" s="90"/>
      <c r="AC249" s="90"/>
      <c r="AD249" s="90"/>
      <c r="AE249" s="90"/>
      <c r="AF249" s="90"/>
    </row>
    <row r="250" spans="1:32" ht="24" x14ac:dyDescent="0.25">
      <c r="A250" s="215" t="s">
        <v>339</v>
      </c>
      <c r="B250" s="201" t="s">
        <v>19</v>
      </c>
      <c r="C250" s="206" t="s">
        <v>340</v>
      </c>
      <c r="D250" s="201" t="s">
        <v>42</v>
      </c>
      <c r="E250" s="201" t="s">
        <v>7</v>
      </c>
      <c r="F250" s="201" t="s">
        <v>10</v>
      </c>
      <c r="G250" s="211">
        <v>11.18</v>
      </c>
      <c r="H250" s="201" t="s">
        <v>250</v>
      </c>
      <c r="I250" s="206">
        <v>2014</v>
      </c>
      <c r="J250" s="227" t="s">
        <v>1592</v>
      </c>
      <c r="K250" s="72"/>
      <c r="L250" s="217"/>
      <c r="M250" s="72" t="s">
        <v>895</v>
      </c>
      <c r="N250" s="217"/>
      <c r="O250" s="72"/>
      <c r="P250" s="90"/>
      <c r="Q250" s="90"/>
      <c r="R250" s="90"/>
      <c r="S250" s="90"/>
      <c r="T250" s="90"/>
      <c r="U250" s="90"/>
      <c r="V250" s="90"/>
      <c r="W250" s="90"/>
      <c r="X250" s="90"/>
      <c r="Y250" s="90"/>
      <c r="Z250" s="90"/>
      <c r="AA250" s="90"/>
      <c r="AB250" s="90"/>
      <c r="AC250" s="90"/>
      <c r="AD250" s="90"/>
      <c r="AE250" s="90"/>
      <c r="AF250" s="90"/>
    </row>
    <row r="251" spans="1:32" ht="36" x14ac:dyDescent="0.25">
      <c r="A251" s="71" t="s">
        <v>537</v>
      </c>
      <c r="B251" s="67" t="s">
        <v>19</v>
      </c>
      <c r="C251" s="68" t="s">
        <v>655</v>
      </c>
      <c r="D251" s="68" t="s">
        <v>4</v>
      </c>
      <c r="E251" s="68" t="s">
        <v>7</v>
      </c>
      <c r="F251" s="68" t="s">
        <v>10</v>
      </c>
      <c r="G251" s="69">
        <v>12.93</v>
      </c>
      <c r="H251" s="68" t="s">
        <v>250</v>
      </c>
      <c r="I251" s="70">
        <v>2016</v>
      </c>
      <c r="J251" s="225" t="s">
        <v>1661</v>
      </c>
      <c r="K251" s="72"/>
      <c r="L251" s="72"/>
      <c r="M251" s="72" t="s">
        <v>895</v>
      </c>
      <c r="N251" s="72" t="s">
        <v>895</v>
      </c>
      <c r="O251" s="72"/>
      <c r="P251" s="90"/>
      <c r="Q251" s="90"/>
      <c r="R251" s="90"/>
      <c r="S251" s="90"/>
      <c r="T251" s="90"/>
      <c r="U251" s="90"/>
      <c r="V251" s="90"/>
      <c r="W251" s="90"/>
      <c r="X251" s="90"/>
      <c r="Y251" s="90"/>
      <c r="Z251" s="90"/>
      <c r="AA251" s="90"/>
      <c r="AB251" s="90"/>
      <c r="AC251" s="90"/>
      <c r="AD251" s="90"/>
      <c r="AE251" s="90"/>
      <c r="AF251" s="90"/>
    </row>
    <row r="252" spans="1:32" ht="13.2" x14ac:dyDescent="0.25">
      <c r="A252" s="222" t="s">
        <v>39</v>
      </c>
      <c r="B252" s="74" t="s">
        <v>19</v>
      </c>
      <c r="C252" s="74" t="s">
        <v>40</v>
      </c>
      <c r="D252" s="74" t="s">
        <v>1392</v>
      </c>
      <c r="E252" s="74" t="s">
        <v>7</v>
      </c>
      <c r="F252" s="74" t="s">
        <v>10</v>
      </c>
      <c r="G252" s="209">
        <v>3.2</v>
      </c>
      <c r="H252" s="74" t="s">
        <v>250</v>
      </c>
      <c r="I252" s="74">
        <v>2011</v>
      </c>
      <c r="J252" s="226" t="s">
        <v>777</v>
      </c>
      <c r="K252" s="72"/>
      <c r="L252" s="72"/>
      <c r="M252" s="72"/>
      <c r="N252" s="72" t="s">
        <v>895</v>
      </c>
      <c r="O252" s="72"/>
      <c r="P252" s="90"/>
      <c r="Q252" s="90"/>
      <c r="R252" s="90"/>
      <c r="S252" s="90"/>
      <c r="T252" s="90"/>
      <c r="U252" s="90"/>
      <c r="V252" s="90"/>
      <c r="W252" s="90"/>
      <c r="X252" s="90"/>
      <c r="Y252" s="90"/>
      <c r="Z252" s="90"/>
      <c r="AA252" s="90"/>
      <c r="AB252" s="90"/>
      <c r="AC252" s="90"/>
      <c r="AD252" s="90"/>
      <c r="AE252" s="90"/>
      <c r="AF252" s="90"/>
    </row>
    <row r="253" spans="1:32" ht="24" x14ac:dyDescent="0.25">
      <c r="A253" s="215" t="s">
        <v>1157</v>
      </c>
      <c r="B253" s="201" t="s">
        <v>19</v>
      </c>
      <c r="C253" s="206" t="s">
        <v>358</v>
      </c>
      <c r="D253" s="201" t="s">
        <v>3</v>
      </c>
      <c r="E253" s="201" t="s">
        <v>7</v>
      </c>
      <c r="F253" s="201" t="s">
        <v>10</v>
      </c>
      <c r="G253" s="211">
        <v>1.06</v>
      </c>
      <c r="H253" s="201" t="s">
        <v>231</v>
      </c>
      <c r="I253" s="206">
        <v>2012</v>
      </c>
      <c r="J253" s="227" t="s">
        <v>1332</v>
      </c>
      <c r="K253" s="217"/>
      <c r="L253" s="72"/>
      <c r="M253" s="217"/>
      <c r="N253" s="217"/>
      <c r="O253" s="72" t="s">
        <v>895</v>
      </c>
      <c r="P253" s="90"/>
      <c r="Q253" s="90"/>
      <c r="R253" s="90"/>
      <c r="S253" s="90"/>
      <c r="T253" s="90"/>
      <c r="U253" s="90"/>
      <c r="V253" s="90"/>
      <c r="W253" s="90"/>
      <c r="X253" s="90"/>
      <c r="Y253" s="90"/>
      <c r="Z253" s="90"/>
      <c r="AA253" s="90"/>
      <c r="AB253" s="90"/>
      <c r="AC253" s="90"/>
      <c r="AD253" s="90"/>
      <c r="AE253" s="90"/>
      <c r="AF253" s="90"/>
    </row>
    <row r="254" spans="1:32" ht="36" x14ac:dyDescent="0.25">
      <c r="A254" s="223" t="s">
        <v>1130</v>
      </c>
      <c r="B254" s="202" t="s">
        <v>19</v>
      </c>
      <c r="C254" s="202" t="s">
        <v>1129</v>
      </c>
      <c r="D254" s="202" t="s">
        <v>3</v>
      </c>
      <c r="E254" s="202" t="s">
        <v>7</v>
      </c>
      <c r="F254" s="202" t="s">
        <v>10</v>
      </c>
      <c r="G254" s="212">
        <v>1.17</v>
      </c>
      <c r="H254" s="202" t="s">
        <v>231</v>
      </c>
      <c r="I254" s="202">
        <v>2011</v>
      </c>
      <c r="J254" s="229" t="s">
        <v>1732</v>
      </c>
      <c r="K254" s="217"/>
      <c r="L254" s="72"/>
      <c r="M254" s="72" t="s">
        <v>895</v>
      </c>
      <c r="N254" s="217"/>
      <c r="O254" s="72" t="s">
        <v>895</v>
      </c>
      <c r="P254" s="90"/>
      <c r="Q254" s="90"/>
      <c r="R254" s="90"/>
      <c r="S254" s="90"/>
      <c r="T254" s="90"/>
      <c r="U254" s="90"/>
      <c r="V254" s="90"/>
      <c r="W254" s="90"/>
      <c r="X254" s="90"/>
      <c r="Y254" s="90"/>
      <c r="Z254" s="90"/>
      <c r="AA254" s="90"/>
      <c r="AB254" s="90"/>
      <c r="AC254" s="90"/>
      <c r="AD254" s="90"/>
      <c r="AE254" s="90"/>
      <c r="AF254" s="90"/>
    </row>
    <row r="255" spans="1:32" ht="36" x14ac:dyDescent="0.25">
      <c r="A255" s="215" t="s">
        <v>1162</v>
      </c>
      <c r="B255" s="201" t="s">
        <v>19</v>
      </c>
      <c r="C255" s="206" t="s">
        <v>1163</v>
      </c>
      <c r="D255" s="201" t="s">
        <v>3</v>
      </c>
      <c r="E255" s="201" t="s">
        <v>7</v>
      </c>
      <c r="F255" s="201" t="s">
        <v>10</v>
      </c>
      <c r="G255" s="211">
        <v>2.67</v>
      </c>
      <c r="H255" s="201" t="s">
        <v>249</v>
      </c>
      <c r="I255" s="206">
        <v>2016</v>
      </c>
      <c r="J255" s="227" t="s">
        <v>1502</v>
      </c>
      <c r="K255" s="72"/>
      <c r="L255" s="217"/>
      <c r="M255" s="72" t="s">
        <v>895</v>
      </c>
      <c r="N255" s="72"/>
      <c r="O255" s="72" t="s">
        <v>895</v>
      </c>
      <c r="P255" s="90"/>
      <c r="Q255" s="90"/>
      <c r="R255" s="90"/>
      <c r="S255" s="90"/>
      <c r="T255" s="90"/>
      <c r="U255" s="90"/>
      <c r="V255" s="90"/>
      <c r="W255" s="90"/>
      <c r="X255" s="90"/>
      <c r="Y255" s="90"/>
      <c r="Z255" s="90"/>
      <c r="AA255" s="90"/>
      <c r="AB255" s="90"/>
      <c r="AC255" s="90"/>
      <c r="AD255" s="90"/>
      <c r="AE255" s="90"/>
      <c r="AF255" s="90"/>
    </row>
    <row r="256" spans="1:32" ht="156" x14ac:dyDescent="0.25">
      <c r="A256" s="215" t="s">
        <v>1148</v>
      </c>
      <c r="B256" s="201" t="s">
        <v>19</v>
      </c>
      <c r="C256" s="206" t="s">
        <v>1147</v>
      </c>
      <c r="D256" s="201" t="s">
        <v>3</v>
      </c>
      <c r="E256" s="201" t="s">
        <v>7</v>
      </c>
      <c r="F256" s="201" t="s">
        <v>10</v>
      </c>
      <c r="G256" s="211">
        <v>1.25</v>
      </c>
      <c r="H256" s="201" t="s">
        <v>231</v>
      </c>
      <c r="I256" s="206">
        <v>2012</v>
      </c>
      <c r="J256" s="226" t="s">
        <v>1677</v>
      </c>
      <c r="K256" s="72" t="s">
        <v>895</v>
      </c>
      <c r="L256" s="217"/>
      <c r="M256" s="72" t="s">
        <v>895</v>
      </c>
      <c r="N256" s="72"/>
      <c r="O256" s="72" t="s">
        <v>895</v>
      </c>
      <c r="P256" s="90"/>
      <c r="Q256" s="90"/>
      <c r="R256" s="90"/>
      <c r="S256" s="90"/>
      <c r="T256" s="90"/>
      <c r="U256" s="90"/>
      <c r="V256" s="90"/>
      <c r="W256" s="90"/>
      <c r="X256" s="90"/>
      <c r="Y256" s="90"/>
      <c r="Z256" s="90"/>
      <c r="AA256" s="90"/>
      <c r="AB256" s="90"/>
      <c r="AC256" s="90"/>
      <c r="AD256" s="90"/>
      <c r="AE256" s="90"/>
      <c r="AF256" s="90"/>
    </row>
    <row r="257" spans="1:32" ht="24" x14ac:dyDescent="0.25">
      <c r="A257" s="215" t="s">
        <v>166</v>
      </c>
      <c r="B257" s="201" t="s">
        <v>19</v>
      </c>
      <c r="C257" s="206" t="s">
        <v>1026</v>
      </c>
      <c r="D257" s="201" t="s">
        <v>42</v>
      </c>
      <c r="E257" s="201" t="s">
        <v>7</v>
      </c>
      <c r="F257" s="201" t="s">
        <v>10</v>
      </c>
      <c r="G257" s="211">
        <v>3</v>
      </c>
      <c r="H257" s="201" t="s">
        <v>250</v>
      </c>
      <c r="I257" s="206">
        <v>2017</v>
      </c>
      <c r="J257" s="227" t="s">
        <v>1625</v>
      </c>
      <c r="K257" s="72"/>
      <c r="L257" s="72" t="s">
        <v>895</v>
      </c>
      <c r="M257" s="217"/>
      <c r="N257" s="217"/>
      <c r="O257" s="72"/>
      <c r="P257" s="90"/>
      <c r="Q257" s="90"/>
      <c r="R257" s="90"/>
      <c r="S257" s="90"/>
      <c r="T257" s="90"/>
      <c r="U257" s="90"/>
      <c r="V257" s="90"/>
      <c r="W257" s="90"/>
      <c r="X257" s="90"/>
      <c r="Y257" s="90"/>
      <c r="Z257" s="90"/>
      <c r="AA257" s="90"/>
      <c r="AB257" s="90"/>
      <c r="AC257" s="90"/>
      <c r="AD257" s="90"/>
      <c r="AE257" s="90"/>
      <c r="AF257" s="90"/>
    </row>
    <row r="258" spans="1:32" ht="24" x14ac:dyDescent="0.25">
      <c r="A258" s="215" t="s">
        <v>1131</v>
      </c>
      <c r="B258" s="201" t="s">
        <v>19</v>
      </c>
      <c r="C258" s="206" t="s">
        <v>56</v>
      </c>
      <c r="D258" s="201" t="s">
        <v>3</v>
      </c>
      <c r="E258" s="201" t="s">
        <v>175</v>
      </c>
      <c r="F258" s="201" t="s">
        <v>10</v>
      </c>
      <c r="G258" s="211">
        <v>0.51</v>
      </c>
      <c r="H258" s="201" t="s">
        <v>231</v>
      </c>
      <c r="I258" s="206">
        <v>2011</v>
      </c>
      <c r="J258" s="227" t="s">
        <v>1596</v>
      </c>
      <c r="K258" s="72"/>
      <c r="L258" s="217"/>
      <c r="M258" s="217"/>
      <c r="N258" s="217"/>
      <c r="O258" s="72" t="s">
        <v>895</v>
      </c>
      <c r="P258" s="90"/>
      <c r="Q258" s="90"/>
      <c r="R258" s="90"/>
      <c r="S258" s="90"/>
      <c r="T258" s="90"/>
      <c r="U258" s="90"/>
      <c r="V258" s="90"/>
      <c r="W258" s="90"/>
      <c r="X258" s="90"/>
      <c r="Y258" s="90"/>
      <c r="Z258" s="90"/>
      <c r="AA258" s="90"/>
      <c r="AB258" s="90"/>
      <c r="AC258" s="90"/>
      <c r="AD258" s="90"/>
      <c r="AE258" s="90"/>
      <c r="AF258" s="90"/>
    </row>
    <row r="259" spans="1:32" ht="36" x14ac:dyDescent="0.25">
      <c r="A259" s="215" t="s">
        <v>436</v>
      </c>
      <c r="B259" s="201" t="s">
        <v>19</v>
      </c>
      <c r="C259" s="206" t="s">
        <v>440</v>
      </c>
      <c r="D259" s="201" t="s">
        <v>42</v>
      </c>
      <c r="E259" s="201" t="s">
        <v>7</v>
      </c>
      <c r="F259" s="201" t="s">
        <v>10</v>
      </c>
      <c r="G259" s="211">
        <v>10.14</v>
      </c>
      <c r="H259" s="201" t="s">
        <v>250</v>
      </c>
      <c r="I259" s="206">
        <v>2015</v>
      </c>
      <c r="J259" s="227" t="s">
        <v>621</v>
      </c>
      <c r="K259" s="217"/>
      <c r="L259" s="217"/>
      <c r="M259" s="217"/>
      <c r="N259" s="72" t="s">
        <v>895</v>
      </c>
      <c r="O259" s="72"/>
      <c r="P259" s="90"/>
      <c r="Q259" s="90"/>
      <c r="R259" s="90"/>
      <c r="S259" s="90"/>
      <c r="T259" s="90"/>
      <c r="U259" s="90"/>
      <c r="V259" s="90"/>
      <c r="W259" s="90"/>
      <c r="X259" s="90"/>
      <c r="Y259" s="90"/>
      <c r="Z259" s="90"/>
      <c r="AA259" s="90"/>
      <c r="AB259" s="90"/>
      <c r="AC259" s="90"/>
      <c r="AD259" s="90"/>
      <c r="AE259" s="90"/>
      <c r="AF259" s="90"/>
    </row>
    <row r="260" spans="1:32" ht="24" x14ac:dyDescent="0.25">
      <c r="A260" s="215" t="s">
        <v>114</v>
      </c>
      <c r="B260" s="201" t="s">
        <v>19</v>
      </c>
      <c r="C260" s="206" t="s">
        <v>80</v>
      </c>
      <c r="D260" s="201" t="s">
        <v>1392</v>
      </c>
      <c r="E260" s="201" t="s">
        <v>7</v>
      </c>
      <c r="F260" s="201" t="s">
        <v>10</v>
      </c>
      <c r="G260" s="211">
        <v>0.27600000000000002</v>
      </c>
      <c r="H260" s="201" t="s">
        <v>248</v>
      </c>
      <c r="I260" s="206">
        <v>2002</v>
      </c>
      <c r="J260" s="227" t="s">
        <v>718</v>
      </c>
      <c r="K260" s="72"/>
      <c r="L260" s="217"/>
      <c r="M260" s="72" t="s">
        <v>895</v>
      </c>
      <c r="N260" s="217"/>
      <c r="O260" s="72" t="s">
        <v>895</v>
      </c>
      <c r="P260" s="90"/>
      <c r="Q260" s="90"/>
      <c r="R260" s="90"/>
      <c r="S260" s="90"/>
      <c r="T260" s="90"/>
      <c r="U260" s="90"/>
      <c r="V260" s="90"/>
      <c r="W260" s="90"/>
      <c r="X260" s="90"/>
      <c r="Y260" s="90"/>
      <c r="Z260" s="90"/>
      <c r="AA260" s="90"/>
      <c r="AB260" s="90"/>
      <c r="AC260" s="90"/>
      <c r="AD260" s="90"/>
      <c r="AE260" s="90"/>
      <c r="AF260" s="90"/>
    </row>
    <row r="261" spans="1:32" ht="24" x14ac:dyDescent="0.25">
      <c r="A261" s="215" t="s">
        <v>1386</v>
      </c>
      <c r="B261" s="201" t="s">
        <v>19</v>
      </c>
      <c r="C261" s="206" t="s">
        <v>81</v>
      </c>
      <c r="D261" s="201" t="s">
        <v>1392</v>
      </c>
      <c r="E261" s="201" t="s">
        <v>7</v>
      </c>
      <c r="F261" s="201" t="s">
        <v>10</v>
      </c>
      <c r="G261" s="211">
        <v>15.2</v>
      </c>
      <c r="H261" s="201" t="s">
        <v>250</v>
      </c>
      <c r="I261" s="206">
        <v>2019</v>
      </c>
      <c r="J261" s="227" t="s">
        <v>1475</v>
      </c>
      <c r="K261" s="72"/>
      <c r="L261" s="217"/>
      <c r="M261" s="72" t="s">
        <v>895</v>
      </c>
      <c r="N261" s="72"/>
      <c r="O261" s="217"/>
      <c r="P261" s="90"/>
      <c r="Q261" s="90"/>
      <c r="R261" s="90"/>
      <c r="S261" s="90"/>
      <c r="T261" s="90"/>
      <c r="U261" s="90"/>
      <c r="V261" s="90"/>
      <c r="W261" s="90"/>
      <c r="X261" s="90"/>
      <c r="Y261" s="90"/>
      <c r="Z261" s="90"/>
      <c r="AA261" s="90"/>
      <c r="AB261" s="90"/>
      <c r="AC261" s="90"/>
      <c r="AD261" s="90"/>
      <c r="AE261" s="90"/>
      <c r="AF261" s="90"/>
    </row>
    <row r="262" spans="1:32" ht="13.2" x14ac:dyDescent="0.25">
      <c r="A262" s="215" t="s">
        <v>135</v>
      </c>
      <c r="B262" s="201" t="s">
        <v>19</v>
      </c>
      <c r="C262" s="206" t="s">
        <v>81</v>
      </c>
      <c r="D262" s="201" t="s">
        <v>42</v>
      </c>
      <c r="E262" s="201" t="s">
        <v>175</v>
      </c>
      <c r="F262" s="201" t="s">
        <v>10</v>
      </c>
      <c r="G262" s="211">
        <v>2.6</v>
      </c>
      <c r="H262" s="201" t="s">
        <v>249</v>
      </c>
      <c r="I262" s="206">
        <v>2008</v>
      </c>
      <c r="J262" s="226" t="s">
        <v>738</v>
      </c>
      <c r="K262" s="72"/>
      <c r="L262" s="217"/>
      <c r="M262" s="217"/>
      <c r="N262" s="217"/>
      <c r="O262" s="72" t="s">
        <v>895</v>
      </c>
      <c r="P262" s="90"/>
      <c r="Q262" s="90"/>
      <c r="R262" s="90"/>
      <c r="S262" s="90"/>
      <c r="T262" s="90"/>
      <c r="U262" s="90"/>
      <c r="V262" s="90"/>
      <c r="W262" s="90"/>
      <c r="X262" s="90"/>
      <c r="Y262" s="90"/>
      <c r="Z262" s="90"/>
      <c r="AA262" s="90"/>
      <c r="AB262" s="90"/>
      <c r="AC262" s="90"/>
      <c r="AD262" s="90"/>
      <c r="AE262" s="90"/>
      <c r="AF262" s="90"/>
    </row>
    <row r="263" spans="1:32" ht="36" x14ac:dyDescent="0.25">
      <c r="A263" s="215" t="s">
        <v>422</v>
      </c>
      <c r="B263" s="201" t="s">
        <v>19</v>
      </c>
      <c r="C263" s="206" t="s">
        <v>423</v>
      </c>
      <c r="D263" s="201" t="s">
        <v>4</v>
      </c>
      <c r="E263" s="201" t="s">
        <v>8</v>
      </c>
      <c r="F263" s="201" t="s">
        <v>10</v>
      </c>
      <c r="G263" s="211">
        <v>0.8</v>
      </c>
      <c r="H263" s="201" t="s">
        <v>249</v>
      </c>
      <c r="I263" s="201">
        <v>2016</v>
      </c>
      <c r="J263" s="226" t="s">
        <v>1075</v>
      </c>
      <c r="K263" s="72" t="s">
        <v>895</v>
      </c>
      <c r="L263" s="217"/>
      <c r="M263" s="217"/>
      <c r="N263" s="217"/>
      <c r="O263" s="72" t="s">
        <v>895</v>
      </c>
      <c r="P263" s="90"/>
      <c r="Q263" s="90"/>
      <c r="R263" s="90"/>
      <c r="S263" s="90"/>
      <c r="T263" s="90"/>
      <c r="U263" s="90"/>
      <c r="V263" s="90"/>
      <c r="W263" s="90"/>
      <c r="X263" s="90"/>
      <c r="Y263" s="90"/>
      <c r="Z263" s="90"/>
      <c r="AA263" s="90"/>
      <c r="AB263" s="90"/>
      <c r="AC263" s="90"/>
      <c r="AD263" s="90"/>
      <c r="AE263" s="90"/>
      <c r="AF263" s="90"/>
    </row>
    <row r="264" spans="1:32" s="233" customFormat="1" ht="36" x14ac:dyDescent="0.25">
      <c r="A264" s="246" t="s">
        <v>1718</v>
      </c>
      <c r="B264" s="247" t="s">
        <v>19</v>
      </c>
      <c r="C264" s="247" t="s">
        <v>696</v>
      </c>
      <c r="D264" s="247" t="s">
        <v>4</v>
      </c>
      <c r="E264" s="247" t="s">
        <v>7</v>
      </c>
      <c r="F264" s="247" t="s">
        <v>10</v>
      </c>
      <c r="G264" s="248">
        <v>4.2</v>
      </c>
      <c r="H264" s="247" t="s">
        <v>88</v>
      </c>
      <c r="I264" s="247" t="s">
        <v>88</v>
      </c>
      <c r="J264" s="243" t="s">
        <v>1546</v>
      </c>
      <c r="K264" s="239"/>
      <c r="L264" s="231" t="s">
        <v>895</v>
      </c>
      <c r="M264" s="239"/>
      <c r="N264" s="239"/>
      <c r="O264" s="231"/>
      <c r="P264" s="90"/>
      <c r="Q264" s="90"/>
      <c r="R264" s="90"/>
      <c r="S264" s="90"/>
      <c r="T264" s="90"/>
      <c r="U264" s="90"/>
      <c r="V264" s="90"/>
      <c r="W264" s="90"/>
      <c r="X264" s="90"/>
      <c r="Y264" s="90"/>
      <c r="Z264" s="90"/>
      <c r="AA264" s="90"/>
      <c r="AB264" s="90"/>
      <c r="AC264" s="90"/>
      <c r="AD264" s="90"/>
      <c r="AE264" s="90"/>
      <c r="AF264" s="90"/>
    </row>
    <row r="265" spans="1:32" ht="72" x14ac:dyDescent="0.25">
      <c r="A265" s="215" t="s">
        <v>489</v>
      </c>
      <c r="B265" s="201" t="s">
        <v>19</v>
      </c>
      <c r="C265" s="206" t="s">
        <v>490</v>
      </c>
      <c r="D265" s="201" t="s">
        <v>42</v>
      </c>
      <c r="E265" s="201" t="s">
        <v>175</v>
      </c>
      <c r="F265" s="201" t="s">
        <v>10</v>
      </c>
      <c r="G265" s="211">
        <v>2.7</v>
      </c>
      <c r="H265" s="201" t="s">
        <v>250</v>
      </c>
      <c r="I265" s="206">
        <v>2017</v>
      </c>
      <c r="J265" s="227" t="s">
        <v>1104</v>
      </c>
      <c r="K265" s="72" t="s">
        <v>895</v>
      </c>
      <c r="L265" s="72" t="s">
        <v>895</v>
      </c>
      <c r="M265" s="217"/>
      <c r="N265" s="72"/>
      <c r="O265" s="217"/>
      <c r="P265" s="90"/>
      <c r="Q265" s="90"/>
      <c r="R265" s="90"/>
      <c r="S265" s="90"/>
      <c r="T265" s="90"/>
      <c r="U265" s="90"/>
      <c r="V265" s="90"/>
      <c r="W265" s="90"/>
      <c r="X265" s="90"/>
      <c r="Y265" s="90"/>
      <c r="Z265" s="90"/>
      <c r="AA265" s="90"/>
      <c r="AB265" s="90"/>
      <c r="AC265" s="90"/>
      <c r="AD265" s="90"/>
      <c r="AE265" s="90"/>
      <c r="AF265" s="90"/>
    </row>
    <row r="266" spans="1:32" ht="168" x14ac:dyDescent="0.25">
      <c r="A266" s="222" t="s">
        <v>1149</v>
      </c>
      <c r="B266" s="74" t="s">
        <v>19</v>
      </c>
      <c r="C266" s="74" t="s">
        <v>1150</v>
      </c>
      <c r="D266" s="74" t="s">
        <v>3</v>
      </c>
      <c r="E266" s="74" t="s">
        <v>88</v>
      </c>
      <c r="F266" s="74" t="s">
        <v>10</v>
      </c>
      <c r="G266" s="209">
        <v>1.1499999999999999</v>
      </c>
      <c r="H266" s="74" t="s">
        <v>231</v>
      </c>
      <c r="I266" s="74">
        <v>2012</v>
      </c>
      <c r="J266" s="226" t="s">
        <v>1674</v>
      </c>
      <c r="K266" s="72"/>
      <c r="L266" s="72" t="s">
        <v>895</v>
      </c>
      <c r="M266" s="72" t="s">
        <v>895</v>
      </c>
      <c r="N266" s="72"/>
      <c r="O266" s="72"/>
      <c r="P266" s="90"/>
      <c r="Q266" s="90"/>
      <c r="R266" s="90"/>
      <c r="S266" s="90"/>
      <c r="T266" s="90"/>
      <c r="U266" s="90"/>
      <c r="V266" s="90"/>
      <c r="W266" s="90"/>
      <c r="X266" s="90"/>
      <c r="Y266" s="90"/>
      <c r="Z266" s="90"/>
      <c r="AA266" s="90"/>
      <c r="AB266" s="90"/>
      <c r="AC266" s="90"/>
      <c r="AD266" s="90"/>
      <c r="AE266" s="90"/>
      <c r="AF266" s="90"/>
    </row>
    <row r="267" spans="1:32" ht="24" x14ac:dyDescent="0.25">
      <c r="A267" s="222" t="s">
        <v>1144</v>
      </c>
      <c r="B267" s="74" t="s">
        <v>19</v>
      </c>
      <c r="C267" s="74" t="s">
        <v>327</v>
      </c>
      <c r="D267" s="74" t="s">
        <v>5</v>
      </c>
      <c r="E267" s="74" t="s">
        <v>7</v>
      </c>
      <c r="F267" s="74" t="s">
        <v>10</v>
      </c>
      <c r="G267" s="209">
        <v>1.65</v>
      </c>
      <c r="H267" s="74" t="s">
        <v>231</v>
      </c>
      <c r="I267" s="74">
        <v>2009</v>
      </c>
      <c r="J267" s="226" t="s">
        <v>1678</v>
      </c>
      <c r="K267" s="218"/>
      <c r="L267" s="218"/>
      <c r="M267" s="72"/>
      <c r="N267" s="218"/>
      <c r="O267" s="72" t="s">
        <v>895</v>
      </c>
      <c r="P267" s="90"/>
      <c r="Q267" s="90"/>
      <c r="R267" s="90"/>
      <c r="S267" s="90"/>
      <c r="T267" s="90"/>
      <c r="U267" s="90"/>
      <c r="V267" s="90"/>
      <c r="W267" s="90"/>
      <c r="X267" s="90"/>
      <c r="Y267" s="90"/>
      <c r="Z267" s="90"/>
      <c r="AA267" s="90"/>
      <c r="AB267" s="90"/>
      <c r="AC267" s="90"/>
      <c r="AD267" s="90"/>
      <c r="AE267" s="90"/>
      <c r="AF267" s="90"/>
    </row>
    <row r="268" spans="1:32" ht="13.2" x14ac:dyDescent="0.25">
      <c r="A268" s="71" t="s">
        <v>357</v>
      </c>
      <c r="B268" s="67" t="s">
        <v>19</v>
      </c>
      <c r="C268" s="68" t="s">
        <v>358</v>
      </c>
      <c r="D268" s="68" t="s">
        <v>1392</v>
      </c>
      <c r="E268" s="68" t="s">
        <v>7</v>
      </c>
      <c r="F268" s="68" t="s">
        <v>10</v>
      </c>
      <c r="G268" s="69">
        <v>2.02</v>
      </c>
      <c r="H268" s="68" t="s">
        <v>250</v>
      </c>
      <c r="I268" s="70">
        <v>2010</v>
      </c>
      <c r="J268" s="225" t="s">
        <v>693</v>
      </c>
      <c r="K268" s="207"/>
      <c r="L268" s="72"/>
      <c r="M268" s="72"/>
      <c r="N268" s="72" t="s">
        <v>895</v>
      </c>
      <c r="O268" s="72"/>
      <c r="P268" s="90"/>
      <c r="Q268" s="90"/>
      <c r="R268" s="90"/>
      <c r="S268" s="90"/>
      <c r="T268" s="90"/>
      <c r="U268" s="90"/>
      <c r="V268" s="90"/>
      <c r="W268" s="90"/>
      <c r="X268" s="90"/>
      <c r="Y268" s="90"/>
      <c r="Z268" s="90"/>
      <c r="AA268" s="90"/>
      <c r="AB268" s="90"/>
      <c r="AC268" s="90"/>
      <c r="AD268" s="90"/>
      <c r="AE268" s="90"/>
      <c r="AF268" s="90"/>
    </row>
    <row r="269" spans="1:32" ht="24" x14ac:dyDescent="0.25">
      <c r="A269" s="215" t="s">
        <v>1113</v>
      </c>
      <c r="B269" s="201" t="s">
        <v>19</v>
      </c>
      <c r="C269" s="206" t="s">
        <v>304</v>
      </c>
      <c r="D269" s="201" t="s">
        <v>4</v>
      </c>
      <c r="E269" s="201" t="s">
        <v>7</v>
      </c>
      <c r="F269" s="201" t="s">
        <v>10</v>
      </c>
      <c r="G269" s="211">
        <v>13</v>
      </c>
      <c r="H269" s="201" t="s">
        <v>250</v>
      </c>
      <c r="I269" s="206">
        <v>2018</v>
      </c>
      <c r="J269" s="227" t="s">
        <v>1598</v>
      </c>
      <c r="K269" s="72"/>
      <c r="L269" s="217"/>
      <c r="M269" s="72" t="s">
        <v>895</v>
      </c>
      <c r="N269" s="217"/>
      <c r="O269" s="72"/>
      <c r="P269" s="90"/>
      <c r="Q269" s="90"/>
      <c r="R269" s="90"/>
      <c r="S269" s="90"/>
      <c r="T269" s="90"/>
      <c r="U269" s="90"/>
      <c r="V269" s="90"/>
      <c r="W269" s="90"/>
      <c r="X269" s="90"/>
      <c r="Y269" s="90"/>
      <c r="Z269" s="90"/>
      <c r="AA269" s="90"/>
      <c r="AB269" s="90"/>
      <c r="AC269" s="90"/>
      <c r="AD269" s="90"/>
      <c r="AE269" s="90"/>
      <c r="AF269" s="90"/>
    </row>
    <row r="270" spans="1:32" ht="36" x14ac:dyDescent="0.25">
      <c r="A270" s="223" t="s">
        <v>115</v>
      </c>
      <c r="B270" s="202" t="s">
        <v>19</v>
      </c>
      <c r="C270" s="202" t="s">
        <v>1738</v>
      </c>
      <c r="D270" s="202" t="s">
        <v>42</v>
      </c>
      <c r="E270" s="202" t="s">
        <v>7</v>
      </c>
      <c r="F270" s="202" t="s">
        <v>10</v>
      </c>
      <c r="G270" s="212">
        <v>6</v>
      </c>
      <c r="H270" s="202" t="s">
        <v>249</v>
      </c>
      <c r="I270" s="202">
        <v>2011</v>
      </c>
      <c r="J270" s="229" t="s">
        <v>1536</v>
      </c>
      <c r="K270" s="72"/>
      <c r="L270" s="72"/>
      <c r="M270" s="72" t="s">
        <v>895</v>
      </c>
      <c r="N270" s="72" t="s">
        <v>895</v>
      </c>
      <c r="O270" s="217"/>
      <c r="P270" s="90"/>
      <c r="Q270" s="90"/>
      <c r="R270" s="90"/>
      <c r="S270" s="90"/>
      <c r="T270" s="90"/>
      <c r="U270" s="90"/>
      <c r="V270" s="90"/>
      <c r="W270" s="90"/>
      <c r="X270" s="90"/>
      <c r="Y270" s="90"/>
      <c r="Z270" s="90"/>
      <c r="AA270" s="90"/>
      <c r="AB270" s="90"/>
      <c r="AC270" s="90"/>
      <c r="AD270" s="90"/>
      <c r="AE270" s="90"/>
      <c r="AF270" s="90"/>
    </row>
    <row r="271" spans="1:32" ht="24" x14ac:dyDescent="0.25">
      <c r="A271" s="222" t="s">
        <v>384</v>
      </c>
      <c r="B271" s="74" t="s">
        <v>19</v>
      </c>
      <c r="C271" s="74" t="s">
        <v>385</v>
      </c>
      <c r="D271" s="74" t="s">
        <v>383</v>
      </c>
      <c r="E271" s="74" t="s">
        <v>7</v>
      </c>
      <c r="F271" s="74" t="s">
        <v>10</v>
      </c>
      <c r="G271" s="209">
        <v>20</v>
      </c>
      <c r="H271" s="74" t="s">
        <v>250</v>
      </c>
      <c r="I271" s="74">
        <v>2013</v>
      </c>
      <c r="J271" s="226" t="s">
        <v>810</v>
      </c>
      <c r="K271" s="218"/>
      <c r="L271" s="218"/>
      <c r="M271" s="72"/>
      <c r="N271" s="72" t="s">
        <v>895</v>
      </c>
      <c r="O271" s="72"/>
      <c r="P271" s="90"/>
      <c r="Q271" s="90"/>
      <c r="R271" s="90"/>
      <c r="S271" s="90"/>
      <c r="T271" s="90"/>
      <c r="U271" s="90"/>
      <c r="V271" s="90"/>
      <c r="W271" s="90"/>
      <c r="X271" s="90"/>
      <c r="Y271" s="90"/>
      <c r="Z271" s="90"/>
      <c r="AA271" s="90"/>
      <c r="AB271" s="90"/>
      <c r="AC271" s="90"/>
      <c r="AD271" s="90"/>
      <c r="AE271" s="90"/>
      <c r="AF271" s="90"/>
    </row>
    <row r="272" spans="1:32" ht="36" x14ac:dyDescent="0.25">
      <c r="A272" s="71" t="s">
        <v>1142</v>
      </c>
      <c r="B272" s="67" t="s">
        <v>19</v>
      </c>
      <c r="C272" s="68" t="s">
        <v>1143</v>
      </c>
      <c r="D272" s="68" t="s">
        <v>3</v>
      </c>
      <c r="E272" s="68" t="s">
        <v>175</v>
      </c>
      <c r="F272" s="68" t="s">
        <v>10</v>
      </c>
      <c r="G272" s="69">
        <v>5.0999999999999997E-2</v>
      </c>
      <c r="H272" s="68" t="s">
        <v>231</v>
      </c>
      <c r="I272" s="70">
        <v>2013</v>
      </c>
      <c r="J272" s="225" t="s">
        <v>1559</v>
      </c>
      <c r="K272" s="72"/>
      <c r="L272" s="207"/>
      <c r="M272" s="72" t="s">
        <v>895</v>
      </c>
      <c r="N272" s="205"/>
      <c r="O272" s="72" t="s">
        <v>895</v>
      </c>
      <c r="P272" s="90"/>
      <c r="Q272" s="90"/>
      <c r="R272" s="90"/>
      <c r="S272" s="90"/>
      <c r="T272" s="90"/>
      <c r="U272" s="90"/>
      <c r="V272" s="90"/>
      <c r="W272" s="90"/>
      <c r="X272" s="90"/>
      <c r="Y272" s="90"/>
      <c r="Z272" s="90"/>
      <c r="AA272" s="90"/>
      <c r="AB272" s="90"/>
      <c r="AC272" s="90"/>
      <c r="AD272" s="90"/>
      <c r="AE272" s="90"/>
      <c r="AF272" s="90"/>
    </row>
    <row r="273" spans="1:32" ht="13.2" x14ac:dyDescent="0.25">
      <c r="A273" s="215" t="s">
        <v>25</v>
      </c>
      <c r="B273" s="201" t="s">
        <v>19</v>
      </c>
      <c r="C273" s="206" t="s">
        <v>26</v>
      </c>
      <c r="D273" s="201" t="s">
        <v>1392</v>
      </c>
      <c r="E273" s="201" t="s">
        <v>7</v>
      </c>
      <c r="F273" s="201" t="s">
        <v>10</v>
      </c>
      <c r="G273" s="211">
        <v>1.3</v>
      </c>
      <c r="H273" s="201" t="s">
        <v>250</v>
      </c>
      <c r="I273" s="206">
        <v>2010</v>
      </c>
      <c r="J273" s="227" t="s">
        <v>763</v>
      </c>
      <c r="K273" s="217"/>
      <c r="L273" s="72"/>
      <c r="M273" s="72"/>
      <c r="N273" s="72" t="s">
        <v>895</v>
      </c>
      <c r="O273" s="217"/>
      <c r="P273" s="90"/>
      <c r="Q273" s="90"/>
      <c r="R273" s="90"/>
      <c r="S273" s="90"/>
      <c r="T273" s="90"/>
      <c r="U273" s="90"/>
      <c r="V273" s="90"/>
      <c r="W273" s="90"/>
      <c r="X273" s="90"/>
      <c r="Y273" s="90"/>
      <c r="Z273" s="90"/>
      <c r="AA273" s="90"/>
      <c r="AB273" s="90"/>
      <c r="AC273" s="90"/>
      <c r="AD273" s="90"/>
      <c r="AE273" s="90"/>
      <c r="AF273" s="90"/>
    </row>
    <row r="274" spans="1:32" ht="60" x14ac:dyDescent="0.25">
      <c r="A274" s="215" t="s">
        <v>1158</v>
      </c>
      <c r="B274" s="201" t="s">
        <v>19</v>
      </c>
      <c r="C274" s="206" t="s">
        <v>1159</v>
      </c>
      <c r="D274" s="201" t="s">
        <v>3</v>
      </c>
      <c r="E274" s="201" t="s">
        <v>7</v>
      </c>
      <c r="F274" s="201" t="s">
        <v>10</v>
      </c>
      <c r="G274" s="211">
        <v>2.38</v>
      </c>
      <c r="H274" s="201" t="s">
        <v>231</v>
      </c>
      <c r="I274" s="206">
        <v>2012</v>
      </c>
      <c r="J274" s="227" t="s">
        <v>1317</v>
      </c>
      <c r="K274" s="72"/>
      <c r="L274" s="217"/>
      <c r="M274" s="72" t="s">
        <v>895</v>
      </c>
      <c r="N274" s="72" t="s">
        <v>895</v>
      </c>
      <c r="O274" s="72" t="s">
        <v>895</v>
      </c>
      <c r="P274" s="90"/>
      <c r="Q274" s="90"/>
      <c r="R274" s="90"/>
      <c r="S274" s="90"/>
      <c r="T274" s="90"/>
      <c r="U274" s="90"/>
      <c r="V274" s="90"/>
      <c r="W274" s="90"/>
      <c r="X274" s="90"/>
      <c r="Y274" s="90"/>
      <c r="Z274" s="90"/>
      <c r="AA274" s="90"/>
      <c r="AB274" s="90"/>
      <c r="AC274" s="90"/>
      <c r="AD274" s="90"/>
      <c r="AE274" s="90"/>
      <c r="AF274" s="90"/>
    </row>
    <row r="275" spans="1:32" ht="60" x14ac:dyDescent="0.25">
      <c r="A275" s="215" t="s">
        <v>1355</v>
      </c>
      <c r="B275" s="201" t="s">
        <v>19</v>
      </c>
      <c r="C275" s="206" t="s">
        <v>1368</v>
      </c>
      <c r="D275" s="201" t="s">
        <v>4</v>
      </c>
      <c r="E275" s="201" t="s">
        <v>7</v>
      </c>
      <c r="F275" s="201" t="s">
        <v>10</v>
      </c>
      <c r="G275" s="211">
        <v>9</v>
      </c>
      <c r="H275" s="201" t="s">
        <v>231</v>
      </c>
      <c r="I275" s="206">
        <v>2011</v>
      </c>
      <c r="J275" s="227" t="s">
        <v>1675</v>
      </c>
      <c r="K275" s="72"/>
      <c r="L275" s="72"/>
      <c r="M275" s="72" t="s">
        <v>895</v>
      </c>
      <c r="N275" s="217"/>
      <c r="O275" s="217"/>
      <c r="P275" s="90"/>
      <c r="Q275" s="90"/>
      <c r="R275" s="90"/>
      <c r="S275" s="90"/>
      <c r="T275" s="90"/>
      <c r="U275" s="90"/>
      <c r="V275" s="90"/>
      <c r="W275" s="90"/>
      <c r="X275" s="90"/>
      <c r="Y275" s="90"/>
      <c r="Z275" s="90"/>
      <c r="AA275" s="90"/>
      <c r="AB275" s="90"/>
      <c r="AC275" s="90"/>
      <c r="AD275" s="90"/>
      <c r="AE275" s="90"/>
      <c r="AF275" s="90"/>
    </row>
    <row r="276" spans="1:32" ht="48" x14ac:dyDescent="0.25">
      <c r="A276" s="222" t="s">
        <v>1155</v>
      </c>
      <c r="B276" s="74" t="s">
        <v>19</v>
      </c>
      <c r="C276" s="74" t="s">
        <v>1153</v>
      </c>
      <c r="D276" s="74" t="s">
        <v>3</v>
      </c>
      <c r="E276" s="74" t="s">
        <v>7</v>
      </c>
      <c r="F276" s="74" t="s">
        <v>10</v>
      </c>
      <c r="G276" s="209">
        <v>4.9000000000000004</v>
      </c>
      <c r="H276" s="74" t="s">
        <v>231</v>
      </c>
      <c r="I276" s="74">
        <v>2012</v>
      </c>
      <c r="J276" s="226" t="s">
        <v>1436</v>
      </c>
      <c r="K276" s="218"/>
      <c r="L276" s="72" t="s">
        <v>895</v>
      </c>
      <c r="M276" s="72" t="s">
        <v>895</v>
      </c>
      <c r="N276" s="218"/>
      <c r="O276" s="72" t="s">
        <v>895</v>
      </c>
      <c r="P276" s="90"/>
      <c r="Q276" s="90"/>
      <c r="R276" s="90"/>
      <c r="S276" s="90"/>
      <c r="T276" s="90"/>
      <c r="U276" s="90"/>
      <c r="V276" s="90"/>
      <c r="W276" s="90"/>
      <c r="X276" s="90"/>
      <c r="Y276" s="90"/>
      <c r="Z276" s="90"/>
      <c r="AA276" s="90"/>
      <c r="AB276" s="90"/>
      <c r="AC276" s="90"/>
      <c r="AD276" s="90"/>
      <c r="AE276" s="90"/>
      <c r="AF276" s="90"/>
    </row>
    <row r="277" spans="1:32" ht="36" x14ac:dyDescent="0.25">
      <c r="A277" s="215" t="s">
        <v>53</v>
      </c>
      <c r="B277" s="201" t="s">
        <v>54</v>
      </c>
      <c r="C277" s="206" t="s">
        <v>55</v>
      </c>
      <c r="D277" s="201" t="s">
        <v>4</v>
      </c>
      <c r="E277" s="201" t="s">
        <v>7</v>
      </c>
      <c r="F277" s="201" t="s">
        <v>10</v>
      </c>
      <c r="G277" s="211">
        <v>1</v>
      </c>
      <c r="H277" s="201" t="s">
        <v>250</v>
      </c>
      <c r="I277" s="206">
        <v>2011</v>
      </c>
      <c r="J277" s="227" t="s">
        <v>769</v>
      </c>
      <c r="K277" s="72"/>
      <c r="L277" s="217"/>
      <c r="M277" s="72"/>
      <c r="N277" s="72" t="s">
        <v>895</v>
      </c>
      <c r="O277" s="72" t="s">
        <v>895</v>
      </c>
      <c r="P277" s="90"/>
      <c r="Q277" s="90"/>
      <c r="R277" s="90"/>
      <c r="S277" s="90"/>
      <c r="T277" s="90"/>
      <c r="U277" s="90"/>
      <c r="V277" s="90"/>
      <c r="W277" s="90"/>
      <c r="X277" s="90"/>
      <c r="Y277" s="90"/>
      <c r="Z277" s="90"/>
      <c r="AA277" s="90"/>
      <c r="AB277" s="90"/>
      <c r="AC277" s="90"/>
      <c r="AD277" s="90"/>
      <c r="AE277" s="90"/>
      <c r="AF277" s="90"/>
    </row>
    <row r="278" spans="1:32" ht="72" x14ac:dyDescent="0.25">
      <c r="A278" s="215" t="s">
        <v>285</v>
      </c>
      <c r="B278" s="201" t="s">
        <v>54</v>
      </c>
      <c r="C278" s="206" t="s">
        <v>286</v>
      </c>
      <c r="D278" s="201" t="s">
        <v>1392</v>
      </c>
      <c r="E278" s="201" t="s">
        <v>175</v>
      </c>
      <c r="F278" s="201" t="s">
        <v>10</v>
      </c>
      <c r="G278" s="211">
        <v>2</v>
      </c>
      <c r="H278" s="201" t="s">
        <v>249</v>
      </c>
      <c r="I278" s="206">
        <v>2013</v>
      </c>
      <c r="J278" s="227" t="s">
        <v>1679</v>
      </c>
      <c r="K278" s="72"/>
      <c r="L278" s="72"/>
      <c r="M278" s="72"/>
      <c r="N278" s="72" t="s">
        <v>895</v>
      </c>
      <c r="O278" s="72" t="s">
        <v>895</v>
      </c>
      <c r="P278" s="90"/>
      <c r="Q278" s="90"/>
      <c r="R278" s="90"/>
      <c r="S278" s="90"/>
      <c r="T278" s="90"/>
      <c r="U278" s="90"/>
      <c r="V278" s="90"/>
      <c r="W278" s="90"/>
      <c r="X278" s="90"/>
      <c r="Y278" s="90"/>
      <c r="Z278" s="90"/>
      <c r="AA278" s="90"/>
      <c r="AB278" s="90"/>
      <c r="AC278" s="90"/>
      <c r="AD278" s="90"/>
      <c r="AE278" s="90"/>
      <c r="AF278" s="90"/>
    </row>
    <row r="279" spans="1:32" ht="36" x14ac:dyDescent="0.25">
      <c r="A279" s="215" t="s">
        <v>886</v>
      </c>
      <c r="B279" s="201" t="s">
        <v>77</v>
      </c>
      <c r="C279" s="206" t="s">
        <v>130</v>
      </c>
      <c r="D279" s="201" t="s">
        <v>5</v>
      </c>
      <c r="E279" s="201" t="s">
        <v>8</v>
      </c>
      <c r="F279" s="201" t="s">
        <v>10</v>
      </c>
      <c r="G279" s="211">
        <v>15</v>
      </c>
      <c r="H279" s="201" t="s">
        <v>249</v>
      </c>
      <c r="I279" s="206">
        <v>2016</v>
      </c>
      <c r="J279" s="227" t="s">
        <v>859</v>
      </c>
      <c r="K279" s="72"/>
      <c r="L279" s="217"/>
      <c r="M279" s="72" t="s">
        <v>895</v>
      </c>
      <c r="N279" s="72" t="s">
        <v>895</v>
      </c>
      <c r="O279" s="72" t="s">
        <v>895</v>
      </c>
      <c r="P279" s="90"/>
      <c r="Q279" s="90"/>
      <c r="R279" s="90"/>
      <c r="S279" s="90"/>
      <c r="T279" s="90"/>
      <c r="U279" s="90"/>
      <c r="V279" s="90"/>
      <c r="W279" s="90"/>
      <c r="X279" s="90"/>
      <c r="Y279" s="90"/>
      <c r="Z279" s="90"/>
      <c r="AA279" s="90"/>
      <c r="AB279" s="90"/>
      <c r="AC279" s="90"/>
      <c r="AD279" s="90"/>
      <c r="AE279" s="90"/>
      <c r="AF279" s="90"/>
    </row>
    <row r="280" spans="1:32" ht="13.2" x14ac:dyDescent="0.25">
      <c r="A280" s="71" t="s">
        <v>704</v>
      </c>
      <c r="B280" s="67" t="s">
        <v>77</v>
      </c>
      <c r="C280" s="68" t="s">
        <v>130</v>
      </c>
      <c r="D280" s="68" t="s">
        <v>5</v>
      </c>
      <c r="E280" s="68" t="s">
        <v>8</v>
      </c>
      <c r="F280" s="68" t="s">
        <v>10</v>
      </c>
      <c r="G280" s="69">
        <v>13.2</v>
      </c>
      <c r="H280" s="68" t="s">
        <v>249</v>
      </c>
      <c r="I280" s="70">
        <v>2007</v>
      </c>
      <c r="J280" s="225" t="s">
        <v>730</v>
      </c>
      <c r="K280" s="72" t="s">
        <v>895</v>
      </c>
      <c r="L280" s="207"/>
      <c r="M280" s="72"/>
      <c r="N280" s="205"/>
      <c r="O280" s="72"/>
      <c r="P280" s="90"/>
      <c r="Q280" s="90"/>
      <c r="R280" s="90"/>
      <c r="S280" s="90"/>
      <c r="T280" s="90"/>
      <c r="U280" s="90"/>
      <c r="V280" s="90"/>
      <c r="W280" s="90"/>
      <c r="X280" s="90"/>
      <c r="Y280" s="90"/>
      <c r="Z280" s="90"/>
      <c r="AA280" s="90"/>
      <c r="AB280" s="90"/>
      <c r="AC280" s="90"/>
      <c r="AD280" s="90"/>
      <c r="AE280" s="90"/>
      <c r="AF280" s="90"/>
    </row>
    <row r="281" spans="1:32" ht="84" x14ac:dyDescent="0.25">
      <c r="A281" s="71" t="s">
        <v>1253</v>
      </c>
      <c r="B281" s="67" t="s">
        <v>48</v>
      </c>
      <c r="C281" s="68" t="s">
        <v>1254</v>
      </c>
      <c r="D281" s="68" t="s">
        <v>4</v>
      </c>
      <c r="E281" s="68" t="s">
        <v>88</v>
      </c>
      <c r="F281" s="68" t="s">
        <v>12</v>
      </c>
      <c r="G281" s="69">
        <v>0.05</v>
      </c>
      <c r="H281" s="68" t="s">
        <v>249</v>
      </c>
      <c r="I281" s="70">
        <v>2011</v>
      </c>
      <c r="J281" s="225" t="s">
        <v>1310</v>
      </c>
      <c r="K281" s="207"/>
      <c r="L281" s="72"/>
      <c r="M281" s="72" t="s">
        <v>895</v>
      </c>
      <c r="N281" s="205"/>
      <c r="O281" s="72" t="s">
        <v>895</v>
      </c>
      <c r="P281" s="90"/>
      <c r="Q281" s="90"/>
      <c r="R281" s="90"/>
      <c r="S281" s="90"/>
      <c r="T281" s="90"/>
      <c r="U281" s="90"/>
      <c r="V281" s="90"/>
      <c r="W281" s="90"/>
      <c r="X281" s="90"/>
      <c r="Y281" s="90"/>
      <c r="Z281" s="90"/>
      <c r="AA281" s="90"/>
      <c r="AB281" s="90"/>
      <c r="AC281" s="90"/>
      <c r="AD281" s="90"/>
      <c r="AE281" s="90"/>
      <c r="AF281" s="90"/>
    </row>
    <row r="282" spans="1:32" ht="24" x14ac:dyDescent="0.25">
      <c r="A282" s="215" t="s">
        <v>1242</v>
      </c>
      <c r="B282" s="201" t="s">
        <v>48</v>
      </c>
      <c r="C282" s="206" t="s">
        <v>507</v>
      </c>
      <c r="D282" s="201" t="s">
        <v>42</v>
      </c>
      <c r="E282" s="201" t="s">
        <v>175</v>
      </c>
      <c r="F282" s="201" t="s">
        <v>10</v>
      </c>
      <c r="G282" s="211">
        <v>1.1000000000000001</v>
      </c>
      <c r="H282" s="201" t="s">
        <v>250</v>
      </c>
      <c r="I282" s="206">
        <v>2019</v>
      </c>
      <c r="J282" s="227" t="s">
        <v>1645</v>
      </c>
      <c r="K282" s="72"/>
      <c r="L282" s="72" t="s">
        <v>895</v>
      </c>
      <c r="M282" s="217"/>
      <c r="N282" s="217"/>
      <c r="O282" s="217"/>
      <c r="P282" s="90"/>
      <c r="Q282" s="90"/>
      <c r="R282" s="90"/>
      <c r="S282" s="90"/>
      <c r="T282" s="90"/>
      <c r="U282" s="90"/>
      <c r="V282" s="90"/>
      <c r="W282" s="90"/>
      <c r="X282" s="90"/>
      <c r="Y282" s="90"/>
      <c r="Z282" s="90"/>
      <c r="AA282" s="90"/>
      <c r="AB282" s="90"/>
      <c r="AC282" s="90"/>
      <c r="AD282" s="90"/>
      <c r="AE282" s="90"/>
      <c r="AF282" s="90"/>
    </row>
    <row r="283" spans="1:32" ht="24" x14ac:dyDescent="0.25">
      <c r="A283" s="215" t="s">
        <v>1008</v>
      </c>
      <c r="B283" s="201" t="s">
        <v>48</v>
      </c>
      <c r="C283" s="206" t="s">
        <v>188</v>
      </c>
      <c r="D283" s="201" t="s">
        <v>5</v>
      </c>
      <c r="E283" s="201" t="s">
        <v>7</v>
      </c>
      <c r="F283" s="201" t="s">
        <v>10</v>
      </c>
      <c r="G283" s="211">
        <v>4</v>
      </c>
      <c r="H283" s="201" t="s">
        <v>250</v>
      </c>
      <c r="I283" s="206">
        <v>2014</v>
      </c>
      <c r="J283" s="227" t="s">
        <v>1600</v>
      </c>
      <c r="K283" s="72"/>
      <c r="L283" s="72"/>
      <c r="M283" s="72" t="s">
        <v>895</v>
      </c>
      <c r="N283" s="217"/>
      <c r="O283" s="217"/>
      <c r="P283" s="90"/>
      <c r="Q283" s="90"/>
      <c r="R283" s="90"/>
      <c r="S283" s="90"/>
      <c r="T283" s="90"/>
      <c r="U283" s="90"/>
      <c r="V283" s="90"/>
      <c r="W283" s="90"/>
      <c r="X283" s="90"/>
      <c r="Y283" s="90"/>
      <c r="Z283" s="90"/>
      <c r="AA283" s="90"/>
      <c r="AB283" s="90"/>
      <c r="AC283" s="90"/>
      <c r="AD283" s="90"/>
      <c r="AE283" s="90"/>
      <c r="AF283" s="90"/>
    </row>
    <row r="284" spans="1:32" ht="24" x14ac:dyDescent="0.25">
      <c r="A284" s="223" t="s">
        <v>1009</v>
      </c>
      <c r="B284" s="202" t="s">
        <v>48</v>
      </c>
      <c r="C284" s="202" t="s">
        <v>188</v>
      </c>
      <c r="D284" s="202" t="s">
        <v>4</v>
      </c>
      <c r="E284" s="202" t="s">
        <v>7</v>
      </c>
      <c r="F284" s="202" t="s">
        <v>10</v>
      </c>
      <c r="G284" s="212">
        <v>9</v>
      </c>
      <c r="H284" s="202" t="s">
        <v>250</v>
      </c>
      <c r="I284" s="202" t="s">
        <v>88</v>
      </c>
      <c r="J284" s="229" t="s">
        <v>1477</v>
      </c>
      <c r="K284" s="72"/>
      <c r="L284" s="72"/>
      <c r="M284" s="72"/>
      <c r="N284" s="217"/>
      <c r="O284" s="72" t="s">
        <v>895</v>
      </c>
      <c r="P284" s="90"/>
      <c r="Q284" s="90"/>
      <c r="R284" s="90"/>
      <c r="S284" s="90"/>
      <c r="T284" s="90"/>
      <c r="U284" s="90"/>
      <c r="V284" s="90"/>
      <c r="W284" s="90"/>
      <c r="X284" s="90"/>
      <c r="Y284" s="90"/>
      <c r="Z284" s="90"/>
      <c r="AA284" s="90"/>
      <c r="AB284" s="90"/>
      <c r="AC284" s="90"/>
      <c r="AD284" s="90"/>
      <c r="AE284" s="90"/>
      <c r="AF284" s="90"/>
    </row>
    <row r="285" spans="1:32" ht="36" x14ac:dyDescent="0.25">
      <c r="A285" s="223" t="s">
        <v>398</v>
      </c>
      <c r="B285" s="202" t="s">
        <v>48</v>
      </c>
      <c r="C285" s="202" t="s">
        <v>449</v>
      </c>
      <c r="D285" s="202" t="s">
        <v>1419</v>
      </c>
      <c r="E285" s="202" t="s">
        <v>7</v>
      </c>
      <c r="F285" s="202" t="s">
        <v>11</v>
      </c>
      <c r="G285" s="212">
        <v>20</v>
      </c>
      <c r="H285" s="202" t="s">
        <v>250</v>
      </c>
      <c r="I285" s="202">
        <v>2007</v>
      </c>
      <c r="J285" s="229" t="s">
        <v>1688</v>
      </c>
      <c r="K285" s="72"/>
      <c r="L285" s="72" t="s">
        <v>895</v>
      </c>
      <c r="M285" s="217"/>
      <c r="N285" s="72" t="s">
        <v>895</v>
      </c>
      <c r="O285" s="217"/>
      <c r="P285" s="90"/>
      <c r="Q285" s="90"/>
      <c r="R285" s="90"/>
      <c r="S285" s="90"/>
      <c r="T285" s="90"/>
      <c r="U285" s="90"/>
      <c r="V285" s="90"/>
      <c r="W285" s="90"/>
      <c r="X285" s="90"/>
      <c r="Y285" s="90"/>
      <c r="Z285" s="90"/>
      <c r="AA285" s="90"/>
      <c r="AB285" s="90"/>
      <c r="AC285" s="90"/>
      <c r="AD285" s="90"/>
      <c r="AE285" s="90"/>
      <c r="AF285" s="90"/>
    </row>
    <row r="286" spans="1:32" ht="36" x14ac:dyDescent="0.25">
      <c r="A286" s="215" t="s">
        <v>399</v>
      </c>
      <c r="B286" s="201" t="s">
        <v>48</v>
      </c>
      <c r="C286" s="206" t="s">
        <v>449</v>
      </c>
      <c r="D286" s="201" t="s">
        <v>1419</v>
      </c>
      <c r="E286" s="201" t="s">
        <v>7</v>
      </c>
      <c r="F286" s="201" t="s">
        <v>11</v>
      </c>
      <c r="G286" s="211">
        <v>15</v>
      </c>
      <c r="H286" s="201" t="s">
        <v>250</v>
      </c>
      <c r="I286" s="206">
        <v>2012</v>
      </c>
      <c r="J286" s="227" t="s">
        <v>1687</v>
      </c>
      <c r="K286" s="72"/>
      <c r="L286" s="72" t="s">
        <v>895</v>
      </c>
      <c r="M286" s="72"/>
      <c r="N286" s="72" t="s">
        <v>895</v>
      </c>
      <c r="O286" s="217"/>
      <c r="P286" s="90"/>
      <c r="Q286" s="90"/>
      <c r="R286" s="90"/>
      <c r="S286" s="90"/>
      <c r="T286" s="90"/>
      <c r="U286" s="90"/>
      <c r="V286" s="90"/>
      <c r="W286" s="90"/>
      <c r="X286" s="90"/>
      <c r="Y286" s="90"/>
      <c r="Z286" s="90"/>
      <c r="AA286" s="90"/>
      <c r="AB286" s="90"/>
      <c r="AC286" s="90"/>
      <c r="AD286" s="90"/>
      <c r="AE286" s="90"/>
      <c r="AF286" s="90"/>
    </row>
    <row r="287" spans="1:32" ht="24" x14ac:dyDescent="0.25">
      <c r="A287" s="215" t="s">
        <v>1261</v>
      </c>
      <c r="B287" s="201" t="s">
        <v>48</v>
      </c>
      <c r="C287" s="206" t="s">
        <v>118</v>
      </c>
      <c r="D287" s="201" t="s">
        <v>42</v>
      </c>
      <c r="E287" s="201" t="s">
        <v>175</v>
      </c>
      <c r="F287" s="201" t="s">
        <v>10</v>
      </c>
      <c r="G287" s="211">
        <v>0.05</v>
      </c>
      <c r="H287" s="201" t="s">
        <v>250</v>
      </c>
      <c r="I287" s="206">
        <v>2011</v>
      </c>
      <c r="J287" s="227" t="s">
        <v>774</v>
      </c>
      <c r="K287" s="72"/>
      <c r="L287" s="217"/>
      <c r="M287" s="217"/>
      <c r="N287" s="72" t="s">
        <v>895</v>
      </c>
      <c r="O287" s="72" t="s">
        <v>895</v>
      </c>
      <c r="P287" s="90"/>
      <c r="Q287" s="90"/>
      <c r="R287" s="90"/>
      <c r="S287" s="90"/>
      <c r="T287" s="90"/>
      <c r="U287" s="90"/>
      <c r="V287" s="90"/>
      <c r="W287" s="90"/>
      <c r="X287" s="90"/>
      <c r="Y287" s="90"/>
      <c r="Z287" s="90"/>
      <c r="AA287" s="90"/>
      <c r="AB287" s="90"/>
      <c r="AC287" s="90"/>
      <c r="AD287" s="90"/>
      <c r="AE287" s="90"/>
      <c r="AF287" s="90"/>
    </row>
    <row r="288" spans="1:32" ht="72" x14ac:dyDescent="0.25">
      <c r="A288" s="224" t="s">
        <v>1262</v>
      </c>
      <c r="B288" s="203" t="s">
        <v>48</v>
      </c>
      <c r="C288" s="203" t="s">
        <v>118</v>
      </c>
      <c r="D288" s="203" t="s">
        <v>42</v>
      </c>
      <c r="E288" s="203" t="s">
        <v>175</v>
      </c>
      <c r="F288" s="203" t="s">
        <v>10</v>
      </c>
      <c r="G288" s="213">
        <v>2.25</v>
      </c>
      <c r="H288" s="203" t="s">
        <v>250</v>
      </c>
      <c r="I288" s="203">
        <v>2018</v>
      </c>
      <c r="J288" s="226" t="s">
        <v>1612</v>
      </c>
      <c r="K288" s="72"/>
      <c r="L288" s="72" t="s">
        <v>895</v>
      </c>
      <c r="M288" s="72" t="s">
        <v>895</v>
      </c>
      <c r="N288" s="219"/>
      <c r="O288" s="72" t="s">
        <v>895</v>
      </c>
      <c r="P288" s="90"/>
      <c r="Q288" s="90"/>
      <c r="R288" s="90"/>
      <c r="S288" s="90"/>
      <c r="T288" s="90"/>
      <c r="U288" s="90"/>
      <c r="V288" s="90"/>
      <c r="W288" s="90"/>
      <c r="X288" s="90"/>
      <c r="Y288" s="90"/>
      <c r="Z288" s="90"/>
      <c r="AA288" s="90"/>
      <c r="AB288" s="90"/>
      <c r="AC288" s="90"/>
      <c r="AD288" s="90"/>
      <c r="AE288" s="90"/>
      <c r="AF288" s="90"/>
    </row>
    <row r="289" spans="1:32" ht="36" x14ac:dyDescent="0.25">
      <c r="A289" s="222" t="s">
        <v>319</v>
      </c>
      <c r="B289" s="74" t="s">
        <v>48</v>
      </c>
      <c r="C289" s="74" t="s">
        <v>320</v>
      </c>
      <c r="D289" s="74" t="s">
        <v>42</v>
      </c>
      <c r="E289" s="74" t="s">
        <v>175</v>
      </c>
      <c r="F289" s="74" t="s">
        <v>10</v>
      </c>
      <c r="G289" s="209">
        <v>1</v>
      </c>
      <c r="H289" s="74" t="s">
        <v>250</v>
      </c>
      <c r="I289" s="74">
        <v>2017</v>
      </c>
      <c r="J289" s="226" t="s">
        <v>1644</v>
      </c>
      <c r="K289" s="72" t="s">
        <v>895</v>
      </c>
      <c r="L289" s="72" t="s">
        <v>895</v>
      </c>
      <c r="M289" s="72"/>
      <c r="N289" s="218"/>
      <c r="O289" s="72"/>
      <c r="P289" s="90"/>
      <c r="Q289" s="90"/>
      <c r="R289" s="90"/>
      <c r="S289" s="90"/>
      <c r="T289" s="90"/>
      <c r="U289" s="90"/>
      <c r="V289" s="90"/>
      <c r="W289" s="90"/>
      <c r="X289" s="90"/>
      <c r="Y289" s="90"/>
      <c r="Z289" s="90"/>
      <c r="AA289" s="90"/>
      <c r="AB289" s="90"/>
      <c r="AC289" s="90"/>
      <c r="AD289" s="90"/>
      <c r="AE289" s="90"/>
      <c r="AF289" s="90"/>
    </row>
    <row r="290" spans="1:32" ht="13.2" x14ac:dyDescent="0.25">
      <c r="A290" s="215" t="s">
        <v>1123</v>
      </c>
      <c r="B290" s="201" t="s">
        <v>48</v>
      </c>
      <c r="C290" s="206" t="s">
        <v>500</v>
      </c>
      <c r="D290" s="201" t="s">
        <v>42</v>
      </c>
      <c r="E290" s="201" t="s">
        <v>175</v>
      </c>
      <c r="F290" s="201" t="s">
        <v>10</v>
      </c>
      <c r="G290" s="211">
        <v>2</v>
      </c>
      <c r="H290" s="201" t="s">
        <v>250</v>
      </c>
      <c r="I290" s="206">
        <v>2018</v>
      </c>
      <c r="J290" s="227" t="s">
        <v>1662</v>
      </c>
      <c r="K290" s="72" t="s">
        <v>895</v>
      </c>
      <c r="L290" s="217"/>
      <c r="M290" s="217"/>
      <c r="N290" s="217"/>
      <c r="O290" s="217"/>
      <c r="P290" s="90"/>
      <c r="Q290" s="90"/>
      <c r="R290" s="90"/>
      <c r="S290" s="90"/>
      <c r="T290" s="90"/>
      <c r="U290" s="90"/>
      <c r="V290" s="90"/>
      <c r="W290" s="90"/>
      <c r="X290" s="90"/>
      <c r="Y290" s="90"/>
      <c r="Z290" s="90"/>
      <c r="AA290" s="90"/>
      <c r="AB290" s="90"/>
      <c r="AC290" s="90"/>
      <c r="AD290" s="90"/>
      <c r="AE290" s="90"/>
      <c r="AF290" s="90"/>
    </row>
    <row r="291" spans="1:32" ht="60" x14ac:dyDescent="0.25">
      <c r="A291" s="71" t="s">
        <v>501</v>
      </c>
      <c r="B291" s="67" t="s">
        <v>48</v>
      </c>
      <c r="C291" s="68" t="s">
        <v>502</v>
      </c>
      <c r="D291" s="68" t="s">
        <v>42</v>
      </c>
      <c r="E291" s="68" t="s">
        <v>175</v>
      </c>
      <c r="F291" s="68" t="s">
        <v>10</v>
      </c>
      <c r="G291" s="69">
        <v>2.6</v>
      </c>
      <c r="H291" s="68" t="s">
        <v>250</v>
      </c>
      <c r="I291" s="70">
        <v>2017</v>
      </c>
      <c r="J291" s="225" t="s">
        <v>1080</v>
      </c>
      <c r="K291" s="72" t="s">
        <v>895</v>
      </c>
      <c r="L291" s="72"/>
      <c r="M291" s="72" t="s">
        <v>895</v>
      </c>
      <c r="N291" s="205"/>
      <c r="O291" s="72"/>
      <c r="P291" s="90"/>
      <c r="Q291" s="90"/>
      <c r="R291" s="90"/>
      <c r="S291" s="90"/>
      <c r="T291" s="90"/>
      <c r="U291" s="90"/>
      <c r="V291" s="90"/>
      <c r="W291" s="90"/>
      <c r="X291" s="90"/>
      <c r="Y291" s="90"/>
      <c r="Z291" s="90"/>
      <c r="AA291" s="90"/>
      <c r="AB291" s="90"/>
      <c r="AC291" s="90"/>
      <c r="AD291" s="90"/>
      <c r="AE291" s="90"/>
      <c r="AF291" s="90"/>
    </row>
    <row r="292" spans="1:32" ht="72" x14ac:dyDescent="0.25">
      <c r="A292" s="222" t="s">
        <v>238</v>
      </c>
      <c r="B292" s="74" t="s">
        <v>48</v>
      </c>
      <c r="C292" s="74" t="s">
        <v>239</v>
      </c>
      <c r="D292" s="74" t="s">
        <v>42</v>
      </c>
      <c r="E292" s="74" t="s">
        <v>88</v>
      </c>
      <c r="F292" s="74" t="s">
        <v>11</v>
      </c>
      <c r="G292" s="209" t="s">
        <v>276</v>
      </c>
      <c r="H292" s="74" t="s">
        <v>248</v>
      </c>
      <c r="I292" s="74">
        <v>1998</v>
      </c>
      <c r="J292" s="226" t="s">
        <v>716</v>
      </c>
      <c r="K292" s="218"/>
      <c r="L292" s="72"/>
      <c r="M292" s="72" t="s">
        <v>895</v>
      </c>
      <c r="N292" s="218"/>
      <c r="O292" s="72" t="s">
        <v>895</v>
      </c>
      <c r="P292" s="90"/>
      <c r="Q292" s="90"/>
      <c r="R292" s="90"/>
      <c r="S292" s="90"/>
      <c r="T292" s="90"/>
      <c r="U292" s="90"/>
      <c r="V292" s="90"/>
      <c r="W292" s="90"/>
      <c r="X292" s="90"/>
      <c r="Y292" s="90"/>
      <c r="Z292" s="90"/>
      <c r="AA292" s="90"/>
      <c r="AB292" s="90"/>
      <c r="AC292" s="90"/>
      <c r="AD292" s="90"/>
      <c r="AE292" s="90"/>
      <c r="AF292" s="90"/>
    </row>
    <row r="293" spans="1:32" ht="24" x14ac:dyDescent="0.25">
      <c r="A293" s="223" t="s">
        <v>1220</v>
      </c>
      <c r="B293" s="202" t="s">
        <v>48</v>
      </c>
      <c r="C293" s="202" t="s">
        <v>474</v>
      </c>
      <c r="D293" s="202" t="s">
        <v>3</v>
      </c>
      <c r="E293" s="202" t="s">
        <v>88</v>
      </c>
      <c r="F293" s="202" t="s">
        <v>10</v>
      </c>
      <c r="G293" s="212">
        <v>4.07</v>
      </c>
      <c r="H293" s="202" t="s">
        <v>250</v>
      </c>
      <c r="I293" s="202">
        <v>2019</v>
      </c>
      <c r="J293" s="229" t="s">
        <v>1316</v>
      </c>
      <c r="K293" s="72"/>
      <c r="L293" s="72"/>
      <c r="M293" s="72" t="s">
        <v>895</v>
      </c>
      <c r="N293" s="217"/>
      <c r="O293" s="217"/>
      <c r="P293" s="90"/>
      <c r="Q293" s="90"/>
      <c r="R293" s="90"/>
      <c r="S293" s="90"/>
      <c r="T293" s="90"/>
      <c r="U293" s="90"/>
      <c r="V293" s="90"/>
      <c r="W293" s="90"/>
      <c r="X293" s="90"/>
      <c r="Y293" s="90"/>
      <c r="Z293" s="90"/>
      <c r="AA293" s="90"/>
      <c r="AB293" s="90"/>
      <c r="AC293" s="90"/>
      <c r="AD293" s="90"/>
      <c r="AE293" s="90"/>
      <c r="AF293" s="90"/>
    </row>
    <row r="294" spans="1:32" ht="24" x14ac:dyDescent="0.25">
      <c r="A294" s="215" t="s">
        <v>121</v>
      </c>
      <c r="B294" s="201" t="s">
        <v>48</v>
      </c>
      <c r="C294" s="206" t="s">
        <v>120</v>
      </c>
      <c r="D294" s="201" t="s">
        <v>6</v>
      </c>
      <c r="E294" s="201" t="s">
        <v>7</v>
      </c>
      <c r="F294" s="201" t="s">
        <v>10</v>
      </c>
      <c r="G294" s="211">
        <v>1.5</v>
      </c>
      <c r="H294" s="201" t="s">
        <v>248</v>
      </c>
      <c r="I294" s="206">
        <v>2016</v>
      </c>
      <c r="J294" s="227" t="s">
        <v>1680</v>
      </c>
      <c r="K294" s="72"/>
      <c r="L294" s="217"/>
      <c r="M294" s="217"/>
      <c r="N294" s="217"/>
      <c r="O294" s="72" t="s">
        <v>895</v>
      </c>
      <c r="P294" s="90"/>
      <c r="Q294" s="90"/>
      <c r="R294" s="90"/>
      <c r="S294" s="90"/>
      <c r="T294" s="90"/>
      <c r="U294" s="90"/>
      <c r="V294" s="90"/>
      <c r="W294" s="90"/>
      <c r="X294" s="90"/>
      <c r="Y294" s="90"/>
      <c r="Z294" s="90"/>
      <c r="AA294" s="90"/>
      <c r="AB294" s="90"/>
      <c r="AC294" s="90"/>
      <c r="AD294" s="90"/>
      <c r="AE294" s="90"/>
      <c r="AF294" s="90"/>
    </row>
    <row r="295" spans="1:32" ht="36" x14ac:dyDescent="0.25">
      <c r="A295" s="215" t="s">
        <v>572</v>
      </c>
      <c r="B295" s="201" t="s">
        <v>48</v>
      </c>
      <c r="C295" s="206" t="s">
        <v>534</v>
      </c>
      <c r="D295" s="201" t="s">
        <v>42</v>
      </c>
      <c r="E295" s="201" t="s">
        <v>175</v>
      </c>
      <c r="F295" s="201" t="s">
        <v>10</v>
      </c>
      <c r="G295" s="211">
        <v>0.59199999999999997</v>
      </c>
      <c r="H295" s="201" t="s">
        <v>250</v>
      </c>
      <c r="I295" s="206">
        <v>2015</v>
      </c>
      <c r="J295" s="227" t="s">
        <v>847</v>
      </c>
      <c r="K295" s="72" t="s">
        <v>895</v>
      </c>
      <c r="L295" s="217"/>
      <c r="M295" s="72"/>
      <c r="N295" s="72"/>
      <c r="O295" s="72"/>
      <c r="P295" s="90"/>
      <c r="Q295" s="90"/>
      <c r="R295" s="90"/>
      <c r="S295" s="90"/>
      <c r="T295" s="90"/>
      <c r="U295" s="90"/>
      <c r="V295" s="90"/>
      <c r="W295" s="90"/>
      <c r="X295" s="90"/>
      <c r="Y295" s="90"/>
      <c r="Z295" s="90"/>
      <c r="AA295" s="90"/>
      <c r="AB295" s="90"/>
      <c r="AC295" s="90"/>
      <c r="AD295" s="90"/>
      <c r="AE295" s="90"/>
      <c r="AF295" s="90"/>
    </row>
    <row r="296" spans="1:32" ht="84" x14ac:dyDescent="0.25">
      <c r="A296" s="222" t="s">
        <v>1217</v>
      </c>
      <c r="B296" s="74" t="s">
        <v>48</v>
      </c>
      <c r="C296" s="74" t="s">
        <v>683</v>
      </c>
      <c r="D296" s="74" t="s">
        <v>42</v>
      </c>
      <c r="E296" s="74" t="s">
        <v>175</v>
      </c>
      <c r="F296" s="74" t="s">
        <v>10</v>
      </c>
      <c r="G296" s="209">
        <v>4</v>
      </c>
      <c r="H296" s="74" t="s">
        <v>250</v>
      </c>
      <c r="I296" s="74">
        <v>2019</v>
      </c>
      <c r="J296" s="226" t="s">
        <v>1614</v>
      </c>
      <c r="K296" s="72"/>
      <c r="L296" s="72" t="s">
        <v>895</v>
      </c>
      <c r="M296" s="72" t="s">
        <v>895</v>
      </c>
      <c r="N296" s="72" t="s">
        <v>895</v>
      </c>
      <c r="O296" s="72" t="s">
        <v>895</v>
      </c>
      <c r="P296" s="90"/>
      <c r="Q296" s="90"/>
      <c r="R296" s="90"/>
      <c r="S296" s="90"/>
      <c r="T296" s="90"/>
      <c r="U296" s="90"/>
      <c r="V296" s="90"/>
      <c r="W296" s="90"/>
      <c r="X296" s="90"/>
      <c r="Y296" s="90"/>
      <c r="Z296" s="90"/>
      <c r="AA296" s="90"/>
      <c r="AB296" s="90"/>
      <c r="AC296" s="90"/>
      <c r="AD296" s="90"/>
      <c r="AE296" s="90"/>
      <c r="AF296" s="90"/>
    </row>
    <row r="297" spans="1:32" ht="48" x14ac:dyDescent="0.25">
      <c r="A297" s="215" t="s">
        <v>1126</v>
      </c>
      <c r="B297" s="201" t="s">
        <v>48</v>
      </c>
      <c r="C297" s="206" t="s">
        <v>107</v>
      </c>
      <c r="D297" s="201" t="s">
        <v>42</v>
      </c>
      <c r="E297" s="201" t="s">
        <v>175</v>
      </c>
      <c r="F297" s="201" t="s">
        <v>10</v>
      </c>
      <c r="G297" s="211">
        <v>3.024</v>
      </c>
      <c r="H297" s="201" t="s">
        <v>250</v>
      </c>
      <c r="I297" s="206">
        <v>2018</v>
      </c>
      <c r="J297" s="227" t="s">
        <v>1613</v>
      </c>
      <c r="K297" s="72"/>
      <c r="L297" s="217"/>
      <c r="M297" s="72"/>
      <c r="N297" s="217"/>
      <c r="O297" s="72" t="s">
        <v>895</v>
      </c>
      <c r="P297" s="90"/>
      <c r="Q297" s="90"/>
      <c r="R297" s="90"/>
      <c r="S297" s="90"/>
      <c r="T297" s="90"/>
      <c r="U297" s="90"/>
      <c r="V297" s="90"/>
      <c r="W297" s="90"/>
      <c r="X297" s="90"/>
      <c r="Y297" s="90"/>
      <c r="Z297" s="90"/>
      <c r="AA297" s="90"/>
      <c r="AB297" s="90"/>
      <c r="AC297" s="90"/>
      <c r="AD297" s="90"/>
      <c r="AE297" s="90"/>
      <c r="AF297" s="90"/>
    </row>
    <row r="298" spans="1:32" ht="36" x14ac:dyDescent="0.25">
      <c r="A298" s="215" t="s">
        <v>177</v>
      </c>
      <c r="B298" s="201" t="s">
        <v>48</v>
      </c>
      <c r="C298" s="206" t="s">
        <v>178</v>
      </c>
      <c r="D298" s="201" t="s">
        <v>4</v>
      </c>
      <c r="E298" s="201" t="s">
        <v>8</v>
      </c>
      <c r="F298" s="201" t="s">
        <v>10</v>
      </c>
      <c r="G298" s="211">
        <v>32</v>
      </c>
      <c r="H298" s="201" t="s">
        <v>250</v>
      </c>
      <c r="I298" s="206">
        <v>2011</v>
      </c>
      <c r="J298" s="227" t="s">
        <v>778</v>
      </c>
      <c r="K298" s="72"/>
      <c r="L298" s="217"/>
      <c r="M298" s="217"/>
      <c r="N298" s="72" t="s">
        <v>895</v>
      </c>
      <c r="O298" s="72" t="s">
        <v>895</v>
      </c>
      <c r="P298" s="90"/>
      <c r="Q298" s="90"/>
      <c r="R298" s="90"/>
      <c r="S298" s="90"/>
      <c r="T298" s="90"/>
      <c r="U298" s="90"/>
      <c r="V298" s="90"/>
      <c r="W298" s="90"/>
      <c r="X298" s="90"/>
      <c r="Y298" s="90"/>
      <c r="Z298" s="90"/>
      <c r="AA298" s="90"/>
      <c r="AB298" s="90"/>
      <c r="AC298" s="90"/>
      <c r="AD298" s="90"/>
      <c r="AE298" s="90"/>
      <c r="AF298" s="90"/>
    </row>
    <row r="299" spans="1:32" ht="60" x14ac:dyDescent="0.25">
      <c r="A299" s="259" t="s">
        <v>67</v>
      </c>
      <c r="B299" s="260" t="s">
        <v>48</v>
      </c>
      <c r="C299" s="260" t="s">
        <v>254</v>
      </c>
      <c r="D299" s="260" t="s">
        <v>42</v>
      </c>
      <c r="E299" s="260" t="s">
        <v>175</v>
      </c>
      <c r="F299" s="260" t="s">
        <v>10</v>
      </c>
      <c r="G299" s="261">
        <v>0.05</v>
      </c>
      <c r="H299" s="260" t="s">
        <v>249</v>
      </c>
      <c r="I299" s="260">
        <v>2011</v>
      </c>
      <c r="J299" s="229" t="s">
        <v>1663</v>
      </c>
      <c r="L299" s="72" t="s">
        <v>895</v>
      </c>
      <c r="N299" s="72" t="s">
        <v>895</v>
      </c>
      <c r="O299" s="72" t="s">
        <v>895</v>
      </c>
      <c r="P299" s="90"/>
      <c r="Q299" s="90"/>
      <c r="R299" s="90"/>
      <c r="S299" s="90"/>
      <c r="T299" s="90"/>
      <c r="U299" s="90"/>
      <c r="V299" s="90"/>
      <c r="W299" s="90"/>
      <c r="X299" s="90"/>
      <c r="Y299" s="90"/>
      <c r="Z299" s="90"/>
      <c r="AA299" s="90"/>
      <c r="AB299" s="90"/>
      <c r="AC299" s="90"/>
      <c r="AD299" s="90"/>
      <c r="AE299" s="90"/>
      <c r="AF299" s="90"/>
    </row>
    <row r="300" spans="1:32" ht="13.2" x14ac:dyDescent="0.25">
      <c r="A300" s="259" t="s">
        <v>332</v>
      </c>
      <c r="B300" s="260" t="s">
        <v>48</v>
      </c>
      <c r="C300" s="260" t="s">
        <v>333</v>
      </c>
      <c r="D300" s="260" t="s">
        <v>42</v>
      </c>
      <c r="E300" s="260" t="s">
        <v>175</v>
      </c>
      <c r="F300" s="260" t="s">
        <v>10</v>
      </c>
      <c r="G300" s="261">
        <v>0.05</v>
      </c>
      <c r="H300" s="260" t="s">
        <v>249</v>
      </c>
      <c r="I300" s="260">
        <v>2014</v>
      </c>
      <c r="J300" s="229" t="s">
        <v>827</v>
      </c>
      <c r="O300" s="72" t="s">
        <v>895</v>
      </c>
      <c r="P300" s="90"/>
      <c r="Q300" s="90"/>
      <c r="R300" s="90"/>
      <c r="S300" s="90"/>
      <c r="T300" s="90"/>
      <c r="U300" s="90"/>
      <c r="V300" s="90"/>
      <c r="W300" s="90"/>
      <c r="X300" s="90"/>
      <c r="Y300" s="90"/>
      <c r="Z300" s="90"/>
      <c r="AA300" s="90"/>
      <c r="AB300" s="90"/>
      <c r="AC300" s="90"/>
      <c r="AD300" s="90"/>
      <c r="AE300" s="90"/>
      <c r="AF300" s="90"/>
    </row>
    <row r="301" spans="1:32" ht="48" x14ac:dyDescent="0.25">
      <c r="A301" s="259" t="s">
        <v>475</v>
      </c>
      <c r="B301" s="260" t="s">
        <v>48</v>
      </c>
      <c r="C301" s="260" t="s">
        <v>474</v>
      </c>
      <c r="D301" s="260" t="s">
        <v>3</v>
      </c>
      <c r="E301" s="260" t="s">
        <v>7</v>
      </c>
      <c r="F301" s="260" t="s">
        <v>10</v>
      </c>
      <c r="G301" s="261">
        <v>4</v>
      </c>
      <c r="H301" s="260" t="s">
        <v>250</v>
      </c>
      <c r="I301" s="260">
        <v>2017</v>
      </c>
      <c r="J301" s="229" t="s">
        <v>935</v>
      </c>
      <c r="K301" s="72" t="s">
        <v>895</v>
      </c>
      <c r="M301" s="72" t="s">
        <v>895</v>
      </c>
      <c r="P301" s="90"/>
      <c r="Q301" s="90"/>
      <c r="R301" s="90"/>
      <c r="S301" s="90"/>
      <c r="T301" s="90"/>
      <c r="U301" s="90"/>
      <c r="V301" s="90"/>
      <c r="W301" s="90"/>
      <c r="X301" s="90"/>
      <c r="Y301" s="90"/>
      <c r="Z301" s="90"/>
      <c r="AA301" s="90"/>
      <c r="AB301" s="90"/>
      <c r="AC301" s="90"/>
      <c r="AD301" s="90"/>
      <c r="AE301" s="90"/>
      <c r="AF301" s="90"/>
    </row>
    <row r="302" spans="1:32" ht="13.2" x14ac:dyDescent="0.25">
      <c r="A302" s="259" t="s">
        <v>1010</v>
      </c>
      <c r="B302" s="260" t="s">
        <v>48</v>
      </c>
      <c r="C302" s="260" t="s">
        <v>474</v>
      </c>
      <c r="D302" s="260" t="s">
        <v>3</v>
      </c>
      <c r="E302" s="260" t="s">
        <v>7</v>
      </c>
      <c r="F302" s="260" t="s">
        <v>10</v>
      </c>
      <c r="G302" s="261">
        <v>1.5</v>
      </c>
      <c r="H302" s="260" t="s">
        <v>250</v>
      </c>
      <c r="I302" s="260">
        <v>2016</v>
      </c>
      <c r="J302" s="229" t="s">
        <v>1552</v>
      </c>
      <c r="O302" s="72" t="s">
        <v>895</v>
      </c>
      <c r="P302" s="90"/>
      <c r="Q302" s="90"/>
      <c r="R302" s="90"/>
      <c r="S302" s="90"/>
      <c r="T302" s="90"/>
      <c r="U302" s="90"/>
      <c r="V302" s="90"/>
      <c r="W302" s="90"/>
      <c r="X302" s="90"/>
      <c r="Y302" s="90"/>
      <c r="Z302" s="90"/>
      <c r="AA302" s="90"/>
      <c r="AB302" s="90"/>
      <c r="AC302" s="90"/>
      <c r="AD302" s="90"/>
      <c r="AE302" s="90"/>
      <c r="AF302" s="90"/>
    </row>
    <row r="303" spans="1:32" ht="24" x14ac:dyDescent="0.25">
      <c r="A303" s="259" t="s">
        <v>1739</v>
      </c>
      <c r="B303" s="260" t="s">
        <v>48</v>
      </c>
      <c r="C303" s="260" t="s">
        <v>543</v>
      </c>
      <c r="D303" s="260" t="s">
        <v>42</v>
      </c>
      <c r="E303" s="260" t="s">
        <v>175</v>
      </c>
      <c r="F303" s="260" t="s">
        <v>10</v>
      </c>
      <c r="G303" s="261">
        <v>0.94199999999999995</v>
      </c>
      <c r="H303" s="260" t="s">
        <v>250</v>
      </c>
      <c r="I303" s="260">
        <v>2015</v>
      </c>
      <c r="J303" s="229" t="s">
        <v>850</v>
      </c>
      <c r="O303" s="72" t="s">
        <v>895</v>
      </c>
      <c r="P303" s="90"/>
      <c r="Q303" s="90"/>
      <c r="R303" s="90"/>
      <c r="S303" s="90"/>
      <c r="T303" s="90"/>
      <c r="U303" s="90"/>
      <c r="V303" s="90"/>
      <c r="W303" s="90"/>
      <c r="X303" s="90"/>
      <c r="Y303" s="90"/>
      <c r="Z303" s="90"/>
      <c r="AA303" s="90"/>
      <c r="AB303" s="90"/>
      <c r="AC303" s="90"/>
      <c r="AD303" s="90"/>
      <c r="AE303" s="90"/>
      <c r="AF303" s="90"/>
    </row>
    <row r="304" spans="1:32" ht="108" x14ac:dyDescent="0.25">
      <c r="A304" s="259" t="s">
        <v>1240</v>
      </c>
      <c r="B304" s="260" t="s">
        <v>48</v>
      </c>
      <c r="C304" s="260" t="s">
        <v>1216</v>
      </c>
      <c r="D304" s="260" t="s">
        <v>42</v>
      </c>
      <c r="E304" s="260" t="s">
        <v>175</v>
      </c>
      <c r="F304" s="260" t="s">
        <v>10</v>
      </c>
      <c r="G304" s="261">
        <v>2.8</v>
      </c>
      <c r="H304" s="260" t="s">
        <v>277</v>
      </c>
      <c r="I304" s="260">
        <v>2020</v>
      </c>
      <c r="J304" s="229" t="s">
        <v>1681</v>
      </c>
      <c r="K304" s="72" t="s">
        <v>895</v>
      </c>
      <c r="L304" s="72" t="s">
        <v>895</v>
      </c>
      <c r="P304" s="90"/>
      <c r="Q304" s="90"/>
      <c r="R304" s="90"/>
      <c r="S304" s="90"/>
      <c r="T304" s="90"/>
      <c r="U304" s="90"/>
      <c r="V304" s="90"/>
      <c r="W304" s="90"/>
      <c r="X304" s="90"/>
      <c r="Y304" s="90"/>
      <c r="Z304" s="90"/>
      <c r="AA304" s="90"/>
      <c r="AB304" s="90"/>
      <c r="AC304" s="90"/>
      <c r="AD304" s="90"/>
      <c r="AE304" s="90"/>
      <c r="AF304" s="90"/>
    </row>
    <row r="305" spans="1:32" ht="48" x14ac:dyDescent="0.25">
      <c r="A305" s="259" t="s">
        <v>539</v>
      </c>
      <c r="B305" s="260" t="s">
        <v>48</v>
      </c>
      <c r="C305" s="260" t="s">
        <v>540</v>
      </c>
      <c r="D305" s="260" t="s">
        <v>42</v>
      </c>
      <c r="E305" s="260" t="s">
        <v>175</v>
      </c>
      <c r="F305" s="260" t="s">
        <v>10</v>
      </c>
      <c r="G305" s="261">
        <v>2.6</v>
      </c>
      <c r="H305" s="260" t="s">
        <v>250</v>
      </c>
      <c r="I305" s="260">
        <v>2019</v>
      </c>
      <c r="J305" s="229" t="s">
        <v>1498</v>
      </c>
      <c r="K305" s="72" t="s">
        <v>895</v>
      </c>
      <c r="M305" s="72" t="s">
        <v>895</v>
      </c>
      <c r="P305" s="90"/>
      <c r="Q305" s="90"/>
      <c r="R305" s="90"/>
      <c r="S305" s="90"/>
      <c r="T305" s="90"/>
      <c r="U305" s="90"/>
      <c r="V305" s="90"/>
      <c r="W305" s="90"/>
      <c r="X305" s="90"/>
      <c r="Y305" s="90"/>
      <c r="Z305" s="90"/>
      <c r="AA305" s="90"/>
      <c r="AB305" s="90"/>
      <c r="AC305" s="90"/>
      <c r="AD305" s="90"/>
      <c r="AE305" s="90"/>
      <c r="AF305" s="90"/>
    </row>
    <row r="306" spans="1:32" s="233" customFormat="1" ht="84" x14ac:dyDescent="0.25">
      <c r="A306" s="262" t="s">
        <v>1719</v>
      </c>
      <c r="B306" s="263" t="s">
        <v>48</v>
      </c>
      <c r="C306" s="263" t="s">
        <v>540</v>
      </c>
      <c r="D306" s="263" t="s">
        <v>42</v>
      </c>
      <c r="E306" s="263" t="s">
        <v>88</v>
      </c>
      <c r="F306" s="263" t="s">
        <v>10</v>
      </c>
      <c r="G306" s="264">
        <v>1.1000000000000001</v>
      </c>
      <c r="H306" s="263" t="s">
        <v>250</v>
      </c>
      <c r="I306" s="263">
        <v>2019</v>
      </c>
      <c r="J306" s="243" t="s">
        <v>1544</v>
      </c>
      <c r="K306" s="231" t="s">
        <v>895</v>
      </c>
      <c r="L306" s="232"/>
      <c r="M306" s="231" t="s">
        <v>895</v>
      </c>
      <c r="N306" s="232"/>
      <c r="O306" s="232"/>
      <c r="P306" s="90"/>
      <c r="Q306" s="90"/>
      <c r="R306" s="90"/>
      <c r="S306" s="90"/>
      <c r="T306" s="90"/>
      <c r="U306" s="90"/>
      <c r="V306" s="90"/>
      <c r="W306" s="90"/>
      <c r="X306" s="90"/>
      <c r="Y306" s="90"/>
      <c r="Z306" s="90"/>
      <c r="AA306" s="90"/>
      <c r="AB306" s="90"/>
      <c r="AC306" s="90"/>
      <c r="AD306" s="90"/>
      <c r="AE306" s="90"/>
      <c r="AF306" s="90"/>
    </row>
    <row r="307" spans="1:32" ht="36" x14ac:dyDescent="0.25">
      <c r="A307" s="259" t="s">
        <v>1127</v>
      </c>
      <c r="B307" s="260" t="s">
        <v>48</v>
      </c>
      <c r="C307" s="260" t="s">
        <v>533</v>
      </c>
      <c r="D307" s="260" t="s">
        <v>42</v>
      </c>
      <c r="E307" s="260" t="s">
        <v>175</v>
      </c>
      <c r="F307" s="260" t="s">
        <v>10</v>
      </c>
      <c r="G307" s="261">
        <v>0.6</v>
      </c>
      <c r="H307" s="260" t="s">
        <v>250</v>
      </c>
      <c r="I307" s="260">
        <v>2018</v>
      </c>
      <c r="J307" s="229" t="s">
        <v>1433</v>
      </c>
      <c r="K307" s="72" t="s">
        <v>895</v>
      </c>
      <c r="N307" s="72" t="s">
        <v>895</v>
      </c>
      <c r="O307" s="72" t="s">
        <v>895</v>
      </c>
      <c r="P307" s="90"/>
      <c r="Q307" s="90"/>
      <c r="R307" s="90"/>
      <c r="S307" s="90"/>
      <c r="T307" s="90"/>
      <c r="U307" s="90"/>
      <c r="V307" s="90"/>
      <c r="W307" s="90"/>
      <c r="X307" s="90"/>
      <c r="Y307" s="90"/>
      <c r="Z307" s="90"/>
      <c r="AA307" s="90"/>
      <c r="AB307" s="90"/>
      <c r="AC307" s="90"/>
      <c r="AD307" s="90"/>
      <c r="AE307" s="90"/>
      <c r="AF307" s="90"/>
    </row>
    <row r="308" spans="1:32" ht="60" x14ac:dyDescent="0.25">
      <c r="A308" s="259" t="s">
        <v>508</v>
      </c>
      <c r="B308" s="260" t="s">
        <v>48</v>
      </c>
      <c r="C308" s="260" t="s">
        <v>182</v>
      </c>
      <c r="D308" s="260" t="s">
        <v>42</v>
      </c>
      <c r="E308" s="260" t="s">
        <v>175</v>
      </c>
      <c r="F308" s="260" t="s">
        <v>10</v>
      </c>
      <c r="G308" s="261">
        <v>1.9</v>
      </c>
      <c r="H308" s="260" t="s">
        <v>250</v>
      </c>
      <c r="I308" s="260">
        <v>2018</v>
      </c>
      <c r="J308" s="229" t="s">
        <v>1200</v>
      </c>
      <c r="M308" s="72" t="s">
        <v>895</v>
      </c>
      <c r="O308" s="72" t="s">
        <v>895</v>
      </c>
      <c r="P308" s="90"/>
      <c r="Q308" s="90"/>
      <c r="R308" s="90"/>
      <c r="S308" s="90"/>
      <c r="T308" s="90"/>
      <c r="U308" s="90"/>
      <c r="V308" s="90"/>
      <c r="W308" s="90"/>
      <c r="X308" s="90"/>
      <c r="Y308" s="90"/>
      <c r="Z308" s="90"/>
      <c r="AA308" s="90"/>
      <c r="AB308" s="90"/>
      <c r="AC308" s="90"/>
      <c r="AD308" s="90"/>
      <c r="AE308" s="90"/>
      <c r="AF308" s="90"/>
    </row>
    <row r="309" spans="1:32" s="233" customFormat="1" ht="48" x14ac:dyDescent="0.25">
      <c r="A309" s="262" t="s">
        <v>1720</v>
      </c>
      <c r="B309" s="263" t="s">
        <v>48</v>
      </c>
      <c r="C309" s="263" t="s">
        <v>883</v>
      </c>
      <c r="D309" s="263" t="s">
        <v>42</v>
      </c>
      <c r="E309" s="263" t="s">
        <v>175</v>
      </c>
      <c r="F309" s="263" t="s">
        <v>10</v>
      </c>
      <c r="G309" s="264">
        <v>2</v>
      </c>
      <c r="H309" s="263" t="s">
        <v>250</v>
      </c>
      <c r="I309" s="263">
        <v>2016</v>
      </c>
      <c r="J309" s="243" t="s">
        <v>1682</v>
      </c>
      <c r="K309" s="231" t="s">
        <v>895</v>
      </c>
      <c r="L309" s="231" t="s">
        <v>895</v>
      </c>
      <c r="M309" s="232"/>
      <c r="N309" s="232"/>
      <c r="O309" s="232"/>
      <c r="P309" s="90"/>
      <c r="Q309" s="90"/>
      <c r="R309" s="90"/>
      <c r="S309" s="90"/>
      <c r="T309" s="90"/>
      <c r="U309" s="90"/>
      <c r="V309" s="90"/>
      <c r="W309" s="90"/>
      <c r="X309" s="90"/>
      <c r="Y309" s="90"/>
      <c r="Z309" s="90"/>
      <c r="AA309" s="90"/>
      <c r="AB309" s="90"/>
      <c r="AC309" s="90"/>
      <c r="AD309" s="90"/>
      <c r="AE309" s="90"/>
      <c r="AF309" s="90"/>
    </row>
    <row r="310" spans="1:32" ht="24" x14ac:dyDescent="0.25">
      <c r="A310" s="259" t="s">
        <v>296</v>
      </c>
      <c r="B310" s="260" t="s">
        <v>48</v>
      </c>
      <c r="C310" s="260" t="s">
        <v>346</v>
      </c>
      <c r="D310" s="260" t="s">
        <v>42</v>
      </c>
      <c r="E310" s="260" t="s">
        <v>175</v>
      </c>
      <c r="F310" s="260" t="s">
        <v>10</v>
      </c>
      <c r="G310" s="261">
        <v>2.5</v>
      </c>
      <c r="H310" s="260" t="s">
        <v>250</v>
      </c>
      <c r="I310" s="260">
        <v>2017</v>
      </c>
      <c r="J310" s="229" t="s">
        <v>1055</v>
      </c>
      <c r="M310" s="72" t="s">
        <v>895</v>
      </c>
      <c r="O310" s="72" t="s">
        <v>895</v>
      </c>
      <c r="P310" s="90"/>
      <c r="Q310" s="90"/>
      <c r="R310" s="90"/>
      <c r="S310" s="90"/>
      <c r="T310" s="90"/>
      <c r="U310" s="90"/>
      <c r="V310" s="90"/>
      <c r="W310" s="90"/>
      <c r="X310" s="90"/>
      <c r="Y310" s="90"/>
      <c r="Z310" s="90"/>
      <c r="AA310" s="90"/>
      <c r="AB310" s="90"/>
      <c r="AC310" s="90"/>
      <c r="AD310" s="90"/>
      <c r="AE310" s="90"/>
      <c r="AF310" s="90"/>
    </row>
    <row r="311" spans="1:32" ht="13.2" x14ac:dyDescent="0.25">
      <c r="A311" s="259" t="s">
        <v>322</v>
      </c>
      <c r="B311" s="260" t="s">
        <v>48</v>
      </c>
      <c r="C311" s="260" t="s">
        <v>324</v>
      </c>
      <c r="D311" s="260" t="s">
        <v>42</v>
      </c>
      <c r="E311" s="260" t="s">
        <v>175</v>
      </c>
      <c r="F311" s="260" t="s">
        <v>10</v>
      </c>
      <c r="G311" s="261">
        <v>2.3639999999999999</v>
      </c>
      <c r="H311" s="260" t="s">
        <v>250</v>
      </c>
      <c r="I311" s="260">
        <v>2014</v>
      </c>
      <c r="J311" s="229" t="s">
        <v>837</v>
      </c>
      <c r="K311" s="72" t="s">
        <v>895</v>
      </c>
      <c r="P311" s="90"/>
      <c r="Q311" s="90"/>
      <c r="R311" s="90"/>
      <c r="S311" s="90"/>
      <c r="T311" s="90"/>
      <c r="U311" s="90"/>
      <c r="V311" s="90"/>
      <c r="W311" s="90"/>
      <c r="X311" s="90"/>
      <c r="Y311" s="90"/>
      <c r="Z311" s="90"/>
      <c r="AA311" s="90"/>
      <c r="AB311" s="90"/>
      <c r="AC311" s="90"/>
      <c r="AD311" s="90"/>
      <c r="AE311" s="90"/>
      <c r="AF311" s="90"/>
    </row>
    <row r="312" spans="1:32" ht="13.2" x14ac:dyDescent="0.25">
      <c r="A312" s="259" t="s">
        <v>321</v>
      </c>
      <c r="B312" s="260" t="s">
        <v>48</v>
      </c>
      <c r="C312" s="260" t="s">
        <v>151</v>
      </c>
      <c r="D312" s="260" t="s">
        <v>42</v>
      </c>
      <c r="E312" s="260" t="s">
        <v>175</v>
      </c>
      <c r="F312" s="260" t="s">
        <v>10</v>
      </c>
      <c r="G312" s="261">
        <v>0.6</v>
      </c>
      <c r="H312" s="260" t="s">
        <v>250</v>
      </c>
      <c r="I312" s="260">
        <v>2017</v>
      </c>
      <c r="J312" s="229" t="s">
        <v>1059</v>
      </c>
      <c r="L312" s="72" t="s">
        <v>895</v>
      </c>
      <c r="P312" s="90"/>
      <c r="Q312" s="90"/>
      <c r="R312" s="90"/>
      <c r="S312" s="90"/>
      <c r="T312" s="90"/>
      <c r="U312" s="90"/>
      <c r="V312" s="90"/>
      <c r="W312" s="90"/>
      <c r="X312" s="90"/>
      <c r="Y312" s="90"/>
      <c r="Z312" s="90"/>
      <c r="AA312" s="90"/>
      <c r="AB312" s="90"/>
      <c r="AC312" s="90"/>
      <c r="AD312" s="90"/>
      <c r="AE312" s="90"/>
      <c r="AF312" s="90"/>
    </row>
    <row r="313" spans="1:32" ht="36" x14ac:dyDescent="0.25">
      <c r="A313" s="259" t="s">
        <v>412</v>
      </c>
      <c r="B313" s="260" t="s">
        <v>48</v>
      </c>
      <c r="C313" s="260" t="s">
        <v>413</v>
      </c>
      <c r="D313" s="260" t="s">
        <v>42</v>
      </c>
      <c r="E313" s="260" t="s">
        <v>175</v>
      </c>
      <c r="F313" s="260" t="s">
        <v>10</v>
      </c>
      <c r="G313" s="261">
        <v>1.5</v>
      </c>
      <c r="H313" s="260" t="s">
        <v>250</v>
      </c>
      <c r="I313" s="260">
        <v>2014</v>
      </c>
      <c r="J313" s="229" t="s">
        <v>839</v>
      </c>
      <c r="K313" s="72" t="s">
        <v>895</v>
      </c>
      <c r="P313" s="90"/>
      <c r="Q313" s="90"/>
      <c r="R313" s="90"/>
      <c r="S313" s="90"/>
      <c r="T313" s="90"/>
      <c r="U313" s="90"/>
      <c r="V313" s="90"/>
      <c r="W313" s="90"/>
      <c r="X313" s="90"/>
      <c r="Y313" s="90"/>
      <c r="Z313" s="90"/>
      <c r="AA313" s="90"/>
      <c r="AB313" s="90"/>
      <c r="AC313" s="90"/>
      <c r="AD313" s="90"/>
      <c r="AE313" s="90"/>
      <c r="AF313" s="90"/>
    </row>
    <row r="314" spans="1:32" ht="48" x14ac:dyDescent="0.25">
      <c r="A314" s="259" t="s">
        <v>1022</v>
      </c>
      <c r="B314" s="260" t="s">
        <v>23</v>
      </c>
      <c r="C314" s="260" t="s">
        <v>1023</v>
      </c>
      <c r="D314" s="260" t="s">
        <v>42</v>
      </c>
      <c r="E314" s="260" t="s">
        <v>175</v>
      </c>
      <c r="F314" s="260" t="s">
        <v>10</v>
      </c>
      <c r="G314" s="261">
        <v>4</v>
      </c>
      <c r="H314" s="260" t="s">
        <v>250</v>
      </c>
      <c r="I314" s="260">
        <v>2018</v>
      </c>
      <c r="J314" s="229" t="s">
        <v>1176</v>
      </c>
      <c r="K314" s="72" t="s">
        <v>895</v>
      </c>
      <c r="L314" s="72" t="s">
        <v>895</v>
      </c>
      <c r="P314" s="90"/>
      <c r="Q314" s="90"/>
      <c r="R314" s="90"/>
      <c r="S314" s="90"/>
      <c r="T314" s="90"/>
      <c r="U314" s="90"/>
      <c r="V314" s="90"/>
      <c r="W314" s="90"/>
      <c r="X314" s="90"/>
      <c r="Y314" s="90"/>
      <c r="Z314" s="90"/>
      <c r="AA314" s="90"/>
      <c r="AB314" s="90"/>
      <c r="AC314" s="90"/>
      <c r="AD314" s="90"/>
      <c r="AE314" s="90"/>
      <c r="AF314" s="90"/>
    </row>
    <row r="315" spans="1:32" ht="24" x14ac:dyDescent="0.25">
      <c r="A315" s="259" t="s">
        <v>453</v>
      </c>
      <c r="B315" s="260" t="s">
        <v>23</v>
      </c>
      <c r="C315" s="260" t="s">
        <v>452</v>
      </c>
      <c r="D315" s="260" t="s">
        <v>1392</v>
      </c>
      <c r="E315" s="260" t="s">
        <v>175</v>
      </c>
      <c r="F315" s="260" t="s">
        <v>10</v>
      </c>
      <c r="G315" s="261">
        <v>1.1000000000000001</v>
      </c>
      <c r="H315" s="260" t="s">
        <v>250</v>
      </c>
      <c r="I315" s="260">
        <v>2013</v>
      </c>
      <c r="J315" s="229" t="s">
        <v>802</v>
      </c>
      <c r="K315" s="72" t="s">
        <v>895</v>
      </c>
      <c r="P315" s="90"/>
      <c r="Q315" s="90"/>
      <c r="R315" s="90"/>
      <c r="S315" s="90"/>
      <c r="T315" s="90"/>
      <c r="U315" s="90"/>
      <c r="V315" s="90"/>
      <c r="W315" s="90"/>
      <c r="X315" s="90"/>
      <c r="Y315" s="90"/>
      <c r="Z315" s="90"/>
      <c r="AA315" s="90"/>
      <c r="AB315" s="90"/>
      <c r="AC315" s="90"/>
      <c r="AD315" s="90"/>
      <c r="AE315" s="90"/>
      <c r="AF315" s="90"/>
    </row>
    <row r="316" spans="1:32" ht="24" x14ac:dyDescent="0.25">
      <c r="A316" s="259" t="s">
        <v>86</v>
      </c>
      <c r="B316" s="260" t="s">
        <v>23</v>
      </c>
      <c r="C316" s="260" t="s">
        <v>24</v>
      </c>
      <c r="D316" s="260" t="s">
        <v>1392</v>
      </c>
      <c r="E316" s="260" t="s">
        <v>88</v>
      </c>
      <c r="F316" s="260" t="s">
        <v>12</v>
      </c>
      <c r="G316" s="261" t="s">
        <v>276</v>
      </c>
      <c r="H316" s="260" t="s">
        <v>249</v>
      </c>
      <c r="I316" s="260">
        <v>2010</v>
      </c>
      <c r="J316" s="229" t="s">
        <v>1721</v>
      </c>
      <c r="K316" s="72" t="s">
        <v>895</v>
      </c>
      <c r="P316" s="90"/>
      <c r="Q316" s="90"/>
      <c r="R316" s="90"/>
      <c r="S316" s="90"/>
      <c r="T316" s="90"/>
      <c r="U316" s="90"/>
      <c r="V316" s="90"/>
      <c r="W316" s="90"/>
      <c r="X316" s="90"/>
      <c r="Y316" s="90"/>
      <c r="Z316" s="90"/>
      <c r="AA316" s="90"/>
      <c r="AB316" s="90"/>
      <c r="AC316" s="90"/>
      <c r="AD316" s="90"/>
      <c r="AE316" s="90"/>
      <c r="AF316" s="90"/>
    </row>
    <row r="317" spans="1:32" ht="24" x14ac:dyDescent="0.25">
      <c r="A317" s="259" t="s">
        <v>263</v>
      </c>
      <c r="B317" s="260" t="s">
        <v>23</v>
      </c>
      <c r="C317" s="260" t="s">
        <v>56</v>
      </c>
      <c r="D317" s="260" t="s">
        <v>1392</v>
      </c>
      <c r="E317" s="260" t="s">
        <v>175</v>
      </c>
      <c r="F317" s="260" t="s">
        <v>10</v>
      </c>
      <c r="G317" s="261">
        <v>1.5</v>
      </c>
      <c r="H317" s="260" t="s">
        <v>250</v>
      </c>
      <c r="I317" s="260">
        <v>2017</v>
      </c>
      <c r="J317" s="229" t="s">
        <v>1328</v>
      </c>
      <c r="O317" s="72" t="s">
        <v>895</v>
      </c>
      <c r="P317" s="90"/>
      <c r="Q317" s="90"/>
      <c r="R317" s="90"/>
      <c r="S317" s="90"/>
      <c r="T317" s="90"/>
      <c r="U317" s="90"/>
      <c r="V317" s="90"/>
      <c r="W317" s="90"/>
      <c r="X317" s="90"/>
      <c r="Y317" s="90"/>
      <c r="Z317" s="90"/>
      <c r="AA317" s="90"/>
      <c r="AB317" s="90"/>
      <c r="AC317" s="90"/>
      <c r="AD317" s="90"/>
      <c r="AE317" s="90"/>
      <c r="AF317" s="90"/>
    </row>
    <row r="318" spans="1:32" ht="24" x14ac:dyDescent="0.25">
      <c r="A318" s="259" t="s">
        <v>451</v>
      </c>
      <c r="B318" s="260" t="s">
        <v>23</v>
      </c>
      <c r="C318" s="260" t="s">
        <v>452</v>
      </c>
      <c r="D318" s="260" t="s">
        <v>1392</v>
      </c>
      <c r="E318" s="260" t="s">
        <v>88</v>
      </c>
      <c r="F318" s="260" t="s">
        <v>10</v>
      </c>
      <c r="G318" s="261">
        <v>1</v>
      </c>
      <c r="H318" s="260" t="s">
        <v>250</v>
      </c>
      <c r="I318" s="260">
        <v>2014</v>
      </c>
      <c r="J318" s="229" t="s">
        <v>619</v>
      </c>
      <c r="O318" s="72" t="s">
        <v>895</v>
      </c>
      <c r="P318" s="90"/>
      <c r="Q318" s="90"/>
      <c r="R318" s="90"/>
      <c r="S318" s="90"/>
      <c r="T318" s="90"/>
      <c r="U318" s="90"/>
      <c r="V318" s="90"/>
      <c r="W318" s="90"/>
      <c r="X318" s="90"/>
      <c r="Y318" s="90"/>
      <c r="Z318" s="90"/>
      <c r="AA318" s="90"/>
      <c r="AB318" s="90"/>
      <c r="AC318" s="90"/>
      <c r="AD318" s="90"/>
      <c r="AE318" s="90"/>
      <c r="AF318" s="90"/>
    </row>
    <row r="319" spans="1:32" ht="36" x14ac:dyDescent="0.25">
      <c r="A319" s="259" t="s">
        <v>186</v>
      </c>
      <c r="B319" s="260" t="s">
        <v>23</v>
      </c>
      <c r="C319" s="260" t="s">
        <v>185</v>
      </c>
      <c r="D319" s="260" t="s">
        <v>1392</v>
      </c>
      <c r="E319" s="260" t="s">
        <v>7</v>
      </c>
      <c r="F319" s="260" t="s">
        <v>10</v>
      </c>
      <c r="G319" s="261">
        <v>0.25</v>
      </c>
      <c r="H319" s="260" t="s">
        <v>249</v>
      </c>
      <c r="I319" s="260">
        <v>2011</v>
      </c>
      <c r="J319" s="229" t="s">
        <v>783</v>
      </c>
      <c r="L319" s="72" t="s">
        <v>895</v>
      </c>
      <c r="O319" s="72" t="s">
        <v>895</v>
      </c>
      <c r="P319" s="90"/>
      <c r="Q319" s="90"/>
      <c r="R319" s="90"/>
      <c r="S319" s="90"/>
      <c r="T319" s="90"/>
      <c r="U319" s="90"/>
      <c r="V319" s="90"/>
      <c r="W319" s="90"/>
      <c r="X319" s="90"/>
      <c r="Y319" s="90"/>
      <c r="Z319" s="90"/>
      <c r="AA319" s="90"/>
      <c r="AB319" s="90"/>
      <c r="AC319" s="90"/>
      <c r="AD319" s="90"/>
      <c r="AE319" s="90"/>
      <c r="AF319" s="90"/>
    </row>
    <row r="320" spans="1:32" ht="24" x14ac:dyDescent="0.25">
      <c r="A320" s="259" t="s">
        <v>1402</v>
      </c>
      <c r="B320" s="260" t="s">
        <v>23</v>
      </c>
      <c r="C320" s="260" t="s">
        <v>1403</v>
      </c>
      <c r="D320" s="260" t="s">
        <v>1392</v>
      </c>
      <c r="E320" s="260" t="s">
        <v>7</v>
      </c>
      <c r="F320" s="260" t="s">
        <v>12</v>
      </c>
      <c r="G320" s="261" t="s">
        <v>276</v>
      </c>
      <c r="H320" s="260" t="s">
        <v>249</v>
      </c>
      <c r="I320" s="260">
        <v>2005</v>
      </c>
      <c r="J320" s="229" t="s">
        <v>1601</v>
      </c>
      <c r="O320" s="72" t="s">
        <v>895</v>
      </c>
      <c r="P320" s="90"/>
      <c r="Q320" s="90"/>
      <c r="R320" s="90"/>
      <c r="S320" s="90"/>
      <c r="T320" s="90"/>
      <c r="U320" s="90"/>
      <c r="V320" s="90"/>
      <c r="W320" s="90"/>
      <c r="X320" s="90"/>
      <c r="Y320" s="90"/>
      <c r="Z320" s="90"/>
      <c r="AA320" s="90"/>
      <c r="AB320" s="90"/>
      <c r="AC320" s="90"/>
      <c r="AD320" s="90"/>
      <c r="AE320" s="90"/>
      <c r="AF320" s="90"/>
    </row>
    <row r="321" spans="1:32" ht="24" x14ac:dyDescent="0.25">
      <c r="A321" s="259" t="s">
        <v>428</v>
      </c>
      <c r="B321" s="260" t="s">
        <v>23</v>
      </c>
      <c r="C321" s="260" t="s">
        <v>429</v>
      </c>
      <c r="D321" s="260" t="s">
        <v>1392</v>
      </c>
      <c r="E321" s="260" t="s">
        <v>7</v>
      </c>
      <c r="F321" s="260" t="s">
        <v>10</v>
      </c>
      <c r="G321" s="261">
        <v>2.1</v>
      </c>
      <c r="H321" s="260" t="s">
        <v>249</v>
      </c>
      <c r="I321" s="260">
        <v>2014</v>
      </c>
      <c r="J321" s="229" t="s">
        <v>836</v>
      </c>
      <c r="K321" s="72" t="s">
        <v>895</v>
      </c>
      <c r="P321" s="90"/>
      <c r="Q321" s="90"/>
      <c r="R321" s="90"/>
      <c r="S321" s="90"/>
      <c r="T321" s="90"/>
      <c r="U321" s="90"/>
      <c r="V321" s="90"/>
      <c r="W321" s="90"/>
      <c r="X321" s="90"/>
      <c r="Y321" s="90"/>
      <c r="Z321" s="90"/>
      <c r="AA321" s="90"/>
      <c r="AB321" s="90"/>
      <c r="AC321" s="90"/>
      <c r="AD321" s="90"/>
      <c r="AE321" s="90"/>
      <c r="AF321" s="90"/>
    </row>
    <row r="322" spans="1:32" ht="36" x14ac:dyDescent="0.25">
      <c r="A322" s="259" t="s">
        <v>364</v>
      </c>
      <c r="B322" s="260" t="s">
        <v>23</v>
      </c>
      <c r="C322" s="260" t="s">
        <v>365</v>
      </c>
      <c r="D322" s="260" t="s">
        <v>42</v>
      </c>
      <c r="E322" s="260" t="s">
        <v>175</v>
      </c>
      <c r="F322" s="260" t="s">
        <v>11</v>
      </c>
      <c r="G322" s="261">
        <v>7.2</v>
      </c>
      <c r="H322" s="260" t="s">
        <v>250</v>
      </c>
      <c r="I322" s="260">
        <v>2004</v>
      </c>
      <c r="J322" s="229" t="s">
        <v>1437</v>
      </c>
      <c r="M322" s="72" t="s">
        <v>895</v>
      </c>
      <c r="O322" s="72" t="s">
        <v>895</v>
      </c>
      <c r="P322" s="90"/>
      <c r="Q322" s="90"/>
      <c r="R322" s="90"/>
      <c r="S322" s="90"/>
      <c r="T322" s="90"/>
      <c r="U322" s="90"/>
      <c r="V322" s="90"/>
      <c r="W322" s="90"/>
      <c r="X322" s="90"/>
      <c r="Y322" s="90"/>
      <c r="Z322" s="90"/>
      <c r="AA322" s="90"/>
      <c r="AB322" s="90"/>
      <c r="AC322" s="90"/>
      <c r="AD322" s="90"/>
      <c r="AE322" s="90"/>
      <c r="AF322" s="90"/>
    </row>
    <row r="323" spans="1:32" ht="72" x14ac:dyDescent="0.25">
      <c r="A323" s="259" t="s">
        <v>228</v>
      </c>
      <c r="B323" s="260" t="s">
        <v>229</v>
      </c>
      <c r="C323" s="260" t="s">
        <v>255</v>
      </c>
      <c r="D323" s="260" t="s">
        <v>5</v>
      </c>
      <c r="E323" s="260" t="s">
        <v>8</v>
      </c>
      <c r="F323" s="260" t="s">
        <v>10</v>
      </c>
      <c r="G323" s="261">
        <v>2.0000000000000001E-4</v>
      </c>
      <c r="H323" s="260" t="s">
        <v>248</v>
      </c>
      <c r="I323" s="260">
        <v>2007</v>
      </c>
      <c r="J323" s="229" t="s">
        <v>726</v>
      </c>
      <c r="M323" s="72" t="s">
        <v>895</v>
      </c>
      <c r="O323" s="72" t="s">
        <v>895</v>
      </c>
      <c r="P323" s="90"/>
      <c r="Q323" s="90"/>
      <c r="R323" s="90"/>
      <c r="S323" s="90"/>
      <c r="T323" s="90"/>
      <c r="U323" s="90"/>
      <c r="V323" s="90"/>
      <c r="W323" s="90"/>
      <c r="X323" s="90"/>
      <c r="Y323" s="90"/>
      <c r="Z323" s="90"/>
      <c r="AA323" s="90"/>
      <c r="AB323" s="90"/>
      <c r="AC323" s="90"/>
      <c r="AD323" s="90"/>
      <c r="AE323" s="90"/>
      <c r="AF323" s="90"/>
    </row>
    <row r="324" spans="1:32" ht="60" x14ac:dyDescent="0.25">
      <c r="A324" s="259" t="s">
        <v>369</v>
      </c>
      <c r="B324" s="260" t="s">
        <v>229</v>
      </c>
      <c r="C324" s="260" t="s">
        <v>368</v>
      </c>
      <c r="D324" s="260" t="s">
        <v>1392</v>
      </c>
      <c r="E324" s="260" t="s">
        <v>370</v>
      </c>
      <c r="F324" s="260" t="s">
        <v>397</v>
      </c>
      <c r="G324" s="261" t="s">
        <v>276</v>
      </c>
      <c r="H324" s="260" t="s">
        <v>249</v>
      </c>
      <c r="I324" s="260">
        <v>2012</v>
      </c>
      <c r="J324" s="229" t="s">
        <v>791</v>
      </c>
      <c r="K324" s="72" t="s">
        <v>895</v>
      </c>
      <c r="P324" s="90"/>
      <c r="Q324" s="90"/>
      <c r="R324" s="90"/>
      <c r="S324" s="90"/>
      <c r="T324" s="90"/>
      <c r="U324" s="90"/>
      <c r="V324" s="90"/>
      <c r="W324" s="90"/>
      <c r="X324" s="90"/>
      <c r="Y324" s="90"/>
      <c r="Z324" s="90"/>
      <c r="AA324" s="90"/>
      <c r="AB324" s="90"/>
      <c r="AC324" s="90"/>
      <c r="AD324" s="90"/>
      <c r="AE324" s="90"/>
      <c r="AF324" s="90"/>
    </row>
    <row r="325" spans="1:32" s="233" customFormat="1" ht="24" x14ac:dyDescent="0.25">
      <c r="A325" s="262" t="s">
        <v>1722</v>
      </c>
      <c r="B325" s="263" t="s">
        <v>362</v>
      </c>
      <c r="C325" s="263" t="s">
        <v>363</v>
      </c>
      <c r="D325" s="263" t="s">
        <v>218</v>
      </c>
      <c r="E325" s="263" t="s">
        <v>7</v>
      </c>
      <c r="F325" s="263" t="s">
        <v>11</v>
      </c>
      <c r="G325" s="264">
        <v>100</v>
      </c>
      <c r="H325" s="263" t="s">
        <v>250</v>
      </c>
      <c r="I325" s="263">
        <v>2004</v>
      </c>
      <c r="J325" s="243" t="s">
        <v>1509</v>
      </c>
      <c r="K325" s="232"/>
      <c r="L325" s="232"/>
      <c r="M325" s="232"/>
      <c r="N325" s="232"/>
      <c r="O325" s="231" t="s">
        <v>895</v>
      </c>
      <c r="P325" s="90"/>
      <c r="Q325" s="90"/>
      <c r="R325" s="90"/>
      <c r="S325" s="90"/>
      <c r="T325" s="90"/>
      <c r="U325" s="90"/>
      <c r="V325" s="90"/>
      <c r="W325" s="90"/>
      <c r="X325" s="90"/>
      <c r="Y325" s="90"/>
      <c r="Z325" s="90"/>
      <c r="AA325" s="90"/>
      <c r="AB325" s="90"/>
      <c r="AC325" s="90"/>
      <c r="AD325" s="90"/>
      <c r="AE325" s="90"/>
      <c r="AF325" s="90"/>
    </row>
    <row r="326" spans="1:32" ht="24" x14ac:dyDescent="0.25">
      <c r="A326" s="259" t="s">
        <v>1085</v>
      </c>
      <c r="B326" s="260" t="s">
        <v>362</v>
      </c>
      <c r="C326" s="260" t="s">
        <v>1086</v>
      </c>
      <c r="D326" s="260" t="s">
        <v>4</v>
      </c>
      <c r="E326" s="260" t="s">
        <v>175</v>
      </c>
      <c r="F326" s="260" t="s">
        <v>10</v>
      </c>
      <c r="G326" s="261">
        <v>0.1</v>
      </c>
      <c r="H326" s="260" t="s">
        <v>250</v>
      </c>
      <c r="I326" s="260">
        <v>2017</v>
      </c>
      <c r="J326" s="229" t="s">
        <v>1664</v>
      </c>
      <c r="O326" s="72" t="s">
        <v>895</v>
      </c>
      <c r="P326" s="90"/>
      <c r="Q326" s="90"/>
      <c r="R326" s="90"/>
      <c r="S326" s="90"/>
      <c r="T326" s="90"/>
      <c r="U326" s="90"/>
      <c r="V326" s="90"/>
      <c r="W326" s="90"/>
      <c r="X326" s="90"/>
      <c r="Y326" s="90"/>
      <c r="Z326" s="90"/>
      <c r="AA326" s="90"/>
      <c r="AB326" s="90"/>
      <c r="AC326" s="90"/>
      <c r="AD326" s="90"/>
      <c r="AE326" s="90"/>
      <c r="AF326" s="90"/>
    </row>
    <row r="327" spans="1:32" ht="48" x14ac:dyDescent="0.25">
      <c r="A327" s="259" t="s">
        <v>1393</v>
      </c>
      <c r="B327" s="260" t="s">
        <v>362</v>
      </c>
      <c r="C327" s="260" t="s">
        <v>1394</v>
      </c>
      <c r="D327" s="260" t="s">
        <v>1392</v>
      </c>
      <c r="E327" s="260" t="s">
        <v>7</v>
      </c>
      <c r="F327" s="260" t="s">
        <v>10</v>
      </c>
      <c r="G327" s="261">
        <v>3.3599999999999998E-2</v>
      </c>
      <c r="H327" s="260" t="s">
        <v>231</v>
      </c>
      <c r="I327" s="260">
        <v>2006</v>
      </c>
      <c r="J327" s="229" t="s">
        <v>1481</v>
      </c>
      <c r="O327" s="72" t="s">
        <v>895</v>
      </c>
      <c r="P327" s="90"/>
      <c r="Q327" s="90"/>
      <c r="R327" s="90"/>
      <c r="S327" s="90"/>
      <c r="T327" s="90"/>
      <c r="U327" s="90"/>
      <c r="V327" s="90"/>
      <c r="W327" s="90"/>
      <c r="X327" s="90"/>
      <c r="Y327" s="90"/>
      <c r="Z327" s="90"/>
      <c r="AA327" s="90"/>
      <c r="AB327" s="90"/>
      <c r="AC327" s="90"/>
      <c r="AD327" s="90"/>
      <c r="AE327" s="90"/>
      <c r="AF327" s="90"/>
    </row>
    <row r="328" spans="1:32" ht="36" x14ac:dyDescent="0.25">
      <c r="A328" s="259" t="s">
        <v>1396</v>
      </c>
      <c r="B328" s="260" t="s">
        <v>28</v>
      </c>
      <c r="C328" s="260" t="s">
        <v>1397</v>
      </c>
      <c r="D328" s="260" t="s">
        <v>1392</v>
      </c>
      <c r="E328" s="260" t="s">
        <v>7</v>
      </c>
      <c r="F328" s="260" t="s">
        <v>12</v>
      </c>
      <c r="G328" s="261" t="s">
        <v>276</v>
      </c>
      <c r="H328" s="260" t="s">
        <v>249</v>
      </c>
      <c r="I328" s="260">
        <v>2012</v>
      </c>
      <c r="J328" s="229" t="s">
        <v>1602</v>
      </c>
      <c r="O328" s="72" t="s">
        <v>895</v>
      </c>
      <c r="P328" s="90"/>
      <c r="Q328" s="90"/>
      <c r="R328" s="90"/>
      <c r="S328" s="90"/>
      <c r="T328" s="90"/>
      <c r="U328" s="90"/>
      <c r="V328" s="90"/>
      <c r="W328" s="90"/>
      <c r="X328" s="90"/>
      <c r="Y328" s="90"/>
      <c r="Z328" s="90"/>
      <c r="AA328" s="90"/>
      <c r="AB328" s="90"/>
      <c r="AC328" s="90"/>
      <c r="AD328" s="90"/>
      <c r="AE328" s="90"/>
      <c r="AF328" s="90"/>
    </row>
    <row r="329" spans="1:32" ht="36" x14ac:dyDescent="0.25">
      <c r="A329" s="259" t="s">
        <v>314</v>
      </c>
      <c r="B329" s="260" t="s">
        <v>28</v>
      </c>
      <c r="C329" s="260" t="s">
        <v>345</v>
      </c>
      <c r="D329" s="260" t="s">
        <v>383</v>
      </c>
      <c r="E329" s="260" t="s">
        <v>7</v>
      </c>
      <c r="F329" s="260" t="s">
        <v>11</v>
      </c>
      <c r="G329" s="261">
        <v>34.5</v>
      </c>
      <c r="H329" s="260" t="s">
        <v>250</v>
      </c>
      <c r="I329" s="260">
        <v>2008</v>
      </c>
      <c r="J329" s="229" t="s">
        <v>736</v>
      </c>
      <c r="L329" s="72" t="s">
        <v>895</v>
      </c>
      <c r="N329" s="72" t="s">
        <v>895</v>
      </c>
      <c r="P329" s="90"/>
      <c r="Q329" s="90"/>
      <c r="R329" s="90"/>
      <c r="S329" s="90"/>
      <c r="T329" s="90"/>
      <c r="U329" s="90"/>
      <c r="V329" s="90"/>
      <c r="W329" s="90"/>
      <c r="X329" s="90"/>
      <c r="Y329" s="90"/>
      <c r="Z329" s="90"/>
      <c r="AA329" s="90"/>
      <c r="AB329" s="90"/>
      <c r="AC329" s="90"/>
      <c r="AD329" s="90"/>
      <c r="AE329" s="90"/>
      <c r="AF329" s="90"/>
    </row>
    <row r="330" spans="1:32" ht="60" x14ac:dyDescent="0.25">
      <c r="A330" s="259" t="s">
        <v>359</v>
      </c>
      <c r="B330" s="260" t="s">
        <v>28</v>
      </c>
      <c r="C330" s="260" t="s">
        <v>360</v>
      </c>
      <c r="D330" s="260" t="s">
        <v>42</v>
      </c>
      <c r="E330" s="260" t="s">
        <v>175</v>
      </c>
      <c r="F330" s="260" t="s">
        <v>11</v>
      </c>
      <c r="G330" s="261">
        <v>3.2</v>
      </c>
      <c r="H330" s="260" t="s">
        <v>249</v>
      </c>
      <c r="I330" s="260">
        <v>2011</v>
      </c>
      <c r="J330" s="229" t="s">
        <v>1068</v>
      </c>
      <c r="K330" s="72" t="s">
        <v>895</v>
      </c>
      <c r="M330" s="72" t="s">
        <v>895</v>
      </c>
      <c r="P330" s="90"/>
      <c r="Q330" s="90"/>
      <c r="R330" s="90"/>
      <c r="S330" s="90"/>
      <c r="T330" s="90"/>
      <c r="U330" s="90"/>
      <c r="V330" s="90"/>
      <c r="W330" s="90"/>
      <c r="X330" s="90"/>
      <c r="Y330" s="90"/>
      <c r="Z330" s="90"/>
      <c r="AA330" s="90"/>
      <c r="AB330" s="90"/>
      <c r="AC330" s="90"/>
      <c r="AD330" s="90"/>
      <c r="AE330" s="90"/>
      <c r="AF330" s="90"/>
    </row>
    <row r="331" spans="1:32" ht="24" x14ac:dyDescent="0.25">
      <c r="A331" s="259" t="s">
        <v>1423</v>
      </c>
      <c r="B331" s="260" t="s">
        <v>28</v>
      </c>
      <c r="C331" s="260" t="s">
        <v>326</v>
      </c>
      <c r="D331" s="260" t="s">
        <v>3</v>
      </c>
      <c r="E331" s="260" t="s">
        <v>913</v>
      </c>
      <c r="F331" s="260" t="s">
        <v>10</v>
      </c>
      <c r="G331" s="261">
        <v>2</v>
      </c>
      <c r="H331" s="260" t="s">
        <v>231</v>
      </c>
      <c r="I331" s="260">
        <v>2019</v>
      </c>
      <c r="J331" s="229" t="s">
        <v>1484</v>
      </c>
      <c r="K331" s="72" t="s">
        <v>895</v>
      </c>
      <c r="P331" s="90"/>
      <c r="Q331" s="90"/>
      <c r="R331" s="90"/>
      <c r="S331" s="90"/>
      <c r="T331" s="90"/>
      <c r="U331" s="90"/>
      <c r="V331" s="90"/>
      <c r="W331" s="90"/>
      <c r="X331" s="90"/>
      <c r="Y331" s="90"/>
      <c r="Z331" s="90"/>
      <c r="AA331" s="90"/>
      <c r="AB331" s="90"/>
      <c r="AC331" s="90"/>
      <c r="AD331" s="90"/>
      <c r="AE331" s="90"/>
      <c r="AF331" s="90"/>
    </row>
    <row r="332" spans="1:32" ht="36" x14ac:dyDescent="0.25">
      <c r="A332" s="259" t="s">
        <v>492</v>
      </c>
      <c r="B332" s="260" t="s">
        <v>28</v>
      </c>
      <c r="C332" s="260" t="s">
        <v>493</v>
      </c>
      <c r="D332" s="260" t="s">
        <v>383</v>
      </c>
      <c r="E332" s="260" t="s">
        <v>1367</v>
      </c>
      <c r="F332" s="260" t="s">
        <v>11</v>
      </c>
      <c r="G332" s="261">
        <v>75</v>
      </c>
      <c r="H332" s="260" t="s">
        <v>250</v>
      </c>
      <c r="I332" s="260">
        <v>2012</v>
      </c>
      <c r="J332" s="229" t="s">
        <v>495</v>
      </c>
      <c r="L332" s="72" t="s">
        <v>895</v>
      </c>
      <c r="P332" s="90"/>
      <c r="Q332" s="90"/>
      <c r="R332" s="90"/>
      <c r="S332" s="90"/>
      <c r="T332" s="90"/>
      <c r="U332" s="90"/>
      <c r="V332" s="90"/>
      <c r="W332" s="90"/>
      <c r="X332" s="90"/>
      <c r="Y332" s="90"/>
      <c r="Z332" s="90"/>
      <c r="AA332" s="90"/>
      <c r="AB332" s="90"/>
      <c r="AC332" s="90"/>
      <c r="AD332" s="90"/>
      <c r="AE332" s="90"/>
      <c r="AF332" s="90"/>
    </row>
    <row r="333" spans="1:32" ht="48" x14ac:dyDescent="0.25">
      <c r="A333" s="259" t="s">
        <v>491</v>
      </c>
      <c r="B333" s="260" t="s">
        <v>28</v>
      </c>
      <c r="C333" s="260" t="s">
        <v>493</v>
      </c>
      <c r="D333" s="260" t="s">
        <v>383</v>
      </c>
      <c r="E333" s="260" t="s">
        <v>7</v>
      </c>
      <c r="F333" s="260" t="s">
        <v>11</v>
      </c>
      <c r="G333" s="261">
        <v>62.5</v>
      </c>
      <c r="H333" s="260" t="s">
        <v>250</v>
      </c>
      <c r="I333" s="260">
        <v>2009</v>
      </c>
      <c r="J333" s="229" t="s">
        <v>747</v>
      </c>
      <c r="L333" s="72" t="s">
        <v>895</v>
      </c>
      <c r="N333" s="72" t="s">
        <v>895</v>
      </c>
      <c r="O333" s="72" t="s">
        <v>895</v>
      </c>
      <c r="P333" s="90"/>
      <c r="Q333" s="90"/>
      <c r="R333" s="90"/>
      <c r="S333" s="90"/>
      <c r="T333" s="90"/>
      <c r="U333" s="90"/>
      <c r="V333" s="90"/>
      <c r="W333" s="90"/>
      <c r="X333" s="90"/>
      <c r="Y333" s="90"/>
      <c r="Z333" s="90"/>
      <c r="AA333" s="90"/>
      <c r="AB333" s="90"/>
      <c r="AC333" s="90"/>
      <c r="AD333" s="90"/>
      <c r="AE333" s="90"/>
      <c r="AF333" s="90"/>
    </row>
    <row r="334" spans="1:32" ht="36" x14ac:dyDescent="0.25">
      <c r="A334" s="259" t="s">
        <v>1350</v>
      </c>
      <c r="B334" s="260" t="s">
        <v>28</v>
      </c>
      <c r="C334" s="260" t="s">
        <v>1363</v>
      </c>
      <c r="D334" s="260" t="s">
        <v>4</v>
      </c>
      <c r="E334" s="260" t="s">
        <v>913</v>
      </c>
      <c r="F334" s="260" t="s">
        <v>10</v>
      </c>
      <c r="G334" s="261">
        <v>2.3400000000000001E-2</v>
      </c>
      <c r="H334" s="260" t="s">
        <v>231</v>
      </c>
      <c r="I334" s="260">
        <v>2018</v>
      </c>
      <c r="J334" s="229" t="s">
        <v>1500</v>
      </c>
      <c r="K334" s="72" t="s">
        <v>895</v>
      </c>
      <c r="M334" s="72" t="s">
        <v>895</v>
      </c>
      <c r="P334" s="90"/>
      <c r="Q334" s="90"/>
      <c r="R334" s="90"/>
      <c r="S334" s="90"/>
      <c r="T334" s="90"/>
      <c r="U334" s="90"/>
      <c r="V334" s="90"/>
      <c r="W334" s="90"/>
      <c r="X334" s="90"/>
      <c r="Y334" s="90"/>
      <c r="Z334" s="90"/>
      <c r="AA334" s="90"/>
      <c r="AB334" s="90"/>
      <c r="AC334" s="90"/>
      <c r="AD334" s="90"/>
      <c r="AE334" s="90"/>
      <c r="AF334" s="90"/>
    </row>
    <row r="335" spans="1:32" ht="48" x14ac:dyDescent="0.25">
      <c r="A335" s="259" t="s">
        <v>1407</v>
      </c>
      <c r="B335" s="260" t="s">
        <v>28</v>
      </c>
      <c r="C335" s="260" t="s">
        <v>326</v>
      </c>
      <c r="D335" s="260" t="s">
        <v>1392</v>
      </c>
      <c r="E335" s="260" t="s">
        <v>7</v>
      </c>
      <c r="F335" s="260" t="s">
        <v>10</v>
      </c>
      <c r="G335" s="261" t="s">
        <v>276</v>
      </c>
      <c r="H335" s="260" t="s">
        <v>249</v>
      </c>
      <c r="I335" s="260">
        <v>2013</v>
      </c>
      <c r="J335" s="229" t="s">
        <v>1485</v>
      </c>
      <c r="O335" s="72" t="s">
        <v>895</v>
      </c>
      <c r="P335" s="90"/>
      <c r="Q335" s="90"/>
      <c r="R335" s="90"/>
      <c r="S335" s="90"/>
      <c r="T335" s="90"/>
      <c r="U335" s="90"/>
      <c r="V335" s="90"/>
      <c r="W335" s="90"/>
      <c r="X335" s="90"/>
      <c r="Y335" s="90"/>
      <c r="Z335" s="90"/>
      <c r="AA335" s="90"/>
      <c r="AB335" s="90"/>
      <c r="AC335" s="90"/>
      <c r="AD335" s="90"/>
      <c r="AE335" s="90"/>
      <c r="AF335" s="90"/>
    </row>
    <row r="336" spans="1:32" ht="48" x14ac:dyDescent="0.25">
      <c r="A336" s="259" t="s">
        <v>424</v>
      </c>
      <c r="B336" s="260" t="s">
        <v>28</v>
      </c>
      <c r="C336" s="260" t="s">
        <v>425</v>
      </c>
      <c r="D336" s="260" t="s">
        <v>4</v>
      </c>
      <c r="E336" s="260" t="s">
        <v>175</v>
      </c>
      <c r="F336" s="260" t="s">
        <v>10</v>
      </c>
      <c r="G336" s="261">
        <v>0.3</v>
      </c>
      <c r="H336" s="260" t="s">
        <v>248</v>
      </c>
      <c r="I336" s="260">
        <v>2014</v>
      </c>
      <c r="J336" s="229" t="s">
        <v>991</v>
      </c>
      <c r="M336" s="72" t="s">
        <v>895</v>
      </c>
      <c r="O336" s="72" t="s">
        <v>895</v>
      </c>
      <c r="P336" s="90"/>
      <c r="Q336" s="90"/>
      <c r="R336" s="90"/>
      <c r="S336" s="90"/>
      <c r="T336" s="90"/>
      <c r="U336" s="90"/>
      <c r="V336" s="90"/>
      <c r="W336" s="90"/>
      <c r="X336" s="90"/>
      <c r="Y336" s="90"/>
      <c r="Z336" s="90"/>
      <c r="AA336" s="90"/>
      <c r="AB336" s="90"/>
      <c r="AC336" s="90"/>
      <c r="AD336" s="90"/>
      <c r="AE336" s="90"/>
      <c r="AF336" s="90"/>
    </row>
    <row r="337" spans="1:32" ht="48" x14ac:dyDescent="0.25">
      <c r="A337" s="259" t="s">
        <v>1239</v>
      </c>
      <c r="B337" s="260" t="s">
        <v>49</v>
      </c>
      <c r="C337" s="260" t="s">
        <v>1229</v>
      </c>
      <c r="D337" s="260" t="s">
        <v>42</v>
      </c>
      <c r="E337" s="260" t="s">
        <v>175</v>
      </c>
      <c r="F337" s="260" t="s">
        <v>10</v>
      </c>
      <c r="G337" s="261">
        <v>3.9</v>
      </c>
      <c r="H337" s="260" t="s">
        <v>250</v>
      </c>
      <c r="I337" s="260">
        <v>2018</v>
      </c>
      <c r="J337" s="229" t="s">
        <v>1646</v>
      </c>
      <c r="L337" s="72" t="s">
        <v>895</v>
      </c>
      <c r="O337" s="72" t="s">
        <v>895</v>
      </c>
      <c r="P337" s="90"/>
      <c r="Q337" s="90"/>
      <c r="R337" s="90"/>
      <c r="S337" s="90"/>
      <c r="T337" s="90"/>
      <c r="U337" s="90"/>
      <c r="V337" s="90"/>
      <c r="W337" s="90"/>
      <c r="X337" s="90"/>
      <c r="Y337" s="90"/>
      <c r="Z337" s="90"/>
      <c r="AA337" s="90"/>
      <c r="AB337" s="90"/>
      <c r="AC337" s="90"/>
      <c r="AD337" s="90"/>
      <c r="AE337" s="90"/>
      <c r="AF337" s="90"/>
    </row>
    <row r="338" spans="1:32" ht="60" x14ac:dyDescent="0.25">
      <c r="A338" s="259" t="s">
        <v>1263</v>
      </c>
      <c r="B338" s="260" t="s">
        <v>49</v>
      </c>
      <c r="C338" s="260" t="s">
        <v>50</v>
      </c>
      <c r="D338" s="260" t="s">
        <v>42</v>
      </c>
      <c r="E338" s="260" t="s">
        <v>175</v>
      </c>
      <c r="F338" s="260" t="s">
        <v>10</v>
      </c>
      <c r="G338" s="261">
        <v>3.7</v>
      </c>
      <c r="H338" s="260" t="s">
        <v>250</v>
      </c>
      <c r="I338" s="260">
        <v>2014</v>
      </c>
      <c r="J338" s="229" t="s">
        <v>1649</v>
      </c>
      <c r="L338" s="72" t="s">
        <v>895</v>
      </c>
      <c r="N338" s="72" t="s">
        <v>895</v>
      </c>
      <c r="P338" s="90"/>
      <c r="Q338" s="90"/>
      <c r="R338" s="90"/>
      <c r="S338" s="90"/>
      <c r="T338" s="90"/>
      <c r="U338" s="90"/>
      <c r="V338" s="90"/>
      <c r="W338" s="90"/>
      <c r="X338" s="90"/>
      <c r="Y338" s="90"/>
      <c r="Z338" s="90"/>
      <c r="AA338" s="90"/>
      <c r="AB338" s="90"/>
      <c r="AC338" s="90"/>
      <c r="AD338" s="90"/>
      <c r="AE338" s="90"/>
      <c r="AF338" s="90"/>
    </row>
    <row r="339" spans="1:32" ht="48" x14ac:dyDescent="0.25">
      <c r="A339" s="259" t="s">
        <v>1228</v>
      </c>
      <c r="B339" s="260" t="s">
        <v>49</v>
      </c>
      <c r="C339" s="260" t="s">
        <v>50</v>
      </c>
      <c r="D339" s="260" t="s">
        <v>42</v>
      </c>
      <c r="E339" s="260" t="s">
        <v>175</v>
      </c>
      <c r="F339" s="260" t="s">
        <v>10</v>
      </c>
      <c r="G339" s="261">
        <v>4.0999999999999996</v>
      </c>
      <c r="H339" s="260" t="s">
        <v>250</v>
      </c>
      <c r="I339" s="260">
        <v>2018</v>
      </c>
      <c r="J339" s="229" t="s">
        <v>1302</v>
      </c>
      <c r="M339" s="72" t="s">
        <v>895</v>
      </c>
      <c r="O339" s="72" t="s">
        <v>895</v>
      </c>
      <c r="P339" s="90"/>
      <c r="Q339" s="90"/>
      <c r="R339" s="90"/>
      <c r="S339" s="90"/>
      <c r="T339" s="90"/>
      <c r="U339" s="90"/>
      <c r="V339" s="90"/>
      <c r="W339" s="90"/>
      <c r="X339" s="90"/>
      <c r="Y339" s="90"/>
      <c r="Z339" s="90"/>
      <c r="AA339" s="90"/>
      <c r="AB339" s="90"/>
      <c r="AC339" s="90"/>
      <c r="AD339" s="90"/>
      <c r="AE339" s="90"/>
      <c r="AF339" s="90"/>
    </row>
    <row r="340" spans="1:32" ht="36" x14ac:dyDescent="0.25">
      <c r="A340" s="259" t="s">
        <v>1246</v>
      </c>
      <c r="B340" s="260" t="s">
        <v>49</v>
      </c>
      <c r="C340" s="260" t="s">
        <v>1244</v>
      </c>
      <c r="D340" s="260" t="s">
        <v>3</v>
      </c>
      <c r="E340" s="260" t="s">
        <v>175</v>
      </c>
      <c r="F340" s="260" t="s">
        <v>10</v>
      </c>
      <c r="G340" s="261">
        <v>6.3</v>
      </c>
      <c r="H340" s="260" t="s">
        <v>250</v>
      </c>
      <c r="I340" s="260">
        <v>2018</v>
      </c>
      <c r="J340" s="229" t="s">
        <v>1427</v>
      </c>
      <c r="L340" s="72" t="s">
        <v>895</v>
      </c>
      <c r="M340" s="72" t="s">
        <v>895</v>
      </c>
      <c r="P340" s="90"/>
      <c r="Q340" s="90"/>
      <c r="R340" s="90"/>
      <c r="S340" s="90"/>
      <c r="T340" s="90"/>
      <c r="U340" s="90"/>
      <c r="V340" s="90"/>
      <c r="W340" s="90"/>
      <c r="X340" s="90"/>
      <c r="Y340" s="90"/>
      <c r="Z340" s="90"/>
      <c r="AA340" s="90"/>
      <c r="AB340" s="90"/>
      <c r="AC340" s="90"/>
      <c r="AD340" s="90"/>
      <c r="AE340" s="90"/>
      <c r="AF340" s="90"/>
    </row>
    <row r="341" spans="1:32" ht="24" x14ac:dyDescent="0.25">
      <c r="A341" s="259" t="s">
        <v>194</v>
      </c>
      <c r="B341" s="260" t="s">
        <v>49</v>
      </c>
      <c r="C341" s="260" t="s">
        <v>195</v>
      </c>
      <c r="D341" s="260" t="s">
        <v>5</v>
      </c>
      <c r="E341" s="260" t="s">
        <v>175</v>
      </c>
      <c r="F341" s="260" t="s">
        <v>10</v>
      </c>
      <c r="G341" s="261">
        <v>2.6</v>
      </c>
      <c r="H341" s="260" t="s">
        <v>250</v>
      </c>
      <c r="I341" s="260">
        <v>2018</v>
      </c>
      <c r="J341" s="229" t="s">
        <v>1189</v>
      </c>
      <c r="L341" s="72" t="s">
        <v>895</v>
      </c>
      <c r="M341" s="72" t="s">
        <v>895</v>
      </c>
      <c r="P341" s="90"/>
      <c r="Q341" s="90"/>
      <c r="R341" s="90"/>
      <c r="S341" s="90"/>
      <c r="T341" s="90"/>
      <c r="U341" s="90"/>
      <c r="V341" s="90"/>
      <c r="W341" s="90"/>
      <c r="X341" s="90"/>
      <c r="Y341" s="90"/>
      <c r="Z341" s="90"/>
      <c r="AA341" s="90"/>
      <c r="AB341" s="90"/>
      <c r="AC341" s="90"/>
      <c r="AD341" s="90"/>
      <c r="AE341" s="90"/>
      <c r="AF341" s="90"/>
    </row>
    <row r="342" spans="1:32" ht="96" x14ac:dyDescent="0.25">
      <c r="A342" s="259" t="s">
        <v>1248</v>
      </c>
      <c r="B342" s="260" t="s">
        <v>49</v>
      </c>
      <c r="C342" s="260" t="s">
        <v>1245</v>
      </c>
      <c r="D342" s="260" t="s">
        <v>4</v>
      </c>
      <c r="E342" s="260" t="s">
        <v>175</v>
      </c>
      <c r="F342" s="260" t="s">
        <v>10</v>
      </c>
      <c r="G342" s="261">
        <v>4.7</v>
      </c>
      <c r="H342" s="260" t="s">
        <v>250</v>
      </c>
      <c r="I342" s="260">
        <v>2018</v>
      </c>
      <c r="J342" s="229" t="s">
        <v>1683</v>
      </c>
      <c r="L342" s="72" t="s">
        <v>895</v>
      </c>
      <c r="M342" s="72" t="s">
        <v>895</v>
      </c>
      <c r="O342" s="72" t="s">
        <v>895</v>
      </c>
      <c r="P342" s="90"/>
      <c r="Q342" s="90"/>
      <c r="R342" s="90"/>
      <c r="S342" s="90"/>
      <c r="T342" s="90"/>
      <c r="U342" s="90"/>
      <c r="V342" s="90"/>
      <c r="W342" s="90"/>
      <c r="X342" s="90"/>
      <c r="Y342" s="90"/>
      <c r="Z342" s="90"/>
      <c r="AA342" s="90"/>
      <c r="AB342" s="90"/>
      <c r="AC342" s="90"/>
      <c r="AD342" s="90"/>
      <c r="AE342" s="90"/>
      <c r="AF342" s="90"/>
    </row>
    <row r="343" spans="1:32" ht="108" x14ac:dyDescent="0.25">
      <c r="A343" s="259" t="s">
        <v>1249</v>
      </c>
      <c r="B343" s="260" t="s">
        <v>49</v>
      </c>
      <c r="C343" s="260" t="s">
        <v>1245</v>
      </c>
      <c r="D343" s="260" t="s">
        <v>4</v>
      </c>
      <c r="E343" s="260" t="s">
        <v>1250</v>
      </c>
      <c r="F343" s="260" t="s">
        <v>10</v>
      </c>
      <c r="G343" s="261">
        <v>2.7</v>
      </c>
      <c r="H343" s="260" t="s">
        <v>250</v>
      </c>
      <c r="I343" s="260">
        <v>2018</v>
      </c>
      <c r="J343" s="229" t="s">
        <v>1684</v>
      </c>
      <c r="L343" s="72" t="s">
        <v>895</v>
      </c>
      <c r="M343" s="72" t="s">
        <v>895</v>
      </c>
      <c r="O343" s="72" t="s">
        <v>895</v>
      </c>
      <c r="P343" s="90"/>
      <c r="Q343" s="90"/>
      <c r="R343" s="90"/>
      <c r="S343" s="90"/>
      <c r="T343" s="90"/>
      <c r="U343" s="90"/>
      <c r="V343" s="90"/>
      <c r="W343" s="90"/>
      <c r="X343" s="90"/>
      <c r="Y343" s="90"/>
      <c r="Z343" s="90"/>
      <c r="AA343" s="90"/>
      <c r="AB343" s="90"/>
      <c r="AC343" s="90"/>
      <c r="AD343" s="90"/>
      <c r="AE343" s="90"/>
      <c r="AF343" s="90"/>
    </row>
    <row r="344" spans="1:32" ht="108" x14ac:dyDescent="0.25">
      <c r="A344" s="259" t="s">
        <v>1247</v>
      </c>
      <c r="B344" s="260" t="s">
        <v>49</v>
      </c>
      <c r="C344" s="260" t="s">
        <v>1245</v>
      </c>
      <c r="D344" s="260" t="s">
        <v>4</v>
      </c>
      <c r="E344" s="260" t="s">
        <v>175</v>
      </c>
      <c r="F344" s="260" t="s">
        <v>10</v>
      </c>
      <c r="G344" s="261">
        <v>1.2</v>
      </c>
      <c r="H344" s="260" t="s">
        <v>250</v>
      </c>
      <c r="I344" s="260">
        <v>2018</v>
      </c>
      <c r="J344" s="229" t="s">
        <v>1684</v>
      </c>
      <c r="L344" s="72" t="s">
        <v>895</v>
      </c>
      <c r="M344" s="72" t="s">
        <v>895</v>
      </c>
      <c r="O344" s="72" t="s">
        <v>895</v>
      </c>
      <c r="P344" s="90"/>
      <c r="Q344" s="90"/>
      <c r="R344" s="90"/>
      <c r="S344" s="90"/>
      <c r="T344" s="90"/>
      <c r="U344" s="90"/>
      <c r="V344" s="90"/>
      <c r="W344" s="90"/>
      <c r="X344" s="90"/>
      <c r="Y344" s="90"/>
      <c r="Z344" s="90"/>
      <c r="AA344" s="90"/>
      <c r="AB344" s="90"/>
      <c r="AC344" s="90"/>
      <c r="AD344" s="90"/>
      <c r="AE344" s="90"/>
      <c r="AF344" s="90"/>
    </row>
    <row r="345" spans="1:32" ht="36" x14ac:dyDescent="0.25">
      <c r="A345" s="259" t="s">
        <v>183</v>
      </c>
      <c r="B345" s="260" t="s">
        <v>184</v>
      </c>
      <c r="C345" s="260" t="s">
        <v>212</v>
      </c>
      <c r="D345" s="260" t="s">
        <v>4</v>
      </c>
      <c r="E345" s="260" t="s">
        <v>8</v>
      </c>
      <c r="F345" s="260" t="s">
        <v>16</v>
      </c>
      <c r="G345" s="261">
        <v>20</v>
      </c>
      <c r="H345" s="260" t="s">
        <v>249</v>
      </c>
      <c r="I345" s="260">
        <v>2008</v>
      </c>
      <c r="J345" s="229" t="s">
        <v>739</v>
      </c>
      <c r="K345" s="72" t="s">
        <v>895</v>
      </c>
      <c r="N345" s="72" t="s">
        <v>895</v>
      </c>
      <c r="P345" s="90"/>
      <c r="Q345" s="90"/>
      <c r="R345" s="90"/>
      <c r="S345" s="90"/>
      <c r="T345" s="90"/>
      <c r="U345" s="90"/>
      <c r="V345" s="90"/>
      <c r="W345" s="90"/>
      <c r="X345" s="90"/>
      <c r="Y345" s="90"/>
      <c r="Z345" s="90"/>
      <c r="AA345" s="90"/>
      <c r="AB345" s="90"/>
      <c r="AC345" s="90"/>
      <c r="AD345" s="90"/>
      <c r="AE345" s="90"/>
      <c r="AF345" s="90"/>
    </row>
    <row r="346" spans="1:32" ht="36" x14ac:dyDescent="0.25">
      <c r="A346" s="259" t="s">
        <v>400</v>
      </c>
      <c r="B346" s="260" t="s">
        <v>136</v>
      </c>
      <c r="C346" s="260" t="s">
        <v>171</v>
      </c>
      <c r="D346" s="260" t="s">
        <v>42</v>
      </c>
      <c r="E346" s="260" t="s">
        <v>7</v>
      </c>
      <c r="F346" s="260" t="s">
        <v>10</v>
      </c>
      <c r="G346" s="261">
        <v>0.2</v>
      </c>
      <c r="H346" s="260" t="s">
        <v>250</v>
      </c>
      <c r="I346" s="260">
        <v>2012</v>
      </c>
      <c r="J346" s="229" t="s">
        <v>787</v>
      </c>
      <c r="K346" s="72" t="s">
        <v>895</v>
      </c>
      <c r="P346" s="90"/>
      <c r="Q346" s="90"/>
      <c r="R346" s="90"/>
      <c r="S346" s="90"/>
      <c r="T346" s="90"/>
      <c r="U346" s="90"/>
      <c r="V346" s="90"/>
      <c r="W346" s="90"/>
      <c r="X346" s="90"/>
      <c r="Y346" s="90"/>
      <c r="Z346" s="90"/>
      <c r="AA346" s="90"/>
      <c r="AB346" s="90"/>
      <c r="AC346" s="90"/>
      <c r="AD346" s="90"/>
      <c r="AE346" s="90"/>
      <c r="AF346" s="90"/>
    </row>
    <row r="347" spans="1:32" ht="120" x14ac:dyDescent="0.25">
      <c r="A347" s="259" t="s">
        <v>292</v>
      </c>
      <c r="B347" s="260" t="s">
        <v>136</v>
      </c>
      <c r="C347" s="260" t="s">
        <v>109</v>
      </c>
      <c r="D347" s="260" t="s">
        <v>42</v>
      </c>
      <c r="E347" s="260" t="s">
        <v>175</v>
      </c>
      <c r="F347" s="260" t="s">
        <v>10</v>
      </c>
      <c r="G347" s="261">
        <v>0.2</v>
      </c>
      <c r="H347" s="260" t="s">
        <v>250</v>
      </c>
      <c r="I347" s="260">
        <v>2012</v>
      </c>
      <c r="J347" s="229" t="s">
        <v>1685</v>
      </c>
      <c r="L347" s="72" t="s">
        <v>895</v>
      </c>
      <c r="M347" s="72" t="s">
        <v>895</v>
      </c>
      <c r="O347" s="72" t="s">
        <v>895</v>
      </c>
      <c r="P347" s="90"/>
      <c r="Q347" s="90"/>
      <c r="R347" s="90"/>
      <c r="S347" s="90"/>
      <c r="T347" s="90"/>
      <c r="U347" s="90"/>
      <c r="V347" s="90"/>
      <c r="W347" s="90"/>
      <c r="X347" s="90"/>
      <c r="Y347" s="90"/>
      <c r="Z347" s="90"/>
      <c r="AA347" s="90"/>
      <c r="AB347" s="90"/>
      <c r="AC347" s="90"/>
      <c r="AD347" s="90"/>
      <c r="AE347" s="90"/>
      <c r="AF347" s="90"/>
    </row>
    <row r="348" spans="1:32" ht="13.2" x14ac:dyDescent="0.25">
      <c r="A348" s="259" t="s">
        <v>264</v>
      </c>
      <c r="B348" s="260" t="s">
        <v>136</v>
      </c>
      <c r="C348" s="260" t="s">
        <v>137</v>
      </c>
      <c r="D348" s="260" t="s">
        <v>4</v>
      </c>
      <c r="E348" s="260" t="s">
        <v>7</v>
      </c>
      <c r="F348" s="260" t="s">
        <v>10</v>
      </c>
      <c r="G348" s="261">
        <v>1.25</v>
      </c>
      <c r="H348" s="260" t="s">
        <v>250</v>
      </c>
      <c r="I348" s="260">
        <v>2012</v>
      </c>
      <c r="J348" s="229" t="s">
        <v>797</v>
      </c>
      <c r="O348" s="72" t="s">
        <v>895</v>
      </c>
      <c r="P348" s="90"/>
      <c r="Q348" s="90"/>
      <c r="R348" s="90"/>
      <c r="S348" s="90"/>
      <c r="T348" s="90"/>
      <c r="U348" s="90"/>
      <c r="V348" s="90"/>
      <c r="W348" s="90"/>
      <c r="X348" s="90"/>
      <c r="Y348" s="90"/>
      <c r="Z348" s="90"/>
      <c r="AA348" s="90"/>
      <c r="AB348" s="90"/>
      <c r="AC348" s="90"/>
      <c r="AD348" s="90"/>
      <c r="AE348" s="90"/>
      <c r="AF348" s="90"/>
    </row>
    <row r="349" spans="1:32" ht="24" x14ac:dyDescent="0.25">
      <c r="A349" s="259" t="s">
        <v>1225</v>
      </c>
      <c r="B349" s="260" t="s">
        <v>136</v>
      </c>
      <c r="C349" s="260" t="s">
        <v>1215</v>
      </c>
      <c r="D349" s="260" t="s">
        <v>42</v>
      </c>
      <c r="E349" s="260" t="s">
        <v>175</v>
      </c>
      <c r="F349" s="260" t="s">
        <v>10</v>
      </c>
      <c r="G349" s="261">
        <v>2.7</v>
      </c>
      <c r="H349" s="260" t="s">
        <v>250</v>
      </c>
      <c r="I349" s="260">
        <v>2019</v>
      </c>
      <c r="J349" s="229" t="s">
        <v>1297</v>
      </c>
      <c r="M349" s="72" t="s">
        <v>895</v>
      </c>
      <c r="P349" s="90"/>
      <c r="Q349" s="90"/>
      <c r="R349" s="90"/>
      <c r="S349" s="90"/>
      <c r="T349" s="90"/>
      <c r="U349" s="90"/>
      <c r="V349" s="90"/>
      <c r="W349" s="90"/>
      <c r="X349" s="90"/>
      <c r="Y349" s="90"/>
      <c r="Z349" s="90"/>
      <c r="AA349" s="90"/>
      <c r="AB349" s="90"/>
      <c r="AC349" s="90"/>
      <c r="AD349" s="90"/>
      <c r="AE349" s="90"/>
      <c r="AF349" s="90"/>
    </row>
    <row r="350" spans="1:32" ht="60" x14ac:dyDescent="0.25">
      <c r="A350" s="259" t="s">
        <v>256</v>
      </c>
      <c r="B350" s="260" t="s">
        <v>136</v>
      </c>
      <c r="C350" s="260" t="s">
        <v>257</v>
      </c>
      <c r="D350" s="260" t="s">
        <v>5</v>
      </c>
      <c r="E350" s="260" t="s">
        <v>7</v>
      </c>
      <c r="F350" s="260" t="s">
        <v>10</v>
      </c>
      <c r="G350" s="261">
        <v>9.5</v>
      </c>
      <c r="H350" s="260" t="s">
        <v>250</v>
      </c>
      <c r="I350" s="260">
        <v>2013</v>
      </c>
      <c r="J350" s="229" t="s">
        <v>811</v>
      </c>
      <c r="M350" s="72" t="s">
        <v>895</v>
      </c>
      <c r="O350" s="72" t="s">
        <v>895</v>
      </c>
      <c r="P350" s="90"/>
      <c r="Q350" s="90"/>
      <c r="R350" s="90"/>
      <c r="S350" s="90"/>
      <c r="T350" s="90"/>
      <c r="U350" s="90"/>
      <c r="V350" s="90"/>
      <c r="W350" s="90"/>
      <c r="X350" s="90"/>
      <c r="Y350" s="90"/>
      <c r="Z350" s="90"/>
      <c r="AA350" s="90"/>
      <c r="AB350" s="90"/>
      <c r="AC350" s="90"/>
      <c r="AD350" s="90"/>
      <c r="AE350" s="90"/>
      <c r="AF350" s="90"/>
    </row>
    <row r="351" spans="1:32" ht="24" x14ac:dyDescent="0.25">
      <c r="A351" s="259" t="s">
        <v>677</v>
      </c>
      <c r="B351" s="260" t="s">
        <v>59</v>
      </c>
      <c r="C351" s="260" t="s">
        <v>678</v>
      </c>
      <c r="D351" s="260" t="s">
        <v>42</v>
      </c>
      <c r="E351" s="260" t="s">
        <v>8</v>
      </c>
      <c r="F351" s="260" t="s">
        <v>10</v>
      </c>
      <c r="G351" s="261">
        <v>2.94</v>
      </c>
      <c r="H351" s="260" t="s">
        <v>249</v>
      </c>
      <c r="I351" s="260">
        <v>2012</v>
      </c>
      <c r="J351" s="229" t="s">
        <v>971</v>
      </c>
      <c r="K351" s="72" t="s">
        <v>895</v>
      </c>
      <c r="P351" s="90"/>
      <c r="Q351" s="90"/>
      <c r="R351" s="90"/>
      <c r="S351" s="90"/>
      <c r="T351" s="90"/>
      <c r="U351" s="90"/>
      <c r="V351" s="90"/>
      <c r="W351" s="90"/>
      <c r="X351" s="90"/>
      <c r="Y351" s="90"/>
      <c r="Z351" s="90"/>
      <c r="AA351" s="90"/>
      <c r="AB351" s="90"/>
      <c r="AC351" s="90"/>
      <c r="AD351" s="90"/>
      <c r="AE351" s="90"/>
      <c r="AF351" s="90"/>
    </row>
    <row r="352" spans="1:32" ht="36" x14ac:dyDescent="0.25">
      <c r="A352" s="259" t="s">
        <v>245</v>
      </c>
      <c r="B352" s="260" t="s">
        <v>59</v>
      </c>
      <c r="C352" s="260" t="s">
        <v>167</v>
      </c>
      <c r="D352" s="260" t="s">
        <v>42</v>
      </c>
      <c r="E352" s="260" t="s">
        <v>913</v>
      </c>
      <c r="F352" s="260" t="s">
        <v>10</v>
      </c>
      <c r="G352" s="261" t="s">
        <v>276</v>
      </c>
      <c r="H352" s="260" t="s">
        <v>248</v>
      </c>
      <c r="I352" s="260">
        <v>2006</v>
      </c>
      <c r="J352" s="229" t="s">
        <v>723</v>
      </c>
      <c r="M352" s="72" t="s">
        <v>895</v>
      </c>
      <c r="O352" s="72" t="s">
        <v>895</v>
      </c>
      <c r="P352" s="90"/>
      <c r="Q352" s="90"/>
      <c r="R352" s="90"/>
      <c r="S352" s="90"/>
      <c r="T352" s="90"/>
      <c r="U352" s="90"/>
      <c r="V352" s="90"/>
      <c r="W352" s="90"/>
      <c r="X352" s="90"/>
      <c r="Y352" s="90"/>
      <c r="Z352" s="90"/>
      <c r="AA352" s="90"/>
      <c r="AB352" s="90"/>
      <c r="AC352" s="90"/>
      <c r="AD352" s="90"/>
      <c r="AE352" s="90"/>
      <c r="AF352" s="90"/>
    </row>
    <row r="353" spans="1:32" ht="13.2" x14ac:dyDescent="0.25">
      <c r="A353" s="259" t="s">
        <v>416</v>
      </c>
      <c r="B353" s="260" t="s">
        <v>59</v>
      </c>
      <c r="C353" s="260" t="s">
        <v>335</v>
      </c>
      <c r="D353" s="260" t="s">
        <v>4</v>
      </c>
      <c r="E353" s="260" t="s">
        <v>8</v>
      </c>
      <c r="F353" s="260" t="s">
        <v>11</v>
      </c>
      <c r="G353" s="261">
        <v>11.5</v>
      </c>
      <c r="H353" s="260" t="s">
        <v>249</v>
      </c>
      <c r="I353" s="260">
        <v>2014</v>
      </c>
      <c r="J353" s="229" t="s">
        <v>1110</v>
      </c>
      <c r="K353" s="72" t="s">
        <v>895</v>
      </c>
      <c r="P353" s="90"/>
      <c r="Q353" s="90"/>
      <c r="R353" s="90"/>
      <c r="S353" s="90"/>
      <c r="T353" s="90"/>
      <c r="U353" s="90"/>
      <c r="V353" s="90"/>
      <c r="W353" s="90"/>
      <c r="X353" s="90"/>
      <c r="Y353" s="90"/>
      <c r="Z353" s="90"/>
      <c r="AA353" s="90"/>
      <c r="AB353" s="90"/>
      <c r="AC353" s="90"/>
      <c r="AD353" s="90"/>
      <c r="AE353" s="90"/>
      <c r="AF353" s="90"/>
    </row>
    <row r="354" spans="1:32" ht="36" x14ac:dyDescent="0.25">
      <c r="A354" s="259" t="s">
        <v>61</v>
      </c>
      <c r="B354" s="260" t="s">
        <v>59</v>
      </c>
      <c r="C354" s="260" t="s">
        <v>60</v>
      </c>
      <c r="D354" s="260" t="s">
        <v>42</v>
      </c>
      <c r="E354" s="260" t="s">
        <v>7</v>
      </c>
      <c r="F354" s="260" t="s">
        <v>10</v>
      </c>
      <c r="G354" s="261">
        <v>0.13</v>
      </c>
      <c r="H354" s="260" t="s">
        <v>250</v>
      </c>
      <c r="I354" s="260">
        <v>2009</v>
      </c>
      <c r="J354" s="229" t="s">
        <v>631</v>
      </c>
      <c r="O354" s="72" t="s">
        <v>895</v>
      </c>
      <c r="P354" s="90"/>
      <c r="Q354" s="90"/>
      <c r="R354" s="90"/>
      <c r="S354" s="90"/>
      <c r="T354" s="90"/>
      <c r="U354" s="90"/>
      <c r="V354" s="90"/>
      <c r="W354" s="90"/>
      <c r="X354" s="90"/>
      <c r="Y354" s="90"/>
      <c r="Z354" s="90"/>
      <c r="AA354" s="90"/>
      <c r="AB354" s="90"/>
      <c r="AC354" s="90"/>
      <c r="AD354" s="90"/>
      <c r="AE354" s="90"/>
      <c r="AF354" s="90"/>
    </row>
    <row r="355" spans="1:32" ht="24" x14ac:dyDescent="0.25">
      <c r="A355" s="259" t="s">
        <v>353</v>
      </c>
      <c r="B355" s="260" t="s">
        <v>354</v>
      </c>
      <c r="C355" s="260" t="s">
        <v>355</v>
      </c>
      <c r="D355" s="260" t="s">
        <v>42</v>
      </c>
      <c r="E355" s="260" t="s">
        <v>175</v>
      </c>
      <c r="F355" s="260" t="s">
        <v>10</v>
      </c>
      <c r="G355" s="261">
        <v>1</v>
      </c>
      <c r="H355" s="260" t="s">
        <v>88</v>
      </c>
      <c r="I355" s="260">
        <v>2014</v>
      </c>
      <c r="J355" s="229" t="s">
        <v>692</v>
      </c>
      <c r="M355" s="72" t="s">
        <v>895</v>
      </c>
      <c r="O355" s="72" t="s">
        <v>895</v>
      </c>
      <c r="P355" s="90"/>
      <c r="Q355" s="90"/>
      <c r="R355" s="90"/>
      <c r="S355" s="90"/>
      <c r="T355" s="90"/>
      <c r="U355" s="90"/>
      <c r="V355" s="90"/>
      <c r="W355" s="90"/>
      <c r="X355" s="90"/>
      <c r="Y355" s="90"/>
      <c r="Z355" s="90"/>
      <c r="AA355" s="90"/>
      <c r="AB355" s="90"/>
      <c r="AC355" s="90"/>
      <c r="AD355" s="90"/>
      <c r="AE355" s="90"/>
      <c r="AF355" s="90"/>
    </row>
    <row r="356" spans="1:32" ht="24" x14ac:dyDescent="0.25">
      <c r="A356" s="259" t="s">
        <v>925</v>
      </c>
      <c r="B356" s="260" t="s">
        <v>148</v>
      </c>
      <c r="C356" s="260" t="s">
        <v>926</v>
      </c>
      <c r="D356" s="260" t="s">
        <v>218</v>
      </c>
      <c r="E356" s="260" t="s">
        <v>175</v>
      </c>
      <c r="F356" s="260" t="s">
        <v>10</v>
      </c>
      <c r="G356" s="261">
        <v>3.3</v>
      </c>
      <c r="H356" s="260" t="s">
        <v>250</v>
      </c>
      <c r="I356" s="260">
        <v>2017</v>
      </c>
      <c r="J356" s="229" t="s">
        <v>1603</v>
      </c>
      <c r="O356" s="72" t="s">
        <v>895</v>
      </c>
      <c r="P356" s="90"/>
      <c r="Q356" s="90"/>
      <c r="R356" s="90"/>
      <c r="S356" s="90"/>
      <c r="T356" s="90"/>
      <c r="U356" s="90"/>
      <c r="V356" s="90"/>
      <c r="W356" s="90"/>
      <c r="X356" s="90"/>
      <c r="Y356" s="90"/>
      <c r="Z356" s="90"/>
      <c r="AA356" s="90"/>
      <c r="AB356" s="90"/>
      <c r="AC356" s="90"/>
      <c r="AD356" s="90"/>
      <c r="AE356" s="90"/>
      <c r="AF356" s="90"/>
    </row>
    <row r="357" spans="1:32" ht="24" x14ac:dyDescent="0.25">
      <c r="A357" s="259" t="s">
        <v>235</v>
      </c>
      <c r="B357" s="260" t="s">
        <v>148</v>
      </c>
      <c r="C357" s="260" t="s">
        <v>236</v>
      </c>
      <c r="D357" s="260" t="s">
        <v>3</v>
      </c>
      <c r="E357" s="260" t="s">
        <v>7</v>
      </c>
      <c r="F357" s="260" t="s">
        <v>10</v>
      </c>
      <c r="G357" s="261">
        <v>3.8999999999999999E-4</v>
      </c>
      <c r="H357" s="260" t="s">
        <v>248</v>
      </c>
      <c r="I357" s="260">
        <v>2007</v>
      </c>
      <c r="J357" s="229" t="s">
        <v>728</v>
      </c>
      <c r="M357" s="72" t="s">
        <v>895</v>
      </c>
      <c r="O357" s="72" t="s">
        <v>895</v>
      </c>
      <c r="P357" s="90"/>
      <c r="Q357" s="90"/>
      <c r="R357" s="90"/>
      <c r="S357" s="90"/>
      <c r="T357" s="90"/>
      <c r="U357" s="90"/>
      <c r="V357" s="90"/>
      <c r="W357" s="90"/>
      <c r="X357" s="90"/>
      <c r="Y357" s="90"/>
      <c r="Z357" s="90"/>
      <c r="AA357" s="90"/>
      <c r="AB357" s="90"/>
      <c r="AC357" s="90"/>
      <c r="AD357" s="90"/>
      <c r="AE357" s="90"/>
      <c r="AF357" s="90"/>
    </row>
    <row r="358" spans="1:32" s="233" customFormat="1" ht="24" x14ac:dyDescent="0.25">
      <c r="A358" s="262" t="s">
        <v>1723</v>
      </c>
      <c r="B358" s="263" t="s">
        <v>148</v>
      </c>
      <c r="C358" s="263" t="s">
        <v>337</v>
      </c>
      <c r="D358" s="263" t="s">
        <v>42</v>
      </c>
      <c r="E358" s="263" t="s">
        <v>8</v>
      </c>
      <c r="F358" s="263" t="s">
        <v>10</v>
      </c>
      <c r="G358" s="264">
        <v>1.6</v>
      </c>
      <c r="H358" s="263" t="s">
        <v>249</v>
      </c>
      <c r="I358" s="263">
        <v>2013</v>
      </c>
      <c r="J358" s="243" t="s">
        <v>1604</v>
      </c>
      <c r="K358" s="231" t="s">
        <v>895</v>
      </c>
      <c r="L358" s="232"/>
      <c r="M358" s="232"/>
      <c r="N358" s="232"/>
      <c r="O358" s="232"/>
      <c r="P358" s="90"/>
      <c r="Q358" s="90"/>
      <c r="R358" s="90"/>
      <c r="S358" s="90"/>
      <c r="T358" s="90"/>
      <c r="U358" s="90"/>
      <c r="V358" s="90"/>
      <c r="W358" s="90"/>
      <c r="X358" s="90"/>
      <c r="Y358" s="90"/>
      <c r="Z358" s="90"/>
      <c r="AA358" s="90"/>
      <c r="AB358" s="90"/>
      <c r="AC358" s="90"/>
      <c r="AD358" s="90"/>
      <c r="AE358" s="90"/>
      <c r="AF358" s="90"/>
    </row>
    <row r="359" spans="1:32" ht="36" x14ac:dyDescent="0.25">
      <c r="A359" s="259" t="s">
        <v>1401</v>
      </c>
      <c r="B359" s="260" t="s">
        <v>148</v>
      </c>
      <c r="C359" s="260" t="s">
        <v>129</v>
      </c>
      <c r="D359" s="260" t="s">
        <v>1392</v>
      </c>
      <c r="E359" s="260" t="s">
        <v>7</v>
      </c>
      <c r="F359" s="260" t="s">
        <v>10</v>
      </c>
      <c r="G359" s="261" t="s">
        <v>276</v>
      </c>
      <c r="H359" s="260" t="s">
        <v>231</v>
      </c>
      <c r="I359" s="260">
        <v>2016</v>
      </c>
      <c r="J359" s="229" t="s">
        <v>1486</v>
      </c>
      <c r="O359" s="72" t="s">
        <v>895</v>
      </c>
    </row>
    <row r="360" spans="1:32" ht="48" x14ac:dyDescent="0.25">
      <c r="A360" s="259" t="s">
        <v>392</v>
      </c>
      <c r="B360" s="260" t="s">
        <v>243</v>
      </c>
      <c r="C360" s="260" t="s">
        <v>244</v>
      </c>
      <c r="D360" s="260" t="s">
        <v>5</v>
      </c>
      <c r="E360" s="260" t="s">
        <v>88</v>
      </c>
      <c r="F360" s="260" t="s">
        <v>10</v>
      </c>
      <c r="G360" s="261">
        <v>1.65E-4</v>
      </c>
      <c r="H360" s="260" t="s">
        <v>248</v>
      </c>
      <c r="I360" s="260">
        <v>2003</v>
      </c>
      <c r="J360" s="229" t="s">
        <v>1691</v>
      </c>
      <c r="M360" s="72" t="s">
        <v>895</v>
      </c>
      <c r="O360" s="72" t="s">
        <v>895</v>
      </c>
    </row>
    <row r="361" spans="1:32" ht="48" x14ac:dyDescent="0.25">
      <c r="A361" s="259" t="s">
        <v>395</v>
      </c>
      <c r="B361" s="260" t="s">
        <v>243</v>
      </c>
      <c r="C361" s="260" t="s">
        <v>244</v>
      </c>
      <c r="D361" s="260" t="s">
        <v>5</v>
      </c>
      <c r="E361" s="260" t="s">
        <v>88</v>
      </c>
      <c r="F361" s="260" t="s">
        <v>10</v>
      </c>
      <c r="G361" s="261">
        <v>3.3E-4</v>
      </c>
      <c r="H361" s="260" t="s">
        <v>248</v>
      </c>
      <c r="I361" s="260">
        <v>2006</v>
      </c>
      <c r="J361" s="229" t="s">
        <v>1691</v>
      </c>
      <c r="M361" s="72" t="s">
        <v>895</v>
      </c>
      <c r="O361" s="72" t="s">
        <v>895</v>
      </c>
    </row>
    <row r="362" spans="1:32" ht="48" x14ac:dyDescent="0.25">
      <c r="A362" s="259" t="s">
        <v>695</v>
      </c>
      <c r="B362" s="260" t="s">
        <v>243</v>
      </c>
      <c r="C362" s="260" t="s">
        <v>244</v>
      </c>
      <c r="D362" s="260" t="s">
        <v>5</v>
      </c>
      <c r="E362" s="260" t="s">
        <v>88</v>
      </c>
      <c r="F362" s="260" t="s">
        <v>11</v>
      </c>
      <c r="G362" s="261" t="s">
        <v>276</v>
      </c>
      <c r="H362" s="260" t="s">
        <v>248</v>
      </c>
      <c r="I362" s="260">
        <v>2002</v>
      </c>
      <c r="J362" s="229" t="s">
        <v>1691</v>
      </c>
      <c r="M362" s="72" t="s">
        <v>895</v>
      </c>
      <c r="O362" s="72" t="s">
        <v>895</v>
      </c>
    </row>
    <row r="363" spans="1:32" ht="48" x14ac:dyDescent="0.25">
      <c r="A363" s="259" t="s">
        <v>396</v>
      </c>
      <c r="B363" s="260" t="s">
        <v>243</v>
      </c>
      <c r="C363" s="260" t="s">
        <v>244</v>
      </c>
      <c r="D363" s="260" t="s">
        <v>5</v>
      </c>
      <c r="E363" s="260" t="s">
        <v>88</v>
      </c>
      <c r="F363" s="260" t="s">
        <v>11</v>
      </c>
      <c r="G363" s="261" t="s">
        <v>276</v>
      </c>
      <c r="H363" s="260" t="s">
        <v>248</v>
      </c>
      <c r="I363" s="260">
        <v>2006</v>
      </c>
      <c r="J363" s="229" t="s">
        <v>1691</v>
      </c>
      <c r="M363" s="72" t="s">
        <v>895</v>
      </c>
      <c r="O363" s="72" t="s">
        <v>895</v>
      </c>
    </row>
    <row r="364" spans="1:32" ht="13.2" x14ac:dyDescent="0.25">
      <c r="A364" s="259" t="s">
        <v>403</v>
      </c>
      <c r="B364" s="260" t="s">
        <v>91</v>
      </c>
      <c r="C364" s="260" t="s">
        <v>404</v>
      </c>
      <c r="D364" s="260" t="s">
        <v>218</v>
      </c>
      <c r="E364" s="260" t="s">
        <v>7</v>
      </c>
      <c r="F364" s="260" t="s">
        <v>10</v>
      </c>
      <c r="G364" s="261">
        <v>2.7</v>
      </c>
      <c r="H364" s="260" t="s">
        <v>250</v>
      </c>
      <c r="I364" s="260">
        <v>2015</v>
      </c>
      <c r="J364" s="229" t="s">
        <v>843</v>
      </c>
      <c r="M364" s="72" t="s">
        <v>895</v>
      </c>
    </row>
    <row r="365" spans="1:32" ht="84" x14ac:dyDescent="0.25">
      <c r="A365" s="259" t="s">
        <v>87</v>
      </c>
      <c r="B365" s="260" t="s">
        <v>91</v>
      </c>
      <c r="C365" s="260" t="s">
        <v>110</v>
      </c>
      <c r="D365" s="260" t="s">
        <v>4</v>
      </c>
      <c r="E365" s="260" t="s">
        <v>7</v>
      </c>
      <c r="F365" s="260" t="s">
        <v>10</v>
      </c>
      <c r="G365" s="261">
        <v>7</v>
      </c>
      <c r="H365" s="260" t="s">
        <v>250</v>
      </c>
      <c r="I365" s="260">
        <v>2017</v>
      </c>
      <c r="J365" s="229" t="s">
        <v>1044</v>
      </c>
      <c r="M365" s="72" t="s">
        <v>895</v>
      </c>
      <c r="N365" s="72" t="s">
        <v>895</v>
      </c>
      <c r="O365" s="72" t="s">
        <v>895</v>
      </c>
    </row>
    <row r="366" spans="1:32" ht="24" x14ac:dyDescent="0.25">
      <c r="A366" s="259" t="s">
        <v>414</v>
      </c>
      <c r="B366" s="260" t="s">
        <v>91</v>
      </c>
      <c r="C366" s="260" t="s">
        <v>297</v>
      </c>
      <c r="D366" s="260" t="s">
        <v>42</v>
      </c>
      <c r="E366" s="260" t="s">
        <v>175</v>
      </c>
      <c r="F366" s="260" t="s">
        <v>10</v>
      </c>
      <c r="G366" s="261">
        <v>1</v>
      </c>
      <c r="H366" s="260" t="s">
        <v>250</v>
      </c>
      <c r="I366" s="260">
        <v>2016</v>
      </c>
      <c r="J366" s="229" t="s">
        <v>1647</v>
      </c>
      <c r="K366" s="72" t="s">
        <v>895</v>
      </c>
    </row>
    <row r="367" spans="1:32" ht="48" x14ac:dyDescent="0.25">
      <c r="A367" s="259" t="s">
        <v>1236</v>
      </c>
      <c r="B367" s="260" t="s">
        <v>91</v>
      </c>
      <c r="C367" s="260" t="s">
        <v>1235</v>
      </c>
      <c r="D367" s="260" t="s">
        <v>3</v>
      </c>
      <c r="E367" s="260" t="s">
        <v>7</v>
      </c>
      <c r="F367" s="260" t="s">
        <v>10</v>
      </c>
      <c r="G367" s="261">
        <v>0.745</v>
      </c>
      <c r="H367" s="260" t="s">
        <v>250</v>
      </c>
      <c r="I367" s="260">
        <v>2019</v>
      </c>
      <c r="J367" s="229" t="s">
        <v>1295</v>
      </c>
      <c r="K367" s="72" t="s">
        <v>895</v>
      </c>
      <c r="M367" s="72" t="s">
        <v>895</v>
      </c>
    </row>
    <row r="368" spans="1:32" ht="24" x14ac:dyDescent="0.25">
      <c r="A368" s="259" t="s">
        <v>1117</v>
      </c>
      <c r="B368" s="260" t="s">
        <v>91</v>
      </c>
      <c r="C368" s="260" t="s">
        <v>1114</v>
      </c>
      <c r="D368" s="260" t="s">
        <v>1392</v>
      </c>
      <c r="E368" s="260" t="s">
        <v>7</v>
      </c>
      <c r="F368" s="260" t="s">
        <v>10</v>
      </c>
      <c r="G368" s="261">
        <v>0.48499999999999999</v>
      </c>
      <c r="H368" s="260" t="s">
        <v>250</v>
      </c>
      <c r="I368" s="260">
        <v>2018</v>
      </c>
      <c r="J368" s="229" t="s">
        <v>1283</v>
      </c>
      <c r="O368" s="72" t="s">
        <v>895</v>
      </c>
    </row>
    <row r="369" spans="1:15" ht="24" x14ac:dyDescent="0.25">
      <c r="A369" s="259" t="s">
        <v>1116</v>
      </c>
      <c r="B369" s="260" t="s">
        <v>91</v>
      </c>
      <c r="C369" s="260" t="s">
        <v>1114</v>
      </c>
      <c r="D369" s="260" t="s">
        <v>1392</v>
      </c>
      <c r="E369" s="260" t="s">
        <v>7</v>
      </c>
      <c r="F369" s="260" t="s">
        <v>10</v>
      </c>
      <c r="G369" s="261">
        <v>0.5</v>
      </c>
      <c r="H369" s="260" t="s">
        <v>250</v>
      </c>
      <c r="I369" s="260">
        <v>2018</v>
      </c>
      <c r="J369" s="229" t="s">
        <v>1283</v>
      </c>
      <c r="O369" s="72" t="s">
        <v>895</v>
      </c>
    </row>
    <row r="370" spans="1:15" ht="24" x14ac:dyDescent="0.25">
      <c r="A370" s="259" t="s">
        <v>571</v>
      </c>
      <c r="B370" s="260" t="s">
        <v>91</v>
      </c>
      <c r="C370" s="260" t="s">
        <v>302</v>
      </c>
      <c r="D370" s="260" t="s">
        <v>42</v>
      </c>
      <c r="E370" s="260" t="s">
        <v>175</v>
      </c>
      <c r="F370" s="260" t="s">
        <v>10</v>
      </c>
      <c r="G370" s="261">
        <v>2.2999999999999998</v>
      </c>
      <c r="H370" s="260" t="s">
        <v>250</v>
      </c>
      <c r="I370" s="260">
        <v>2015</v>
      </c>
      <c r="J370" s="229" t="s">
        <v>1431</v>
      </c>
      <c r="L370" s="72" t="s">
        <v>895</v>
      </c>
    </row>
    <row r="371" spans="1:15" ht="72" x14ac:dyDescent="0.25">
      <c r="A371" s="259" t="s">
        <v>902</v>
      </c>
      <c r="B371" s="260" t="s">
        <v>91</v>
      </c>
      <c r="C371" s="260" t="s">
        <v>903</v>
      </c>
      <c r="D371" s="260" t="s">
        <v>42</v>
      </c>
      <c r="E371" s="260" t="s">
        <v>175</v>
      </c>
      <c r="F371" s="260" t="s">
        <v>10</v>
      </c>
      <c r="G371" s="261">
        <v>2.2000000000000002</v>
      </c>
      <c r="H371" s="260" t="s">
        <v>250</v>
      </c>
      <c r="I371" s="260">
        <v>2017</v>
      </c>
      <c r="J371" s="229" t="s">
        <v>1293</v>
      </c>
      <c r="K371" s="72" t="s">
        <v>895</v>
      </c>
      <c r="O371" s="72" t="s">
        <v>895</v>
      </c>
    </row>
    <row r="372" spans="1:15" ht="13.2" x14ac:dyDescent="0.25">
      <c r="A372" s="259" t="s">
        <v>1406</v>
      </c>
      <c r="B372" s="260" t="s">
        <v>91</v>
      </c>
      <c r="C372" s="260" t="s">
        <v>129</v>
      </c>
      <c r="D372" s="260" t="s">
        <v>1392</v>
      </c>
      <c r="E372" s="260" t="s">
        <v>7</v>
      </c>
      <c r="F372" s="260" t="s">
        <v>10</v>
      </c>
      <c r="G372" s="261" t="s">
        <v>276</v>
      </c>
      <c r="H372" s="260" t="s">
        <v>249</v>
      </c>
      <c r="I372" s="260">
        <v>2018</v>
      </c>
      <c r="J372" s="229" t="s">
        <v>1455</v>
      </c>
      <c r="M372" s="72" t="s">
        <v>895</v>
      </c>
    </row>
    <row r="373" spans="1:15" ht="24" x14ac:dyDescent="0.25">
      <c r="A373" s="259" t="s">
        <v>373</v>
      </c>
      <c r="B373" s="260" t="s">
        <v>91</v>
      </c>
      <c r="C373" s="260" t="s">
        <v>374</v>
      </c>
      <c r="D373" s="260" t="s">
        <v>42</v>
      </c>
      <c r="E373" s="260" t="s">
        <v>175</v>
      </c>
      <c r="F373" s="260" t="s">
        <v>10</v>
      </c>
      <c r="G373" s="261">
        <v>0.15</v>
      </c>
      <c r="H373" s="260" t="s">
        <v>277</v>
      </c>
      <c r="I373" s="260">
        <v>2014</v>
      </c>
      <c r="J373" s="229" t="s">
        <v>1648</v>
      </c>
      <c r="O373" s="72" t="s">
        <v>895</v>
      </c>
    </row>
    <row r="374" spans="1:15" ht="48" x14ac:dyDescent="0.25">
      <c r="A374" s="259" t="s">
        <v>1388</v>
      </c>
      <c r="B374" s="260" t="s">
        <v>91</v>
      </c>
      <c r="C374" s="260" t="s">
        <v>698</v>
      </c>
      <c r="D374" s="260" t="s">
        <v>3</v>
      </c>
      <c r="E374" s="260" t="s">
        <v>7</v>
      </c>
      <c r="F374" s="260" t="s">
        <v>10</v>
      </c>
      <c r="G374" s="261">
        <v>3.2</v>
      </c>
      <c r="H374" s="260" t="s">
        <v>250</v>
      </c>
      <c r="I374" s="260">
        <v>2019</v>
      </c>
      <c r="J374" s="229" t="s">
        <v>1453</v>
      </c>
      <c r="M374" s="72" t="s">
        <v>895</v>
      </c>
    </row>
    <row r="375" spans="1:15" ht="36" x14ac:dyDescent="0.25">
      <c r="A375" s="259" t="s">
        <v>315</v>
      </c>
      <c r="B375" s="260" t="s">
        <v>91</v>
      </c>
      <c r="C375" s="260" t="s">
        <v>316</v>
      </c>
      <c r="D375" s="260" t="s">
        <v>42</v>
      </c>
      <c r="E375" s="260" t="s">
        <v>175</v>
      </c>
      <c r="F375" s="260" t="s">
        <v>10</v>
      </c>
      <c r="G375" s="261">
        <v>5</v>
      </c>
      <c r="H375" s="260" t="s">
        <v>250</v>
      </c>
      <c r="I375" s="260">
        <v>2018</v>
      </c>
      <c r="J375" s="229" t="s">
        <v>1206</v>
      </c>
      <c r="L375" s="72" t="s">
        <v>895</v>
      </c>
      <c r="O375" s="72" t="s">
        <v>895</v>
      </c>
    </row>
    <row r="376" spans="1:15" ht="13.2" x14ac:dyDescent="0.25">
      <c r="A376" s="259" t="s">
        <v>520</v>
      </c>
      <c r="B376" s="260" t="s">
        <v>85</v>
      </c>
      <c r="C376" s="260" t="s">
        <v>521</v>
      </c>
      <c r="D376" s="260" t="s">
        <v>42</v>
      </c>
      <c r="E376" s="260" t="s">
        <v>7</v>
      </c>
      <c r="F376" s="260" t="s">
        <v>10</v>
      </c>
      <c r="G376" s="261">
        <v>2.2999999999999998</v>
      </c>
      <c r="H376" s="260" t="s">
        <v>250</v>
      </c>
      <c r="I376" s="260">
        <v>2016</v>
      </c>
      <c r="J376" s="229" t="s">
        <v>1605</v>
      </c>
      <c r="M376" s="72" t="s">
        <v>895</v>
      </c>
    </row>
    <row r="377" spans="1:15" ht="84" x14ac:dyDescent="0.25">
      <c r="A377" s="259" t="s">
        <v>280</v>
      </c>
      <c r="B377" s="260" t="s">
        <v>85</v>
      </c>
      <c r="C377" s="260" t="s">
        <v>281</v>
      </c>
      <c r="D377" s="260" t="s">
        <v>42</v>
      </c>
      <c r="E377" s="260" t="s">
        <v>7</v>
      </c>
      <c r="F377" s="260" t="s">
        <v>10</v>
      </c>
      <c r="G377" s="261">
        <v>0.54</v>
      </c>
      <c r="H377" s="260" t="s">
        <v>347</v>
      </c>
      <c r="I377" s="260">
        <v>2010</v>
      </c>
      <c r="J377" s="229" t="s">
        <v>758</v>
      </c>
      <c r="K377" s="72" t="s">
        <v>895</v>
      </c>
      <c r="O377" s="72" t="s">
        <v>895</v>
      </c>
    </row>
    <row r="378" spans="1:15" ht="60" x14ac:dyDescent="0.25">
      <c r="A378" s="259" t="s">
        <v>84</v>
      </c>
      <c r="B378" s="260" t="s">
        <v>85</v>
      </c>
      <c r="C378" s="260" t="s">
        <v>124</v>
      </c>
      <c r="D378" s="260" t="s">
        <v>4</v>
      </c>
      <c r="E378" s="260" t="s">
        <v>1</v>
      </c>
      <c r="F378" s="260" t="s">
        <v>10</v>
      </c>
      <c r="G378" s="261">
        <v>0.01</v>
      </c>
      <c r="H378" s="260" t="s">
        <v>248</v>
      </c>
      <c r="I378" s="260">
        <v>2010</v>
      </c>
      <c r="J378" s="229" t="s">
        <v>759</v>
      </c>
      <c r="M378" s="72" t="s">
        <v>895</v>
      </c>
      <c r="N378" s="72" t="s">
        <v>895</v>
      </c>
      <c r="O378" s="72" t="s">
        <v>895</v>
      </c>
    </row>
    <row r="379" spans="1:15" ht="48" x14ac:dyDescent="0.25">
      <c r="A379" s="259" t="s">
        <v>1049</v>
      </c>
      <c r="B379" s="260" t="s">
        <v>85</v>
      </c>
      <c r="C379" s="260" t="s">
        <v>1050</v>
      </c>
      <c r="D379" s="260" t="s">
        <v>42</v>
      </c>
      <c r="E379" s="260" t="s">
        <v>7</v>
      </c>
      <c r="F379" s="260" t="s">
        <v>10</v>
      </c>
      <c r="G379" s="261">
        <v>1</v>
      </c>
      <c r="H379" s="260" t="s">
        <v>277</v>
      </c>
      <c r="I379" s="260">
        <v>2017</v>
      </c>
      <c r="J379" s="229" t="s">
        <v>1665</v>
      </c>
      <c r="L379" s="72" t="s">
        <v>895</v>
      </c>
      <c r="O379" s="72" t="s">
        <v>895</v>
      </c>
    </row>
    <row r="380" spans="1:15" ht="48" x14ac:dyDescent="0.25">
      <c r="A380" s="259" t="s">
        <v>1398</v>
      </c>
      <c r="B380" s="260" t="s">
        <v>89</v>
      </c>
      <c r="C380" s="260" t="s">
        <v>1399</v>
      </c>
      <c r="D380" s="260" t="s">
        <v>1392</v>
      </c>
      <c r="E380" s="260" t="s">
        <v>1250</v>
      </c>
      <c r="F380" s="260" t="s">
        <v>10</v>
      </c>
      <c r="G380" s="261" t="s">
        <v>276</v>
      </c>
      <c r="H380" s="260" t="s">
        <v>231</v>
      </c>
      <c r="I380" s="260">
        <v>2010</v>
      </c>
      <c r="J380" s="229" t="s">
        <v>1449</v>
      </c>
      <c r="O380" s="72" t="s">
        <v>895</v>
      </c>
    </row>
    <row r="381" spans="1:15" ht="48" x14ac:dyDescent="0.25">
      <c r="A381" s="259" t="s">
        <v>1400</v>
      </c>
      <c r="B381" s="260" t="s">
        <v>89</v>
      </c>
      <c r="C381" s="260" t="s">
        <v>1399</v>
      </c>
      <c r="D381" s="260" t="s">
        <v>1392</v>
      </c>
      <c r="E381" s="260" t="s">
        <v>1250</v>
      </c>
      <c r="F381" s="260" t="s">
        <v>10</v>
      </c>
      <c r="G381" s="261" t="s">
        <v>276</v>
      </c>
      <c r="H381" s="260" t="s">
        <v>249</v>
      </c>
      <c r="I381" s="260">
        <v>2012</v>
      </c>
      <c r="J381" s="229" t="s">
        <v>1450</v>
      </c>
      <c r="M381" s="72" t="s">
        <v>895</v>
      </c>
      <c r="O381" s="72" t="s">
        <v>895</v>
      </c>
    </row>
    <row r="382" spans="1:15" ht="13.2" x14ac:dyDescent="0.25">
      <c r="A382" s="259" t="s">
        <v>123</v>
      </c>
      <c r="B382" s="260" t="s">
        <v>94</v>
      </c>
      <c r="C382" s="260" t="s">
        <v>122</v>
      </c>
      <c r="D382" s="260" t="s">
        <v>5</v>
      </c>
      <c r="E382" s="260" t="s">
        <v>7</v>
      </c>
      <c r="F382" s="260" t="s">
        <v>11</v>
      </c>
      <c r="G382" s="261">
        <v>16.5</v>
      </c>
      <c r="H382" s="260" t="s">
        <v>250</v>
      </c>
      <c r="I382" s="260">
        <v>2009</v>
      </c>
      <c r="J382" s="229" t="s">
        <v>742</v>
      </c>
      <c r="N382" s="72" t="s">
        <v>895</v>
      </c>
    </row>
    <row r="383" spans="1:15" ht="24" x14ac:dyDescent="0.25">
      <c r="A383" s="259" t="s">
        <v>390</v>
      </c>
      <c r="B383" s="260" t="s">
        <v>94</v>
      </c>
      <c r="C383" s="260" t="s">
        <v>344</v>
      </c>
      <c r="D383" s="260" t="s">
        <v>383</v>
      </c>
      <c r="E383" s="260" t="s">
        <v>7</v>
      </c>
      <c r="F383" s="260" t="s">
        <v>11</v>
      </c>
      <c r="G383" s="261">
        <v>118.5</v>
      </c>
      <c r="H383" s="260" t="s">
        <v>250</v>
      </c>
      <c r="I383" s="260">
        <v>2008</v>
      </c>
      <c r="J383" s="229" t="s">
        <v>1692</v>
      </c>
      <c r="M383" s="72" t="s">
        <v>895</v>
      </c>
    </row>
    <row r="384" spans="1:15" ht="24" x14ac:dyDescent="0.25">
      <c r="A384" s="259" t="s">
        <v>391</v>
      </c>
      <c r="B384" s="260" t="s">
        <v>94</v>
      </c>
      <c r="C384" s="260" t="s">
        <v>344</v>
      </c>
      <c r="D384" s="260" t="s">
        <v>383</v>
      </c>
      <c r="E384" s="260" t="s">
        <v>7</v>
      </c>
      <c r="F384" s="260" t="s">
        <v>11</v>
      </c>
      <c r="G384" s="261">
        <v>39</v>
      </c>
      <c r="H384" s="260" t="s">
        <v>250</v>
      </c>
      <c r="I384" s="260">
        <v>2009</v>
      </c>
      <c r="J384" s="229" t="s">
        <v>1692</v>
      </c>
      <c r="M384" s="72" t="s">
        <v>895</v>
      </c>
    </row>
    <row r="385" spans="1:15" ht="36" x14ac:dyDescent="0.25">
      <c r="A385" s="259" t="s">
        <v>258</v>
      </c>
      <c r="B385" s="260" t="s">
        <v>94</v>
      </c>
      <c r="C385" s="260" t="s">
        <v>259</v>
      </c>
      <c r="D385" s="260" t="s">
        <v>4</v>
      </c>
      <c r="E385" s="260" t="s">
        <v>8</v>
      </c>
      <c r="F385" s="260" t="s">
        <v>11</v>
      </c>
      <c r="G385" s="261">
        <v>3.32</v>
      </c>
      <c r="H385" s="260" t="s">
        <v>250</v>
      </c>
      <c r="I385" s="260">
        <v>2009</v>
      </c>
      <c r="J385" s="229" t="s">
        <v>751</v>
      </c>
      <c r="K385" s="72" t="s">
        <v>895</v>
      </c>
    </row>
    <row r="386" spans="1:15" x14ac:dyDescent="0.3">
      <c r="K386" s="258"/>
      <c r="L386" s="258"/>
      <c r="M386" s="258"/>
      <c r="N386" s="258"/>
      <c r="O386" s="258"/>
    </row>
    <row r="387" spans="1:15" x14ac:dyDescent="0.3">
      <c r="K387" s="258"/>
      <c r="L387" s="258"/>
      <c r="M387" s="258"/>
      <c r="N387" s="258"/>
      <c r="O387" s="258"/>
    </row>
    <row r="388" spans="1:15" x14ac:dyDescent="0.3">
      <c r="K388" s="258"/>
      <c r="L388" s="258"/>
      <c r="M388" s="258"/>
      <c r="N388" s="258"/>
      <c r="O388" s="258"/>
    </row>
    <row r="389" spans="1:15" x14ac:dyDescent="0.3">
      <c r="K389" s="258"/>
      <c r="L389" s="258"/>
      <c r="M389" s="258"/>
      <c r="N389" s="258"/>
      <c r="O389" s="258"/>
    </row>
    <row r="390" spans="1:15" x14ac:dyDescent="0.3">
      <c r="K390" s="258"/>
      <c r="L390" s="258"/>
      <c r="M390" s="258"/>
      <c r="N390" s="258"/>
      <c r="O390" s="258"/>
    </row>
    <row r="391" spans="1:15" x14ac:dyDescent="0.3">
      <c r="K391" s="258"/>
      <c r="L391" s="258"/>
      <c r="M391" s="258"/>
      <c r="N391" s="258"/>
      <c r="O391" s="258"/>
    </row>
    <row r="392" spans="1:15" x14ac:dyDescent="0.3">
      <c r="K392" s="258"/>
      <c r="L392" s="258"/>
      <c r="M392" s="258"/>
      <c r="N392" s="258"/>
      <c r="O392" s="258"/>
    </row>
    <row r="393" spans="1:15" x14ac:dyDescent="0.3">
      <c r="K393" s="258"/>
      <c r="L393" s="258"/>
      <c r="M393" s="258"/>
      <c r="N393" s="258"/>
      <c r="O393" s="258"/>
    </row>
    <row r="394" spans="1:15" x14ac:dyDescent="0.3">
      <c r="K394" s="258"/>
      <c r="L394" s="258"/>
      <c r="M394" s="258"/>
      <c r="N394" s="258"/>
      <c r="O394" s="258"/>
    </row>
    <row r="395" spans="1:15" x14ac:dyDescent="0.3">
      <c r="K395" s="258"/>
      <c r="L395" s="258"/>
      <c r="M395" s="258"/>
      <c r="N395" s="258"/>
      <c r="O395" s="258"/>
    </row>
    <row r="396" spans="1:15" x14ac:dyDescent="0.3">
      <c r="K396" s="258"/>
      <c r="L396" s="258"/>
      <c r="M396" s="258"/>
      <c r="N396" s="258"/>
      <c r="O396" s="258"/>
    </row>
    <row r="397" spans="1:15" x14ac:dyDescent="0.3">
      <c r="K397" s="258"/>
      <c r="L397" s="258"/>
      <c r="M397" s="258"/>
      <c r="N397" s="258"/>
      <c r="O397" s="258"/>
    </row>
    <row r="398" spans="1:15" x14ac:dyDescent="0.3">
      <c r="K398" s="258"/>
      <c r="L398" s="258"/>
      <c r="M398" s="258"/>
      <c r="N398" s="258"/>
      <c r="O398" s="258"/>
    </row>
    <row r="399" spans="1:15" x14ac:dyDescent="0.3">
      <c r="K399" s="258"/>
      <c r="L399" s="258"/>
      <c r="M399" s="258"/>
      <c r="N399" s="258"/>
      <c r="O399" s="258"/>
    </row>
    <row r="400" spans="1:15" x14ac:dyDescent="0.3">
      <c r="K400" s="258"/>
      <c r="L400" s="258"/>
      <c r="M400" s="258"/>
      <c r="N400" s="258"/>
      <c r="O400" s="258"/>
    </row>
    <row r="401" spans="11:15" x14ac:dyDescent="0.3">
      <c r="K401" s="258"/>
      <c r="L401" s="258"/>
      <c r="M401" s="258"/>
      <c r="N401" s="258"/>
      <c r="O401" s="258"/>
    </row>
    <row r="402" spans="11:15" x14ac:dyDescent="0.3">
      <c r="K402" s="258"/>
      <c r="L402" s="258"/>
      <c r="M402" s="258"/>
      <c r="N402" s="258"/>
      <c r="O402" s="258"/>
    </row>
    <row r="403" spans="11:15" x14ac:dyDescent="0.3">
      <c r="K403" s="258"/>
      <c r="L403" s="258"/>
      <c r="M403" s="258"/>
      <c r="N403" s="258"/>
      <c r="O403" s="258"/>
    </row>
    <row r="404" spans="11:15" x14ac:dyDescent="0.3">
      <c r="K404" s="258"/>
      <c r="L404" s="258"/>
      <c r="M404" s="258"/>
      <c r="N404" s="258"/>
      <c r="O404" s="258"/>
    </row>
    <row r="405" spans="11:15" x14ac:dyDescent="0.3">
      <c r="K405" s="258"/>
      <c r="L405" s="258"/>
      <c r="M405" s="258"/>
      <c r="N405" s="258"/>
      <c r="O405" s="258"/>
    </row>
    <row r="406" spans="11:15" x14ac:dyDescent="0.3">
      <c r="K406" s="258"/>
      <c r="L406" s="258"/>
      <c r="M406" s="258"/>
      <c r="N406" s="258"/>
      <c r="O406" s="258"/>
    </row>
    <row r="407" spans="11:15" x14ac:dyDescent="0.3">
      <c r="K407" s="258"/>
      <c r="L407" s="258"/>
      <c r="M407" s="258"/>
      <c r="N407" s="258"/>
      <c r="O407" s="258"/>
    </row>
    <row r="408" spans="11:15" x14ac:dyDescent="0.3">
      <c r="K408" s="258"/>
      <c r="L408" s="258"/>
      <c r="M408" s="258"/>
      <c r="N408" s="258"/>
      <c r="O408" s="258"/>
    </row>
    <row r="409" spans="11:15" x14ac:dyDescent="0.3">
      <c r="K409" s="258"/>
      <c r="L409" s="258"/>
      <c r="M409" s="258"/>
      <c r="N409" s="258"/>
      <c r="O409" s="258"/>
    </row>
    <row r="410" spans="11:15" x14ac:dyDescent="0.3">
      <c r="K410" s="258"/>
      <c r="L410" s="258"/>
      <c r="M410" s="258"/>
      <c r="N410" s="258"/>
      <c r="O410" s="258"/>
    </row>
    <row r="411" spans="11:15" x14ac:dyDescent="0.3">
      <c r="K411" s="258"/>
      <c r="L411" s="258"/>
      <c r="M411" s="258"/>
      <c r="N411" s="258"/>
      <c r="O411" s="258"/>
    </row>
    <row r="412" spans="11:15" x14ac:dyDescent="0.3">
      <c r="K412" s="258"/>
      <c r="L412" s="258"/>
      <c r="M412" s="258"/>
      <c r="N412" s="258"/>
      <c r="O412" s="258"/>
    </row>
    <row r="413" spans="11:15" x14ac:dyDescent="0.3">
      <c r="K413" s="258"/>
      <c r="L413" s="258"/>
      <c r="M413" s="258"/>
      <c r="N413" s="258"/>
      <c r="O413" s="258"/>
    </row>
    <row r="414" spans="11:15" x14ac:dyDescent="0.3">
      <c r="K414" s="258"/>
      <c r="L414" s="258"/>
      <c r="M414" s="258"/>
      <c r="N414" s="258"/>
      <c r="O414" s="258"/>
    </row>
    <row r="415" spans="11:15" x14ac:dyDescent="0.3">
      <c r="K415" s="258"/>
      <c r="L415" s="258"/>
      <c r="M415" s="258"/>
      <c r="N415" s="258"/>
      <c r="O415" s="258"/>
    </row>
    <row r="416" spans="11:15" x14ac:dyDescent="0.3">
      <c r="K416" s="258"/>
      <c r="L416" s="258"/>
      <c r="M416" s="258"/>
      <c r="N416" s="258"/>
      <c r="O416" s="258"/>
    </row>
    <row r="417" spans="11:15" x14ac:dyDescent="0.3">
      <c r="K417" s="258"/>
      <c r="L417" s="258"/>
      <c r="M417" s="258"/>
      <c r="N417" s="258"/>
      <c r="O417" s="258"/>
    </row>
    <row r="418" spans="11:15" x14ac:dyDescent="0.3">
      <c r="K418" s="258"/>
      <c r="L418" s="258"/>
      <c r="M418" s="258"/>
      <c r="N418" s="258"/>
      <c r="O418" s="258"/>
    </row>
    <row r="419" spans="11:15" x14ac:dyDescent="0.3">
      <c r="K419" s="258"/>
      <c r="L419" s="258"/>
      <c r="M419" s="258"/>
      <c r="N419" s="258"/>
      <c r="O419" s="258"/>
    </row>
    <row r="420" spans="11:15" x14ac:dyDescent="0.3">
      <c r="K420" s="258"/>
      <c r="L420" s="258"/>
      <c r="M420" s="258"/>
      <c r="N420" s="258"/>
      <c r="O420" s="258"/>
    </row>
    <row r="421" spans="11:15" x14ac:dyDescent="0.3">
      <c r="K421" s="258"/>
      <c r="L421" s="258"/>
      <c r="M421" s="258"/>
      <c r="N421" s="258"/>
      <c r="O421" s="258"/>
    </row>
    <row r="422" spans="11:15" x14ac:dyDescent="0.3">
      <c r="K422" s="258"/>
      <c r="L422" s="258"/>
      <c r="M422" s="258"/>
      <c r="N422" s="258"/>
      <c r="O422" s="258"/>
    </row>
    <row r="423" spans="11:15" x14ac:dyDescent="0.3">
      <c r="K423" s="258"/>
      <c r="L423" s="258"/>
      <c r="M423" s="258"/>
      <c r="N423" s="258"/>
      <c r="O423" s="258"/>
    </row>
    <row r="424" spans="11:15" x14ac:dyDescent="0.3">
      <c r="K424" s="258"/>
      <c r="L424" s="258"/>
      <c r="M424" s="258"/>
      <c r="N424" s="258"/>
      <c r="O424" s="258"/>
    </row>
    <row r="425" spans="11:15" x14ac:dyDescent="0.3">
      <c r="K425" s="258"/>
      <c r="L425" s="258"/>
      <c r="M425" s="258"/>
      <c r="N425" s="258"/>
      <c r="O425" s="258"/>
    </row>
    <row r="426" spans="11:15" x14ac:dyDescent="0.3">
      <c r="K426" s="258"/>
      <c r="L426" s="258"/>
      <c r="M426" s="258"/>
      <c r="N426" s="258"/>
      <c r="O426" s="258"/>
    </row>
    <row r="427" spans="11:15" x14ac:dyDescent="0.3">
      <c r="K427" s="258"/>
      <c r="L427" s="258"/>
      <c r="M427" s="258"/>
      <c r="N427" s="258"/>
      <c r="O427" s="258"/>
    </row>
    <row r="428" spans="11:15" x14ac:dyDescent="0.3">
      <c r="K428" s="258"/>
      <c r="L428" s="258"/>
      <c r="M428" s="258"/>
      <c r="N428" s="258"/>
      <c r="O428" s="258"/>
    </row>
    <row r="429" spans="11:15" x14ac:dyDescent="0.3">
      <c r="K429" s="258"/>
      <c r="L429" s="258"/>
      <c r="M429" s="258"/>
      <c r="N429" s="258"/>
      <c r="O429" s="258"/>
    </row>
    <row r="430" spans="11:15" x14ac:dyDescent="0.3">
      <c r="K430" s="258"/>
      <c r="L430" s="258"/>
      <c r="M430" s="258"/>
      <c r="N430" s="258"/>
      <c r="O430" s="258"/>
    </row>
    <row r="431" spans="11:15" x14ac:dyDescent="0.3">
      <c r="K431" s="258"/>
      <c r="L431" s="258"/>
      <c r="M431" s="258"/>
      <c r="N431" s="258"/>
      <c r="O431" s="258"/>
    </row>
    <row r="432" spans="11:15" x14ac:dyDescent="0.3">
      <c r="K432" s="258"/>
      <c r="L432" s="258"/>
      <c r="M432" s="258"/>
      <c r="N432" s="258"/>
      <c r="O432" s="258"/>
    </row>
    <row r="433" spans="11:15" x14ac:dyDescent="0.3">
      <c r="K433" s="258"/>
      <c r="L433" s="258"/>
      <c r="M433" s="258"/>
      <c r="N433" s="258"/>
      <c r="O433" s="258"/>
    </row>
    <row r="434" spans="11:15" x14ac:dyDescent="0.3">
      <c r="K434" s="258"/>
      <c r="L434" s="258"/>
      <c r="M434" s="258"/>
      <c r="N434" s="258"/>
      <c r="O434" s="258"/>
    </row>
    <row r="435" spans="11:15" x14ac:dyDescent="0.3">
      <c r="K435" s="258"/>
      <c r="L435" s="258"/>
      <c r="M435" s="258"/>
      <c r="N435" s="258"/>
      <c r="O435" s="258"/>
    </row>
    <row r="436" spans="11:15" x14ac:dyDescent="0.3">
      <c r="K436" s="258"/>
      <c r="L436" s="258"/>
      <c r="M436" s="258"/>
      <c r="N436" s="258"/>
      <c r="O436" s="258"/>
    </row>
    <row r="437" spans="11:15" x14ac:dyDescent="0.3">
      <c r="K437" s="258"/>
      <c r="L437" s="258"/>
      <c r="M437" s="258"/>
      <c r="N437" s="258"/>
      <c r="O437" s="258"/>
    </row>
    <row r="438" spans="11:15" x14ac:dyDescent="0.3">
      <c r="K438" s="258"/>
      <c r="L438" s="258"/>
      <c r="M438" s="258"/>
      <c r="N438" s="258"/>
      <c r="O438" s="258"/>
    </row>
    <row r="439" spans="11:15" x14ac:dyDescent="0.3">
      <c r="K439" s="258"/>
      <c r="L439" s="258"/>
      <c r="M439" s="258"/>
      <c r="N439" s="258"/>
      <c r="O439" s="258"/>
    </row>
    <row r="440" spans="11:15" x14ac:dyDescent="0.3">
      <c r="K440" s="258"/>
      <c r="L440" s="258"/>
      <c r="M440" s="258"/>
      <c r="N440" s="258"/>
      <c r="O440" s="258"/>
    </row>
    <row r="441" spans="11:15" x14ac:dyDescent="0.3">
      <c r="K441" s="258"/>
      <c r="L441" s="258"/>
      <c r="M441" s="258"/>
      <c r="N441" s="258"/>
      <c r="O441" s="258"/>
    </row>
    <row r="442" spans="11:15" x14ac:dyDescent="0.3">
      <c r="K442" s="258"/>
      <c r="L442" s="258"/>
      <c r="M442" s="258"/>
      <c r="N442" s="258"/>
      <c r="O442" s="258"/>
    </row>
    <row r="443" spans="11:15" x14ac:dyDescent="0.3">
      <c r="K443" s="258"/>
      <c r="L443" s="258"/>
      <c r="M443" s="258"/>
      <c r="N443" s="258"/>
      <c r="O443" s="258"/>
    </row>
    <row r="444" spans="11:15" x14ac:dyDescent="0.3">
      <c r="K444" s="258"/>
      <c r="L444" s="258"/>
      <c r="M444" s="258"/>
      <c r="N444" s="258"/>
      <c r="O444" s="258"/>
    </row>
    <row r="445" spans="11:15" x14ac:dyDescent="0.3">
      <c r="K445" s="258"/>
      <c r="L445" s="258"/>
      <c r="M445" s="258"/>
      <c r="N445" s="258"/>
      <c r="O445" s="258"/>
    </row>
    <row r="446" spans="11:15" x14ac:dyDescent="0.3">
      <c r="K446" s="258"/>
      <c r="L446" s="258"/>
      <c r="M446" s="258"/>
      <c r="N446" s="258"/>
      <c r="O446" s="258"/>
    </row>
    <row r="447" spans="11:15" x14ac:dyDescent="0.3">
      <c r="K447" s="258"/>
      <c r="L447" s="258"/>
      <c r="M447" s="258"/>
      <c r="N447" s="258"/>
      <c r="O447" s="258"/>
    </row>
    <row r="448" spans="11:15" x14ac:dyDescent="0.3">
      <c r="K448" s="258"/>
      <c r="L448" s="258"/>
      <c r="M448" s="258"/>
      <c r="N448" s="258"/>
      <c r="O448" s="258"/>
    </row>
    <row r="449" spans="11:15" x14ac:dyDescent="0.3">
      <c r="K449" s="258"/>
      <c r="L449" s="258"/>
      <c r="M449" s="258"/>
      <c r="N449" s="258"/>
      <c r="O449" s="258"/>
    </row>
    <row r="450" spans="11:15" x14ac:dyDescent="0.3">
      <c r="K450" s="258"/>
      <c r="L450" s="258"/>
      <c r="M450" s="258"/>
      <c r="N450" s="258"/>
      <c r="O450" s="258"/>
    </row>
    <row r="451" spans="11:15" x14ac:dyDescent="0.3">
      <c r="K451" s="258"/>
      <c r="L451" s="258"/>
      <c r="M451" s="258"/>
      <c r="N451" s="258"/>
      <c r="O451" s="258"/>
    </row>
    <row r="452" spans="11:15" x14ac:dyDescent="0.3">
      <c r="K452" s="258"/>
      <c r="L452" s="258"/>
      <c r="M452" s="258"/>
      <c r="N452" s="258"/>
      <c r="O452" s="258"/>
    </row>
    <row r="453" spans="11:15" x14ac:dyDescent="0.3">
      <c r="K453" s="258"/>
      <c r="L453" s="258"/>
      <c r="M453" s="258"/>
      <c r="N453" s="258"/>
      <c r="O453" s="258"/>
    </row>
    <row r="454" spans="11:15" x14ac:dyDescent="0.3">
      <c r="K454" s="258"/>
      <c r="L454" s="258"/>
      <c r="M454" s="258"/>
      <c r="N454" s="258"/>
      <c r="O454" s="258"/>
    </row>
    <row r="455" spans="11:15" x14ac:dyDescent="0.3">
      <c r="K455" s="258"/>
      <c r="L455" s="258"/>
      <c r="M455" s="258"/>
      <c r="N455" s="258"/>
      <c r="O455" s="258"/>
    </row>
    <row r="456" spans="11:15" x14ac:dyDescent="0.3">
      <c r="K456" s="258"/>
      <c r="L456" s="258"/>
      <c r="M456" s="258"/>
      <c r="N456" s="258"/>
      <c r="O456" s="258"/>
    </row>
    <row r="457" spans="11:15" x14ac:dyDescent="0.3">
      <c r="K457" s="258"/>
      <c r="L457" s="258"/>
      <c r="M457" s="258"/>
      <c r="N457" s="258"/>
      <c r="O457" s="258"/>
    </row>
    <row r="458" spans="11:15" x14ac:dyDescent="0.3">
      <c r="K458" s="258"/>
      <c r="L458" s="258"/>
      <c r="M458" s="258"/>
      <c r="N458" s="258"/>
      <c r="O458" s="258"/>
    </row>
    <row r="459" spans="11:15" x14ac:dyDescent="0.3">
      <c r="K459" s="258"/>
      <c r="L459" s="258"/>
      <c r="M459" s="258"/>
      <c r="N459" s="258"/>
      <c r="O459" s="258"/>
    </row>
    <row r="460" spans="11:15" x14ac:dyDescent="0.3">
      <c r="K460" s="258"/>
      <c r="L460" s="258"/>
      <c r="M460" s="258"/>
      <c r="N460" s="258"/>
      <c r="O460" s="258"/>
    </row>
    <row r="461" spans="11:15" x14ac:dyDescent="0.3">
      <c r="K461" s="258"/>
      <c r="L461" s="258"/>
      <c r="M461" s="258"/>
      <c r="N461" s="258"/>
      <c r="O461" s="258"/>
    </row>
    <row r="462" spans="11:15" x14ac:dyDescent="0.3">
      <c r="K462" s="258"/>
      <c r="L462" s="258"/>
      <c r="M462" s="258"/>
      <c r="N462" s="258"/>
      <c r="O462" s="258"/>
    </row>
    <row r="463" spans="11:15" x14ac:dyDescent="0.3">
      <c r="K463" s="258"/>
      <c r="L463" s="258"/>
      <c r="M463" s="258"/>
      <c r="N463" s="258"/>
      <c r="O463" s="258"/>
    </row>
    <row r="464" spans="11:15" x14ac:dyDescent="0.3">
      <c r="K464" s="258"/>
      <c r="L464" s="258"/>
      <c r="M464" s="258"/>
      <c r="N464" s="258"/>
      <c r="O464" s="258"/>
    </row>
    <row r="465" spans="11:15" x14ac:dyDescent="0.3">
      <c r="K465" s="258"/>
      <c r="L465" s="258"/>
      <c r="M465" s="258"/>
      <c r="N465" s="258"/>
      <c r="O465" s="258"/>
    </row>
    <row r="466" spans="11:15" x14ac:dyDescent="0.3">
      <c r="K466" s="258"/>
      <c r="L466" s="258"/>
      <c r="M466" s="258"/>
      <c r="N466" s="258"/>
      <c r="O466" s="258"/>
    </row>
    <row r="467" spans="11:15" x14ac:dyDescent="0.3">
      <c r="K467" s="258"/>
      <c r="L467" s="258"/>
      <c r="M467" s="258"/>
      <c r="N467" s="258"/>
      <c r="O467" s="258"/>
    </row>
    <row r="468" spans="11:15" x14ac:dyDescent="0.3">
      <c r="K468" s="258"/>
      <c r="L468" s="258"/>
      <c r="M468" s="258"/>
      <c r="N468" s="258"/>
      <c r="O468" s="258"/>
    </row>
    <row r="469" spans="11:15" x14ac:dyDescent="0.3">
      <c r="K469" s="258"/>
      <c r="L469" s="258"/>
      <c r="M469" s="258"/>
      <c r="N469" s="258"/>
      <c r="O469" s="258"/>
    </row>
    <row r="470" spans="11:15" x14ac:dyDescent="0.3">
      <c r="K470" s="258"/>
      <c r="L470" s="258"/>
      <c r="M470" s="258"/>
      <c r="N470" s="258"/>
      <c r="O470" s="258"/>
    </row>
    <row r="471" spans="11:15" x14ac:dyDescent="0.3">
      <c r="K471" s="258"/>
      <c r="L471" s="258"/>
      <c r="M471" s="258"/>
      <c r="N471" s="258"/>
      <c r="O471" s="258"/>
    </row>
    <row r="472" spans="11:15" x14ac:dyDescent="0.3">
      <c r="K472" s="258"/>
      <c r="L472" s="258"/>
      <c r="M472" s="258"/>
      <c r="N472" s="258"/>
      <c r="O472" s="258"/>
    </row>
    <row r="473" spans="11:15" x14ac:dyDescent="0.3">
      <c r="K473" s="258"/>
      <c r="L473" s="258"/>
      <c r="M473" s="258"/>
      <c r="N473" s="258"/>
      <c r="O473" s="258"/>
    </row>
    <row r="474" spans="11:15" x14ac:dyDescent="0.3">
      <c r="K474" s="258"/>
      <c r="L474" s="258"/>
      <c r="M474" s="258"/>
      <c r="N474" s="258"/>
      <c r="O474" s="258"/>
    </row>
    <row r="475" spans="11:15" x14ac:dyDescent="0.3">
      <c r="K475" s="258"/>
      <c r="L475" s="258"/>
      <c r="M475" s="258"/>
      <c r="N475" s="258"/>
      <c r="O475" s="258"/>
    </row>
    <row r="476" spans="11:15" x14ac:dyDescent="0.3">
      <c r="K476" s="258"/>
      <c r="L476" s="258"/>
      <c r="M476" s="258"/>
      <c r="N476" s="258"/>
      <c r="O476" s="258"/>
    </row>
    <row r="477" spans="11:15" x14ac:dyDescent="0.3">
      <c r="K477" s="258"/>
      <c r="L477" s="258"/>
      <c r="M477" s="258"/>
      <c r="N477" s="258"/>
      <c r="O477" s="258"/>
    </row>
    <row r="478" spans="11:15" x14ac:dyDescent="0.3">
      <c r="K478" s="258"/>
      <c r="L478" s="258"/>
      <c r="M478" s="258"/>
      <c r="N478" s="258"/>
      <c r="O478" s="258"/>
    </row>
    <row r="479" spans="11:15" x14ac:dyDescent="0.3">
      <c r="K479" s="258"/>
      <c r="L479" s="258"/>
      <c r="M479" s="258"/>
      <c r="N479" s="258"/>
      <c r="O479" s="258"/>
    </row>
  </sheetData>
  <autoFilter ref="A3:O385"/>
  <sortState ref="A5:O226">
    <sortCondition ref="B5:B226"/>
    <sortCondition ref="A5:A226"/>
  </sortState>
  <mergeCells count="2">
    <mergeCell ref="A1:O1"/>
    <mergeCell ref="A2:O2"/>
  </mergeCells>
  <conditionalFormatting sqref="D262:D282">
    <cfRule type="expression" dxfId="8" priority="9">
      <formula>IF(D262=Unknown,1,0)</formula>
    </cfRule>
  </conditionalFormatting>
  <conditionalFormatting sqref="D283">
    <cfRule type="expression" dxfId="7" priority="8">
      <formula>IF(D283=Unknown,1,0)</formula>
    </cfRule>
  </conditionalFormatting>
  <conditionalFormatting sqref="D284:D288">
    <cfRule type="expression" dxfId="6" priority="7">
      <formula>IF(D284=Unknown,1,0)</formula>
    </cfRule>
  </conditionalFormatting>
  <conditionalFormatting sqref="D289">
    <cfRule type="expression" dxfId="5" priority="6">
      <formula>IF(D289=Unknown,1,0)</formula>
    </cfRule>
  </conditionalFormatting>
  <conditionalFormatting sqref="D290">
    <cfRule type="expression" dxfId="4" priority="5">
      <formula>IF(D290=Unknown,1,0)</formula>
    </cfRule>
  </conditionalFormatting>
  <conditionalFormatting sqref="D291">
    <cfRule type="expression" dxfId="3" priority="4">
      <formula>IF(D291=Unknown,1,0)</formula>
    </cfRule>
  </conditionalFormatting>
  <conditionalFormatting sqref="D292">
    <cfRule type="expression" dxfId="2" priority="3">
      <formula>IF(D292=Unknown,1,0)</formula>
    </cfRule>
  </conditionalFormatting>
  <conditionalFormatting sqref="D293:D297">
    <cfRule type="expression" dxfId="1" priority="2">
      <formula>IF(D293=Unknown,1,0)</formula>
    </cfRule>
  </conditionalFormatting>
  <conditionalFormatting sqref="D298">
    <cfRule type="expression" dxfId="0" priority="1">
      <formula>IF(D298=Unknown,1,0)</formula>
    </cfRule>
  </conditionalFormatting>
  <printOptions gridLines="1"/>
  <pageMargins left="0.7" right="0.7" top="0.75" bottom="0.75" header="0.3" footer="0.3"/>
  <pageSetup scale="59" fitToHeight="0" orientation="landscape"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419"/>
  <sheetViews>
    <sheetView zoomScaleNormal="100" workbookViewId="0">
      <pane xSplit="3" ySplit="1" topLeftCell="S2" activePane="bottomRight" state="frozen"/>
      <selection pane="topRight" activeCell="C1" sqref="C1"/>
      <selection pane="bottomLeft" activeCell="A2" sqref="A2"/>
      <selection pane="bottomRight" activeCell="AD2" activeCellId="3" sqref="W2:X2 AB2 AC2 AD2"/>
    </sheetView>
  </sheetViews>
  <sheetFormatPr defaultRowHeight="13.2" x14ac:dyDescent="0.25"/>
  <cols>
    <col min="1" max="1" width="19" bestFit="1" customWidth="1"/>
    <col min="2" max="2" width="9.88671875" bestFit="1" customWidth="1"/>
    <col min="3" max="3" width="13.109375" bestFit="1" customWidth="1"/>
    <col min="4" max="4" width="67.5546875" bestFit="1" customWidth="1"/>
    <col min="5" max="5" width="7.33203125" bestFit="1" customWidth="1"/>
    <col min="6" max="6" width="39.6640625" bestFit="1" customWidth="1"/>
    <col min="7" max="7" width="15.109375" bestFit="1" customWidth="1"/>
    <col min="8" max="8" width="16.44140625" bestFit="1" customWidth="1"/>
    <col min="9" max="9" width="20.33203125" bestFit="1" customWidth="1"/>
    <col min="10" max="10" width="18.6640625" bestFit="1" customWidth="1"/>
    <col min="11" max="11" width="28.44140625" bestFit="1" customWidth="1"/>
    <col min="12" max="12" width="24.44140625" bestFit="1" customWidth="1"/>
    <col min="13" max="13" width="12.109375" customWidth="1"/>
    <col min="14" max="14" width="10.33203125" bestFit="1" customWidth="1"/>
    <col min="15" max="15" width="11.6640625" customWidth="1"/>
    <col min="16" max="16" width="10.6640625" customWidth="1"/>
    <col min="17" max="17" width="9.6640625" customWidth="1"/>
    <col min="18" max="18" width="13.88671875" bestFit="1" customWidth="1"/>
    <col min="19" max="19" width="7.109375" bestFit="1" customWidth="1"/>
    <col min="20" max="20" width="7.6640625" bestFit="1" customWidth="1"/>
    <col min="21" max="21" width="7.6640625" customWidth="1"/>
    <col min="22" max="22" width="10.88671875" bestFit="1" customWidth="1"/>
    <col min="23" max="23" width="8.88671875" customWidth="1"/>
    <col min="24" max="24" width="8.6640625" customWidth="1"/>
    <col min="25" max="25" width="11.88671875" customWidth="1"/>
    <col min="26" max="26" width="7.88671875" customWidth="1"/>
    <col min="27" max="27" width="8.88671875" customWidth="1"/>
    <col min="28" max="28" width="9.109375" customWidth="1"/>
    <col min="29" max="30" width="11.88671875" customWidth="1"/>
    <col min="31" max="31" width="10.88671875" customWidth="1"/>
    <col min="32" max="32" width="8.88671875" customWidth="1"/>
    <col min="33" max="33" width="6.88671875" customWidth="1"/>
    <col min="34" max="34" width="8.88671875" customWidth="1"/>
    <col min="35" max="38" width="11.88671875" customWidth="1"/>
    <col min="39" max="39" width="11.33203125" customWidth="1"/>
    <col min="40" max="40" width="6.88671875" customWidth="1"/>
    <col min="41" max="41" width="8.88671875" customWidth="1"/>
    <col min="42" max="42" width="6.88671875" customWidth="1"/>
    <col min="43" max="43" width="8.88671875" customWidth="1"/>
    <col min="44" max="46" width="11.88671875" customWidth="1"/>
    <col min="47" max="47" width="6.88671875" customWidth="1"/>
    <col min="48" max="48" width="8.88671875" customWidth="1"/>
    <col min="49" max="49" width="6.88671875" customWidth="1"/>
    <col min="50" max="50" width="8.88671875" customWidth="1"/>
    <col min="51" max="55" width="11.88671875" customWidth="1"/>
    <col min="56" max="56" width="11.33203125" customWidth="1"/>
    <col min="57" max="57" width="6.88671875" customWidth="1"/>
    <col min="58" max="58" width="8.88671875" customWidth="1"/>
    <col min="59" max="59" width="6.88671875" customWidth="1"/>
    <col min="60" max="60" width="8.88671875" customWidth="1"/>
    <col min="61" max="61" width="7" customWidth="1"/>
    <col min="62" max="62" width="11.88671875" bestFit="1" customWidth="1"/>
    <col min="63" max="63" width="11.88671875" customWidth="1"/>
    <col min="64" max="64" width="6.88671875" customWidth="1"/>
    <col min="65" max="65" width="8.88671875" customWidth="1"/>
    <col min="66" max="66" width="6.88671875" customWidth="1"/>
    <col min="67" max="67" width="8.88671875" customWidth="1"/>
    <col min="68" max="68" width="11.88671875" bestFit="1" customWidth="1"/>
    <col min="69" max="69" width="6.88671875" customWidth="1"/>
    <col min="70" max="70" width="8.88671875" customWidth="1"/>
    <col min="71" max="71" width="6.88671875" customWidth="1"/>
    <col min="72" max="72" width="8.88671875" customWidth="1"/>
    <col min="73" max="73" width="11.88671875" bestFit="1" customWidth="1"/>
    <col min="74" max="74" width="11.88671875" customWidth="1"/>
    <col min="75" max="75" width="11.88671875" bestFit="1" customWidth="1"/>
    <col min="76" max="76" width="11.88671875" customWidth="1"/>
    <col min="77" max="77" width="6.88671875" customWidth="1"/>
    <col min="78" max="78" width="8.88671875" customWidth="1"/>
    <col min="79" max="79" width="6.88671875" customWidth="1"/>
    <col min="80" max="80" width="8.88671875" customWidth="1"/>
    <col min="81" max="81" width="11.88671875" customWidth="1"/>
    <col min="82" max="82" width="6.88671875" customWidth="1"/>
    <col min="83" max="83" width="8.88671875" customWidth="1"/>
    <col min="84" max="84" width="6.88671875" customWidth="1"/>
    <col min="85" max="85" width="8.88671875" customWidth="1"/>
    <col min="86" max="86" width="11.88671875" bestFit="1" customWidth="1"/>
    <col min="87" max="87" width="11.88671875" customWidth="1"/>
    <col min="88" max="88" width="11.88671875" bestFit="1" customWidth="1"/>
    <col min="89" max="89" width="11.88671875" customWidth="1"/>
    <col min="90" max="91" width="11.88671875" bestFit="1" customWidth="1"/>
    <col min="92" max="92" width="11.33203125" customWidth="1"/>
    <col min="93" max="93" width="6.88671875" customWidth="1"/>
    <col min="94" max="101" width="11.88671875" bestFit="1" customWidth="1"/>
    <col min="102" max="102" width="6.88671875" customWidth="1"/>
    <col min="103" max="108" width="11.88671875" bestFit="1" customWidth="1"/>
    <col min="109" max="109" width="6.88671875" customWidth="1"/>
    <col min="110" max="115" width="11.88671875" bestFit="1" customWidth="1"/>
    <col min="116" max="116" width="6.88671875" customWidth="1"/>
    <col min="117" max="119" width="11.88671875" bestFit="1" customWidth="1"/>
    <col min="120" max="120" width="6.88671875" customWidth="1"/>
    <col min="121" max="124" width="11.88671875" bestFit="1" customWidth="1"/>
    <col min="125" max="125" width="6.88671875" customWidth="1"/>
    <col min="126" max="133" width="11.88671875" bestFit="1" customWidth="1"/>
    <col min="134" max="134" width="6.88671875" customWidth="1"/>
    <col min="135" max="138" width="11.88671875" bestFit="1" customWidth="1"/>
    <col min="139" max="139" width="6.88671875" customWidth="1"/>
    <col min="140" max="144" width="11.88671875" bestFit="1" customWidth="1"/>
    <col min="145" max="145" width="6.88671875" customWidth="1"/>
    <col min="146" max="149" width="11.88671875" bestFit="1" customWidth="1"/>
    <col min="150" max="150" width="6.88671875" customWidth="1"/>
    <col min="151" max="160" width="11.88671875" bestFit="1" customWidth="1"/>
    <col min="161" max="161" width="11.33203125" bestFit="1" customWidth="1"/>
  </cols>
  <sheetData>
    <row r="1" spans="1:161" s="172" customFormat="1" ht="79.2" x14ac:dyDescent="0.25">
      <c r="A1" s="172" t="s">
        <v>891</v>
      </c>
      <c r="B1" s="172" t="s">
        <v>17</v>
      </c>
      <c r="C1" s="172" t="s">
        <v>0</v>
      </c>
      <c r="D1" s="172" t="s">
        <v>456</v>
      </c>
      <c r="E1" s="172" t="s">
        <v>1</v>
      </c>
      <c r="F1" s="172" t="s">
        <v>2</v>
      </c>
      <c r="G1" s="172" t="s">
        <v>457</v>
      </c>
      <c r="H1" s="172" t="s">
        <v>15</v>
      </c>
      <c r="I1" s="172" t="s">
        <v>9</v>
      </c>
      <c r="J1" s="172" t="s">
        <v>458</v>
      </c>
      <c r="K1" s="172" t="s">
        <v>459</v>
      </c>
      <c r="L1" s="172" t="s">
        <v>705</v>
      </c>
      <c r="M1" s="172" t="s">
        <v>707</v>
      </c>
      <c r="N1" s="172" t="s">
        <v>892</v>
      </c>
      <c r="O1" s="5" t="s">
        <v>708</v>
      </c>
      <c r="P1" s="172" t="s">
        <v>709</v>
      </c>
      <c r="Q1" s="172" t="s">
        <v>710</v>
      </c>
      <c r="R1" s="172" t="s">
        <v>711</v>
      </c>
      <c r="S1" s="172" t="s">
        <v>706</v>
      </c>
      <c r="T1" s="172" t="s">
        <v>6</v>
      </c>
      <c r="W1" s="172" t="s">
        <v>707</v>
      </c>
      <c r="X1" s="172" t="s">
        <v>892</v>
      </c>
      <c r="Y1" s="5" t="s">
        <v>708</v>
      </c>
      <c r="Z1" s="172" t="s">
        <v>709</v>
      </c>
      <c r="AA1" s="172" t="s">
        <v>710</v>
      </c>
      <c r="AB1" s="172" t="s">
        <v>711</v>
      </c>
      <c r="AC1" s="172" t="s">
        <v>706</v>
      </c>
      <c r="AD1" s="172" t="s">
        <v>6</v>
      </c>
      <c r="AE1" s="172" t="s">
        <v>1730</v>
      </c>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row>
    <row r="2" spans="1:161" x14ac:dyDescent="0.25">
      <c r="A2" t="s">
        <v>1440</v>
      </c>
      <c r="B2" s="48" t="e">
        <f>IF(VLOOKUP($D2,#REF!,12, FALSE)="","-",VLOOKUP(D$2,#REF!,12, FALSE))</f>
        <v>#REF!</v>
      </c>
      <c r="C2">
        <v>6</v>
      </c>
      <c r="D2" t="s">
        <v>1382</v>
      </c>
      <c r="E2" t="s">
        <v>1380</v>
      </c>
      <c r="F2" t="s">
        <v>1381</v>
      </c>
      <c r="G2" t="s">
        <v>42</v>
      </c>
      <c r="H2" t="s">
        <v>175</v>
      </c>
      <c r="I2" t="s">
        <v>10</v>
      </c>
      <c r="J2">
        <v>1</v>
      </c>
      <c r="K2" t="s">
        <v>250</v>
      </c>
      <c r="L2">
        <v>2020</v>
      </c>
      <c r="R2">
        <v>1</v>
      </c>
      <c r="V2" t="s">
        <v>1727</v>
      </c>
      <c r="W2">
        <v>158</v>
      </c>
      <c r="X2">
        <v>99</v>
      </c>
      <c r="Y2">
        <v>48</v>
      </c>
      <c r="Z2">
        <v>45</v>
      </c>
      <c r="AA2">
        <v>28</v>
      </c>
      <c r="AB2">
        <v>158</v>
      </c>
      <c r="AC2">
        <v>47</v>
      </c>
      <c r="AD2">
        <v>164</v>
      </c>
      <c r="AE2">
        <v>382</v>
      </c>
    </row>
    <row r="3" spans="1:161" x14ac:dyDescent="0.25">
      <c r="A3" t="s">
        <v>20</v>
      </c>
      <c r="B3" s="48" t="e">
        <f>IF(VLOOKUP($D3,#REF!,12, FALSE)="","-",VLOOKUP(D$2,#REF!,12, FALSE))</f>
        <v>#REF!</v>
      </c>
      <c r="C3">
        <v>9</v>
      </c>
      <c r="D3" t="s">
        <v>271</v>
      </c>
      <c r="E3" t="s">
        <v>32</v>
      </c>
      <c r="F3" t="s">
        <v>33</v>
      </c>
      <c r="G3" t="s">
        <v>383</v>
      </c>
      <c r="H3" t="s">
        <v>7</v>
      </c>
      <c r="I3" t="s">
        <v>10</v>
      </c>
      <c r="J3">
        <v>5</v>
      </c>
      <c r="K3" t="s">
        <v>250</v>
      </c>
      <c r="L3">
        <v>2011</v>
      </c>
      <c r="S3">
        <v>1</v>
      </c>
      <c r="T3">
        <v>1</v>
      </c>
      <c r="V3" t="s">
        <v>1728</v>
      </c>
      <c r="W3">
        <v>113</v>
      </c>
      <c r="X3">
        <v>70</v>
      </c>
      <c r="Y3">
        <v>30</v>
      </c>
      <c r="Z3">
        <v>38</v>
      </c>
      <c r="AA3">
        <v>19</v>
      </c>
      <c r="AB3">
        <v>97</v>
      </c>
      <c r="AC3">
        <v>26</v>
      </c>
      <c r="AD3">
        <v>89</v>
      </c>
      <c r="AE3">
        <v>236</v>
      </c>
    </row>
    <row r="4" spans="1:161" x14ac:dyDescent="0.25">
      <c r="A4" t="s">
        <v>20</v>
      </c>
      <c r="B4" s="48" t="e">
        <f>IF(VLOOKUP($D4,#REF!,12, FALSE)="","-",VLOOKUP(D$2,#REF!,12, FALSE))</f>
        <v>#REF!</v>
      </c>
      <c r="C4">
        <v>9</v>
      </c>
      <c r="D4" t="s">
        <v>98</v>
      </c>
      <c r="E4" t="s">
        <v>32</v>
      </c>
      <c r="F4" t="s">
        <v>126</v>
      </c>
      <c r="G4" t="s">
        <v>4</v>
      </c>
      <c r="H4" t="s">
        <v>7</v>
      </c>
      <c r="I4" t="s">
        <v>1066</v>
      </c>
      <c r="J4">
        <v>1.4E-3</v>
      </c>
      <c r="K4" t="s">
        <v>248</v>
      </c>
      <c r="L4">
        <v>1997</v>
      </c>
      <c r="M4">
        <v>1</v>
      </c>
      <c r="T4">
        <v>1</v>
      </c>
      <c r="V4" t="s">
        <v>272</v>
      </c>
      <c r="W4">
        <v>24</v>
      </c>
      <c r="X4">
        <v>20</v>
      </c>
      <c r="Y4">
        <v>11</v>
      </c>
      <c r="Z4">
        <v>7</v>
      </c>
      <c r="AA4">
        <v>6</v>
      </c>
      <c r="AB4">
        <v>35</v>
      </c>
      <c r="AC4">
        <v>9</v>
      </c>
      <c r="AD4">
        <v>42</v>
      </c>
      <c r="AE4">
        <v>84</v>
      </c>
    </row>
    <row r="5" spans="1:161" x14ac:dyDescent="0.25">
      <c r="A5" t="s">
        <v>20</v>
      </c>
      <c r="B5" s="48" t="e">
        <f>IF(VLOOKUP($D5,#REF!,12, FALSE)="","-",VLOOKUP(D$2,#REF!,12, FALSE))</f>
        <v>#REF!</v>
      </c>
      <c r="C5">
        <v>9</v>
      </c>
      <c r="D5" t="s">
        <v>469</v>
      </c>
      <c r="E5" t="s">
        <v>32</v>
      </c>
      <c r="F5" t="s">
        <v>470</v>
      </c>
      <c r="G5" t="s">
        <v>383</v>
      </c>
      <c r="H5" t="s">
        <v>7</v>
      </c>
      <c r="I5" t="s">
        <v>10</v>
      </c>
      <c r="J5">
        <v>15</v>
      </c>
      <c r="K5" t="s">
        <v>250</v>
      </c>
      <c r="L5">
        <v>2011</v>
      </c>
      <c r="R5">
        <v>1</v>
      </c>
      <c r="T5">
        <v>1</v>
      </c>
      <c r="V5" t="s">
        <v>1729</v>
      </c>
      <c r="W5">
        <v>101</v>
      </c>
      <c r="X5">
        <v>60</v>
      </c>
      <c r="Y5">
        <v>26</v>
      </c>
      <c r="Z5">
        <v>35</v>
      </c>
      <c r="AA5">
        <v>16</v>
      </c>
      <c r="AB5">
        <v>66</v>
      </c>
      <c r="AC5">
        <v>17</v>
      </c>
      <c r="AD5">
        <v>76</v>
      </c>
      <c r="AE5">
        <v>191</v>
      </c>
    </row>
    <row r="6" spans="1:161" x14ac:dyDescent="0.25">
      <c r="A6" t="s">
        <v>20</v>
      </c>
      <c r="B6" s="48" t="e">
        <f>IF(VLOOKUP($D6,#REF!,12, FALSE)="","-",VLOOKUP(D$2,#REF!,12, FALSE))</f>
        <v>#REF!</v>
      </c>
      <c r="C6">
        <v>9</v>
      </c>
      <c r="D6" t="s">
        <v>506</v>
      </c>
      <c r="E6" t="s">
        <v>32</v>
      </c>
      <c r="F6" t="s">
        <v>415</v>
      </c>
      <c r="G6" t="s">
        <v>42</v>
      </c>
      <c r="H6" t="s">
        <v>175</v>
      </c>
      <c r="I6" t="s">
        <v>10</v>
      </c>
      <c r="J6">
        <v>10</v>
      </c>
      <c r="K6" t="s">
        <v>250</v>
      </c>
      <c r="L6">
        <v>2015</v>
      </c>
      <c r="S6">
        <v>1</v>
      </c>
      <c r="T6">
        <v>1</v>
      </c>
      <c r="V6" t="s">
        <v>460</v>
      </c>
      <c r="W6">
        <v>148</v>
      </c>
      <c r="X6">
        <v>90</v>
      </c>
      <c r="Y6">
        <v>43</v>
      </c>
      <c r="Z6">
        <v>43</v>
      </c>
      <c r="AA6">
        <v>25</v>
      </c>
      <c r="AB6">
        <v>143</v>
      </c>
      <c r="AC6">
        <v>40</v>
      </c>
      <c r="AD6">
        <v>147</v>
      </c>
      <c r="AE6">
        <v>350</v>
      </c>
    </row>
    <row r="7" spans="1:161" x14ac:dyDescent="0.25">
      <c r="A7" t="s">
        <v>1440</v>
      </c>
      <c r="B7" s="48" t="e">
        <f>IF(VLOOKUP($D7,#REF!,12, FALSE)="","-",VLOOKUP(D$2,#REF!,12, FALSE))</f>
        <v>#REF!</v>
      </c>
      <c r="C7">
        <v>9</v>
      </c>
      <c r="D7" t="s">
        <v>1349</v>
      </c>
      <c r="E7" t="s">
        <v>32</v>
      </c>
      <c r="F7" t="s">
        <v>1364</v>
      </c>
      <c r="G7" t="s">
        <v>4</v>
      </c>
      <c r="H7" t="s">
        <v>913</v>
      </c>
      <c r="I7" t="s">
        <v>10</v>
      </c>
      <c r="J7">
        <v>2.5</v>
      </c>
      <c r="K7" t="s">
        <v>88</v>
      </c>
      <c r="L7">
        <v>2017</v>
      </c>
      <c r="M7">
        <v>1</v>
      </c>
      <c r="R7">
        <v>1</v>
      </c>
      <c r="V7" t="s">
        <v>11</v>
      </c>
      <c r="W7">
        <v>7</v>
      </c>
      <c r="X7">
        <v>7</v>
      </c>
      <c r="Y7">
        <v>5</v>
      </c>
      <c r="Z7">
        <v>2</v>
      </c>
      <c r="AA7">
        <v>1</v>
      </c>
      <c r="AB7">
        <v>10</v>
      </c>
      <c r="AC7">
        <v>5</v>
      </c>
      <c r="AD7">
        <v>12</v>
      </c>
      <c r="AE7">
        <v>25</v>
      </c>
    </row>
    <row r="8" spans="1:161" x14ac:dyDescent="0.25">
      <c r="A8" t="s">
        <v>20</v>
      </c>
      <c r="B8" s="48" t="e">
        <f>IF(VLOOKUP($D8,#REF!,12, FALSE)="","-",VLOOKUP(D$2,#REF!,12, FALSE))</f>
        <v>#REF!</v>
      </c>
      <c r="C8">
        <v>9</v>
      </c>
      <c r="D8" t="s">
        <v>192</v>
      </c>
      <c r="E8" t="s">
        <v>46</v>
      </c>
      <c r="F8" t="s">
        <v>193</v>
      </c>
      <c r="G8" t="s">
        <v>4</v>
      </c>
      <c r="H8" t="s">
        <v>7</v>
      </c>
      <c r="I8" t="s">
        <v>10</v>
      </c>
      <c r="J8">
        <v>6</v>
      </c>
      <c r="K8" t="s">
        <v>250</v>
      </c>
      <c r="L8">
        <v>2010</v>
      </c>
      <c r="M8">
        <v>1</v>
      </c>
    </row>
    <row r="9" spans="1:161" x14ac:dyDescent="0.25">
      <c r="A9" t="s">
        <v>20</v>
      </c>
      <c r="B9" s="48" t="e">
        <f>IF(VLOOKUP($D9,#REF!,12, FALSE)="","-",VLOOKUP(D$2,#REF!,12, FALSE))</f>
        <v>#REF!</v>
      </c>
      <c r="C9">
        <v>9</v>
      </c>
      <c r="D9" t="s">
        <v>45</v>
      </c>
      <c r="E9" t="s">
        <v>46</v>
      </c>
      <c r="F9" t="s">
        <v>47</v>
      </c>
      <c r="G9" t="s">
        <v>4</v>
      </c>
      <c r="H9" t="s">
        <v>8</v>
      </c>
      <c r="I9" t="s">
        <v>10</v>
      </c>
      <c r="J9">
        <v>1.5</v>
      </c>
      <c r="K9" t="s">
        <v>249</v>
      </c>
      <c r="L9">
        <v>2011</v>
      </c>
      <c r="M9">
        <v>1</v>
      </c>
      <c r="V9" t="s">
        <v>1727</v>
      </c>
      <c r="W9" s="108">
        <f>W2/AE2</f>
        <v>0.41361256544502617</v>
      </c>
      <c r="X9" s="108">
        <f>X2/AE2</f>
        <v>0.25916230366492149</v>
      </c>
      <c r="Y9" s="108">
        <f>Y2/AE2</f>
        <v>0.1256544502617801</v>
      </c>
      <c r="Z9" s="108">
        <f>Z2/AE2</f>
        <v>0.11780104712041885</v>
      </c>
      <c r="AA9" s="108">
        <f>AA2/AE2</f>
        <v>7.3298429319371722E-2</v>
      </c>
      <c r="AB9" s="108">
        <f>AB2/AE2</f>
        <v>0.41361256544502617</v>
      </c>
      <c r="AC9" s="108">
        <f>AC2/AE2</f>
        <v>0.12303664921465969</v>
      </c>
      <c r="AD9" s="108">
        <f>AD2/AE2</f>
        <v>0.4293193717277487</v>
      </c>
    </row>
    <row r="10" spans="1:161" x14ac:dyDescent="0.25">
      <c r="A10" t="s">
        <v>20</v>
      </c>
      <c r="B10" s="48" t="e">
        <f>IF(VLOOKUP($D10,#REF!,12, FALSE)="","-",VLOOKUP(D$2,#REF!,12, FALSE))</f>
        <v>#REF!</v>
      </c>
      <c r="C10">
        <v>9</v>
      </c>
      <c r="D10" t="s">
        <v>420</v>
      </c>
      <c r="E10" t="s">
        <v>46</v>
      </c>
      <c r="F10" t="s">
        <v>421</v>
      </c>
      <c r="G10" t="s">
        <v>42</v>
      </c>
      <c r="H10" t="s">
        <v>88</v>
      </c>
      <c r="I10" t="s">
        <v>10</v>
      </c>
      <c r="J10">
        <v>1.8</v>
      </c>
      <c r="K10" t="s">
        <v>250</v>
      </c>
      <c r="L10">
        <v>2014</v>
      </c>
      <c r="R10">
        <v>1</v>
      </c>
      <c r="V10" t="s">
        <v>1728</v>
      </c>
      <c r="W10" s="108">
        <f t="shared" ref="W10:W14" si="0">W3/AE3</f>
        <v>0.4788135593220339</v>
      </c>
      <c r="X10" s="108">
        <f t="shared" ref="X10:X14" si="1">X3/AE3</f>
        <v>0.29661016949152541</v>
      </c>
      <c r="Y10" s="108">
        <f t="shared" ref="Y10:Y14" si="2">Y3/AE3</f>
        <v>0.1271186440677966</v>
      </c>
      <c r="Z10" s="108">
        <f t="shared" ref="Z10:Z14" si="3">Z3/AE3</f>
        <v>0.16101694915254236</v>
      </c>
      <c r="AA10" s="108">
        <f t="shared" ref="AA10:AA14" si="4">AA3/AE3</f>
        <v>8.050847457627118E-2</v>
      </c>
      <c r="AB10" s="108">
        <f t="shared" ref="AB10:AB14" si="5">AB3/AE3</f>
        <v>0.41101694915254239</v>
      </c>
      <c r="AC10" s="108">
        <f t="shared" ref="AC10:AC14" si="6">AC3/AE3</f>
        <v>0.11016949152542373</v>
      </c>
      <c r="AD10" s="108">
        <f t="shared" ref="AD10:AD14" si="7">AD3/AE3</f>
        <v>0.3771186440677966</v>
      </c>
    </row>
    <row r="11" spans="1:161" x14ac:dyDescent="0.25">
      <c r="A11" t="s">
        <v>20</v>
      </c>
      <c r="B11" s="48" t="e">
        <f>IF(VLOOKUP($D11,#REF!,12, FALSE)="","-",VLOOKUP(D$2,#REF!,12, FALSE))</f>
        <v>#REF!</v>
      </c>
      <c r="C11">
        <v>9</v>
      </c>
      <c r="D11" t="s">
        <v>226</v>
      </c>
      <c r="E11" t="s">
        <v>46</v>
      </c>
      <c r="F11" t="s">
        <v>193</v>
      </c>
      <c r="G11" t="s">
        <v>1392</v>
      </c>
      <c r="H11" t="s">
        <v>7</v>
      </c>
      <c r="I11" t="s">
        <v>10</v>
      </c>
      <c r="J11">
        <v>3</v>
      </c>
      <c r="K11" t="s">
        <v>249</v>
      </c>
      <c r="L11">
        <v>2010</v>
      </c>
      <c r="R11">
        <v>1</v>
      </c>
      <c r="T11">
        <v>1</v>
      </c>
      <c r="V11" t="s">
        <v>272</v>
      </c>
      <c r="W11" s="108">
        <f t="shared" si="0"/>
        <v>0.2857142857142857</v>
      </c>
      <c r="X11" s="108">
        <f t="shared" si="1"/>
        <v>0.23809523809523808</v>
      </c>
      <c r="Y11" s="108">
        <f t="shared" si="2"/>
        <v>0.13095238095238096</v>
      </c>
      <c r="Z11" s="108">
        <f t="shared" si="3"/>
        <v>8.3333333333333329E-2</v>
      </c>
      <c r="AA11" s="108">
        <f t="shared" si="4"/>
        <v>7.1428571428571425E-2</v>
      </c>
      <c r="AB11" s="108">
        <f t="shared" si="5"/>
        <v>0.41666666666666669</v>
      </c>
      <c r="AC11" s="108">
        <f t="shared" si="6"/>
        <v>0.10714285714285714</v>
      </c>
      <c r="AD11" s="108">
        <f t="shared" si="7"/>
        <v>0.5</v>
      </c>
    </row>
    <row r="12" spans="1:161" x14ac:dyDescent="0.25">
      <c r="A12" t="s">
        <v>20</v>
      </c>
      <c r="B12" s="48" t="e">
        <f>IF(VLOOKUP($D12,#REF!,12, FALSE)="","-",VLOOKUP(D$2,#REF!,12, FALSE))</f>
        <v>#REF!</v>
      </c>
      <c r="C12">
        <v>9</v>
      </c>
      <c r="D12" t="s">
        <v>99</v>
      </c>
      <c r="E12" t="s">
        <v>46</v>
      </c>
      <c r="F12" t="s">
        <v>127</v>
      </c>
      <c r="G12" t="s">
        <v>4</v>
      </c>
      <c r="H12" t="s">
        <v>7</v>
      </c>
      <c r="I12" t="s">
        <v>10</v>
      </c>
      <c r="J12">
        <v>6.8879999999999997E-2</v>
      </c>
      <c r="K12" t="s">
        <v>248</v>
      </c>
      <c r="L12">
        <v>2011</v>
      </c>
      <c r="M12">
        <v>1</v>
      </c>
      <c r="T12">
        <v>1</v>
      </c>
      <c r="V12" t="s">
        <v>1729</v>
      </c>
      <c r="W12" s="108">
        <f t="shared" si="0"/>
        <v>0.52879581151832455</v>
      </c>
      <c r="X12" s="108">
        <f t="shared" si="1"/>
        <v>0.31413612565445026</v>
      </c>
      <c r="Y12" s="108">
        <f t="shared" si="2"/>
        <v>0.13612565445026178</v>
      </c>
      <c r="Z12" s="108">
        <f t="shared" si="3"/>
        <v>0.18324607329842932</v>
      </c>
      <c r="AA12" s="108">
        <f t="shared" si="4"/>
        <v>8.3769633507853408E-2</v>
      </c>
      <c r="AB12" s="108">
        <f t="shared" si="5"/>
        <v>0.34554973821989526</v>
      </c>
      <c r="AC12" s="108">
        <f t="shared" si="6"/>
        <v>8.9005235602094238E-2</v>
      </c>
      <c r="AD12" s="108">
        <f t="shared" si="7"/>
        <v>0.39790575916230364</v>
      </c>
    </row>
    <row r="13" spans="1:161" x14ac:dyDescent="0.25">
      <c r="A13" t="s">
        <v>1440</v>
      </c>
      <c r="B13" s="48" t="e">
        <f>IF(VLOOKUP($D13,#REF!,12, FALSE)="","-",VLOOKUP(D$2,#REF!,12, FALSE))</f>
        <v>#REF!</v>
      </c>
      <c r="C13">
        <v>9</v>
      </c>
      <c r="D13" t="s">
        <v>1408</v>
      </c>
      <c r="E13" t="s">
        <v>46</v>
      </c>
      <c r="F13" t="s">
        <v>1409</v>
      </c>
      <c r="G13" t="s">
        <v>1392</v>
      </c>
      <c r="H13" t="s">
        <v>913</v>
      </c>
      <c r="I13" t="s">
        <v>16</v>
      </c>
      <c r="J13">
        <v>3</v>
      </c>
      <c r="K13" t="s">
        <v>249</v>
      </c>
      <c r="L13">
        <v>2019</v>
      </c>
      <c r="R13">
        <v>1</v>
      </c>
      <c r="S13">
        <v>1</v>
      </c>
      <c r="T13">
        <v>1</v>
      </c>
      <c r="V13" t="s">
        <v>460</v>
      </c>
      <c r="W13" s="108">
        <f t="shared" si="0"/>
        <v>0.42285714285714288</v>
      </c>
      <c r="X13" s="108">
        <f t="shared" si="1"/>
        <v>0.25714285714285712</v>
      </c>
      <c r="Y13" s="108">
        <f t="shared" si="2"/>
        <v>0.12285714285714286</v>
      </c>
      <c r="Z13" s="108">
        <f t="shared" si="3"/>
        <v>0.12285714285714286</v>
      </c>
      <c r="AA13" s="108">
        <f t="shared" si="4"/>
        <v>7.1428571428571425E-2</v>
      </c>
      <c r="AB13" s="108">
        <f t="shared" si="5"/>
        <v>0.40857142857142859</v>
      </c>
      <c r="AC13" s="108">
        <f t="shared" si="6"/>
        <v>0.11428571428571428</v>
      </c>
      <c r="AD13" s="108">
        <f t="shared" si="7"/>
        <v>0.42</v>
      </c>
    </row>
    <row r="14" spans="1:161" x14ac:dyDescent="0.25">
      <c r="A14" t="s">
        <v>20</v>
      </c>
      <c r="B14" s="48" t="e">
        <f>IF(VLOOKUP($D14,#REF!,12, FALSE)="","-",VLOOKUP(D$2,#REF!,12, FALSE))</f>
        <v>#REF!</v>
      </c>
      <c r="C14">
        <v>9</v>
      </c>
      <c r="D14" t="s">
        <v>100</v>
      </c>
      <c r="E14" t="s">
        <v>46</v>
      </c>
      <c r="F14" t="s">
        <v>174</v>
      </c>
      <c r="G14" t="s">
        <v>4</v>
      </c>
      <c r="H14" t="s">
        <v>8</v>
      </c>
      <c r="I14" t="s">
        <v>10</v>
      </c>
      <c r="J14">
        <v>3.3</v>
      </c>
      <c r="K14" t="s">
        <v>248</v>
      </c>
      <c r="L14">
        <v>2009</v>
      </c>
      <c r="T14">
        <v>1</v>
      </c>
      <c r="V14" t="s">
        <v>11</v>
      </c>
      <c r="W14" s="108">
        <f t="shared" si="0"/>
        <v>0.28000000000000003</v>
      </c>
      <c r="X14" s="108">
        <f t="shared" si="1"/>
        <v>0.28000000000000003</v>
      </c>
      <c r="Y14" s="108">
        <f t="shared" si="2"/>
        <v>0.2</v>
      </c>
      <c r="Z14" s="108">
        <f t="shared" si="3"/>
        <v>0.08</v>
      </c>
      <c r="AA14" s="108">
        <f t="shared" si="4"/>
        <v>0.04</v>
      </c>
      <c r="AB14" s="108">
        <f t="shared" si="5"/>
        <v>0.4</v>
      </c>
      <c r="AC14" s="108">
        <f t="shared" si="6"/>
        <v>0.2</v>
      </c>
      <c r="AD14" s="108">
        <f t="shared" si="7"/>
        <v>0.48</v>
      </c>
    </row>
    <row r="15" spans="1:161" x14ac:dyDescent="0.25">
      <c r="A15" t="s">
        <v>1440</v>
      </c>
      <c r="B15" s="48" t="e">
        <f>IF(VLOOKUP($D15,#REF!,12, FALSE)="","-",VLOOKUP(D$2,#REF!,12, FALSE))</f>
        <v>#REF!</v>
      </c>
      <c r="C15">
        <v>9</v>
      </c>
      <c r="D15" t="s">
        <v>1420</v>
      </c>
      <c r="E15" t="s">
        <v>46</v>
      </c>
      <c r="F15" t="s">
        <v>1422</v>
      </c>
      <c r="G15" t="s">
        <v>4</v>
      </c>
      <c r="H15" t="s">
        <v>7</v>
      </c>
      <c r="I15" t="s">
        <v>10</v>
      </c>
      <c r="J15" t="s">
        <v>276</v>
      </c>
      <c r="K15" t="s">
        <v>248</v>
      </c>
      <c r="L15">
        <v>2011</v>
      </c>
      <c r="T15">
        <v>1</v>
      </c>
    </row>
    <row r="16" spans="1:161" x14ac:dyDescent="0.25">
      <c r="A16" t="s">
        <v>20</v>
      </c>
      <c r="B16" s="48" t="e">
        <f>IF(VLOOKUP($D16,#REF!,12, FALSE)="","-",VLOOKUP(D$2,#REF!,12, FALSE))</f>
        <v>#REF!</v>
      </c>
      <c r="C16">
        <v>9</v>
      </c>
      <c r="D16" t="s">
        <v>1048</v>
      </c>
      <c r="E16" t="s">
        <v>46</v>
      </c>
      <c r="F16" t="s">
        <v>129</v>
      </c>
      <c r="G16" t="s">
        <v>42</v>
      </c>
      <c r="H16" t="s">
        <v>7</v>
      </c>
      <c r="I16" t="s">
        <v>10</v>
      </c>
      <c r="J16">
        <v>10.5</v>
      </c>
      <c r="K16" t="s">
        <v>250</v>
      </c>
      <c r="L16">
        <v>2018</v>
      </c>
      <c r="S16">
        <v>1</v>
      </c>
      <c r="T16">
        <v>1</v>
      </c>
    </row>
    <row r="17" spans="1:20" x14ac:dyDescent="0.25">
      <c r="A17" t="s">
        <v>20</v>
      </c>
      <c r="B17" s="48" t="e">
        <f>IF(VLOOKUP($D17,#REF!,12, FALSE)="","-",VLOOKUP(D$2,#REF!,12, FALSE))</f>
        <v>#REF!</v>
      </c>
      <c r="C17">
        <v>9</v>
      </c>
      <c r="D17" t="s">
        <v>165</v>
      </c>
      <c r="E17" t="s">
        <v>46</v>
      </c>
      <c r="F17" t="s">
        <v>58</v>
      </c>
      <c r="G17" t="s">
        <v>42</v>
      </c>
      <c r="H17" t="s">
        <v>175</v>
      </c>
      <c r="I17" t="s">
        <v>10</v>
      </c>
      <c r="J17">
        <v>3.1</v>
      </c>
      <c r="K17" t="s">
        <v>250</v>
      </c>
      <c r="L17">
        <v>2017</v>
      </c>
      <c r="R17">
        <v>1</v>
      </c>
    </row>
    <row r="18" spans="1:20" x14ac:dyDescent="0.25">
      <c r="A18" t="s">
        <v>20</v>
      </c>
      <c r="B18" s="48" t="e">
        <f>IF(VLOOKUP($D18,#REF!,12, FALSE)="","-",VLOOKUP(D$2,#REF!,12, FALSE))</f>
        <v>#REF!</v>
      </c>
      <c r="C18">
        <v>9</v>
      </c>
      <c r="D18" t="s">
        <v>246</v>
      </c>
      <c r="E18" t="s">
        <v>46</v>
      </c>
      <c r="F18" t="s">
        <v>247</v>
      </c>
      <c r="G18" t="s">
        <v>4</v>
      </c>
      <c r="H18" t="s">
        <v>8</v>
      </c>
      <c r="I18" t="s">
        <v>10</v>
      </c>
      <c r="J18">
        <v>0.56399999999999995</v>
      </c>
      <c r="K18" t="s">
        <v>231</v>
      </c>
      <c r="L18">
        <v>2011</v>
      </c>
      <c r="R18">
        <v>1</v>
      </c>
      <c r="T18">
        <v>1</v>
      </c>
    </row>
    <row r="19" spans="1:20" x14ac:dyDescent="0.25">
      <c r="A19" t="s">
        <v>1440</v>
      </c>
      <c r="B19" s="48" t="e">
        <f>IF(VLOOKUP($D19,#REF!,12, FALSE)="","-",VLOOKUP(D$2,#REF!,12, FALSE))</f>
        <v>#REF!</v>
      </c>
      <c r="C19">
        <v>9</v>
      </c>
      <c r="D19" t="s">
        <v>1347</v>
      </c>
      <c r="E19" t="s">
        <v>46</v>
      </c>
      <c r="F19" t="s">
        <v>1362</v>
      </c>
      <c r="G19" t="s">
        <v>4</v>
      </c>
      <c r="H19" t="s">
        <v>7</v>
      </c>
      <c r="I19" t="s">
        <v>10</v>
      </c>
      <c r="J19">
        <v>2</v>
      </c>
      <c r="K19" t="s">
        <v>231</v>
      </c>
      <c r="L19">
        <v>2008</v>
      </c>
      <c r="R19">
        <v>1</v>
      </c>
    </row>
    <row r="20" spans="1:20" x14ac:dyDescent="0.25">
      <c r="A20" t="s">
        <v>20</v>
      </c>
      <c r="B20" s="48" t="e">
        <f>IF(VLOOKUP($D20,#REF!,12, FALSE)="","-",VLOOKUP(D$2,#REF!,12, FALSE))</f>
        <v>#REF!</v>
      </c>
      <c r="C20">
        <v>9</v>
      </c>
      <c r="D20" t="s">
        <v>190</v>
      </c>
      <c r="E20" t="s">
        <v>46</v>
      </c>
      <c r="F20" t="s">
        <v>128</v>
      </c>
      <c r="G20" t="s">
        <v>4</v>
      </c>
      <c r="H20" t="s">
        <v>175</v>
      </c>
      <c r="I20" t="s">
        <v>10</v>
      </c>
      <c r="J20">
        <v>3.3999999999999998E-3</v>
      </c>
      <c r="K20" t="s">
        <v>248</v>
      </c>
      <c r="L20">
        <v>2007</v>
      </c>
      <c r="M20">
        <v>1</v>
      </c>
    </row>
    <row r="21" spans="1:20" x14ac:dyDescent="0.25">
      <c r="A21" t="s">
        <v>20</v>
      </c>
      <c r="B21" s="48" t="e">
        <f>IF(VLOOKUP($D21,#REF!,12, FALSE)="","-",VLOOKUP(D$2,#REF!,12, FALSE))</f>
        <v>#REF!</v>
      </c>
      <c r="C21">
        <v>9</v>
      </c>
      <c r="D21" t="s">
        <v>519</v>
      </c>
      <c r="E21" t="s">
        <v>46</v>
      </c>
      <c r="F21" t="s">
        <v>284</v>
      </c>
      <c r="G21" t="s">
        <v>5</v>
      </c>
      <c r="H21" t="s">
        <v>7</v>
      </c>
      <c r="I21" t="s">
        <v>10</v>
      </c>
      <c r="J21">
        <v>25.4</v>
      </c>
      <c r="K21" t="s">
        <v>250</v>
      </c>
      <c r="L21">
        <v>2015</v>
      </c>
      <c r="R21">
        <v>1</v>
      </c>
    </row>
    <row r="22" spans="1:20" x14ac:dyDescent="0.25">
      <c r="A22" t="s">
        <v>20</v>
      </c>
      <c r="B22" s="48" t="e">
        <f>IF(VLOOKUP($D22,#REF!,12, FALSE)="","-",VLOOKUP(D$2,#REF!,12, FALSE))</f>
        <v>#REF!</v>
      </c>
      <c r="C22">
        <v>9</v>
      </c>
      <c r="D22" t="s">
        <v>444</v>
      </c>
      <c r="E22" t="s">
        <v>46</v>
      </c>
      <c r="F22" t="s">
        <v>530</v>
      </c>
      <c r="G22" t="s">
        <v>1392</v>
      </c>
      <c r="H22" t="s">
        <v>88</v>
      </c>
      <c r="I22" t="s">
        <v>10</v>
      </c>
      <c r="J22">
        <v>82</v>
      </c>
      <c r="K22" t="s">
        <v>250</v>
      </c>
      <c r="L22">
        <v>2015</v>
      </c>
      <c r="N22">
        <v>1</v>
      </c>
      <c r="O22">
        <v>1</v>
      </c>
      <c r="S22">
        <v>1</v>
      </c>
      <c r="T22">
        <v>1</v>
      </c>
    </row>
    <row r="23" spans="1:20" x14ac:dyDescent="0.25">
      <c r="A23" t="s">
        <v>20</v>
      </c>
      <c r="B23" s="48" t="e">
        <f>IF(VLOOKUP($D23,#REF!,12, FALSE)="","-",VLOOKUP(D$2,#REF!,12, FALSE))</f>
        <v>#REF!</v>
      </c>
      <c r="C23">
        <v>9</v>
      </c>
      <c r="D23" t="s">
        <v>450</v>
      </c>
      <c r="E23" t="s">
        <v>46</v>
      </c>
      <c r="F23" t="s">
        <v>193</v>
      </c>
      <c r="G23" t="s">
        <v>42</v>
      </c>
      <c r="H23" t="s">
        <v>175</v>
      </c>
      <c r="I23" t="s">
        <v>10</v>
      </c>
      <c r="J23">
        <v>1.5</v>
      </c>
      <c r="K23" t="s">
        <v>250</v>
      </c>
      <c r="L23">
        <v>2014</v>
      </c>
      <c r="N23">
        <v>1</v>
      </c>
      <c r="P23">
        <v>1</v>
      </c>
      <c r="T23">
        <v>1</v>
      </c>
    </row>
    <row r="24" spans="1:20" x14ac:dyDescent="0.25">
      <c r="A24" t="s">
        <v>20</v>
      </c>
      <c r="B24" s="48" t="e">
        <f>IF(VLOOKUP($D24,#REF!,12, FALSE)="","-",VLOOKUP(D$2,#REF!,12, FALSE))</f>
        <v>#REF!</v>
      </c>
      <c r="C24">
        <v>9</v>
      </c>
      <c r="D24" t="s">
        <v>83</v>
      </c>
      <c r="E24" t="s">
        <v>46</v>
      </c>
      <c r="F24" t="s">
        <v>68</v>
      </c>
      <c r="G24" t="s">
        <v>42</v>
      </c>
      <c r="H24" t="s">
        <v>175</v>
      </c>
      <c r="I24" t="s">
        <v>10</v>
      </c>
      <c r="J24">
        <v>7.5</v>
      </c>
      <c r="K24" t="s">
        <v>250</v>
      </c>
      <c r="L24">
        <v>2015</v>
      </c>
      <c r="T24">
        <v>1</v>
      </c>
    </row>
    <row r="25" spans="1:20" x14ac:dyDescent="0.25">
      <c r="A25" t="s">
        <v>20</v>
      </c>
      <c r="B25" s="48" t="e">
        <f>IF(VLOOKUP($D25,#REF!,12, FALSE)="","-",VLOOKUP(D$2,#REF!,12, FALSE))</f>
        <v>#REF!</v>
      </c>
      <c r="C25">
        <v>9</v>
      </c>
      <c r="D25" t="s">
        <v>884</v>
      </c>
      <c r="E25" t="s">
        <v>46</v>
      </c>
      <c r="F25" t="s">
        <v>885</v>
      </c>
      <c r="G25" t="s">
        <v>4</v>
      </c>
      <c r="H25" t="s">
        <v>8</v>
      </c>
      <c r="I25" t="s">
        <v>10</v>
      </c>
      <c r="J25" t="s">
        <v>276</v>
      </c>
      <c r="K25" t="s">
        <v>248</v>
      </c>
      <c r="L25">
        <v>2008</v>
      </c>
      <c r="T25">
        <v>1</v>
      </c>
    </row>
    <row r="26" spans="1:20" x14ac:dyDescent="0.25">
      <c r="A26" t="s">
        <v>20</v>
      </c>
      <c r="B26" s="48" t="e">
        <f>IF(VLOOKUP($D26,#REF!,12, FALSE)="","-",VLOOKUP(D$2,#REF!,12, FALSE))</f>
        <v>#REF!</v>
      </c>
      <c r="C26">
        <v>9</v>
      </c>
      <c r="D26" t="s">
        <v>189</v>
      </c>
      <c r="E26" t="s">
        <v>46</v>
      </c>
      <c r="F26" t="s">
        <v>129</v>
      </c>
      <c r="G26" t="s">
        <v>1392</v>
      </c>
      <c r="H26" t="s">
        <v>175</v>
      </c>
      <c r="I26" t="s">
        <v>10</v>
      </c>
      <c r="J26">
        <v>1</v>
      </c>
      <c r="K26" t="s">
        <v>249</v>
      </c>
      <c r="L26">
        <v>2008</v>
      </c>
      <c r="M26">
        <v>1</v>
      </c>
    </row>
    <row r="27" spans="1:20" x14ac:dyDescent="0.25">
      <c r="A27" t="s">
        <v>20</v>
      </c>
      <c r="B27" s="48" t="e">
        <f>IF(VLOOKUP($D27,#REF!,12, FALSE)="","-",VLOOKUP(D$2,#REF!,12, FALSE))</f>
        <v>#REF!</v>
      </c>
      <c r="C27">
        <v>9</v>
      </c>
      <c r="D27" t="s">
        <v>513</v>
      </c>
      <c r="E27" t="s">
        <v>46</v>
      </c>
      <c r="F27" t="s">
        <v>254</v>
      </c>
      <c r="G27" t="s">
        <v>42</v>
      </c>
      <c r="H27" t="s">
        <v>7</v>
      </c>
      <c r="I27" t="s">
        <v>10</v>
      </c>
      <c r="J27">
        <v>8.9999999999999993E-3</v>
      </c>
      <c r="K27" t="s">
        <v>249</v>
      </c>
      <c r="L27">
        <v>2017</v>
      </c>
      <c r="M27">
        <v>1</v>
      </c>
      <c r="S27">
        <v>1</v>
      </c>
    </row>
    <row r="28" spans="1:20" x14ac:dyDescent="0.25">
      <c r="A28" t="s">
        <v>20</v>
      </c>
      <c r="B28" s="48" t="e">
        <f>IF(VLOOKUP($D28,#REF!,12, FALSE)="","-",VLOOKUP(D$2,#REF!,12, FALSE))</f>
        <v>#REF!</v>
      </c>
      <c r="C28">
        <v>8</v>
      </c>
      <c r="D28" t="s">
        <v>401</v>
      </c>
      <c r="E28" t="s">
        <v>78</v>
      </c>
      <c r="F28" t="s">
        <v>278</v>
      </c>
      <c r="G28" t="s">
        <v>1392</v>
      </c>
      <c r="H28" t="s">
        <v>175</v>
      </c>
      <c r="I28" t="s">
        <v>10</v>
      </c>
      <c r="J28">
        <v>0.5</v>
      </c>
      <c r="K28" t="s">
        <v>277</v>
      </c>
      <c r="L28">
        <v>2013</v>
      </c>
      <c r="M28">
        <v>1</v>
      </c>
    </row>
    <row r="29" spans="1:20" x14ac:dyDescent="0.25">
      <c r="A29" t="s">
        <v>20</v>
      </c>
      <c r="B29" s="48" t="e">
        <f>IF(VLOOKUP($D29,#REF!,12, FALSE)="","-",VLOOKUP(D$2,#REF!,12, FALSE))</f>
        <v>#REF!</v>
      </c>
      <c r="C29">
        <v>8</v>
      </c>
      <c r="D29" t="s">
        <v>97</v>
      </c>
      <c r="E29" t="s">
        <v>78</v>
      </c>
      <c r="F29" t="s">
        <v>179</v>
      </c>
      <c r="G29" t="s">
        <v>1392</v>
      </c>
      <c r="H29" t="s">
        <v>1367</v>
      </c>
      <c r="I29" t="s">
        <v>10</v>
      </c>
      <c r="J29">
        <v>1.7</v>
      </c>
      <c r="K29" t="s">
        <v>231</v>
      </c>
      <c r="L29">
        <v>2008</v>
      </c>
      <c r="M29">
        <v>1</v>
      </c>
      <c r="N29">
        <v>1</v>
      </c>
      <c r="Q29">
        <v>1</v>
      </c>
      <c r="R29">
        <v>1</v>
      </c>
    </row>
    <row r="30" spans="1:20" x14ac:dyDescent="0.25">
      <c r="A30" t="s">
        <v>20</v>
      </c>
      <c r="B30" s="48" t="e">
        <f>IF(VLOOKUP($D30,#REF!,12, FALSE)="","-",VLOOKUP(D$2,#REF!,12, FALSE))</f>
        <v>#REF!</v>
      </c>
      <c r="C30">
        <v>8</v>
      </c>
      <c r="D30" t="s">
        <v>388</v>
      </c>
      <c r="E30" t="s">
        <v>78</v>
      </c>
      <c r="F30" t="s">
        <v>275</v>
      </c>
      <c r="G30" t="s">
        <v>42</v>
      </c>
      <c r="H30" t="s">
        <v>7</v>
      </c>
      <c r="I30" t="s">
        <v>10</v>
      </c>
      <c r="J30">
        <v>0.5</v>
      </c>
      <c r="K30" t="s">
        <v>277</v>
      </c>
      <c r="L30">
        <v>2013</v>
      </c>
      <c r="M30">
        <v>1</v>
      </c>
    </row>
    <row r="31" spans="1:20" x14ac:dyDescent="0.25">
      <c r="A31" t="s">
        <v>20</v>
      </c>
      <c r="B31" s="48" t="e">
        <f>IF(VLOOKUP($D31,#REF!,12, FALSE)="","-",VLOOKUP(D$2,#REF!,12, FALSE))</f>
        <v>#REF!</v>
      </c>
      <c r="C31">
        <v>8</v>
      </c>
      <c r="D31" t="s">
        <v>1092</v>
      </c>
      <c r="E31" t="s">
        <v>78</v>
      </c>
      <c r="F31" t="s">
        <v>427</v>
      </c>
      <c r="G31" t="s">
        <v>218</v>
      </c>
      <c r="H31" t="s">
        <v>175</v>
      </c>
      <c r="I31" t="s">
        <v>10</v>
      </c>
      <c r="J31">
        <v>1.95</v>
      </c>
      <c r="K31" t="s">
        <v>277</v>
      </c>
      <c r="L31">
        <v>2017</v>
      </c>
      <c r="M31">
        <v>1</v>
      </c>
      <c r="S31">
        <v>1</v>
      </c>
      <c r="T31">
        <v>1</v>
      </c>
    </row>
    <row r="32" spans="1:20" x14ac:dyDescent="0.25">
      <c r="A32" t="s">
        <v>20</v>
      </c>
      <c r="B32" s="48" t="e">
        <f>IF(VLOOKUP($D32,#REF!,12, FALSE)="","-",VLOOKUP(D$2,#REF!,12, FALSE))</f>
        <v>#REF!</v>
      </c>
      <c r="C32">
        <v>8</v>
      </c>
      <c r="D32" t="s">
        <v>426</v>
      </c>
      <c r="E32" t="s">
        <v>78</v>
      </c>
      <c r="F32" t="s">
        <v>427</v>
      </c>
      <c r="G32" t="s">
        <v>1392</v>
      </c>
      <c r="H32" t="s">
        <v>175</v>
      </c>
      <c r="I32" t="s">
        <v>10</v>
      </c>
      <c r="J32">
        <v>0.6</v>
      </c>
      <c r="K32" t="s">
        <v>277</v>
      </c>
      <c r="L32">
        <v>2015</v>
      </c>
      <c r="M32">
        <v>1</v>
      </c>
    </row>
    <row r="33" spans="1:20" x14ac:dyDescent="0.25">
      <c r="A33" t="s">
        <v>20</v>
      </c>
      <c r="B33" s="48" t="e">
        <f>IF(VLOOKUP($D33,#REF!,12, FALSE)="","-",VLOOKUP(D$2,#REF!,12, FALSE))</f>
        <v>#REF!</v>
      </c>
      <c r="C33">
        <v>8</v>
      </c>
      <c r="D33" t="s">
        <v>95</v>
      </c>
      <c r="E33" t="s">
        <v>78</v>
      </c>
      <c r="F33" t="s">
        <v>95</v>
      </c>
      <c r="G33" t="s">
        <v>5</v>
      </c>
      <c r="H33" t="s">
        <v>8</v>
      </c>
      <c r="I33" t="s">
        <v>10</v>
      </c>
      <c r="J33">
        <v>2</v>
      </c>
      <c r="K33" t="s">
        <v>250</v>
      </c>
      <c r="L33">
        <v>2008</v>
      </c>
      <c r="M33">
        <v>1</v>
      </c>
    </row>
    <row r="34" spans="1:20" x14ac:dyDescent="0.25">
      <c r="A34" t="s">
        <v>20</v>
      </c>
      <c r="B34" s="48" t="e">
        <f>IF(VLOOKUP($D34,#REF!,12, FALSE)="","-",VLOOKUP(D$2,#REF!,12, FALSE))</f>
        <v>#REF!</v>
      </c>
      <c r="C34">
        <v>8</v>
      </c>
      <c r="D34" t="s">
        <v>96</v>
      </c>
      <c r="E34" t="s">
        <v>78</v>
      </c>
      <c r="F34" t="s">
        <v>125</v>
      </c>
      <c r="G34" t="s">
        <v>6</v>
      </c>
      <c r="H34" t="s">
        <v>175</v>
      </c>
      <c r="I34" t="s">
        <v>10</v>
      </c>
      <c r="J34">
        <v>1.7</v>
      </c>
      <c r="K34" t="s">
        <v>249</v>
      </c>
      <c r="L34">
        <v>2009</v>
      </c>
      <c r="T34">
        <v>1</v>
      </c>
    </row>
    <row r="35" spans="1:20" x14ac:dyDescent="0.25">
      <c r="A35" t="s">
        <v>20</v>
      </c>
      <c r="B35" s="48" t="e">
        <f>IF(VLOOKUP($D35,#REF!,12, FALSE)="","-",VLOOKUP(D$2,#REF!,12, FALSE))</f>
        <v>#REF!</v>
      </c>
      <c r="C35">
        <v>8</v>
      </c>
      <c r="D35" t="s">
        <v>911</v>
      </c>
      <c r="E35" t="s">
        <v>78</v>
      </c>
      <c r="F35" t="s">
        <v>912</v>
      </c>
      <c r="G35" t="s">
        <v>42</v>
      </c>
      <c r="H35" t="s">
        <v>88</v>
      </c>
      <c r="I35" t="s">
        <v>10</v>
      </c>
      <c r="J35">
        <v>0.2</v>
      </c>
      <c r="K35" t="s">
        <v>277</v>
      </c>
      <c r="L35">
        <v>2016</v>
      </c>
      <c r="M35">
        <v>1</v>
      </c>
    </row>
    <row r="36" spans="1:20" x14ac:dyDescent="0.25">
      <c r="A36" t="s">
        <v>20</v>
      </c>
      <c r="B36" s="48" t="e">
        <f>IF(VLOOKUP($D36,#REF!,12, FALSE)="","-",VLOOKUP(D$2,#REF!,12, FALSE))</f>
        <v>#REF!</v>
      </c>
      <c r="C36">
        <v>8</v>
      </c>
      <c r="D36" t="s">
        <v>454</v>
      </c>
      <c r="E36" t="s">
        <v>78</v>
      </c>
      <c r="F36" t="s">
        <v>455</v>
      </c>
      <c r="G36" t="s">
        <v>42</v>
      </c>
      <c r="H36" t="s">
        <v>175</v>
      </c>
      <c r="I36" t="s">
        <v>10</v>
      </c>
      <c r="J36">
        <v>0.10100000000000001</v>
      </c>
      <c r="K36" t="s">
        <v>249</v>
      </c>
      <c r="L36">
        <v>2013</v>
      </c>
      <c r="M36">
        <v>1</v>
      </c>
      <c r="R36">
        <v>1</v>
      </c>
      <c r="T36">
        <v>1</v>
      </c>
    </row>
    <row r="37" spans="1:20" x14ac:dyDescent="0.25">
      <c r="A37" t="s">
        <v>20</v>
      </c>
      <c r="B37" s="48" t="e">
        <f>IF(VLOOKUP($D37,#REF!,12, FALSE)="","-",VLOOKUP(D$2,#REF!,12, FALSE))</f>
        <v>#REF!</v>
      </c>
      <c r="C37">
        <v>1</v>
      </c>
      <c r="D37" t="s">
        <v>1255</v>
      </c>
      <c r="E37" t="s">
        <v>159</v>
      </c>
      <c r="F37" t="s">
        <v>1256</v>
      </c>
      <c r="G37" t="s">
        <v>4</v>
      </c>
      <c r="H37" t="s">
        <v>175</v>
      </c>
      <c r="I37" t="s">
        <v>10</v>
      </c>
      <c r="J37">
        <v>1.5</v>
      </c>
      <c r="K37" t="s">
        <v>250</v>
      </c>
      <c r="L37">
        <v>2017</v>
      </c>
      <c r="N37">
        <v>1</v>
      </c>
      <c r="P37">
        <v>1</v>
      </c>
    </row>
    <row r="38" spans="1:20" x14ac:dyDescent="0.25">
      <c r="A38" t="s">
        <v>20</v>
      </c>
      <c r="B38" s="48" t="e">
        <f>IF(VLOOKUP($D38,#REF!,12, FALSE)="","-",VLOOKUP(D$2,#REF!,12, FALSE))</f>
        <v>#REF!</v>
      </c>
      <c r="C38">
        <v>1</v>
      </c>
      <c r="D38" t="s">
        <v>379</v>
      </c>
      <c r="E38" t="s">
        <v>159</v>
      </c>
      <c r="F38" t="s">
        <v>144</v>
      </c>
      <c r="G38" t="s">
        <v>42</v>
      </c>
      <c r="H38" t="s">
        <v>175</v>
      </c>
      <c r="I38" t="s">
        <v>10</v>
      </c>
      <c r="J38">
        <v>0.94799999999999995</v>
      </c>
      <c r="K38" t="s">
        <v>250</v>
      </c>
      <c r="L38">
        <v>2018</v>
      </c>
      <c r="M38">
        <v>1</v>
      </c>
      <c r="N38">
        <v>1</v>
      </c>
      <c r="Q38">
        <v>1</v>
      </c>
      <c r="R38">
        <v>1</v>
      </c>
      <c r="T38">
        <v>1</v>
      </c>
    </row>
    <row r="39" spans="1:20" x14ac:dyDescent="0.25">
      <c r="A39" t="s">
        <v>20</v>
      </c>
      <c r="B39" s="48" t="e">
        <f>IF(VLOOKUP($D39,#REF!,12, FALSE)="","-",VLOOKUP(D$2,#REF!,12, FALSE))</f>
        <v>#REF!</v>
      </c>
      <c r="C39">
        <v>1</v>
      </c>
      <c r="D39" t="s">
        <v>1118</v>
      </c>
      <c r="E39" t="s">
        <v>159</v>
      </c>
      <c r="F39" t="s">
        <v>1119</v>
      </c>
      <c r="G39" t="s">
        <v>42</v>
      </c>
      <c r="H39" t="s">
        <v>175</v>
      </c>
      <c r="I39" t="s">
        <v>10</v>
      </c>
      <c r="J39">
        <v>3.1</v>
      </c>
      <c r="K39" t="s">
        <v>250</v>
      </c>
      <c r="L39">
        <v>2016</v>
      </c>
      <c r="T39">
        <v>1</v>
      </c>
    </row>
    <row r="40" spans="1:20" x14ac:dyDescent="0.25">
      <c r="A40" t="s">
        <v>20</v>
      </c>
      <c r="B40" s="48" t="e">
        <f>IF(VLOOKUP($D40,#REF!,12, FALSE)="","-",VLOOKUP(D$2,#REF!,12, FALSE))</f>
        <v>#REF!</v>
      </c>
      <c r="C40">
        <v>1</v>
      </c>
      <c r="D40" t="s">
        <v>348</v>
      </c>
      <c r="E40" t="s">
        <v>159</v>
      </c>
      <c r="F40" t="s">
        <v>274</v>
      </c>
      <c r="G40" t="s">
        <v>42</v>
      </c>
      <c r="H40" t="s">
        <v>175</v>
      </c>
      <c r="I40" t="s">
        <v>10</v>
      </c>
      <c r="J40">
        <v>2.2000000000000002</v>
      </c>
      <c r="K40" t="s">
        <v>250</v>
      </c>
      <c r="L40">
        <v>2016</v>
      </c>
      <c r="N40">
        <v>1</v>
      </c>
      <c r="P40">
        <v>1</v>
      </c>
      <c r="R40">
        <v>1</v>
      </c>
      <c r="S40">
        <v>1</v>
      </c>
    </row>
    <row r="41" spans="1:20" x14ac:dyDescent="0.25">
      <c r="A41" t="s">
        <v>1440</v>
      </c>
      <c r="B41" s="48" t="e">
        <f>IF(VLOOKUP($D41,#REF!,12, FALSE)="","-",VLOOKUP(D$2,#REF!,12, FALSE))</f>
        <v>#REF!</v>
      </c>
      <c r="C41">
        <v>1</v>
      </c>
      <c r="D41" t="s">
        <v>476</v>
      </c>
      <c r="E41" t="s">
        <v>159</v>
      </c>
      <c r="F41" t="s">
        <v>448</v>
      </c>
      <c r="G41" t="s">
        <v>42</v>
      </c>
      <c r="H41" t="s">
        <v>175</v>
      </c>
      <c r="I41" t="s">
        <v>10</v>
      </c>
      <c r="J41">
        <v>0.98</v>
      </c>
      <c r="K41" t="s">
        <v>250</v>
      </c>
      <c r="L41">
        <v>2018</v>
      </c>
      <c r="R41">
        <v>1</v>
      </c>
    </row>
    <row r="42" spans="1:20" x14ac:dyDescent="0.25">
      <c r="A42" t="s">
        <v>20</v>
      </c>
      <c r="B42" s="48" t="e">
        <f>IF(VLOOKUP($D42,#REF!,12, FALSE)="","-",VLOOKUP(D$2,#REF!,12, FALSE))</f>
        <v>#REF!</v>
      </c>
      <c r="C42">
        <v>1</v>
      </c>
      <c r="D42" t="s">
        <v>670</v>
      </c>
      <c r="E42" t="s">
        <v>159</v>
      </c>
      <c r="F42" t="s">
        <v>443</v>
      </c>
      <c r="G42" t="s">
        <v>42</v>
      </c>
      <c r="H42" t="s">
        <v>175</v>
      </c>
      <c r="I42" t="s">
        <v>10</v>
      </c>
      <c r="J42">
        <v>0.74</v>
      </c>
      <c r="K42" t="s">
        <v>250</v>
      </c>
      <c r="L42">
        <v>2015</v>
      </c>
      <c r="M42">
        <v>1</v>
      </c>
    </row>
    <row r="43" spans="1:20" x14ac:dyDescent="0.25">
      <c r="A43" t="s">
        <v>20</v>
      </c>
      <c r="B43" s="48" t="e">
        <f>IF(VLOOKUP($D43,#REF!,12, FALSE)="","-",VLOOKUP(D$2,#REF!,12, FALSE))</f>
        <v>#REF!</v>
      </c>
      <c r="C43">
        <v>1</v>
      </c>
      <c r="D43" t="s">
        <v>1241</v>
      </c>
      <c r="E43" t="s">
        <v>159</v>
      </c>
      <c r="F43" t="s">
        <v>477</v>
      </c>
      <c r="G43" t="s">
        <v>42</v>
      </c>
      <c r="H43" t="s">
        <v>175</v>
      </c>
      <c r="I43" t="s">
        <v>10</v>
      </c>
      <c r="J43" t="s">
        <v>276</v>
      </c>
      <c r="K43" t="s">
        <v>88</v>
      </c>
      <c r="L43">
        <v>2018</v>
      </c>
      <c r="M43">
        <v>1</v>
      </c>
    </row>
    <row r="44" spans="1:20" x14ac:dyDescent="0.25">
      <c r="A44" t="s">
        <v>20</v>
      </c>
      <c r="B44" s="48" t="e">
        <f>IF(VLOOKUP($D44,#REF!,12, FALSE)="","-",VLOOKUP(D$2,#REF!,12, FALSE))</f>
        <v>#REF!</v>
      </c>
      <c r="C44">
        <v>1</v>
      </c>
      <c r="D44" t="s">
        <v>266</v>
      </c>
      <c r="E44" t="s">
        <v>159</v>
      </c>
      <c r="F44" t="s">
        <v>267</v>
      </c>
      <c r="G44" t="s">
        <v>42</v>
      </c>
      <c r="H44" t="s">
        <v>175</v>
      </c>
      <c r="I44" t="s">
        <v>10</v>
      </c>
      <c r="J44">
        <v>1.1000000000000001</v>
      </c>
      <c r="K44" t="s">
        <v>250</v>
      </c>
      <c r="L44">
        <v>2017</v>
      </c>
      <c r="M44">
        <v>1</v>
      </c>
      <c r="N44">
        <v>1</v>
      </c>
      <c r="O44">
        <v>1</v>
      </c>
    </row>
    <row r="45" spans="1:20" x14ac:dyDescent="0.25">
      <c r="A45" t="s">
        <v>1440</v>
      </c>
      <c r="B45" s="48" t="e">
        <f>IF(VLOOKUP($D45,#REF!,12, FALSE)="","-",VLOOKUP(D$2,#REF!,12, FALSE))</f>
        <v>#REF!</v>
      </c>
      <c r="C45">
        <v>1</v>
      </c>
      <c r="D45" t="s">
        <v>503</v>
      </c>
      <c r="E45" t="s">
        <v>159</v>
      </c>
      <c r="F45" t="s">
        <v>181</v>
      </c>
      <c r="G45" t="s">
        <v>42</v>
      </c>
      <c r="H45" t="s">
        <v>175</v>
      </c>
      <c r="I45" t="s">
        <v>10</v>
      </c>
      <c r="J45">
        <v>1.3</v>
      </c>
      <c r="K45" t="s">
        <v>250</v>
      </c>
      <c r="L45">
        <v>2017</v>
      </c>
      <c r="M45">
        <v>1</v>
      </c>
    </row>
    <row r="46" spans="1:20" x14ac:dyDescent="0.25">
      <c r="A46" t="s">
        <v>20</v>
      </c>
      <c r="B46" s="48" t="e">
        <f>IF(VLOOKUP($D46,#REF!,12, FALSE)="","-",VLOOKUP(D$2,#REF!,12, FALSE))</f>
        <v>#REF!</v>
      </c>
      <c r="C46">
        <v>1</v>
      </c>
      <c r="D46" t="s">
        <v>1252</v>
      </c>
      <c r="E46" t="s">
        <v>159</v>
      </c>
      <c r="F46" t="s">
        <v>1154</v>
      </c>
      <c r="G46" t="s">
        <v>4</v>
      </c>
      <c r="H46" t="s">
        <v>7</v>
      </c>
      <c r="I46" t="s">
        <v>16</v>
      </c>
      <c r="J46">
        <v>37.5</v>
      </c>
      <c r="K46" t="s">
        <v>250</v>
      </c>
      <c r="L46">
        <v>2013</v>
      </c>
      <c r="M46">
        <v>1</v>
      </c>
      <c r="N46">
        <v>1</v>
      </c>
      <c r="Q46">
        <v>1</v>
      </c>
      <c r="R46">
        <v>1</v>
      </c>
    </row>
    <row r="47" spans="1:20" x14ac:dyDescent="0.25">
      <c r="A47" t="s">
        <v>20</v>
      </c>
      <c r="B47" s="48" t="e">
        <f>IF(VLOOKUP($D47,#REF!,12, FALSE)="","-",VLOOKUP(D$2,#REF!,12, FALSE))</f>
        <v>#REF!</v>
      </c>
      <c r="C47">
        <v>1</v>
      </c>
      <c r="D47" t="s">
        <v>462</v>
      </c>
      <c r="E47" t="s">
        <v>159</v>
      </c>
      <c r="F47" t="s">
        <v>297</v>
      </c>
      <c r="G47" t="s">
        <v>42</v>
      </c>
      <c r="H47" t="s">
        <v>175</v>
      </c>
      <c r="I47" t="s">
        <v>10</v>
      </c>
      <c r="J47">
        <v>1</v>
      </c>
      <c r="K47" t="s">
        <v>250</v>
      </c>
      <c r="L47">
        <v>2014</v>
      </c>
      <c r="M47">
        <v>1</v>
      </c>
      <c r="N47">
        <v>1</v>
      </c>
      <c r="Q47">
        <v>1</v>
      </c>
      <c r="R47">
        <v>1</v>
      </c>
    </row>
    <row r="48" spans="1:20" x14ac:dyDescent="0.25">
      <c r="A48" t="s">
        <v>20</v>
      </c>
      <c r="B48" s="48" t="e">
        <f>IF(VLOOKUP($D48,#REF!,12, FALSE)="","-",VLOOKUP(D$2,#REF!,12, FALSE))</f>
        <v>#REF!</v>
      </c>
      <c r="C48">
        <v>1</v>
      </c>
      <c r="D48" t="s">
        <v>931</v>
      </c>
      <c r="E48" t="s">
        <v>159</v>
      </c>
      <c r="F48" t="s">
        <v>918</v>
      </c>
      <c r="G48" t="s">
        <v>42</v>
      </c>
      <c r="H48" t="s">
        <v>175</v>
      </c>
      <c r="I48" t="s">
        <v>10</v>
      </c>
      <c r="J48">
        <v>1</v>
      </c>
      <c r="K48" t="s">
        <v>250</v>
      </c>
      <c r="L48">
        <v>2018</v>
      </c>
      <c r="M48">
        <v>1</v>
      </c>
    </row>
    <row r="49" spans="1:20" x14ac:dyDescent="0.25">
      <c r="A49" t="s">
        <v>20</v>
      </c>
      <c r="B49" s="48" t="e">
        <f>IF(VLOOKUP($D49,#REF!,12, FALSE)="","-",VLOOKUP(D$2,#REF!,12, FALSE))</f>
        <v>#REF!</v>
      </c>
      <c r="C49">
        <v>1</v>
      </c>
      <c r="D49" t="s">
        <v>172</v>
      </c>
      <c r="E49" t="s">
        <v>159</v>
      </c>
      <c r="F49" t="s">
        <v>173</v>
      </c>
      <c r="G49" t="s">
        <v>42</v>
      </c>
      <c r="H49" t="s">
        <v>175</v>
      </c>
      <c r="I49" t="s">
        <v>10</v>
      </c>
      <c r="J49">
        <v>0.38400000000000001</v>
      </c>
      <c r="K49" t="s">
        <v>249</v>
      </c>
      <c r="L49">
        <v>2017</v>
      </c>
      <c r="T49">
        <v>1</v>
      </c>
    </row>
    <row r="50" spans="1:20" x14ac:dyDescent="0.25">
      <c r="A50" t="s">
        <v>20</v>
      </c>
      <c r="B50" s="48" t="e">
        <f>IF(VLOOKUP($D50,#REF!,12, FALSE)="","-",VLOOKUP(D$2,#REF!,12, FALSE))</f>
        <v>#REF!</v>
      </c>
      <c r="C50">
        <v>1</v>
      </c>
      <c r="D50" t="s">
        <v>430</v>
      </c>
      <c r="E50" t="s">
        <v>159</v>
      </c>
      <c r="F50" t="s">
        <v>431</v>
      </c>
      <c r="G50" t="s">
        <v>42</v>
      </c>
      <c r="H50" t="s">
        <v>175</v>
      </c>
      <c r="I50" t="s">
        <v>10</v>
      </c>
      <c r="J50">
        <v>3</v>
      </c>
      <c r="K50" t="s">
        <v>250</v>
      </c>
      <c r="L50">
        <v>2017</v>
      </c>
      <c r="T50">
        <v>1</v>
      </c>
    </row>
    <row r="51" spans="1:20" x14ac:dyDescent="0.25">
      <c r="A51" t="s">
        <v>1440</v>
      </c>
      <c r="B51" s="48" t="e">
        <f>IF(VLOOKUP($D51,#REF!,12, FALSE)="","-",VLOOKUP(D$2,#REF!,12, FALSE))</f>
        <v>#REF!</v>
      </c>
      <c r="C51">
        <v>1</v>
      </c>
      <c r="D51" t="s">
        <v>1351</v>
      </c>
      <c r="E51" t="s">
        <v>159</v>
      </c>
      <c r="F51" t="s">
        <v>1365</v>
      </c>
      <c r="G51" t="s">
        <v>4</v>
      </c>
      <c r="H51" t="s">
        <v>88</v>
      </c>
      <c r="I51" t="s">
        <v>10</v>
      </c>
      <c r="J51">
        <v>0.05</v>
      </c>
      <c r="K51" t="s">
        <v>248</v>
      </c>
      <c r="L51">
        <v>2018</v>
      </c>
      <c r="T51">
        <v>1</v>
      </c>
    </row>
    <row r="52" spans="1:20" x14ac:dyDescent="0.25">
      <c r="A52" t="s">
        <v>20</v>
      </c>
      <c r="B52" s="48" t="e">
        <f>IF(VLOOKUP($D52,#REF!,12, FALSE)="","-",VLOOKUP(D$2,#REF!,12, FALSE))</f>
        <v>#REF!</v>
      </c>
      <c r="C52">
        <v>1</v>
      </c>
      <c r="D52" t="s">
        <v>676</v>
      </c>
      <c r="E52" t="s">
        <v>159</v>
      </c>
      <c r="F52" t="s">
        <v>465</v>
      </c>
      <c r="G52" t="s">
        <v>42</v>
      </c>
      <c r="H52" t="s">
        <v>175</v>
      </c>
      <c r="I52" t="s">
        <v>10</v>
      </c>
      <c r="J52">
        <v>0.94499999999999995</v>
      </c>
      <c r="K52" t="s">
        <v>250</v>
      </c>
      <c r="L52">
        <v>2016</v>
      </c>
      <c r="M52">
        <v>1</v>
      </c>
      <c r="N52">
        <v>1</v>
      </c>
      <c r="O52">
        <v>1</v>
      </c>
      <c r="Q52">
        <v>1</v>
      </c>
      <c r="R52">
        <v>1</v>
      </c>
      <c r="T52">
        <v>1</v>
      </c>
    </row>
    <row r="53" spans="1:20" x14ac:dyDescent="0.25">
      <c r="A53" t="s">
        <v>20</v>
      </c>
      <c r="B53" s="48" t="e">
        <f>IF(VLOOKUP($D53,#REF!,12, FALSE)="","-",VLOOKUP(D$2,#REF!,12, FALSE))</f>
        <v>#REF!</v>
      </c>
      <c r="C53">
        <v>1</v>
      </c>
      <c r="D53" t="s">
        <v>544</v>
      </c>
      <c r="E53" t="s">
        <v>159</v>
      </c>
      <c r="F53" t="s">
        <v>545</v>
      </c>
      <c r="G53" t="s">
        <v>42</v>
      </c>
      <c r="H53" t="s">
        <v>175</v>
      </c>
      <c r="I53" t="s">
        <v>10</v>
      </c>
      <c r="J53">
        <v>1</v>
      </c>
      <c r="K53" t="s">
        <v>250</v>
      </c>
      <c r="L53">
        <v>2016</v>
      </c>
      <c r="M53">
        <v>1</v>
      </c>
    </row>
    <row r="54" spans="1:20" x14ac:dyDescent="0.25">
      <c r="A54" t="s">
        <v>20</v>
      </c>
      <c r="B54" s="48" t="e">
        <f>IF(VLOOKUP($D54,#REF!,12, FALSE)="","-",VLOOKUP(D$2,#REF!,12, FALSE))</f>
        <v>#REF!</v>
      </c>
      <c r="C54">
        <v>1</v>
      </c>
      <c r="D54" t="s">
        <v>1087</v>
      </c>
      <c r="E54" t="s">
        <v>159</v>
      </c>
      <c r="F54" t="s">
        <v>417</v>
      </c>
      <c r="G54" t="s">
        <v>42</v>
      </c>
      <c r="H54" t="s">
        <v>175</v>
      </c>
      <c r="I54" t="s">
        <v>10</v>
      </c>
      <c r="J54">
        <v>1</v>
      </c>
      <c r="K54" t="s">
        <v>250</v>
      </c>
      <c r="L54">
        <v>2016</v>
      </c>
      <c r="M54">
        <v>1</v>
      </c>
    </row>
    <row r="55" spans="1:20" x14ac:dyDescent="0.25">
      <c r="A55" t="s">
        <v>20</v>
      </c>
      <c r="B55" s="48" t="e">
        <f>IF(VLOOKUP($D55,#REF!,12, FALSE)="","-",VLOOKUP(D$2,#REF!,12, FALSE))</f>
        <v>#REF!</v>
      </c>
      <c r="C55">
        <v>3</v>
      </c>
      <c r="D55" t="s">
        <v>554</v>
      </c>
      <c r="E55" t="s">
        <v>160</v>
      </c>
      <c r="F55" t="s">
        <v>352</v>
      </c>
      <c r="G55" t="s">
        <v>4</v>
      </c>
      <c r="H55" t="s">
        <v>7</v>
      </c>
      <c r="I55" t="s">
        <v>10</v>
      </c>
      <c r="J55">
        <v>0.5</v>
      </c>
      <c r="K55" t="s">
        <v>250</v>
      </c>
      <c r="L55">
        <v>2013</v>
      </c>
      <c r="S55">
        <v>1</v>
      </c>
    </row>
    <row r="56" spans="1:20" x14ac:dyDescent="0.25">
      <c r="A56" t="s">
        <v>20</v>
      </c>
      <c r="B56" s="48" t="e">
        <f>IF(VLOOKUP($D56,#REF!,12, FALSE)="","-",VLOOKUP(D$2,#REF!,12, FALSE))</f>
        <v>#REF!</v>
      </c>
      <c r="C56">
        <v>3</v>
      </c>
      <c r="D56" t="s">
        <v>463</v>
      </c>
      <c r="E56" t="s">
        <v>160</v>
      </c>
      <c r="F56" t="s">
        <v>56</v>
      </c>
      <c r="G56" t="s">
        <v>42</v>
      </c>
      <c r="H56" t="s">
        <v>175</v>
      </c>
      <c r="I56" t="s">
        <v>10</v>
      </c>
      <c r="J56">
        <v>0.23</v>
      </c>
      <c r="K56" t="s">
        <v>277</v>
      </c>
      <c r="L56">
        <v>2014</v>
      </c>
      <c r="R56">
        <v>1</v>
      </c>
      <c r="T56">
        <v>1</v>
      </c>
    </row>
    <row r="57" spans="1:20" x14ac:dyDescent="0.25">
      <c r="A57" t="s">
        <v>20</v>
      </c>
      <c r="B57" s="48" t="e">
        <f>IF(VLOOKUP($D57,#REF!,12, FALSE)="","-",VLOOKUP(D$2,#REF!,12, FALSE))</f>
        <v>#REF!</v>
      </c>
      <c r="C57">
        <v>3</v>
      </c>
      <c r="D57" t="s">
        <v>1234</v>
      </c>
      <c r="E57" t="s">
        <v>160</v>
      </c>
      <c r="F57" t="s">
        <v>349</v>
      </c>
      <c r="G57" t="s">
        <v>1392</v>
      </c>
      <c r="H57" t="s">
        <v>7</v>
      </c>
      <c r="I57" t="s">
        <v>10</v>
      </c>
      <c r="J57">
        <v>1.95</v>
      </c>
      <c r="K57" t="s">
        <v>250</v>
      </c>
      <c r="L57">
        <v>2013</v>
      </c>
      <c r="N57">
        <v>1</v>
      </c>
      <c r="Q57">
        <v>1</v>
      </c>
      <c r="T57">
        <v>1</v>
      </c>
    </row>
    <row r="58" spans="1:20" x14ac:dyDescent="0.25">
      <c r="A58" t="s">
        <v>1440</v>
      </c>
      <c r="B58" s="48" t="e">
        <f>IF(VLOOKUP($D58,#REF!,12, FALSE)="","-",VLOOKUP(D$2,#REF!,12, FALSE))</f>
        <v>#REF!</v>
      </c>
      <c r="C58">
        <v>4</v>
      </c>
      <c r="D58" t="s">
        <v>253</v>
      </c>
      <c r="E58" t="s">
        <v>74</v>
      </c>
      <c r="F58" t="s">
        <v>76</v>
      </c>
      <c r="G58" t="s">
        <v>42</v>
      </c>
      <c r="H58" t="s">
        <v>175</v>
      </c>
      <c r="I58" t="s">
        <v>10</v>
      </c>
      <c r="J58">
        <v>0.25</v>
      </c>
      <c r="K58" t="s">
        <v>250</v>
      </c>
      <c r="L58">
        <v>2008</v>
      </c>
      <c r="R58">
        <v>1</v>
      </c>
    </row>
    <row r="59" spans="1:20" x14ac:dyDescent="0.25">
      <c r="A59" t="s">
        <v>1440</v>
      </c>
      <c r="B59" s="48" t="e">
        <f>IF(VLOOKUP($D59,#REF!,12, FALSE)="","-",VLOOKUP(D$2,#REF!,12, FALSE))</f>
        <v>#REF!</v>
      </c>
      <c r="C59">
        <v>4</v>
      </c>
      <c r="D59" t="s">
        <v>1243</v>
      </c>
      <c r="E59" t="s">
        <v>74</v>
      </c>
      <c r="F59" t="s">
        <v>516</v>
      </c>
      <c r="G59" t="s">
        <v>42</v>
      </c>
      <c r="H59" t="s">
        <v>175</v>
      </c>
      <c r="I59" t="s">
        <v>10</v>
      </c>
      <c r="J59">
        <v>13</v>
      </c>
      <c r="K59" t="s">
        <v>277</v>
      </c>
      <c r="L59">
        <v>2017</v>
      </c>
      <c r="R59">
        <v>1</v>
      </c>
    </row>
    <row r="60" spans="1:20" x14ac:dyDescent="0.25">
      <c r="A60" t="s">
        <v>20</v>
      </c>
      <c r="B60" s="48" t="e">
        <f>IF(VLOOKUP($D60,#REF!,12, FALSE)="","-",VLOOKUP(D$2,#REF!,12, FALSE))</f>
        <v>#REF!</v>
      </c>
      <c r="C60">
        <v>4</v>
      </c>
      <c r="D60" t="s">
        <v>871</v>
      </c>
      <c r="E60" t="s">
        <v>74</v>
      </c>
      <c r="F60" t="s">
        <v>872</v>
      </c>
      <c r="G60" t="s">
        <v>42</v>
      </c>
      <c r="H60" t="s">
        <v>175</v>
      </c>
      <c r="I60" t="s">
        <v>10</v>
      </c>
      <c r="J60">
        <v>2</v>
      </c>
      <c r="K60" t="s">
        <v>250</v>
      </c>
      <c r="L60">
        <v>2017</v>
      </c>
      <c r="R60">
        <v>1</v>
      </c>
    </row>
    <row r="61" spans="1:20" x14ac:dyDescent="0.25">
      <c r="A61" t="s">
        <v>20</v>
      </c>
      <c r="B61" s="48" t="e">
        <f>IF(VLOOKUP($D61,#REF!,12, FALSE)="","-",VLOOKUP(D$2,#REF!,12, FALSE))</f>
        <v>#REF!</v>
      </c>
      <c r="C61">
        <v>4</v>
      </c>
      <c r="D61" t="s">
        <v>996</v>
      </c>
      <c r="E61" t="s">
        <v>29</v>
      </c>
      <c r="F61" t="s">
        <v>997</v>
      </c>
      <c r="G61" t="s">
        <v>42</v>
      </c>
      <c r="H61" t="s">
        <v>7</v>
      </c>
      <c r="I61" t="s">
        <v>10</v>
      </c>
      <c r="J61">
        <v>1.2</v>
      </c>
      <c r="K61" t="s">
        <v>250</v>
      </c>
      <c r="L61">
        <v>2019</v>
      </c>
      <c r="T61">
        <v>1</v>
      </c>
    </row>
    <row r="62" spans="1:20" x14ac:dyDescent="0.25">
      <c r="A62" t="s">
        <v>20</v>
      </c>
      <c r="B62" s="48" t="e">
        <f>IF(VLOOKUP($D62,#REF!,12, FALSE)="","-",VLOOKUP(D$2,#REF!,12, FALSE))</f>
        <v>#REF!</v>
      </c>
      <c r="C62">
        <v>4</v>
      </c>
      <c r="D62" t="s">
        <v>30</v>
      </c>
      <c r="E62" t="s">
        <v>29</v>
      </c>
      <c r="F62" t="s">
        <v>31</v>
      </c>
      <c r="G62" t="s">
        <v>42</v>
      </c>
      <c r="H62" t="s">
        <v>7</v>
      </c>
      <c r="I62" t="s">
        <v>10</v>
      </c>
      <c r="J62">
        <v>1</v>
      </c>
      <c r="K62" t="s">
        <v>250</v>
      </c>
      <c r="L62">
        <v>2011</v>
      </c>
      <c r="R62">
        <v>1</v>
      </c>
    </row>
    <row r="63" spans="1:20" x14ac:dyDescent="0.25">
      <c r="A63" t="s">
        <v>20</v>
      </c>
      <c r="B63" s="48" t="e">
        <f>IF(VLOOKUP($D63,#REF!,12, FALSE)="","-",VLOOKUP(D$2,#REF!,12, FALSE))</f>
        <v>#REF!</v>
      </c>
      <c r="C63">
        <v>4</v>
      </c>
      <c r="D63" t="s">
        <v>1219</v>
      </c>
      <c r="E63" t="s">
        <v>29</v>
      </c>
      <c r="F63" t="s">
        <v>1218</v>
      </c>
      <c r="G63" t="s">
        <v>42</v>
      </c>
      <c r="H63" t="s">
        <v>175</v>
      </c>
      <c r="I63" t="s">
        <v>10</v>
      </c>
      <c r="J63">
        <v>1</v>
      </c>
      <c r="K63" t="s">
        <v>250</v>
      </c>
      <c r="L63">
        <v>2019</v>
      </c>
      <c r="N63">
        <v>1</v>
      </c>
      <c r="P63">
        <v>1</v>
      </c>
    </row>
    <row r="64" spans="1:20" x14ac:dyDescent="0.25">
      <c r="A64" t="s">
        <v>20</v>
      </c>
      <c r="B64" s="48" t="e">
        <f>IF(VLOOKUP($D64,#REF!,12, FALSE)="","-",VLOOKUP(D$2,#REF!,12, FALSE))</f>
        <v>#REF!</v>
      </c>
      <c r="C64">
        <v>9</v>
      </c>
      <c r="D64" t="s">
        <v>66</v>
      </c>
      <c r="E64" t="s">
        <v>34</v>
      </c>
      <c r="F64" t="s">
        <v>35</v>
      </c>
      <c r="G64" t="s">
        <v>5</v>
      </c>
      <c r="H64" t="s">
        <v>7</v>
      </c>
      <c r="I64" t="s">
        <v>10</v>
      </c>
      <c r="J64">
        <v>1.2</v>
      </c>
      <c r="K64" t="s">
        <v>250</v>
      </c>
      <c r="L64">
        <v>2011</v>
      </c>
      <c r="R64">
        <v>1</v>
      </c>
    </row>
    <row r="65" spans="1:20" x14ac:dyDescent="0.25">
      <c r="A65" t="s">
        <v>20</v>
      </c>
      <c r="B65" s="48" t="e">
        <f>IF(VLOOKUP($D65,#REF!,12, FALSE)="","-",VLOOKUP(D$2,#REF!,12, FALSE))</f>
        <v>#REF!</v>
      </c>
      <c r="C65">
        <v>7</v>
      </c>
      <c r="D65" t="s">
        <v>937</v>
      </c>
      <c r="E65" t="s">
        <v>936</v>
      </c>
      <c r="F65" t="s">
        <v>181</v>
      </c>
      <c r="G65" t="s">
        <v>1392</v>
      </c>
      <c r="H65" t="s">
        <v>7</v>
      </c>
      <c r="I65" t="s">
        <v>10</v>
      </c>
      <c r="J65">
        <v>0.5</v>
      </c>
      <c r="K65" t="s">
        <v>250</v>
      </c>
      <c r="L65">
        <v>2016</v>
      </c>
      <c r="M65">
        <v>1</v>
      </c>
      <c r="R65">
        <v>1</v>
      </c>
    </row>
    <row r="66" spans="1:20" x14ac:dyDescent="0.25">
      <c r="A66" t="s">
        <v>20</v>
      </c>
      <c r="B66" s="48" t="e">
        <f>IF(VLOOKUP($D66,#REF!,12, FALSE)="","-",VLOOKUP(D$2,#REF!,12, FALSE))</f>
        <v>#REF!</v>
      </c>
      <c r="C66">
        <v>7</v>
      </c>
      <c r="D66" t="s">
        <v>1251</v>
      </c>
      <c r="E66" t="s">
        <v>936</v>
      </c>
      <c r="F66" t="s">
        <v>943</v>
      </c>
      <c r="G66" t="s">
        <v>1392</v>
      </c>
      <c r="H66" t="s">
        <v>175</v>
      </c>
      <c r="I66" t="s">
        <v>10</v>
      </c>
      <c r="J66">
        <v>5</v>
      </c>
      <c r="K66" t="s">
        <v>250</v>
      </c>
      <c r="L66">
        <v>2017</v>
      </c>
      <c r="R66">
        <v>1</v>
      </c>
      <c r="T66">
        <v>1</v>
      </c>
    </row>
    <row r="67" spans="1:20" x14ac:dyDescent="0.25">
      <c r="A67" t="s">
        <v>20</v>
      </c>
      <c r="B67" s="48" t="e">
        <f>IF(VLOOKUP($D67,#REF!,12, FALSE)="","-",VLOOKUP(D$2,#REF!,12, FALSE))</f>
        <v>#REF!</v>
      </c>
      <c r="C67">
        <v>5</v>
      </c>
      <c r="D67" t="s">
        <v>93</v>
      </c>
      <c r="E67" t="s">
        <v>57</v>
      </c>
      <c r="F67" t="s">
        <v>132</v>
      </c>
      <c r="G67" t="s">
        <v>1392</v>
      </c>
      <c r="H67" t="s">
        <v>175</v>
      </c>
      <c r="I67" t="s">
        <v>10</v>
      </c>
      <c r="J67">
        <v>10</v>
      </c>
      <c r="K67" t="s">
        <v>250</v>
      </c>
      <c r="L67">
        <v>2010</v>
      </c>
      <c r="N67">
        <v>1</v>
      </c>
      <c r="O67">
        <v>1</v>
      </c>
      <c r="P67">
        <v>1</v>
      </c>
      <c r="S67">
        <v>1</v>
      </c>
      <c r="T67">
        <v>1</v>
      </c>
    </row>
    <row r="68" spans="1:20" x14ac:dyDescent="0.25">
      <c r="A68" t="s">
        <v>20</v>
      </c>
      <c r="B68" s="48" t="e">
        <f>IF(VLOOKUP($D68,#REF!,12, FALSE)="","-",VLOOKUP(D$2,#REF!,12, FALSE))</f>
        <v>#REF!</v>
      </c>
      <c r="C68">
        <v>5</v>
      </c>
      <c r="D68" t="s">
        <v>92</v>
      </c>
      <c r="E68" t="s">
        <v>57</v>
      </c>
      <c r="F68" t="s">
        <v>133</v>
      </c>
      <c r="G68" t="s">
        <v>1392</v>
      </c>
      <c r="H68" t="s">
        <v>1</v>
      </c>
      <c r="I68" t="s">
        <v>11</v>
      </c>
      <c r="J68">
        <v>0.9</v>
      </c>
      <c r="K68" t="s">
        <v>250</v>
      </c>
      <c r="L68">
        <v>2009</v>
      </c>
      <c r="N68">
        <v>1</v>
      </c>
      <c r="P68">
        <v>1</v>
      </c>
      <c r="R68">
        <v>1</v>
      </c>
    </row>
    <row r="69" spans="1:20" x14ac:dyDescent="0.25">
      <c r="A69" t="s">
        <v>20</v>
      </c>
      <c r="B69" s="48" t="e">
        <f>IF(VLOOKUP($D69,#REF!,12, FALSE)="","-",VLOOKUP(D$2,#REF!,12, FALSE))</f>
        <v>#REF!</v>
      </c>
      <c r="C69">
        <v>5</v>
      </c>
      <c r="D69" t="s">
        <v>867</v>
      </c>
      <c r="E69" t="s">
        <v>381</v>
      </c>
      <c r="F69" t="s">
        <v>868</v>
      </c>
      <c r="G69" t="s">
        <v>42</v>
      </c>
      <c r="H69" t="s">
        <v>8</v>
      </c>
      <c r="I69" t="s">
        <v>10</v>
      </c>
      <c r="J69">
        <v>17</v>
      </c>
      <c r="K69" t="s">
        <v>250</v>
      </c>
      <c r="L69">
        <v>2017</v>
      </c>
      <c r="T69">
        <v>1</v>
      </c>
    </row>
    <row r="70" spans="1:20" x14ac:dyDescent="0.25">
      <c r="A70" t="s">
        <v>20</v>
      </c>
      <c r="B70" s="48" t="e">
        <f>IF(VLOOKUP($D70,#REF!,12, FALSE)="","-",VLOOKUP(D$2,#REF!,12, FALSE))</f>
        <v>#REF!</v>
      </c>
      <c r="C70">
        <v>5</v>
      </c>
      <c r="D70" t="s">
        <v>904</v>
      </c>
      <c r="E70" t="s">
        <v>381</v>
      </c>
      <c r="F70" t="s">
        <v>905</v>
      </c>
      <c r="G70" t="s">
        <v>4</v>
      </c>
      <c r="H70" t="s">
        <v>7</v>
      </c>
      <c r="I70" t="s">
        <v>10</v>
      </c>
      <c r="J70">
        <v>7</v>
      </c>
      <c r="K70" t="s">
        <v>250</v>
      </c>
      <c r="L70">
        <v>2016</v>
      </c>
      <c r="R70">
        <v>1</v>
      </c>
    </row>
    <row r="71" spans="1:20" x14ac:dyDescent="0.25">
      <c r="A71" t="s">
        <v>20</v>
      </c>
      <c r="B71" s="48" t="e">
        <f>IF(VLOOKUP($D71,#REF!,12, FALSE)="","-",VLOOKUP(D$2,#REF!,12, FALSE))</f>
        <v>#REF!</v>
      </c>
      <c r="C71">
        <v>5</v>
      </c>
      <c r="D71" t="s">
        <v>1067</v>
      </c>
      <c r="E71" t="s">
        <v>381</v>
      </c>
      <c r="F71" t="s">
        <v>905</v>
      </c>
      <c r="G71" t="s">
        <v>4</v>
      </c>
      <c r="H71" t="s">
        <v>7</v>
      </c>
      <c r="I71" t="s">
        <v>11</v>
      </c>
      <c r="J71" t="s">
        <v>276</v>
      </c>
      <c r="K71" t="s">
        <v>248</v>
      </c>
      <c r="L71">
        <v>2017</v>
      </c>
      <c r="T71">
        <v>1</v>
      </c>
    </row>
    <row r="72" spans="1:20" x14ac:dyDescent="0.25">
      <c r="A72" t="s">
        <v>20</v>
      </c>
      <c r="B72" s="48" t="e">
        <f>IF(VLOOKUP($D72,#REF!,12, FALSE)="","-",VLOOKUP(D$2,#REF!,12, FALSE))</f>
        <v>#REF!</v>
      </c>
      <c r="C72">
        <v>5</v>
      </c>
      <c r="D72" t="s">
        <v>1170</v>
      </c>
      <c r="E72" t="s">
        <v>381</v>
      </c>
      <c r="F72" t="s">
        <v>382</v>
      </c>
      <c r="G72" t="s">
        <v>42</v>
      </c>
      <c r="H72" t="s">
        <v>7</v>
      </c>
      <c r="I72" t="s">
        <v>10</v>
      </c>
      <c r="J72">
        <v>5.2</v>
      </c>
      <c r="K72" t="s">
        <v>250</v>
      </c>
      <c r="L72">
        <v>2015</v>
      </c>
      <c r="R72">
        <v>1</v>
      </c>
    </row>
    <row r="73" spans="1:20" x14ac:dyDescent="0.25">
      <c r="A73" t="s">
        <v>20</v>
      </c>
      <c r="B73" s="48" t="e">
        <f>IF(VLOOKUP($D73,#REF!,12, FALSE)="","-",VLOOKUP(D$2,#REF!,12, FALSE))</f>
        <v>#REF!</v>
      </c>
      <c r="C73">
        <v>5</v>
      </c>
      <c r="D73" t="s">
        <v>1171</v>
      </c>
      <c r="E73" t="s">
        <v>381</v>
      </c>
      <c r="F73" t="s">
        <v>382</v>
      </c>
      <c r="G73" t="s">
        <v>1392</v>
      </c>
      <c r="H73" t="s">
        <v>7</v>
      </c>
      <c r="I73" t="s">
        <v>10</v>
      </c>
      <c r="J73">
        <v>1.9</v>
      </c>
      <c r="K73" t="s">
        <v>250</v>
      </c>
      <c r="L73">
        <v>2015</v>
      </c>
      <c r="R73">
        <v>1</v>
      </c>
    </row>
    <row r="74" spans="1:20" x14ac:dyDescent="0.25">
      <c r="A74" t="s">
        <v>20</v>
      </c>
      <c r="B74" s="48" t="e">
        <f>IF(VLOOKUP($D74,#REF!,12, FALSE)="","-",VLOOKUP(D$2,#REF!,12, FALSE))</f>
        <v>#REF!</v>
      </c>
      <c r="C74">
        <v>5</v>
      </c>
      <c r="D74" t="s">
        <v>380</v>
      </c>
      <c r="E74" t="s">
        <v>381</v>
      </c>
      <c r="F74" t="s">
        <v>382</v>
      </c>
      <c r="G74" t="s">
        <v>4</v>
      </c>
      <c r="H74" t="s">
        <v>7</v>
      </c>
      <c r="I74" t="s">
        <v>10</v>
      </c>
      <c r="J74">
        <v>10.8</v>
      </c>
      <c r="K74" t="s">
        <v>250</v>
      </c>
      <c r="L74">
        <v>2014</v>
      </c>
      <c r="M74">
        <v>1</v>
      </c>
      <c r="N74">
        <v>1</v>
      </c>
      <c r="Q74">
        <v>1</v>
      </c>
      <c r="S74">
        <v>1</v>
      </c>
    </row>
    <row r="75" spans="1:20" x14ac:dyDescent="0.25">
      <c r="A75" t="s">
        <v>1440</v>
      </c>
      <c r="B75" s="48" t="e">
        <f>IF(VLOOKUP($D75,#REF!,12, FALSE)="","-",VLOOKUP(D$2,#REF!,12, FALSE))</f>
        <v>#REF!</v>
      </c>
      <c r="C75">
        <v>7</v>
      </c>
      <c r="D75" t="s">
        <v>1353</v>
      </c>
      <c r="E75" t="s">
        <v>1358</v>
      </c>
      <c r="F75" t="s">
        <v>1366</v>
      </c>
      <c r="G75" t="s">
        <v>4</v>
      </c>
      <c r="H75" t="s">
        <v>1367</v>
      </c>
      <c r="I75" t="s">
        <v>10</v>
      </c>
      <c r="J75">
        <v>6.3E-2</v>
      </c>
      <c r="K75" t="s">
        <v>231</v>
      </c>
      <c r="L75">
        <v>2014</v>
      </c>
      <c r="R75">
        <v>1</v>
      </c>
    </row>
    <row r="76" spans="1:20" x14ac:dyDescent="0.25">
      <c r="A76" t="s">
        <v>20</v>
      </c>
      <c r="B76" s="48" t="e">
        <f>IF(VLOOKUP($D76,#REF!,12, FALSE)="","-",VLOOKUP(D$2,#REF!,12, FALSE))</f>
        <v>#REF!</v>
      </c>
      <c r="C76">
        <v>4</v>
      </c>
      <c r="D76" t="s">
        <v>669</v>
      </c>
      <c r="E76" t="s">
        <v>438</v>
      </c>
      <c r="F76" t="s">
        <v>439</v>
      </c>
      <c r="G76" t="s">
        <v>42</v>
      </c>
      <c r="H76" t="s">
        <v>8</v>
      </c>
      <c r="I76" t="s">
        <v>10</v>
      </c>
      <c r="J76">
        <v>1.9</v>
      </c>
      <c r="K76" t="s">
        <v>249</v>
      </c>
      <c r="L76">
        <v>2015</v>
      </c>
      <c r="R76">
        <v>1</v>
      </c>
      <c r="T76">
        <v>1</v>
      </c>
    </row>
    <row r="77" spans="1:20" x14ac:dyDescent="0.25">
      <c r="A77" t="s">
        <v>20</v>
      </c>
      <c r="B77" s="48" t="e">
        <f>IF(VLOOKUP($D77,#REF!,12, FALSE)="","-",VLOOKUP(D$2,#REF!,12, FALSE))</f>
        <v>#REF!</v>
      </c>
      <c r="C77">
        <v>4</v>
      </c>
      <c r="D77" t="s">
        <v>668</v>
      </c>
      <c r="E77" t="s">
        <v>438</v>
      </c>
      <c r="F77" t="s">
        <v>439</v>
      </c>
      <c r="G77" t="s">
        <v>42</v>
      </c>
      <c r="H77" t="s">
        <v>8</v>
      </c>
      <c r="I77" t="s">
        <v>10</v>
      </c>
      <c r="J77">
        <v>3.1</v>
      </c>
      <c r="K77" t="s">
        <v>250</v>
      </c>
      <c r="L77">
        <v>2017</v>
      </c>
      <c r="R77">
        <v>1</v>
      </c>
      <c r="T77">
        <v>1</v>
      </c>
    </row>
    <row r="78" spans="1:20" x14ac:dyDescent="0.25">
      <c r="A78" t="s">
        <v>20</v>
      </c>
      <c r="B78" s="48" t="e">
        <f>IF(VLOOKUP($D78,#REF!,12, FALSE)="","-",VLOOKUP(D$2,#REF!,12, FALSE))</f>
        <v>#REF!</v>
      </c>
      <c r="C78">
        <v>1</v>
      </c>
      <c r="D78" t="s">
        <v>300</v>
      </c>
      <c r="E78" t="s">
        <v>22</v>
      </c>
      <c r="F78" t="s">
        <v>301</v>
      </c>
      <c r="G78" t="s">
        <v>42</v>
      </c>
      <c r="H78" t="s">
        <v>175</v>
      </c>
      <c r="I78" t="s">
        <v>10</v>
      </c>
      <c r="J78">
        <v>1.6</v>
      </c>
      <c r="K78" t="s">
        <v>250</v>
      </c>
      <c r="L78">
        <v>2013</v>
      </c>
      <c r="M78">
        <v>1</v>
      </c>
    </row>
    <row r="79" spans="1:20" x14ac:dyDescent="0.25">
      <c r="A79" t="s">
        <v>20</v>
      </c>
      <c r="B79" s="48" t="e">
        <f>IF(VLOOKUP($D79,#REF!,12, FALSE)="","-",VLOOKUP(D$2,#REF!,12, FALSE))</f>
        <v>#REF!</v>
      </c>
      <c r="C79">
        <v>1</v>
      </c>
      <c r="D79" t="s">
        <v>142</v>
      </c>
      <c r="E79" t="s">
        <v>22</v>
      </c>
      <c r="F79" t="s">
        <v>143</v>
      </c>
      <c r="G79" t="s">
        <v>42</v>
      </c>
      <c r="H79" t="s">
        <v>175</v>
      </c>
      <c r="I79" t="s">
        <v>10</v>
      </c>
      <c r="J79">
        <v>0.05</v>
      </c>
      <c r="K79" t="s">
        <v>249</v>
      </c>
      <c r="L79">
        <v>2012</v>
      </c>
      <c r="M79">
        <v>1</v>
      </c>
    </row>
    <row r="80" spans="1:20" x14ac:dyDescent="0.25">
      <c r="A80" t="s">
        <v>20</v>
      </c>
      <c r="B80" s="48" t="e">
        <f>IF(VLOOKUP($D80,#REF!,12, FALSE)="","-",VLOOKUP(D$2,#REF!,12, FALSE))</f>
        <v>#REF!</v>
      </c>
      <c r="C80">
        <v>1</v>
      </c>
      <c r="D80" t="s">
        <v>147</v>
      </c>
      <c r="E80" t="s">
        <v>22</v>
      </c>
      <c r="F80" t="s">
        <v>101</v>
      </c>
      <c r="G80" t="s">
        <v>42</v>
      </c>
      <c r="H80" t="s">
        <v>175</v>
      </c>
      <c r="I80" t="s">
        <v>10</v>
      </c>
      <c r="J80">
        <v>4.2</v>
      </c>
      <c r="K80" t="s">
        <v>250</v>
      </c>
      <c r="L80">
        <v>2014</v>
      </c>
      <c r="M80">
        <v>1</v>
      </c>
    </row>
    <row r="81" spans="1:20" x14ac:dyDescent="0.25">
      <c r="A81" t="s">
        <v>20</v>
      </c>
      <c r="B81" s="48" t="e">
        <f>IF(VLOOKUP($D81,#REF!,12, FALSE)="","-",VLOOKUP(D$2,#REF!,12, FALSE))</f>
        <v>#REF!</v>
      </c>
      <c r="C81">
        <v>1</v>
      </c>
      <c r="D81" t="s">
        <v>356</v>
      </c>
      <c r="E81" t="s">
        <v>22</v>
      </c>
      <c r="F81" t="s">
        <v>323</v>
      </c>
      <c r="G81" t="s">
        <v>42</v>
      </c>
      <c r="H81" t="s">
        <v>175</v>
      </c>
      <c r="I81" t="s">
        <v>10</v>
      </c>
      <c r="J81">
        <v>3.2</v>
      </c>
      <c r="K81" t="s">
        <v>250</v>
      </c>
      <c r="L81">
        <v>2014</v>
      </c>
      <c r="M81">
        <v>1</v>
      </c>
      <c r="N81">
        <v>1</v>
      </c>
      <c r="O81">
        <v>1</v>
      </c>
      <c r="P81">
        <v>1</v>
      </c>
    </row>
    <row r="82" spans="1:20" x14ac:dyDescent="0.25">
      <c r="A82" t="s">
        <v>20</v>
      </c>
      <c r="B82" s="48" t="e">
        <f>IF(VLOOKUP($D82,#REF!,12, FALSE)="","-",VLOOKUP(D$2,#REF!,12, FALSE))</f>
        <v>#REF!</v>
      </c>
      <c r="C82">
        <v>1</v>
      </c>
      <c r="D82" t="s">
        <v>505</v>
      </c>
      <c r="E82" t="s">
        <v>22</v>
      </c>
      <c r="F82" t="s">
        <v>504</v>
      </c>
      <c r="G82" t="s">
        <v>42</v>
      </c>
      <c r="H82" t="s">
        <v>175</v>
      </c>
      <c r="I82" t="s">
        <v>10</v>
      </c>
      <c r="J82">
        <v>2.7</v>
      </c>
      <c r="K82" t="s">
        <v>250</v>
      </c>
      <c r="L82">
        <v>2017</v>
      </c>
      <c r="M82">
        <v>1</v>
      </c>
      <c r="N82">
        <v>1</v>
      </c>
      <c r="O82">
        <v>1</v>
      </c>
    </row>
    <row r="83" spans="1:20" x14ac:dyDescent="0.25">
      <c r="A83" t="s">
        <v>20</v>
      </c>
      <c r="B83" s="48" t="e">
        <f>IF(VLOOKUP($D83,#REF!,12, FALSE)="","-",VLOOKUP(D$2,#REF!,12, FALSE))</f>
        <v>#REF!</v>
      </c>
      <c r="C83">
        <v>1</v>
      </c>
      <c r="D83" t="s">
        <v>956</v>
      </c>
      <c r="E83" t="s">
        <v>22</v>
      </c>
      <c r="F83" t="s">
        <v>957</v>
      </c>
      <c r="G83" t="s">
        <v>3</v>
      </c>
      <c r="H83" t="s">
        <v>175</v>
      </c>
      <c r="I83" t="s">
        <v>10</v>
      </c>
      <c r="J83">
        <v>1</v>
      </c>
      <c r="K83" t="s">
        <v>250</v>
      </c>
      <c r="L83">
        <v>2014</v>
      </c>
      <c r="M83">
        <v>1</v>
      </c>
      <c r="N83">
        <v>1</v>
      </c>
      <c r="O83">
        <v>1</v>
      </c>
      <c r="P83">
        <v>1</v>
      </c>
    </row>
    <row r="84" spans="1:20" x14ac:dyDescent="0.25">
      <c r="A84" t="s">
        <v>1440</v>
      </c>
      <c r="B84" s="48" t="e">
        <f>IF(VLOOKUP($D84,#REF!,12, FALSE)="","-",VLOOKUP(D$2,#REF!,12, FALSE))</f>
        <v>#REF!</v>
      </c>
      <c r="C84">
        <v>1</v>
      </c>
      <c r="D84" t="s">
        <v>1006</v>
      </c>
      <c r="E84" t="s">
        <v>22</v>
      </c>
      <c r="F84" t="s">
        <v>1007</v>
      </c>
      <c r="G84" t="s">
        <v>42</v>
      </c>
      <c r="H84" t="s">
        <v>7</v>
      </c>
      <c r="I84" t="s">
        <v>10</v>
      </c>
      <c r="J84">
        <v>3.6</v>
      </c>
      <c r="K84" t="s">
        <v>250</v>
      </c>
      <c r="L84">
        <v>2017</v>
      </c>
      <c r="N84">
        <v>1</v>
      </c>
      <c r="O84">
        <v>1</v>
      </c>
      <c r="R84">
        <v>1</v>
      </c>
    </row>
    <row r="85" spans="1:20" x14ac:dyDescent="0.25">
      <c r="A85" t="s">
        <v>1440</v>
      </c>
      <c r="B85" s="48" t="e">
        <f>IF(VLOOKUP($D85,#REF!,12, FALSE)="","-",VLOOKUP(D$2,#REF!,12, FALSE))</f>
        <v>#REF!</v>
      </c>
      <c r="C85">
        <v>1</v>
      </c>
      <c r="D85" t="s">
        <v>1371</v>
      </c>
      <c r="E85" t="s">
        <v>22</v>
      </c>
      <c r="F85" t="s">
        <v>1377</v>
      </c>
      <c r="G85" t="s">
        <v>3</v>
      </c>
      <c r="H85" t="s">
        <v>7</v>
      </c>
      <c r="I85" t="s">
        <v>10</v>
      </c>
      <c r="J85">
        <v>3</v>
      </c>
      <c r="K85" t="s">
        <v>250</v>
      </c>
      <c r="L85">
        <v>2016</v>
      </c>
      <c r="N85">
        <v>1</v>
      </c>
      <c r="O85">
        <v>1</v>
      </c>
      <c r="R85">
        <v>1</v>
      </c>
    </row>
    <row r="86" spans="1:20" x14ac:dyDescent="0.25">
      <c r="A86" t="s">
        <v>1440</v>
      </c>
      <c r="B86" s="48" t="e">
        <f>IF(VLOOKUP($D86,#REF!,12, FALSE)="","-",VLOOKUP(D$2,#REF!,12, FALSE))</f>
        <v>#REF!</v>
      </c>
      <c r="C86">
        <v>1</v>
      </c>
      <c r="D86" t="s">
        <v>998</v>
      </c>
      <c r="E86" t="s">
        <v>22</v>
      </c>
      <c r="F86" t="s">
        <v>518</v>
      </c>
      <c r="G86" t="s">
        <v>42</v>
      </c>
      <c r="H86" t="s">
        <v>7</v>
      </c>
      <c r="I86" t="s">
        <v>10</v>
      </c>
      <c r="J86">
        <v>4.75</v>
      </c>
      <c r="K86" t="s">
        <v>250</v>
      </c>
      <c r="L86">
        <v>2017</v>
      </c>
      <c r="N86">
        <v>1</v>
      </c>
      <c r="O86">
        <v>1</v>
      </c>
    </row>
    <row r="87" spans="1:20" x14ac:dyDescent="0.25">
      <c r="A87" t="s">
        <v>20</v>
      </c>
      <c r="B87" s="48" t="e">
        <f>IF(VLOOKUP($D87,#REF!,12, FALSE)="","-",VLOOKUP(D$2,#REF!,12, FALSE))</f>
        <v>#REF!</v>
      </c>
      <c r="C87">
        <v>1</v>
      </c>
      <c r="D87" t="s">
        <v>366</v>
      </c>
      <c r="E87" t="s">
        <v>22</v>
      </c>
      <c r="F87" t="s">
        <v>367</v>
      </c>
      <c r="G87" t="s">
        <v>1392</v>
      </c>
      <c r="H87" t="s">
        <v>7</v>
      </c>
      <c r="I87" t="s">
        <v>10</v>
      </c>
      <c r="J87">
        <v>6</v>
      </c>
      <c r="K87" t="s">
        <v>250</v>
      </c>
      <c r="L87">
        <v>2013</v>
      </c>
      <c r="M87">
        <v>1</v>
      </c>
      <c r="N87">
        <v>1</v>
      </c>
      <c r="O87">
        <v>1</v>
      </c>
    </row>
    <row r="88" spans="1:20" x14ac:dyDescent="0.25">
      <c r="A88" t="s">
        <v>20</v>
      </c>
      <c r="B88" s="48" t="e">
        <f>IF(VLOOKUP($D88,#REF!,12, FALSE)="","-",VLOOKUP(D$2,#REF!,12, FALSE))</f>
        <v>#REF!</v>
      </c>
      <c r="C88">
        <v>1</v>
      </c>
      <c r="D88" t="s">
        <v>1090</v>
      </c>
      <c r="E88" t="s">
        <v>22</v>
      </c>
      <c r="F88" t="s">
        <v>367</v>
      </c>
      <c r="G88" t="s">
        <v>1392</v>
      </c>
      <c r="H88" t="s">
        <v>7</v>
      </c>
      <c r="I88" t="s">
        <v>10</v>
      </c>
      <c r="J88">
        <v>2.8</v>
      </c>
      <c r="K88" t="s">
        <v>277</v>
      </c>
      <c r="L88">
        <v>2016</v>
      </c>
      <c r="M88">
        <v>1</v>
      </c>
      <c r="T88">
        <v>1</v>
      </c>
    </row>
    <row r="89" spans="1:20" x14ac:dyDescent="0.25">
      <c r="A89" t="s">
        <v>20</v>
      </c>
      <c r="B89" s="48" t="e">
        <f>IF(VLOOKUP($D89,#REF!,12, FALSE)="","-",VLOOKUP(D$2,#REF!,12, FALSE))</f>
        <v>#REF!</v>
      </c>
      <c r="C89">
        <v>1</v>
      </c>
      <c r="D89" t="s">
        <v>386</v>
      </c>
      <c r="E89" t="s">
        <v>22</v>
      </c>
      <c r="F89" t="s">
        <v>387</v>
      </c>
      <c r="G89" t="s">
        <v>42</v>
      </c>
      <c r="H89" t="s">
        <v>175</v>
      </c>
      <c r="I89" t="s">
        <v>10</v>
      </c>
      <c r="J89">
        <v>1</v>
      </c>
      <c r="K89" t="s">
        <v>250</v>
      </c>
      <c r="L89">
        <v>2017</v>
      </c>
      <c r="M89">
        <v>1</v>
      </c>
      <c r="N89">
        <v>1</v>
      </c>
      <c r="O89">
        <v>1</v>
      </c>
      <c r="P89">
        <v>1</v>
      </c>
      <c r="R89">
        <v>1</v>
      </c>
    </row>
    <row r="90" spans="1:20" x14ac:dyDescent="0.25">
      <c r="A90" t="s">
        <v>20</v>
      </c>
      <c r="B90" s="48" t="e">
        <f>IF(VLOOKUP($D90,#REF!,12, FALSE)="","-",VLOOKUP(D$2,#REF!,12, FALSE))</f>
        <v>#REF!</v>
      </c>
      <c r="C90">
        <v>1</v>
      </c>
      <c r="D90" t="s">
        <v>445</v>
      </c>
      <c r="E90" t="s">
        <v>22</v>
      </c>
      <c r="F90" t="s">
        <v>446</v>
      </c>
      <c r="G90" t="s">
        <v>42</v>
      </c>
      <c r="H90" t="s">
        <v>175</v>
      </c>
      <c r="I90" t="s">
        <v>10</v>
      </c>
      <c r="J90">
        <v>1.26</v>
      </c>
      <c r="K90" t="s">
        <v>250</v>
      </c>
      <c r="L90">
        <v>2014</v>
      </c>
      <c r="M90">
        <v>1</v>
      </c>
      <c r="R90">
        <v>1</v>
      </c>
    </row>
    <row r="91" spans="1:20" x14ac:dyDescent="0.25">
      <c r="A91" t="s">
        <v>20</v>
      </c>
      <c r="B91" s="48" t="e">
        <f>IF(VLOOKUP($D91,#REF!,12, FALSE)="","-",VLOOKUP(D$2,#REF!,12, FALSE))</f>
        <v>#REF!</v>
      </c>
      <c r="C91">
        <v>1</v>
      </c>
      <c r="D91" t="s">
        <v>199</v>
      </c>
      <c r="E91" t="s">
        <v>22</v>
      </c>
      <c r="F91" t="s">
        <v>200</v>
      </c>
      <c r="G91" t="s">
        <v>42</v>
      </c>
      <c r="H91" t="s">
        <v>175</v>
      </c>
      <c r="I91" t="s">
        <v>10</v>
      </c>
      <c r="J91">
        <v>1.23</v>
      </c>
      <c r="K91" t="s">
        <v>250</v>
      </c>
      <c r="L91">
        <v>2014</v>
      </c>
      <c r="M91">
        <v>1</v>
      </c>
    </row>
    <row r="92" spans="1:20" x14ac:dyDescent="0.25">
      <c r="A92" t="s">
        <v>20</v>
      </c>
      <c r="B92" s="48" t="e">
        <f>IF(VLOOKUP($D92,#REF!,12, FALSE)="","-",VLOOKUP(D$2,#REF!,12, FALSE))</f>
        <v>#REF!</v>
      </c>
      <c r="C92">
        <v>1</v>
      </c>
      <c r="D92" t="s">
        <v>279</v>
      </c>
      <c r="E92" t="s">
        <v>22</v>
      </c>
      <c r="F92" t="s">
        <v>37</v>
      </c>
      <c r="G92" t="s">
        <v>42</v>
      </c>
      <c r="H92" t="s">
        <v>175</v>
      </c>
      <c r="I92" t="s">
        <v>10</v>
      </c>
      <c r="J92">
        <v>0.57799999999999996</v>
      </c>
      <c r="K92" t="s">
        <v>249</v>
      </c>
      <c r="L92">
        <v>2013</v>
      </c>
      <c r="M92">
        <v>1</v>
      </c>
    </row>
    <row r="93" spans="1:20" x14ac:dyDescent="0.25">
      <c r="A93" t="s">
        <v>20</v>
      </c>
      <c r="B93" s="48" t="e">
        <f>IF(VLOOKUP($D93,#REF!,12, FALSE)="","-",VLOOKUP(D$2,#REF!,12, FALSE))</f>
        <v>#REF!</v>
      </c>
      <c r="C93">
        <v>1</v>
      </c>
      <c r="D93" t="s">
        <v>176</v>
      </c>
      <c r="E93" t="s">
        <v>22</v>
      </c>
      <c r="F93" t="s">
        <v>131</v>
      </c>
      <c r="G93" t="s">
        <v>1392</v>
      </c>
      <c r="H93" t="s">
        <v>175</v>
      </c>
      <c r="I93" t="s">
        <v>10</v>
      </c>
      <c r="J93">
        <v>0.46</v>
      </c>
      <c r="K93" t="s">
        <v>250</v>
      </c>
      <c r="L93">
        <v>2006</v>
      </c>
      <c r="N93">
        <v>1</v>
      </c>
      <c r="Q93">
        <v>1</v>
      </c>
    </row>
    <row r="94" spans="1:20" x14ac:dyDescent="0.25">
      <c r="A94" t="s">
        <v>20</v>
      </c>
      <c r="B94" s="48" t="e">
        <f>IF(VLOOKUP($D94,#REF!,12, FALSE)="","-",VLOOKUP(D$2,#REF!,12, FALSE))</f>
        <v>#REF!</v>
      </c>
      <c r="C94">
        <v>1</v>
      </c>
      <c r="D94" t="s">
        <v>149</v>
      </c>
      <c r="E94" t="s">
        <v>22</v>
      </c>
      <c r="F94" t="s">
        <v>150</v>
      </c>
      <c r="G94" t="s">
        <v>42</v>
      </c>
      <c r="H94" t="s">
        <v>175</v>
      </c>
      <c r="I94" t="s">
        <v>10</v>
      </c>
      <c r="J94">
        <v>0.42</v>
      </c>
      <c r="K94" t="s">
        <v>250</v>
      </c>
      <c r="L94">
        <v>2017</v>
      </c>
      <c r="M94">
        <v>1</v>
      </c>
    </row>
    <row r="95" spans="1:20" x14ac:dyDescent="0.25">
      <c r="A95" t="s">
        <v>20</v>
      </c>
      <c r="B95" s="48" t="e">
        <f>IF(VLOOKUP($D95,#REF!,12, FALSE)="","-",VLOOKUP(D$2,#REF!,12, FALSE))</f>
        <v>#REF!</v>
      </c>
      <c r="C95">
        <v>1</v>
      </c>
      <c r="D95" t="s">
        <v>517</v>
      </c>
      <c r="E95" t="s">
        <v>22</v>
      </c>
      <c r="F95" t="s">
        <v>538</v>
      </c>
      <c r="G95" t="s">
        <v>4</v>
      </c>
      <c r="H95" t="s">
        <v>7</v>
      </c>
      <c r="I95" t="s">
        <v>10</v>
      </c>
      <c r="J95">
        <v>3.56</v>
      </c>
      <c r="K95" t="s">
        <v>250</v>
      </c>
      <c r="L95">
        <v>2017</v>
      </c>
      <c r="R95">
        <v>1</v>
      </c>
    </row>
    <row r="96" spans="1:20" x14ac:dyDescent="0.25">
      <c r="A96" t="s">
        <v>20</v>
      </c>
      <c r="B96" s="48" t="e">
        <f>IF(VLOOKUP($D96,#REF!,12, FALSE)="","-",VLOOKUP(D$2,#REF!,12, FALSE))</f>
        <v>#REF!</v>
      </c>
      <c r="C96">
        <v>1</v>
      </c>
      <c r="D96" t="s">
        <v>201</v>
      </c>
      <c r="E96" t="s">
        <v>22</v>
      </c>
      <c r="F96" t="s">
        <v>202</v>
      </c>
      <c r="G96" t="s">
        <v>42</v>
      </c>
      <c r="H96" t="s">
        <v>175</v>
      </c>
      <c r="I96" t="s">
        <v>10</v>
      </c>
      <c r="J96">
        <v>1.8</v>
      </c>
      <c r="K96" t="s">
        <v>250</v>
      </c>
      <c r="L96">
        <v>2014</v>
      </c>
      <c r="M96">
        <v>1</v>
      </c>
    </row>
    <row r="97" spans="1:20" x14ac:dyDescent="0.25">
      <c r="A97" t="s">
        <v>20</v>
      </c>
      <c r="B97" s="48" t="e">
        <f>IF(VLOOKUP($D97,#REF!,12, FALSE)="","-",VLOOKUP(D$2,#REF!,12, FALSE))</f>
        <v>#REF!</v>
      </c>
      <c r="C97">
        <v>1</v>
      </c>
      <c r="D97" t="s">
        <v>685</v>
      </c>
      <c r="E97" t="s">
        <v>22</v>
      </c>
      <c r="F97" t="s">
        <v>684</v>
      </c>
      <c r="G97" t="s">
        <v>42</v>
      </c>
      <c r="H97" t="s">
        <v>7</v>
      </c>
      <c r="I97" t="s">
        <v>10</v>
      </c>
      <c r="J97">
        <v>2.1</v>
      </c>
      <c r="K97" t="s">
        <v>250</v>
      </c>
      <c r="L97">
        <v>2015</v>
      </c>
      <c r="M97">
        <v>1</v>
      </c>
      <c r="S97">
        <v>1</v>
      </c>
    </row>
    <row r="98" spans="1:20" x14ac:dyDescent="0.25">
      <c r="A98" t="s">
        <v>20</v>
      </c>
      <c r="B98" s="48" t="e">
        <f>IF(VLOOKUP($D98,#REF!,12, FALSE)="","-",VLOOKUP(D$2,#REF!,12, FALSE))</f>
        <v>#REF!</v>
      </c>
      <c r="C98">
        <v>1</v>
      </c>
      <c r="D98" t="s">
        <v>330</v>
      </c>
      <c r="E98" t="s">
        <v>22</v>
      </c>
      <c r="F98" t="s">
        <v>331</v>
      </c>
      <c r="G98" t="s">
        <v>42</v>
      </c>
      <c r="H98" t="s">
        <v>175</v>
      </c>
      <c r="I98" t="s">
        <v>10</v>
      </c>
      <c r="J98">
        <v>9.9000000000000005E-2</v>
      </c>
      <c r="K98" t="s">
        <v>250</v>
      </c>
      <c r="L98">
        <v>2014</v>
      </c>
      <c r="M98">
        <v>1</v>
      </c>
    </row>
    <row r="99" spans="1:20" x14ac:dyDescent="0.25">
      <c r="A99" t="s">
        <v>20</v>
      </c>
      <c r="B99" s="48" t="e">
        <f>IF(VLOOKUP($D99,#REF!,12, FALSE)="","-",VLOOKUP(D$2,#REF!,12, FALSE))</f>
        <v>#REF!</v>
      </c>
      <c r="C99">
        <v>1</v>
      </c>
      <c r="D99" t="s">
        <v>405</v>
      </c>
      <c r="E99" t="s">
        <v>22</v>
      </c>
      <c r="F99" t="s">
        <v>325</v>
      </c>
      <c r="G99" t="s">
        <v>42</v>
      </c>
      <c r="H99" t="s">
        <v>175</v>
      </c>
      <c r="I99" t="s">
        <v>10</v>
      </c>
      <c r="J99">
        <v>1.7</v>
      </c>
      <c r="K99" t="s">
        <v>250</v>
      </c>
      <c r="L99">
        <v>2014</v>
      </c>
      <c r="R99">
        <v>1</v>
      </c>
      <c r="T99">
        <v>1</v>
      </c>
    </row>
    <row r="100" spans="1:20" x14ac:dyDescent="0.25">
      <c r="A100" t="s">
        <v>20</v>
      </c>
      <c r="B100" s="48" t="e">
        <f>IF(VLOOKUP($D100,#REF!,12, FALSE)="","-",VLOOKUP(D$2,#REF!,12, FALSE))</f>
        <v>#REF!</v>
      </c>
      <c r="C100">
        <v>1</v>
      </c>
      <c r="D100" t="s">
        <v>75</v>
      </c>
      <c r="E100" t="s">
        <v>22</v>
      </c>
      <c r="F100" t="s">
        <v>70</v>
      </c>
      <c r="G100" t="s">
        <v>42</v>
      </c>
      <c r="H100" t="s">
        <v>175</v>
      </c>
      <c r="I100" t="s">
        <v>10</v>
      </c>
      <c r="J100">
        <v>3.9</v>
      </c>
      <c r="K100" t="s">
        <v>250</v>
      </c>
      <c r="L100">
        <v>2014</v>
      </c>
      <c r="S100">
        <v>1</v>
      </c>
      <c r="T100">
        <v>1</v>
      </c>
    </row>
    <row r="101" spans="1:20" x14ac:dyDescent="0.25">
      <c r="A101" t="s">
        <v>20</v>
      </c>
      <c r="B101" s="48" t="e">
        <f>IF(VLOOKUP($D101,#REF!,12, FALSE)="","-",VLOOKUP(D$2,#REF!,12, FALSE))</f>
        <v>#REF!</v>
      </c>
      <c r="C101">
        <v>1</v>
      </c>
      <c r="D101" t="s">
        <v>949</v>
      </c>
      <c r="E101" t="s">
        <v>22</v>
      </c>
      <c r="F101" t="s">
        <v>52</v>
      </c>
      <c r="G101" t="s">
        <v>1392</v>
      </c>
      <c r="H101" t="s">
        <v>7</v>
      </c>
      <c r="I101" t="s">
        <v>10</v>
      </c>
      <c r="J101">
        <v>2.6</v>
      </c>
      <c r="K101" t="s">
        <v>250</v>
      </c>
      <c r="L101">
        <v>2016</v>
      </c>
      <c r="N101">
        <v>1</v>
      </c>
      <c r="P101">
        <v>1</v>
      </c>
      <c r="T101">
        <v>1</v>
      </c>
    </row>
    <row r="102" spans="1:20" x14ac:dyDescent="0.25">
      <c r="A102" t="s">
        <v>20</v>
      </c>
      <c r="B102" s="48" t="e">
        <f>IF(VLOOKUP($D102,#REF!,12, FALSE)="","-",VLOOKUP(D$2,#REF!,12, FALSE))</f>
        <v>#REF!</v>
      </c>
      <c r="C102">
        <v>1</v>
      </c>
      <c r="D102" t="s">
        <v>224</v>
      </c>
      <c r="E102" t="s">
        <v>22</v>
      </c>
      <c r="F102" t="s">
        <v>223</v>
      </c>
      <c r="G102" t="s">
        <v>1392</v>
      </c>
      <c r="H102" t="s">
        <v>7</v>
      </c>
      <c r="I102" t="s">
        <v>10</v>
      </c>
      <c r="J102">
        <v>1.3</v>
      </c>
      <c r="K102" t="s">
        <v>250</v>
      </c>
      <c r="L102">
        <v>2012</v>
      </c>
      <c r="R102">
        <v>1</v>
      </c>
    </row>
    <row r="103" spans="1:20" x14ac:dyDescent="0.25">
      <c r="A103" t="s">
        <v>20</v>
      </c>
      <c r="B103" s="48" t="e">
        <f>IF(VLOOKUP($D103,#REF!,12, FALSE)="","-",VLOOKUP(D$2,#REF!,12, FALSE))</f>
        <v>#REF!</v>
      </c>
      <c r="C103">
        <v>1</v>
      </c>
      <c r="D103" t="s">
        <v>932</v>
      </c>
      <c r="E103" t="s">
        <v>22</v>
      </c>
      <c r="F103" t="s">
        <v>919</v>
      </c>
      <c r="G103" t="s">
        <v>42</v>
      </c>
      <c r="H103" t="s">
        <v>7</v>
      </c>
      <c r="I103" t="s">
        <v>10</v>
      </c>
      <c r="J103">
        <v>1.4</v>
      </c>
      <c r="K103" t="s">
        <v>277</v>
      </c>
      <c r="L103">
        <v>2017</v>
      </c>
      <c r="M103">
        <v>1</v>
      </c>
      <c r="R103">
        <v>1</v>
      </c>
      <c r="S103">
        <v>1</v>
      </c>
      <c r="T103">
        <v>1</v>
      </c>
    </row>
    <row r="104" spans="1:20" x14ac:dyDescent="0.25">
      <c r="A104" t="s">
        <v>20</v>
      </c>
      <c r="B104" s="48" t="e">
        <f>IF(VLOOKUP($D104,#REF!,12, FALSE)="","-",VLOOKUP(D$2,#REF!,12, FALSE))</f>
        <v>#REF!</v>
      </c>
      <c r="C104">
        <v>1</v>
      </c>
      <c r="D104" t="s">
        <v>168</v>
      </c>
      <c r="E104" t="s">
        <v>22</v>
      </c>
      <c r="F104" t="s">
        <v>169</v>
      </c>
      <c r="G104" t="s">
        <v>42</v>
      </c>
      <c r="H104" t="s">
        <v>175</v>
      </c>
      <c r="I104" t="s">
        <v>10</v>
      </c>
      <c r="J104">
        <v>0.58499999999999996</v>
      </c>
      <c r="K104" t="s">
        <v>250</v>
      </c>
      <c r="L104">
        <v>2014</v>
      </c>
      <c r="M104">
        <v>1</v>
      </c>
      <c r="R104">
        <v>1</v>
      </c>
    </row>
    <row r="105" spans="1:20" x14ac:dyDescent="0.25">
      <c r="A105" t="s">
        <v>1440</v>
      </c>
      <c r="B105" s="48" t="e">
        <f>IF(VLOOKUP($D105,#REF!,12, FALSE)="","-",VLOOKUP(D$2,#REF!,12, FALSE))</f>
        <v>#REF!</v>
      </c>
      <c r="C105">
        <v>1</v>
      </c>
      <c r="D105" t="s">
        <v>1039</v>
      </c>
      <c r="E105" t="s">
        <v>22</v>
      </c>
      <c r="F105" t="s">
        <v>1020</v>
      </c>
      <c r="G105" t="s">
        <v>42</v>
      </c>
      <c r="H105" t="s">
        <v>7</v>
      </c>
      <c r="I105" t="s">
        <v>10</v>
      </c>
      <c r="J105">
        <v>3.2</v>
      </c>
      <c r="K105" t="s">
        <v>250</v>
      </c>
      <c r="L105">
        <v>2017</v>
      </c>
      <c r="M105">
        <v>1</v>
      </c>
      <c r="R105">
        <v>1</v>
      </c>
    </row>
    <row r="106" spans="1:20" x14ac:dyDescent="0.25">
      <c r="A106" t="s">
        <v>20</v>
      </c>
      <c r="B106" s="48" t="e">
        <f>IF(VLOOKUP($D106,#REF!,12, FALSE)="","-",VLOOKUP(D$2,#REF!,12, FALSE))</f>
        <v>#REF!</v>
      </c>
      <c r="C106">
        <v>1</v>
      </c>
      <c r="D106" t="s">
        <v>203</v>
      </c>
      <c r="E106" t="s">
        <v>22</v>
      </c>
      <c r="F106" t="s">
        <v>204</v>
      </c>
      <c r="G106" t="s">
        <v>42</v>
      </c>
      <c r="H106" t="s">
        <v>175</v>
      </c>
      <c r="I106" t="s">
        <v>10</v>
      </c>
      <c r="J106">
        <v>0.627</v>
      </c>
      <c r="K106" t="s">
        <v>250</v>
      </c>
      <c r="L106">
        <v>2014</v>
      </c>
      <c r="M106">
        <v>1</v>
      </c>
      <c r="R106">
        <v>1</v>
      </c>
    </row>
    <row r="107" spans="1:20" x14ac:dyDescent="0.25">
      <c r="A107" t="s">
        <v>20</v>
      </c>
      <c r="B107" s="48" t="e">
        <f>IF(VLOOKUP($D107,#REF!,12, FALSE)="","-",VLOOKUP(D$2,#REF!,12, FALSE))</f>
        <v>#REF!</v>
      </c>
      <c r="C107">
        <v>1</v>
      </c>
      <c r="D107" t="s">
        <v>154</v>
      </c>
      <c r="E107" t="s">
        <v>22</v>
      </c>
      <c r="F107" t="s">
        <v>273</v>
      </c>
      <c r="G107" t="s">
        <v>42</v>
      </c>
      <c r="H107" t="s">
        <v>175</v>
      </c>
      <c r="I107" t="s">
        <v>10</v>
      </c>
      <c r="J107">
        <v>5</v>
      </c>
      <c r="K107" t="s">
        <v>250</v>
      </c>
      <c r="L107">
        <v>2017</v>
      </c>
      <c r="M107">
        <v>1</v>
      </c>
      <c r="N107">
        <v>1</v>
      </c>
      <c r="O107">
        <v>1</v>
      </c>
      <c r="P107">
        <v>1</v>
      </c>
      <c r="R107">
        <v>1</v>
      </c>
    </row>
    <row r="108" spans="1:20" x14ac:dyDescent="0.25">
      <c r="A108" t="s">
        <v>20</v>
      </c>
      <c r="B108" s="48" t="e">
        <f>IF(VLOOKUP($D108,#REF!,12, FALSE)="","-",VLOOKUP(D$2,#REF!,12, FALSE))</f>
        <v>#REF!</v>
      </c>
      <c r="C108">
        <v>1</v>
      </c>
      <c r="D108" t="s">
        <v>220</v>
      </c>
      <c r="E108" t="s">
        <v>22</v>
      </c>
      <c r="F108" t="s">
        <v>222</v>
      </c>
      <c r="G108" t="s">
        <v>1392</v>
      </c>
      <c r="H108" t="s">
        <v>7</v>
      </c>
      <c r="I108" t="s">
        <v>10</v>
      </c>
      <c r="J108">
        <v>0.61</v>
      </c>
      <c r="K108" t="s">
        <v>250</v>
      </c>
      <c r="L108">
        <v>2010</v>
      </c>
      <c r="N108">
        <v>1</v>
      </c>
      <c r="O108">
        <v>1</v>
      </c>
    </row>
    <row r="109" spans="1:20" x14ac:dyDescent="0.25">
      <c r="A109" t="s">
        <v>20</v>
      </c>
      <c r="B109" s="48" t="e">
        <f>IF(VLOOKUP($D109,#REF!,12, FALSE)="","-",VLOOKUP(D$2,#REF!,12, FALSE))</f>
        <v>#REF!</v>
      </c>
      <c r="C109">
        <v>1</v>
      </c>
      <c r="D109" t="s">
        <v>265</v>
      </c>
      <c r="E109" t="s">
        <v>22</v>
      </c>
      <c r="F109" t="s">
        <v>36</v>
      </c>
      <c r="G109" t="s">
        <v>42</v>
      </c>
      <c r="H109" t="s">
        <v>175</v>
      </c>
      <c r="I109" t="s">
        <v>10</v>
      </c>
      <c r="J109">
        <v>5.6</v>
      </c>
      <c r="K109" t="s">
        <v>250</v>
      </c>
      <c r="L109">
        <v>2012</v>
      </c>
      <c r="M109">
        <v>1</v>
      </c>
    </row>
    <row r="110" spans="1:20" x14ac:dyDescent="0.25">
      <c r="A110" t="s">
        <v>20</v>
      </c>
      <c r="B110" s="48" t="e">
        <f>IF(VLOOKUP($D110,#REF!,12, FALSE)="","-",VLOOKUP(D$2,#REF!,12, FALSE))</f>
        <v>#REF!</v>
      </c>
      <c r="C110">
        <v>1</v>
      </c>
      <c r="D110" t="s">
        <v>498</v>
      </c>
      <c r="E110" t="s">
        <v>22</v>
      </c>
      <c r="F110" t="s">
        <v>499</v>
      </c>
      <c r="G110" t="s">
        <v>42</v>
      </c>
      <c r="H110" t="s">
        <v>175</v>
      </c>
      <c r="I110" t="s">
        <v>10</v>
      </c>
      <c r="J110">
        <v>4</v>
      </c>
      <c r="K110" t="s">
        <v>250</v>
      </c>
      <c r="L110">
        <v>2017</v>
      </c>
      <c r="M110">
        <v>1</v>
      </c>
      <c r="R110">
        <v>1</v>
      </c>
      <c r="S110">
        <v>1</v>
      </c>
    </row>
    <row r="111" spans="1:20" x14ac:dyDescent="0.25">
      <c r="A111" t="s">
        <v>1440</v>
      </c>
      <c r="B111" s="48" t="e">
        <f>IF(VLOOKUP($D111,#REF!,12, FALSE)="","-",VLOOKUP(D$2,#REF!,12, FALSE))</f>
        <v>#REF!</v>
      </c>
      <c r="C111">
        <v>1</v>
      </c>
      <c r="D111" t="s">
        <v>1372</v>
      </c>
      <c r="E111" t="s">
        <v>22</v>
      </c>
      <c r="F111" t="s">
        <v>1378</v>
      </c>
      <c r="G111" t="s">
        <v>3</v>
      </c>
      <c r="H111" t="s">
        <v>7</v>
      </c>
      <c r="I111" t="s">
        <v>10</v>
      </c>
      <c r="J111">
        <v>1</v>
      </c>
      <c r="K111" t="s">
        <v>250</v>
      </c>
      <c r="L111">
        <v>2017</v>
      </c>
      <c r="R111">
        <v>1</v>
      </c>
    </row>
    <row r="112" spans="1:20" x14ac:dyDescent="0.25">
      <c r="A112" t="s">
        <v>1440</v>
      </c>
      <c r="B112" s="48" t="e">
        <f>IF(VLOOKUP($D112,#REF!,12, FALSE)="","-",VLOOKUP(D$2,#REF!,12, FALSE))</f>
        <v>#REF!</v>
      </c>
      <c r="C112">
        <v>1</v>
      </c>
      <c r="D112" t="s">
        <v>1389</v>
      </c>
      <c r="E112" t="s">
        <v>22</v>
      </c>
      <c r="F112" t="s">
        <v>1390</v>
      </c>
      <c r="G112" t="s">
        <v>3</v>
      </c>
      <c r="H112" t="s">
        <v>7</v>
      </c>
      <c r="I112" t="s">
        <v>10</v>
      </c>
      <c r="J112">
        <v>6</v>
      </c>
      <c r="K112" t="s">
        <v>250</v>
      </c>
      <c r="L112">
        <v>2019</v>
      </c>
      <c r="M112">
        <v>1</v>
      </c>
      <c r="T112">
        <v>1</v>
      </c>
    </row>
    <row r="113" spans="1:20" x14ac:dyDescent="0.25">
      <c r="A113" t="s">
        <v>1440</v>
      </c>
      <c r="B113" s="48" t="e">
        <f>IF(VLOOKUP($D113,#REF!,12, FALSE)="","-",VLOOKUP(D$2,#REF!,12, FALSE))</f>
        <v>#REF!</v>
      </c>
      <c r="C113">
        <v>1</v>
      </c>
      <c r="D113" t="s">
        <v>1369</v>
      </c>
      <c r="E113" t="s">
        <v>22</v>
      </c>
      <c r="F113" t="s">
        <v>1040</v>
      </c>
      <c r="G113" t="s">
        <v>3</v>
      </c>
      <c r="H113" t="s">
        <v>7</v>
      </c>
      <c r="I113" t="s">
        <v>10</v>
      </c>
      <c r="J113">
        <v>3.3</v>
      </c>
      <c r="K113" t="s">
        <v>250</v>
      </c>
      <c r="L113">
        <v>2016</v>
      </c>
      <c r="M113">
        <v>1</v>
      </c>
      <c r="N113">
        <v>1</v>
      </c>
      <c r="O113">
        <v>1</v>
      </c>
    </row>
    <row r="114" spans="1:20" x14ac:dyDescent="0.25">
      <c r="A114" t="s">
        <v>20</v>
      </c>
      <c r="B114" s="48" t="e">
        <f>IF(VLOOKUP($D114,#REF!,12, FALSE)="","-",VLOOKUP(D$2,#REF!,12, FALSE))</f>
        <v>#REF!</v>
      </c>
      <c r="C114">
        <v>1</v>
      </c>
      <c r="D114" t="s">
        <v>198</v>
      </c>
      <c r="E114" t="s">
        <v>22</v>
      </c>
      <c r="F114" t="s">
        <v>197</v>
      </c>
      <c r="G114" t="s">
        <v>42</v>
      </c>
      <c r="H114" t="s">
        <v>175</v>
      </c>
      <c r="I114" t="s">
        <v>10</v>
      </c>
      <c r="J114">
        <v>1.98</v>
      </c>
      <c r="K114" t="s">
        <v>250</v>
      </c>
      <c r="L114">
        <v>2013</v>
      </c>
      <c r="N114">
        <v>1</v>
      </c>
      <c r="O114">
        <v>1</v>
      </c>
      <c r="T114">
        <v>1</v>
      </c>
    </row>
    <row r="115" spans="1:20" x14ac:dyDescent="0.25">
      <c r="A115" t="s">
        <v>20</v>
      </c>
      <c r="B115" s="48" t="e">
        <f>IF(VLOOKUP($D115,#REF!,12, FALSE)="","-",VLOOKUP(D$2,#REF!,12, FALSE))</f>
        <v>#REF!</v>
      </c>
      <c r="C115">
        <v>1</v>
      </c>
      <c r="D115" t="s">
        <v>262</v>
      </c>
      <c r="E115" t="s">
        <v>22</v>
      </c>
      <c r="F115" t="s">
        <v>38</v>
      </c>
      <c r="G115" t="s">
        <v>42</v>
      </c>
      <c r="H115" t="s">
        <v>175</v>
      </c>
      <c r="I115" t="s">
        <v>10</v>
      </c>
      <c r="J115">
        <v>2</v>
      </c>
      <c r="K115" t="s">
        <v>250</v>
      </c>
      <c r="L115">
        <v>2012</v>
      </c>
      <c r="M115">
        <v>1</v>
      </c>
      <c r="S115">
        <v>1</v>
      </c>
    </row>
    <row r="116" spans="1:20" x14ac:dyDescent="0.25">
      <c r="A116" t="s">
        <v>20</v>
      </c>
      <c r="B116" s="48" t="e">
        <f>IF(VLOOKUP($D116,#REF!,12, FALSE)="","-",VLOOKUP(D$2,#REF!,12, FALSE))</f>
        <v>#REF!</v>
      </c>
      <c r="C116">
        <v>1</v>
      </c>
      <c r="D116" t="s">
        <v>466</v>
      </c>
      <c r="E116" t="s">
        <v>22</v>
      </c>
      <c r="F116" t="s">
        <v>180</v>
      </c>
      <c r="G116" t="s">
        <v>42</v>
      </c>
      <c r="H116" t="s">
        <v>175</v>
      </c>
      <c r="I116" t="s">
        <v>10</v>
      </c>
      <c r="J116">
        <v>8.1</v>
      </c>
      <c r="K116" t="s">
        <v>250</v>
      </c>
      <c r="L116">
        <v>2017</v>
      </c>
      <c r="M116">
        <v>1</v>
      </c>
      <c r="N116">
        <v>1</v>
      </c>
      <c r="Q116">
        <v>1</v>
      </c>
      <c r="R116">
        <v>1</v>
      </c>
      <c r="S116">
        <v>1</v>
      </c>
    </row>
    <row r="117" spans="1:20" x14ac:dyDescent="0.25">
      <c r="A117" t="s">
        <v>20</v>
      </c>
      <c r="B117" s="48" t="e">
        <f>IF(VLOOKUP($D117,#REF!,12, FALSE)="","-",VLOOKUP(D$2,#REF!,12, FALSE))</f>
        <v>#REF!</v>
      </c>
      <c r="C117">
        <v>1</v>
      </c>
      <c r="D117" t="s">
        <v>546</v>
      </c>
      <c r="E117" t="s">
        <v>22</v>
      </c>
      <c r="F117" t="s">
        <v>547</v>
      </c>
      <c r="G117" t="s">
        <v>42</v>
      </c>
      <c r="H117" t="s">
        <v>175</v>
      </c>
      <c r="I117" t="s">
        <v>10</v>
      </c>
      <c r="J117">
        <v>2.93</v>
      </c>
      <c r="K117" t="s">
        <v>250</v>
      </c>
      <c r="L117">
        <v>2016</v>
      </c>
      <c r="T117">
        <v>1</v>
      </c>
    </row>
    <row r="118" spans="1:20" x14ac:dyDescent="0.25">
      <c r="A118" t="s">
        <v>1440</v>
      </c>
      <c r="B118" s="48" t="e">
        <f>IF(VLOOKUP($D118,#REF!,12, FALSE)="","-",VLOOKUP(D$2,#REF!,12, FALSE))</f>
        <v>#REF!</v>
      </c>
      <c r="C118">
        <v>1</v>
      </c>
      <c r="D118" t="s">
        <v>959</v>
      </c>
      <c r="E118" t="s">
        <v>22</v>
      </c>
      <c r="F118" t="s">
        <v>960</v>
      </c>
      <c r="G118" t="s">
        <v>4</v>
      </c>
      <c r="H118" t="s">
        <v>175</v>
      </c>
      <c r="I118" t="s">
        <v>10</v>
      </c>
      <c r="J118">
        <v>3.6</v>
      </c>
      <c r="K118" t="s">
        <v>250</v>
      </c>
      <c r="L118">
        <v>2013</v>
      </c>
      <c r="R118">
        <v>1</v>
      </c>
    </row>
    <row r="119" spans="1:20" x14ac:dyDescent="0.25">
      <c r="A119" t="s">
        <v>20</v>
      </c>
      <c r="B119" s="48" t="e">
        <f>IF(VLOOKUP($D119,#REF!,12, FALSE)="","-",VLOOKUP(D$2,#REF!,12, FALSE))</f>
        <v>#REF!</v>
      </c>
      <c r="C119">
        <v>1</v>
      </c>
      <c r="D119" t="s">
        <v>309</v>
      </c>
      <c r="E119" t="s">
        <v>22</v>
      </c>
      <c r="F119" t="s">
        <v>310</v>
      </c>
      <c r="G119" t="s">
        <v>42</v>
      </c>
      <c r="H119" t="s">
        <v>175</v>
      </c>
      <c r="I119" t="s">
        <v>10</v>
      </c>
      <c r="J119">
        <v>3.8</v>
      </c>
      <c r="K119" t="s">
        <v>250</v>
      </c>
      <c r="L119">
        <v>2018</v>
      </c>
      <c r="R119">
        <v>1</v>
      </c>
    </row>
    <row r="120" spans="1:20" x14ac:dyDescent="0.25">
      <c r="A120" t="s">
        <v>20</v>
      </c>
      <c r="B120" s="48" t="e">
        <f>IF(VLOOKUP($D120,#REF!,12, FALSE)="","-",VLOOKUP(D$2,#REF!,12, FALSE))</f>
        <v>#REF!</v>
      </c>
      <c r="C120">
        <v>1</v>
      </c>
      <c r="D120" t="s">
        <v>206</v>
      </c>
      <c r="E120" t="s">
        <v>22</v>
      </c>
      <c r="F120" t="s">
        <v>205</v>
      </c>
      <c r="G120" t="s">
        <v>42</v>
      </c>
      <c r="H120" t="s">
        <v>175</v>
      </c>
      <c r="I120" t="s">
        <v>10</v>
      </c>
      <c r="J120">
        <v>4.5</v>
      </c>
      <c r="K120" t="s">
        <v>250</v>
      </c>
      <c r="L120">
        <v>2014</v>
      </c>
      <c r="M120">
        <v>1</v>
      </c>
    </row>
    <row r="121" spans="1:20" x14ac:dyDescent="0.25">
      <c r="A121" t="s">
        <v>20</v>
      </c>
      <c r="B121" s="48" t="e">
        <f>IF(VLOOKUP($D121,#REF!,12, FALSE)="","-",VLOOKUP(D$2,#REF!,12, FALSE))</f>
        <v>#REF!</v>
      </c>
      <c r="C121">
        <v>1</v>
      </c>
      <c r="D121" t="s">
        <v>219</v>
      </c>
      <c r="E121" t="s">
        <v>22</v>
      </c>
      <c r="F121" t="s">
        <v>207</v>
      </c>
      <c r="G121" t="s">
        <v>1392</v>
      </c>
      <c r="H121" t="s">
        <v>7</v>
      </c>
      <c r="I121" t="s">
        <v>10</v>
      </c>
      <c r="J121">
        <v>1</v>
      </c>
      <c r="K121" t="s">
        <v>250</v>
      </c>
      <c r="L121">
        <v>2010</v>
      </c>
      <c r="T121">
        <v>1</v>
      </c>
    </row>
    <row r="122" spans="1:20" x14ac:dyDescent="0.25">
      <c r="A122" t="s">
        <v>20</v>
      </c>
      <c r="B122" s="48" t="e">
        <f>IF(VLOOKUP($D122,#REF!,12, FALSE)="","-",VLOOKUP(D$2,#REF!,12, FALSE))</f>
        <v>#REF!</v>
      </c>
      <c r="C122">
        <v>1</v>
      </c>
      <c r="D122" t="s">
        <v>106</v>
      </c>
      <c r="E122" t="s">
        <v>22</v>
      </c>
      <c r="F122" t="s">
        <v>82</v>
      </c>
      <c r="G122" t="s">
        <v>42</v>
      </c>
      <c r="H122" t="s">
        <v>175</v>
      </c>
      <c r="I122" t="s">
        <v>10</v>
      </c>
      <c r="J122">
        <v>2</v>
      </c>
      <c r="K122" t="s">
        <v>250</v>
      </c>
      <c r="L122">
        <v>2016</v>
      </c>
      <c r="R122">
        <v>1</v>
      </c>
      <c r="S122">
        <v>1</v>
      </c>
    </row>
    <row r="123" spans="1:20" x14ac:dyDescent="0.25">
      <c r="A123" t="s">
        <v>1440</v>
      </c>
      <c r="B123" s="48" t="e">
        <f>IF(VLOOKUP($D123,#REF!,12, FALSE)="","-",VLOOKUP(D$2,#REF!,12, FALSE))</f>
        <v>#REF!</v>
      </c>
      <c r="C123">
        <v>1</v>
      </c>
      <c r="D123" t="s">
        <v>432</v>
      </c>
      <c r="E123" t="s">
        <v>22</v>
      </c>
      <c r="F123" t="s">
        <v>156</v>
      </c>
      <c r="G123" t="s">
        <v>42</v>
      </c>
      <c r="H123" t="s">
        <v>175</v>
      </c>
      <c r="I123" t="s">
        <v>10</v>
      </c>
      <c r="J123">
        <v>0.622</v>
      </c>
      <c r="K123" t="s">
        <v>250</v>
      </c>
      <c r="L123">
        <v>2019</v>
      </c>
      <c r="N123">
        <v>1</v>
      </c>
      <c r="O123">
        <v>1</v>
      </c>
      <c r="P123">
        <v>1</v>
      </c>
    </row>
    <row r="124" spans="1:20" x14ac:dyDescent="0.25">
      <c r="A124" t="s">
        <v>20</v>
      </c>
      <c r="B124" s="48" t="e">
        <f>IF(VLOOKUP($D124,#REF!,12, FALSE)="","-",VLOOKUP(D$2,#REF!,12, FALSE))</f>
        <v>#REF!</v>
      </c>
      <c r="C124">
        <v>1</v>
      </c>
      <c r="D124" t="s">
        <v>317</v>
      </c>
      <c r="E124" t="s">
        <v>22</v>
      </c>
      <c r="F124" t="s">
        <v>318</v>
      </c>
      <c r="G124" t="s">
        <v>42</v>
      </c>
      <c r="H124" t="s">
        <v>175</v>
      </c>
      <c r="I124" t="s">
        <v>10</v>
      </c>
      <c r="J124">
        <v>1</v>
      </c>
      <c r="K124" t="s">
        <v>250</v>
      </c>
      <c r="L124">
        <v>2018</v>
      </c>
      <c r="M124">
        <v>1</v>
      </c>
      <c r="R124">
        <v>1</v>
      </c>
      <c r="T124">
        <v>1</v>
      </c>
    </row>
    <row r="125" spans="1:20" x14ac:dyDescent="0.25">
      <c r="A125" t="s">
        <v>1440</v>
      </c>
      <c r="B125" s="48" t="e">
        <f>IF(VLOOKUP($D125,#REF!,12, FALSE)="","-",VLOOKUP(D$2,#REF!,12, FALSE))</f>
        <v>#REF!</v>
      </c>
      <c r="C125">
        <v>1</v>
      </c>
      <c r="D125" t="s">
        <v>1004</v>
      </c>
      <c r="E125" t="s">
        <v>22</v>
      </c>
      <c r="F125" t="s">
        <v>112</v>
      </c>
      <c r="G125" t="s">
        <v>42</v>
      </c>
      <c r="H125" t="s">
        <v>7</v>
      </c>
      <c r="I125" t="s">
        <v>10</v>
      </c>
      <c r="J125">
        <v>5</v>
      </c>
      <c r="K125" t="s">
        <v>250</v>
      </c>
      <c r="L125">
        <v>2017</v>
      </c>
      <c r="R125">
        <v>1</v>
      </c>
    </row>
    <row r="126" spans="1:20" x14ac:dyDescent="0.25">
      <c r="A126" t="s">
        <v>20</v>
      </c>
      <c r="B126" s="48" t="e">
        <f>IF(VLOOKUP($D126,#REF!,12, FALSE)="","-",VLOOKUP(D$2,#REF!,12, FALSE))</f>
        <v>#REF!</v>
      </c>
      <c r="C126">
        <v>1</v>
      </c>
      <c r="D126" t="s">
        <v>237</v>
      </c>
      <c r="E126" t="s">
        <v>22</v>
      </c>
      <c r="F126" t="s">
        <v>208</v>
      </c>
      <c r="G126" t="s">
        <v>42</v>
      </c>
      <c r="H126" t="s">
        <v>175</v>
      </c>
      <c r="I126" t="s">
        <v>11</v>
      </c>
      <c r="J126">
        <v>1.8</v>
      </c>
      <c r="K126" t="s">
        <v>250</v>
      </c>
      <c r="L126">
        <v>2006</v>
      </c>
      <c r="N126">
        <v>1</v>
      </c>
      <c r="Q126">
        <v>1</v>
      </c>
    </row>
    <row r="127" spans="1:20" x14ac:dyDescent="0.25">
      <c r="A127" t="s">
        <v>20</v>
      </c>
      <c r="B127" s="48" t="e">
        <f>IF(VLOOKUP($D127,#REF!,12, FALSE)="","-",VLOOKUP(D$2,#REF!,12, FALSE))</f>
        <v>#REF!</v>
      </c>
      <c r="C127">
        <v>1</v>
      </c>
      <c r="D127" t="s">
        <v>999</v>
      </c>
      <c r="E127" t="s">
        <v>22</v>
      </c>
      <c r="F127" t="s">
        <v>341</v>
      </c>
      <c r="G127" t="s">
        <v>42</v>
      </c>
      <c r="H127" t="s">
        <v>7</v>
      </c>
      <c r="I127" t="s">
        <v>10</v>
      </c>
      <c r="J127">
        <v>6</v>
      </c>
      <c r="K127" t="s">
        <v>250</v>
      </c>
      <c r="L127">
        <v>2016</v>
      </c>
      <c r="M127">
        <v>1</v>
      </c>
      <c r="N127">
        <v>1</v>
      </c>
      <c r="O127">
        <v>1</v>
      </c>
      <c r="R127">
        <v>1</v>
      </c>
      <c r="S127">
        <v>1</v>
      </c>
    </row>
    <row r="128" spans="1:20" x14ac:dyDescent="0.25">
      <c r="A128" t="s">
        <v>20</v>
      </c>
      <c r="B128" s="48" t="e">
        <f>IF(VLOOKUP($D128,#REF!,12, FALSE)="","-",VLOOKUP(D$2,#REF!,12, FALSE))</f>
        <v>#REF!</v>
      </c>
      <c r="C128">
        <v>1</v>
      </c>
      <c r="D128" t="s">
        <v>161</v>
      </c>
      <c r="E128" t="s">
        <v>22</v>
      </c>
      <c r="F128" t="s">
        <v>162</v>
      </c>
      <c r="G128" t="s">
        <v>42</v>
      </c>
      <c r="H128" t="s">
        <v>175</v>
      </c>
      <c r="I128" t="s">
        <v>10</v>
      </c>
      <c r="J128">
        <v>1.3</v>
      </c>
      <c r="K128" t="s">
        <v>250</v>
      </c>
      <c r="L128">
        <v>2013</v>
      </c>
      <c r="M128">
        <v>1</v>
      </c>
      <c r="N128">
        <v>1</v>
      </c>
      <c r="Q128">
        <v>1</v>
      </c>
    </row>
    <row r="129" spans="1:20" x14ac:dyDescent="0.25">
      <c r="A129" t="s">
        <v>20</v>
      </c>
      <c r="B129" s="48" t="e">
        <f>IF(VLOOKUP($D129,#REF!,12, FALSE)="","-",VLOOKUP(D$2,#REF!,12, FALSE))</f>
        <v>#REF!</v>
      </c>
      <c r="C129">
        <v>1</v>
      </c>
      <c r="D129" t="s">
        <v>69</v>
      </c>
      <c r="E129" t="s">
        <v>22</v>
      </c>
      <c r="F129" t="s">
        <v>70</v>
      </c>
      <c r="G129" t="s">
        <v>1392</v>
      </c>
      <c r="H129" t="s">
        <v>175</v>
      </c>
      <c r="I129" t="s">
        <v>10</v>
      </c>
      <c r="J129">
        <v>2</v>
      </c>
      <c r="K129" t="s">
        <v>250</v>
      </c>
      <c r="L129">
        <v>2011</v>
      </c>
      <c r="N129">
        <v>1</v>
      </c>
      <c r="O129">
        <v>1</v>
      </c>
    </row>
    <row r="130" spans="1:20" x14ac:dyDescent="0.25">
      <c r="A130" t="s">
        <v>20</v>
      </c>
      <c r="B130" s="48" t="e">
        <f>IF(VLOOKUP($D130,#REF!,12, FALSE)="","-",VLOOKUP(D$2,#REF!,12, FALSE))</f>
        <v>#REF!</v>
      </c>
      <c r="C130">
        <v>1</v>
      </c>
      <c r="D130" t="s">
        <v>1043</v>
      </c>
      <c r="E130" t="s">
        <v>22</v>
      </c>
      <c r="F130" t="s">
        <v>155</v>
      </c>
      <c r="G130" t="s">
        <v>4</v>
      </c>
      <c r="H130" t="s">
        <v>175</v>
      </c>
      <c r="I130" t="s">
        <v>10</v>
      </c>
      <c r="J130">
        <v>5.99</v>
      </c>
      <c r="K130" t="s">
        <v>250</v>
      </c>
      <c r="L130">
        <v>2014</v>
      </c>
      <c r="M130">
        <v>1</v>
      </c>
      <c r="R130">
        <v>1</v>
      </c>
    </row>
    <row r="131" spans="1:20" x14ac:dyDescent="0.25">
      <c r="A131" t="s">
        <v>1440</v>
      </c>
      <c r="B131" s="48" t="e">
        <f>IF(VLOOKUP($D131,#REF!,12, FALSE)="","-",VLOOKUP(D$2,#REF!,12, FALSE))</f>
        <v>#REF!</v>
      </c>
      <c r="C131">
        <v>1</v>
      </c>
      <c r="D131" t="s">
        <v>1038</v>
      </c>
      <c r="E131" t="s">
        <v>22</v>
      </c>
      <c r="F131" t="s">
        <v>155</v>
      </c>
      <c r="G131" t="s">
        <v>4</v>
      </c>
      <c r="H131" t="s">
        <v>7</v>
      </c>
      <c r="I131" t="s">
        <v>10</v>
      </c>
      <c r="J131">
        <v>6</v>
      </c>
      <c r="K131" t="s">
        <v>250</v>
      </c>
      <c r="L131">
        <v>2017</v>
      </c>
      <c r="M131">
        <v>1</v>
      </c>
      <c r="R131">
        <v>1</v>
      </c>
    </row>
    <row r="132" spans="1:20" x14ac:dyDescent="0.25">
      <c r="A132" t="s">
        <v>20</v>
      </c>
      <c r="B132" s="48" t="e">
        <f>IF(VLOOKUP($D132,#REF!,12, FALSE)="","-",VLOOKUP(D$2,#REF!,12, FALSE))</f>
        <v>#REF!</v>
      </c>
      <c r="C132">
        <v>1</v>
      </c>
      <c r="D132" t="s">
        <v>1037</v>
      </c>
      <c r="E132" t="s">
        <v>22</v>
      </c>
      <c r="F132" t="s">
        <v>155</v>
      </c>
      <c r="G132" t="s">
        <v>4</v>
      </c>
      <c r="H132" t="s">
        <v>7</v>
      </c>
      <c r="I132" t="s">
        <v>10</v>
      </c>
      <c r="J132">
        <v>3.68</v>
      </c>
      <c r="K132" t="s">
        <v>250</v>
      </c>
      <c r="L132">
        <v>2016</v>
      </c>
      <c r="M132">
        <v>1</v>
      </c>
      <c r="R132">
        <v>1</v>
      </c>
    </row>
    <row r="133" spans="1:20" x14ac:dyDescent="0.25">
      <c r="A133" t="s">
        <v>20</v>
      </c>
      <c r="B133" s="48" t="e">
        <f>IF(VLOOKUP($D133,#REF!,12, FALSE)="","-",VLOOKUP(D$2,#REF!,12, FALSE))</f>
        <v>#REF!</v>
      </c>
      <c r="C133">
        <v>1</v>
      </c>
      <c r="D133" t="s">
        <v>157</v>
      </c>
      <c r="E133" t="s">
        <v>22</v>
      </c>
      <c r="F133" t="s">
        <v>158</v>
      </c>
      <c r="G133" t="s">
        <v>42</v>
      </c>
      <c r="H133" t="s">
        <v>175</v>
      </c>
      <c r="I133" t="s">
        <v>10</v>
      </c>
      <c r="J133">
        <v>0.5</v>
      </c>
      <c r="K133" t="s">
        <v>250</v>
      </c>
      <c r="L133">
        <v>2013</v>
      </c>
      <c r="M133">
        <v>1</v>
      </c>
    </row>
    <row r="134" spans="1:20" x14ac:dyDescent="0.25">
      <c r="A134" t="s">
        <v>20</v>
      </c>
      <c r="B134" s="48" t="e">
        <f>IF(VLOOKUP($D134,#REF!,12, FALSE)="","-",VLOOKUP(D$2,#REF!,12, FALSE))</f>
        <v>#REF!</v>
      </c>
      <c r="C134">
        <v>1</v>
      </c>
      <c r="D134" t="s">
        <v>1012</v>
      </c>
      <c r="E134" t="s">
        <v>22</v>
      </c>
      <c r="F134" t="s">
        <v>701</v>
      </c>
      <c r="G134" t="s">
        <v>42</v>
      </c>
      <c r="H134" t="s">
        <v>7</v>
      </c>
      <c r="I134" t="s">
        <v>10</v>
      </c>
      <c r="J134">
        <v>2.6</v>
      </c>
      <c r="K134" t="s">
        <v>250</v>
      </c>
      <c r="L134">
        <v>2017</v>
      </c>
      <c r="M134">
        <v>1</v>
      </c>
    </row>
    <row r="135" spans="1:20" x14ac:dyDescent="0.25">
      <c r="A135" t="s">
        <v>20</v>
      </c>
      <c r="B135" s="48" t="e">
        <f>IF(VLOOKUP($D135,#REF!,12, FALSE)="","-",VLOOKUP(D$2,#REF!,12, FALSE))</f>
        <v>#REF!</v>
      </c>
      <c r="C135">
        <v>1</v>
      </c>
      <c r="D135" t="s">
        <v>699</v>
      </c>
      <c r="E135" t="s">
        <v>22</v>
      </c>
      <c r="F135" t="s">
        <v>700</v>
      </c>
      <c r="G135" t="s">
        <v>42</v>
      </c>
      <c r="H135" t="s">
        <v>175</v>
      </c>
      <c r="I135" t="s">
        <v>10</v>
      </c>
      <c r="J135">
        <v>0.748</v>
      </c>
      <c r="K135" t="s">
        <v>250</v>
      </c>
      <c r="L135">
        <v>2017</v>
      </c>
      <c r="M135">
        <v>1</v>
      </c>
      <c r="T135">
        <v>1</v>
      </c>
    </row>
    <row r="136" spans="1:20" x14ac:dyDescent="0.25">
      <c r="A136" t="s">
        <v>1440</v>
      </c>
      <c r="B136" s="48" t="e">
        <f>IF(VLOOKUP($D136,#REF!,12, FALSE)="","-",VLOOKUP(D$2,#REF!,12, FALSE))</f>
        <v>#REF!</v>
      </c>
      <c r="C136">
        <v>1</v>
      </c>
      <c r="D136" t="s">
        <v>1379</v>
      </c>
      <c r="E136" t="s">
        <v>22</v>
      </c>
      <c r="F136" t="s">
        <v>1376</v>
      </c>
      <c r="G136" t="s">
        <v>42</v>
      </c>
      <c r="H136" t="s">
        <v>175</v>
      </c>
      <c r="I136" t="s">
        <v>10</v>
      </c>
      <c r="J136">
        <v>1.4</v>
      </c>
      <c r="K136" t="s">
        <v>250</v>
      </c>
      <c r="L136">
        <v>2016</v>
      </c>
      <c r="M136">
        <v>1</v>
      </c>
      <c r="R136">
        <v>1</v>
      </c>
      <c r="T136">
        <v>1</v>
      </c>
    </row>
    <row r="137" spans="1:20" x14ac:dyDescent="0.25">
      <c r="A137" t="s">
        <v>20</v>
      </c>
      <c r="B137" s="48" t="e">
        <f>IF(VLOOKUP($D137,#REF!,12, FALSE)="","-",VLOOKUP(D$2,#REF!,12, FALSE))</f>
        <v>#REF!</v>
      </c>
      <c r="C137">
        <v>1</v>
      </c>
      <c r="D137" t="s">
        <v>268</v>
      </c>
      <c r="E137" t="s">
        <v>22</v>
      </c>
      <c r="F137" t="s">
        <v>269</v>
      </c>
      <c r="G137" t="s">
        <v>42</v>
      </c>
      <c r="H137" t="s">
        <v>175</v>
      </c>
      <c r="I137" t="s">
        <v>10</v>
      </c>
      <c r="J137">
        <v>2.7</v>
      </c>
      <c r="K137" t="s">
        <v>250</v>
      </c>
      <c r="L137">
        <v>2013</v>
      </c>
      <c r="M137">
        <v>1</v>
      </c>
      <c r="N137">
        <v>1</v>
      </c>
      <c r="P137">
        <v>1</v>
      </c>
    </row>
    <row r="138" spans="1:20" x14ac:dyDescent="0.25">
      <c r="A138" t="s">
        <v>1440</v>
      </c>
      <c r="B138" s="48" t="e">
        <f>IF(VLOOKUP($D138,#REF!,12, FALSE)="","-",VLOOKUP(D$2,#REF!,12, FALSE))</f>
        <v>#REF!</v>
      </c>
      <c r="C138">
        <v>1</v>
      </c>
      <c r="D138" t="s">
        <v>1373</v>
      </c>
      <c r="E138" t="s">
        <v>22</v>
      </c>
      <c r="F138" t="s">
        <v>684</v>
      </c>
      <c r="G138" t="s">
        <v>42</v>
      </c>
      <c r="H138" t="s">
        <v>7</v>
      </c>
      <c r="I138" t="s">
        <v>10</v>
      </c>
      <c r="J138">
        <v>2</v>
      </c>
      <c r="K138" t="s">
        <v>250</v>
      </c>
      <c r="L138">
        <v>2017</v>
      </c>
      <c r="R138">
        <v>1</v>
      </c>
    </row>
    <row r="139" spans="1:20" x14ac:dyDescent="0.25">
      <c r="A139" t="s">
        <v>20</v>
      </c>
      <c r="B139" s="48" t="e">
        <f>IF(VLOOKUP($D139,#REF!,12, FALSE)="","-",VLOOKUP(D$2,#REF!,12, FALSE))</f>
        <v>#REF!</v>
      </c>
      <c r="C139">
        <v>1</v>
      </c>
      <c r="D139" t="s">
        <v>441</v>
      </c>
      <c r="E139" t="s">
        <v>22</v>
      </c>
      <c r="F139" t="s">
        <v>442</v>
      </c>
      <c r="G139" t="s">
        <v>42</v>
      </c>
      <c r="H139" t="s">
        <v>175</v>
      </c>
      <c r="I139" t="s">
        <v>10</v>
      </c>
      <c r="J139">
        <v>2.1</v>
      </c>
      <c r="K139" t="s">
        <v>250</v>
      </c>
      <c r="L139">
        <v>2014</v>
      </c>
      <c r="M139">
        <v>1</v>
      </c>
      <c r="R139">
        <v>1</v>
      </c>
    </row>
    <row r="140" spans="1:20" x14ac:dyDescent="0.25">
      <c r="A140" t="s">
        <v>20</v>
      </c>
      <c r="B140" s="48" t="e">
        <f>IF(VLOOKUP($D140,#REF!,12, FALSE)="","-",VLOOKUP(D$2,#REF!,12, FALSE))</f>
        <v>#REF!</v>
      </c>
      <c r="C140">
        <v>1</v>
      </c>
      <c r="D140" t="s">
        <v>402</v>
      </c>
      <c r="E140" t="s">
        <v>22</v>
      </c>
      <c r="F140" t="s">
        <v>102</v>
      </c>
      <c r="G140" t="s">
        <v>4</v>
      </c>
      <c r="H140" t="s">
        <v>8</v>
      </c>
      <c r="I140" t="s">
        <v>11</v>
      </c>
      <c r="J140">
        <v>4.5</v>
      </c>
      <c r="K140" t="s">
        <v>248</v>
      </c>
      <c r="L140">
        <v>2011</v>
      </c>
      <c r="M140">
        <v>1</v>
      </c>
      <c r="T140">
        <v>1</v>
      </c>
    </row>
    <row r="141" spans="1:20" x14ac:dyDescent="0.25">
      <c r="A141" t="s">
        <v>20</v>
      </c>
      <c r="B141" s="48" t="e">
        <f>IF(VLOOKUP($D141,#REF!,12, FALSE)="","-",VLOOKUP(D$2,#REF!,12, FALSE))</f>
        <v>#REF!</v>
      </c>
      <c r="C141">
        <v>1</v>
      </c>
      <c r="D141" t="s">
        <v>1165</v>
      </c>
      <c r="E141" t="s">
        <v>22</v>
      </c>
      <c r="F141" t="s">
        <v>1166</v>
      </c>
      <c r="G141" t="s">
        <v>42</v>
      </c>
      <c r="H141" t="s">
        <v>175</v>
      </c>
      <c r="I141" t="s">
        <v>10</v>
      </c>
      <c r="J141">
        <v>5.9</v>
      </c>
      <c r="K141" t="s">
        <v>250</v>
      </c>
      <c r="L141">
        <v>2018</v>
      </c>
      <c r="N141">
        <v>1</v>
      </c>
      <c r="O141">
        <v>1</v>
      </c>
      <c r="Q141">
        <v>1</v>
      </c>
      <c r="R141">
        <v>1</v>
      </c>
    </row>
    <row r="142" spans="1:20" x14ac:dyDescent="0.25">
      <c r="A142" t="s">
        <v>20</v>
      </c>
      <c r="B142" s="48" t="e">
        <f>IF(VLOOKUP($D142,#REF!,12, FALSE)="","-",VLOOKUP(D$2,#REF!,12, FALSE))</f>
        <v>#REF!</v>
      </c>
      <c r="C142">
        <v>1</v>
      </c>
      <c r="D142" t="s">
        <v>900</v>
      </c>
      <c r="E142" t="s">
        <v>22</v>
      </c>
      <c r="F142" t="s">
        <v>901</v>
      </c>
      <c r="G142" t="s">
        <v>3</v>
      </c>
      <c r="H142" t="s">
        <v>7</v>
      </c>
      <c r="I142" t="s">
        <v>10</v>
      </c>
      <c r="J142">
        <v>5.76</v>
      </c>
      <c r="K142" t="s">
        <v>250</v>
      </c>
      <c r="L142">
        <v>2017</v>
      </c>
      <c r="R142">
        <v>1</v>
      </c>
    </row>
    <row r="143" spans="1:20" x14ac:dyDescent="0.25">
      <c r="A143" t="s">
        <v>1440</v>
      </c>
      <c r="B143" s="48" t="e">
        <f>IF(VLOOKUP($D143,#REF!,12, FALSE)="","-",VLOOKUP(D$2,#REF!,12, FALSE))</f>
        <v>#REF!</v>
      </c>
      <c r="C143">
        <v>1</v>
      </c>
      <c r="D143" t="s">
        <v>1002</v>
      </c>
      <c r="E143" t="s">
        <v>22</v>
      </c>
      <c r="F143" t="s">
        <v>684</v>
      </c>
      <c r="G143" t="s">
        <v>42</v>
      </c>
      <c r="H143" t="s">
        <v>7</v>
      </c>
      <c r="I143" t="s">
        <v>10</v>
      </c>
      <c r="J143">
        <v>2.5</v>
      </c>
      <c r="K143" t="s">
        <v>250</v>
      </c>
      <c r="L143">
        <v>2017</v>
      </c>
      <c r="R143">
        <v>1</v>
      </c>
    </row>
    <row r="144" spans="1:20" x14ac:dyDescent="0.25">
      <c r="A144" t="s">
        <v>20</v>
      </c>
      <c r="B144" s="48" t="e">
        <f>IF(VLOOKUP($D144,#REF!,12, FALSE)="","-",VLOOKUP(D$2,#REF!,12, FALSE))</f>
        <v>#REF!</v>
      </c>
      <c r="C144">
        <v>1</v>
      </c>
      <c r="D144" t="s">
        <v>342</v>
      </c>
      <c r="E144" t="s">
        <v>22</v>
      </c>
      <c r="F144" t="s">
        <v>343</v>
      </c>
      <c r="G144" t="s">
        <v>42</v>
      </c>
      <c r="H144" t="s">
        <v>175</v>
      </c>
      <c r="I144" t="s">
        <v>10</v>
      </c>
      <c r="J144">
        <v>3.7</v>
      </c>
      <c r="K144" t="s">
        <v>250</v>
      </c>
      <c r="L144">
        <v>2016</v>
      </c>
      <c r="N144">
        <v>1</v>
      </c>
      <c r="O144">
        <v>1</v>
      </c>
      <c r="P144">
        <v>1</v>
      </c>
      <c r="Q144">
        <v>1</v>
      </c>
    </row>
    <row r="145" spans="1:20" x14ac:dyDescent="0.25">
      <c r="A145" t="s">
        <v>20</v>
      </c>
      <c r="B145" s="48" t="e">
        <f>IF(VLOOKUP($D145,#REF!,12, FALSE)="","-",VLOOKUP(D$2,#REF!,12, FALSE))</f>
        <v>#REF!</v>
      </c>
      <c r="C145">
        <v>1</v>
      </c>
      <c r="D145" t="s">
        <v>944</v>
      </c>
      <c r="E145" t="s">
        <v>22</v>
      </c>
      <c r="F145" t="s">
        <v>338</v>
      </c>
      <c r="G145" t="s">
        <v>1392</v>
      </c>
      <c r="H145" t="s">
        <v>7</v>
      </c>
      <c r="I145" t="s">
        <v>10</v>
      </c>
      <c r="J145">
        <v>0.5</v>
      </c>
      <c r="K145" t="s">
        <v>250</v>
      </c>
      <c r="L145">
        <v>2012</v>
      </c>
      <c r="T145">
        <v>1</v>
      </c>
    </row>
    <row r="146" spans="1:20" x14ac:dyDescent="0.25">
      <c r="A146" t="s">
        <v>1440</v>
      </c>
      <c r="B146" s="48" t="e">
        <f>IF(VLOOKUP($D146,#REF!,12, FALSE)="","-",VLOOKUP(D$2,#REF!,12, FALSE))</f>
        <v>#REF!</v>
      </c>
      <c r="C146">
        <v>1</v>
      </c>
      <c r="D146" t="s">
        <v>393</v>
      </c>
      <c r="E146" t="s">
        <v>22</v>
      </c>
      <c r="F146" t="s">
        <v>105</v>
      </c>
      <c r="G146" t="s">
        <v>42</v>
      </c>
      <c r="H146" t="s">
        <v>175</v>
      </c>
      <c r="I146" t="s">
        <v>10</v>
      </c>
      <c r="J146">
        <v>0.55000000000000004</v>
      </c>
      <c r="K146" t="s">
        <v>250</v>
      </c>
      <c r="L146">
        <v>2012</v>
      </c>
      <c r="M146">
        <v>1</v>
      </c>
    </row>
    <row r="147" spans="1:20" x14ac:dyDescent="0.25">
      <c r="A147" t="s">
        <v>1440</v>
      </c>
      <c r="B147" s="48" t="e">
        <f>IF(VLOOKUP($D147,#REF!,12, FALSE)="","-",VLOOKUP(D$2,#REF!,12, FALSE))</f>
        <v>#REF!</v>
      </c>
      <c r="C147">
        <v>1</v>
      </c>
      <c r="D147" t="s">
        <v>394</v>
      </c>
      <c r="E147" t="s">
        <v>22</v>
      </c>
      <c r="F147" t="s">
        <v>105</v>
      </c>
      <c r="G147" t="s">
        <v>42</v>
      </c>
      <c r="H147" t="s">
        <v>175</v>
      </c>
      <c r="I147" t="s">
        <v>10</v>
      </c>
      <c r="J147">
        <v>1.05</v>
      </c>
      <c r="K147" t="s">
        <v>250</v>
      </c>
      <c r="L147">
        <v>2012</v>
      </c>
      <c r="M147">
        <v>1</v>
      </c>
    </row>
    <row r="148" spans="1:20" x14ac:dyDescent="0.25">
      <c r="A148" t="s">
        <v>20</v>
      </c>
      <c r="B148" s="48" t="e">
        <f>IF(VLOOKUP($D148,#REF!,12, FALSE)="","-",VLOOKUP(D$2,#REF!,12, FALSE))</f>
        <v>#REF!</v>
      </c>
      <c r="C148">
        <v>1</v>
      </c>
      <c r="D148" t="s">
        <v>434</v>
      </c>
      <c r="E148" t="s">
        <v>22</v>
      </c>
      <c r="F148" t="s">
        <v>435</v>
      </c>
      <c r="G148" t="s">
        <v>42</v>
      </c>
      <c r="H148" t="s">
        <v>175</v>
      </c>
      <c r="I148" t="s">
        <v>10</v>
      </c>
      <c r="J148">
        <v>3.5</v>
      </c>
      <c r="K148" t="s">
        <v>250</v>
      </c>
      <c r="L148">
        <v>2015</v>
      </c>
      <c r="T148">
        <v>1</v>
      </c>
    </row>
    <row r="149" spans="1:20" x14ac:dyDescent="0.25">
      <c r="A149" t="s">
        <v>20</v>
      </c>
      <c r="B149" s="48" t="e">
        <f>IF(VLOOKUP($D149,#REF!,12, FALSE)="","-",VLOOKUP(D$2,#REF!,12, FALSE))</f>
        <v>#REF!</v>
      </c>
      <c r="C149">
        <v>1</v>
      </c>
      <c r="D149" t="s">
        <v>471</v>
      </c>
      <c r="E149" t="s">
        <v>22</v>
      </c>
      <c r="F149" t="s">
        <v>472</v>
      </c>
      <c r="G149" t="s">
        <v>42</v>
      </c>
      <c r="H149" t="s">
        <v>175</v>
      </c>
      <c r="I149" t="s">
        <v>10</v>
      </c>
      <c r="J149">
        <v>3.17</v>
      </c>
      <c r="K149" t="s">
        <v>250</v>
      </c>
      <c r="L149">
        <v>2017</v>
      </c>
      <c r="M149">
        <v>1</v>
      </c>
      <c r="R149">
        <v>1</v>
      </c>
      <c r="T149">
        <v>1</v>
      </c>
    </row>
    <row r="150" spans="1:20" x14ac:dyDescent="0.25">
      <c r="A150" t="s">
        <v>1440</v>
      </c>
      <c r="B150" s="48" t="e">
        <f>IF(VLOOKUP($D150,#REF!,12, FALSE)="","-",VLOOKUP(D$2,#REF!,12, FALSE))</f>
        <v>#REF!</v>
      </c>
      <c r="C150">
        <v>1</v>
      </c>
      <c r="D150" t="s">
        <v>1385</v>
      </c>
      <c r="E150" t="s">
        <v>22</v>
      </c>
      <c r="F150" t="s">
        <v>318</v>
      </c>
      <c r="G150" t="s">
        <v>4</v>
      </c>
      <c r="H150" t="s">
        <v>88</v>
      </c>
      <c r="I150" t="s">
        <v>10</v>
      </c>
      <c r="J150">
        <v>5.8</v>
      </c>
      <c r="K150" t="s">
        <v>250</v>
      </c>
      <c r="L150">
        <v>2020</v>
      </c>
      <c r="T150">
        <v>1</v>
      </c>
    </row>
    <row r="151" spans="1:20" x14ac:dyDescent="0.25">
      <c r="A151" t="s">
        <v>20</v>
      </c>
      <c r="B151" s="48" t="e">
        <f>IF(VLOOKUP($D151,#REF!,12, FALSE)="","-",VLOOKUP(D$2,#REF!,12, FALSE))</f>
        <v>#REF!</v>
      </c>
      <c r="C151">
        <v>1</v>
      </c>
      <c r="D151" t="s">
        <v>103</v>
      </c>
      <c r="E151" t="s">
        <v>22</v>
      </c>
      <c r="F151" t="s">
        <v>71</v>
      </c>
      <c r="G151" t="s">
        <v>42</v>
      </c>
      <c r="H151" t="s">
        <v>175</v>
      </c>
      <c r="I151" t="s">
        <v>10</v>
      </c>
      <c r="J151">
        <v>2.2999999999999998</v>
      </c>
      <c r="K151" t="s">
        <v>250</v>
      </c>
      <c r="L151">
        <v>2012</v>
      </c>
      <c r="M151">
        <v>1</v>
      </c>
    </row>
    <row r="152" spans="1:20" x14ac:dyDescent="0.25">
      <c r="A152" t="s">
        <v>20</v>
      </c>
      <c r="B152" s="48" t="e">
        <f>IF(VLOOKUP($D152,#REF!,12, FALSE)="","-",VLOOKUP(D$2,#REF!,12, FALSE))</f>
        <v>#REF!</v>
      </c>
      <c r="C152">
        <v>1</v>
      </c>
      <c r="D152" t="s">
        <v>1041</v>
      </c>
      <c r="E152" t="s">
        <v>22</v>
      </c>
      <c r="F152" t="s">
        <v>1040</v>
      </c>
      <c r="G152" t="s">
        <v>3</v>
      </c>
      <c r="H152" t="s">
        <v>7</v>
      </c>
      <c r="I152" t="s">
        <v>10</v>
      </c>
      <c r="J152">
        <v>6</v>
      </c>
      <c r="K152" t="s">
        <v>250</v>
      </c>
      <c r="L152">
        <v>2016</v>
      </c>
      <c r="M152">
        <v>1</v>
      </c>
      <c r="N152">
        <v>1</v>
      </c>
      <c r="O152">
        <v>1</v>
      </c>
    </row>
    <row r="153" spans="1:20" x14ac:dyDescent="0.25">
      <c r="A153" t="s">
        <v>20</v>
      </c>
      <c r="B153" s="48" t="e">
        <f>IF(VLOOKUP($D153,#REF!,12, FALSE)="","-",VLOOKUP(D$2,#REF!,12, FALSE))</f>
        <v>#REF!</v>
      </c>
      <c r="C153">
        <v>1</v>
      </c>
      <c r="D153" t="s">
        <v>671</v>
      </c>
      <c r="E153" t="s">
        <v>22</v>
      </c>
      <c r="F153" t="s">
        <v>273</v>
      </c>
      <c r="G153" t="s">
        <v>1392</v>
      </c>
      <c r="H153" t="s">
        <v>7</v>
      </c>
      <c r="I153" t="s">
        <v>10</v>
      </c>
      <c r="J153">
        <v>5.9</v>
      </c>
      <c r="K153" t="s">
        <v>250</v>
      </c>
      <c r="L153">
        <v>2016</v>
      </c>
      <c r="N153">
        <v>1</v>
      </c>
      <c r="O153">
        <v>1</v>
      </c>
      <c r="P153">
        <v>1</v>
      </c>
      <c r="Q153">
        <v>1</v>
      </c>
    </row>
    <row r="154" spans="1:20" x14ac:dyDescent="0.25">
      <c r="A154" t="s">
        <v>20</v>
      </c>
      <c r="B154" s="48" t="e">
        <f>IF(VLOOKUP($D154,#REF!,12, FALSE)="","-",VLOOKUP(D$2,#REF!,12, FALSE))</f>
        <v>#REF!</v>
      </c>
      <c r="C154">
        <v>1</v>
      </c>
      <c r="D154" t="s">
        <v>409</v>
      </c>
      <c r="E154" t="s">
        <v>22</v>
      </c>
      <c r="F154" t="s">
        <v>410</v>
      </c>
      <c r="G154" t="s">
        <v>42</v>
      </c>
      <c r="H154" t="s">
        <v>175</v>
      </c>
      <c r="I154" t="s">
        <v>10</v>
      </c>
      <c r="J154">
        <v>3.2559999999999998</v>
      </c>
      <c r="K154" t="s">
        <v>250</v>
      </c>
      <c r="L154">
        <v>2017</v>
      </c>
      <c r="T154">
        <v>1</v>
      </c>
    </row>
    <row r="155" spans="1:20" x14ac:dyDescent="0.25">
      <c r="A155" t="s">
        <v>20</v>
      </c>
      <c r="B155" s="48" t="e">
        <f>IF(VLOOKUP($D155,#REF!,12, FALSE)="","-",VLOOKUP(D$2,#REF!,12, FALSE))</f>
        <v>#REF!</v>
      </c>
      <c r="C155">
        <v>1</v>
      </c>
      <c r="D155" t="s">
        <v>941</v>
      </c>
      <c r="E155" t="s">
        <v>22</v>
      </c>
      <c r="F155" t="s">
        <v>308</v>
      </c>
      <c r="G155" t="s">
        <v>1392</v>
      </c>
      <c r="H155" t="s">
        <v>7</v>
      </c>
      <c r="I155" t="s">
        <v>11</v>
      </c>
      <c r="J155">
        <v>2</v>
      </c>
      <c r="K155" t="s">
        <v>250</v>
      </c>
      <c r="L155">
        <v>2012</v>
      </c>
      <c r="R155">
        <v>1</v>
      </c>
      <c r="T155">
        <v>1</v>
      </c>
    </row>
    <row r="156" spans="1:20" x14ac:dyDescent="0.25">
      <c r="A156" t="s">
        <v>20</v>
      </c>
      <c r="B156" s="48" t="e">
        <f>IF(VLOOKUP($D156,#REF!,12, FALSE)="","-",VLOOKUP(D$2,#REF!,12, FALSE))</f>
        <v>#REF!</v>
      </c>
      <c r="C156">
        <v>1</v>
      </c>
      <c r="D156" t="s">
        <v>211</v>
      </c>
      <c r="E156" t="s">
        <v>22</v>
      </c>
      <c r="F156" t="s">
        <v>73</v>
      </c>
      <c r="G156" t="s">
        <v>42</v>
      </c>
      <c r="H156" t="s">
        <v>175</v>
      </c>
      <c r="I156" t="s">
        <v>10</v>
      </c>
      <c r="J156">
        <v>2.91</v>
      </c>
      <c r="K156" t="s">
        <v>250</v>
      </c>
      <c r="L156">
        <v>2017</v>
      </c>
      <c r="M156">
        <v>1</v>
      </c>
    </row>
    <row r="157" spans="1:20" x14ac:dyDescent="0.25">
      <c r="A157" t="s">
        <v>1440</v>
      </c>
      <c r="B157" s="48" t="e">
        <f>IF(VLOOKUP($D157,#REF!,12, FALSE)="","-",VLOOKUP(D$2,#REF!,12, FALSE))</f>
        <v>#REF!</v>
      </c>
      <c r="C157">
        <v>1</v>
      </c>
      <c r="D157" t="s">
        <v>896</v>
      </c>
      <c r="E157" t="s">
        <v>22</v>
      </c>
      <c r="F157" t="s">
        <v>897</v>
      </c>
      <c r="G157" t="s">
        <v>42</v>
      </c>
      <c r="H157" t="s">
        <v>7</v>
      </c>
      <c r="I157" t="s">
        <v>10</v>
      </c>
      <c r="J157">
        <v>6</v>
      </c>
      <c r="K157" t="s">
        <v>250</v>
      </c>
      <c r="L157">
        <v>2017</v>
      </c>
      <c r="N157">
        <v>1</v>
      </c>
      <c r="O157">
        <v>1</v>
      </c>
      <c r="R157">
        <v>1</v>
      </c>
    </row>
    <row r="158" spans="1:20" x14ac:dyDescent="0.25">
      <c r="A158" t="s">
        <v>20</v>
      </c>
      <c r="B158" s="48" t="e">
        <f>IF(VLOOKUP($D158,#REF!,12, FALSE)="","-",VLOOKUP(D$2,#REF!,12, FALSE))</f>
        <v>#REF!</v>
      </c>
      <c r="C158">
        <v>1</v>
      </c>
      <c r="D158" t="s">
        <v>163</v>
      </c>
      <c r="E158" t="s">
        <v>22</v>
      </c>
      <c r="F158" t="s">
        <v>164</v>
      </c>
      <c r="G158" t="s">
        <v>42</v>
      </c>
      <c r="H158" t="s">
        <v>175</v>
      </c>
      <c r="I158" t="s">
        <v>10</v>
      </c>
      <c r="J158">
        <v>1.9</v>
      </c>
      <c r="K158" t="s">
        <v>250</v>
      </c>
      <c r="L158">
        <v>2014</v>
      </c>
      <c r="M158">
        <v>1</v>
      </c>
      <c r="R158">
        <v>1</v>
      </c>
    </row>
    <row r="159" spans="1:20" x14ac:dyDescent="0.25">
      <c r="A159" t="s">
        <v>20</v>
      </c>
      <c r="B159" s="48" t="e">
        <f>IF(VLOOKUP($D159,#REF!,12, FALSE)="","-",VLOOKUP(D$2,#REF!,12, FALSE))</f>
        <v>#REF!</v>
      </c>
      <c r="C159">
        <v>1</v>
      </c>
      <c r="D159" t="s">
        <v>282</v>
      </c>
      <c r="E159" t="s">
        <v>22</v>
      </c>
      <c r="F159" t="s">
        <v>283</v>
      </c>
      <c r="G159" t="s">
        <v>42</v>
      </c>
      <c r="H159" t="s">
        <v>175</v>
      </c>
      <c r="I159" t="s">
        <v>10</v>
      </c>
      <c r="J159">
        <v>0.434</v>
      </c>
      <c r="K159" t="s">
        <v>250</v>
      </c>
      <c r="L159">
        <v>2013</v>
      </c>
      <c r="M159">
        <v>1</v>
      </c>
      <c r="N159">
        <v>1</v>
      </c>
      <c r="O159">
        <v>1</v>
      </c>
      <c r="P159">
        <v>1</v>
      </c>
      <c r="R159">
        <v>1</v>
      </c>
    </row>
    <row r="160" spans="1:20" x14ac:dyDescent="0.25">
      <c r="A160" t="s">
        <v>1440</v>
      </c>
      <c r="B160" s="48" t="e">
        <f>IF(VLOOKUP($D160,#REF!,12, FALSE)="","-",VLOOKUP(D$2,#REF!,12, FALSE))</f>
        <v>#REF!</v>
      </c>
      <c r="C160">
        <v>1</v>
      </c>
      <c r="D160" t="s">
        <v>687</v>
      </c>
      <c r="E160" t="s">
        <v>22</v>
      </c>
      <c r="F160" t="s">
        <v>108</v>
      </c>
      <c r="G160" t="s">
        <v>1392</v>
      </c>
      <c r="H160" t="s">
        <v>7</v>
      </c>
      <c r="I160" t="s">
        <v>10</v>
      </c>
      <c r="J160">
        <v>5.67</v>
      </c>
      <c r="K160" t="s">
        <v>250</v>
      </c>
      <c r="L160">
        <v>2014</v>
      </c>
      <c r="M160">
        <v>1</v>
      </c>
      <c r="R160">
        <v>1</v>
      </c>
    </row>
    <row r="161" spans="1:20" x14ac:dyDescent="0.25">
      <c r="A161" t="s">
        <v>20</v>
      </c>
      <c r="B161" s="48" t="e">
        <f>IF(VLOOKUP($D161,#REF!,12, FALSE)="","-",VLOOKUP(D$2,#REF!,12, FALSE))</f>
        <v>#REF!</v>
      </c>
      <c r="C161">
        <v>1</v>
      </c>
      <c r="D161" t="s">
        <v>863</v>
      </c>
      <c r="E161" t="s">
        <v>22</v>
      </c>
      <c r="F161" t="s">
        <v>864</v>
      </c>
      <c r="G161" t="s">
        <v>42</v>
      </c>
      <c r="H161" t="s">
        <v>7</v>
      </c>
      <c r="I161" t="s">
        <v>10</v>
      </c>
      <c r="J161">
        <v>4.8</v>
      </c>
      <c r="K161" t="s">
        <v>250</v>
      </c>
      <c r="L161">
        <v>2017</v>
      </c>
      <c r="N161">
        <v>1</v>
      </c>
      <c r="O161">
        <v>1</v>
      </c>
      <c r="P161">
        <v>1</v>
      </c>
    </row>
    <row r="162" spans="1:20" x14ac:dyDescent="0.25">
      <c r="A162" t="s">
        <v>20</v>
      </c>
      <c r="B162" s="48" t="e">
        <f>IF(VLOOKUP($D162,#REF!,12, FALSE)="","-",VLOOKUP(D$2,#REF!,12, FALSE))</f>
        <v>#REF!</v>
      </c>
      <c r="C162">
        <v>1</v>
      </c>
      <c r="D162" t="s">
        <v>299</v>
      </c>
      <c r="E162" t="s">
        <v>22</v>
      </c>
      <c r="F162" t="s">
        <v>447</v>
      </c>
      <c r="G162" t="s">
        <v>42</v>
      </c>
      <c r="H162" t="s">
        <v>7</v>
      </c>
      <c r="I162" t="s">
        <v>10</v>
      </c>
      <c r="J162">
        <v>6</v>
      </c>
      <c r="K162" t="s">
        <v>250</v>
      </c>
      <c r="L162">
        <v>2014</v>
      </c>
      <c r="N162">
        <v>1</v>
      </c>
      <c r="O162">
        <v>1</v>
      </c>
      <c r="P162">
        <v>1</v>
      </c>
    </row>
    <row r="163" spans="1:20" x14ac:dyDescent="0.25">
      <c r="A163" t="s">
        <v>20</v>
      </c>
      <c r="B163" s="48" t="e">
        <f>IF(VLOOKUP($D163,#REF!,12, FALSE)="","-",VLOOKUP(D$2,#REF!,12, FALSE))</f>
        <v>#REF!</v>
      </c>
      <c r="C163">
        <v>1</v>
      </c>
      <c r="D163" t="s">
        <v>1238</v>
      </c>
      <c r="E163" t="s">
        <v>22</v>
      </c>
      <c r="F163" t="s">
        <v>1227</v>
      </c>
      <c r="G163" t="s">
        <v>42</v>
      </c>
      <c r="H163" t="s">
        <v>175</v>
      </c>
      <c r="I163" t="s">
        <v>10</v>
      </c>
      <c r="J163">
        <v>3</v>
      </c>
      <c r="K163" t="s">
        <v>277</v>
      </c>
      <c r="L163">
        <v>2018</v>
      </c>
      <c r="T163">
        <v>1</v>
      </c>
    </row>
    <row r="164" spans="1:20" x14ac:dyDescent="0.25">
      <c r="A164" t="s">
        <v>1440</v>
      </c>
      <c r="B164" s="48" t="e">
        <f>IF(VLOOKUP($D164,#REF!,12, FALSE)="","-",VLOOKUP(D$2,#REF!,12, FALSE))</f>
        <v>#REF!</v>
      </c>
      <c r="C164">
        <v>1</v>
      </c>
      <c r="D164" t="s">
        <v>878</v>
      </c>
      <c r="E164" t="s">
        <v>22</v>
      </c>
      <c r="F164" t="s">
        <v>433</v>
      </c>
      <c r="G164" t="s">
        <v>42</v>
      </c>
      <c r="H164" t="s">
        <v>175</v>
      </c>
      <c r="I164" t="s">
        <v>10</v>
      </c>
      <c r="J164">
        <v>2.4900000000000002</v>
      </c>
      <c r="K164" t="s">
        <v>250</v>
      </c>
      <c r="L164">
        <v>2015</v>
      </c>
      <c r="M164">
        <v>1</v>
      </c>
    </row>
    <row r="165" spans="1:20" x14ac:dyDescent="0.25">
      <c r="A165" t="s">
        <v>20</v>
      </c>
      <c r="B165" s="48" t="e">
        <f>IF(VLOOKUP($D165,#REF!,12, FALSE)="","-",VLOOKUP(D$2,#REF!,12, FALSE))</f>
        <v>#REF!</v>
      </c>
      <c r="C165">
        <v>1</v>
      </c>
      <c r="D165" t="s">
        <v>406</v>
      </c>
      <c r="E165" t="s">
        <v>22</v>
      </c>
      <c r="F165" t="s">
        <v>72</v>
      </c>
      <c r="G165" t="s">
        <v>4</v>
      </c>
      <c r="H165" t="s">
        <v>88</v>
      </c>
      <c r="I165" t="s">
        <v>10</v>
      </c>
      <c r="J165">
        <v>0.15</v>
      </c>
      <c r="K165" t="s">
        <v>248</v>
      </c>
      <c r="L165">
        <v>2012</v>
      </c>
      <c r="M165">
        <v>1</v>
      </c>
      <c r="T165">
        <v>1</v>
      </c>
    </row>
    <row r="166" spans="1:20" x14ac:dyDescent="0.25">
      <c r="A166" t="s">
        <v>20</v>
      </c>
      <c r="B166" s="48" t="e">
        <f>IF(VLOOKUP($D166,#REF!,12, FALSE)="","-",VLOOKUP(D$2,#REF!,12, FALSE))</f>
        <v>#REF!</v>
      </c>
      <c r="C166">
        <v>1</v>
      </c>
      <c r="D166" t="s">
        <v>221</v>
      </c>
      <c r="E166" t="s">
        <v>22</v>
      </c>
      <c r="F166" t="s">
        <v>225</v>
      </c>
      <c r="G166" t="s">
        <v>1392</v>
      </c>
      <c r="H166" t="s">
        <v>7</v>
      </c>
      <c r="I166" t="s">
        <v>10</v>
      </c>
      <c r="J166">
        <v>0.75</v>
      </c>
      <c r="K166" t="s">
        <v>250</v>
      </c>
      <c r="L166">
        <v>2010</v>
      </c>
      <c r="T166">
        <v>1</v>
      </c>
    </row>
    <row r="167" spans="1:20" x14ac:dyDescent="0.25">
      <c r="A167" t="s">
        <v>20</v>
      </c>
      <c r="B167" s="48" t="e">
        <f>IF(VLOOKUP($D167,#REF!,12, FALSE)="","-",VLOOKUP(D$2,#REF!,12, FALSE))</f>
        <v>#REF!</v>
      </c>
      <c r="C167">
        <v>1</v>
      </c>
      <c r="D167" t="s">
        <v>945</v>
      </c>
      <c r="E167" t="s">
        <v>22</v>
      </c>
      <c r="F167" t="s">
        <v>946</v>
      </c>
      <c r="G167" t="s">
        <v>42</v>
      </c>
      <c r="H167" t="s">
        <v>7</v>
      </c>
      <c r="I167" t="s">
        <v>10</v>
      </c>
      <c r="J167">
        <v>3.2</v>
      </c>
      <c r="K167" t="s">
        <v>250</v>
      </c>
      <c r="L167">
        <v>2016</v>
      </c>
      <c r="M167">
        <v>1</v>
      </c>
      <c r="R167">
        <v>1</v>
      </c>
    </row>
    <row r="168" spans="1:20" x14ac:dyDescent="0.25">
      <c r="A168" t="s">
        <v>20</v>
      </c>
      <c r="B168" s="48" t="e">
        <f>IF(VLOOKUP($D168,#REF!,12, FALSE)="","-",VLOOKUP(D$2,#REF!,12, FALSE))</f>
        <v>#REF!</v>
      </c>
      <c r="C168">
        <v>1</v>
      </c>
      <c r="D168" t="s">
        <v>104</v>
      </c>
      <c r="E168" t="s">
        <v>22</v>
      </c>
      <c r="F168" t="s">
        <v>72</v>
      </c>
      <c r="G168" t="s">
        <v>42</v>
      </c>
      <c r="H168" t="s">
        <v>175</v>
      </c>
      <c r="I168" t="s">
        <v>10</v>
      </c>
      <c r="J168">
        <v>1.45</v>
      </c>
      <c r="K168" t="s">
        <v>250</v>
      </c>
      <c r="L168">
        <v>2013</v>
      </c>
      <c r="M168">
        <v>1</v>
      </c>
      <c r="N168">
        <v>1</v>
      </c>
      <c r="O168">
        <v>1</v>
      </c>
    </row>
    <row r="169" spans="1:20" x14ac:dyDescent="0.25">
      <c r="A169" t="s">
        <v>20</v>
      </c>
      <c r="B169" s="48" t="e">
        <f>IF(VLOOKUP($D169,#REF!,12, FALSE)="","-",VLOOKUP(D$2,#REF!,12, FALSE))</f>
        <v>#REF!</v>
      </c>
      <c r="C169">
        <v>1</v>
      </c>
      <c r="D169" t="s">
        <v>407</v>
      </c>
      <c r="E169" t="s">
        <v>22</v>
      </c>
      <c r="F169" t="s">
        <v>408</v>
      </c>
      <c r="G169" t="s">
        <v>42</v>
      </c>
      <c r="H169" t="s">
        <v>175</v>
      </c>
      <c r="I169" t="s">
        <v>10</v>
      </c>
      <c r="J169">
        <v>1.66</v>
      </c>
      <c r="K169" t="s">
        <v>250</v>
      </c>
      <c r="L169">
        <v>2017</v>
      </c>
      <c r="M169">
        <v>1</v>
      </c>
      <c r="N169">
        <v>1</v>
      </c>
      <c r="O169">
        <v>1</v>
      </c>
      <c r="P169">
        <v>1</v>
      </c>
    </row>
    <row r="170" spans="1:20" x14ac:dyDescent="0.25">
      <c r="A170" t="s">
        <v>20</v>
      </c>
      <c r="B170" s="48" t="e">
        <f>IF(VLOOKUP($D170,#REF!,12, FALSE)="","-",VLOOKUP(D$2,#REF!,12, FALSE))</f>
        <v>#REF!</v>
      </c>
      <c r="C170">
        <v>1</v>
      </c>
      <c r="D170" t="s">
        <v>44</v>
      </c>
      <c r="E170" t="s">
        <v>22</v>
      </c>
      <c r="F170" t="s">
        <v>43</v>
      </c>
      <c r="G170" t="s">
        <v>42</v>
      </c>
      <c r="H170" t="s">
        <v>175</v>
      </c>
      <c r="I170" t="s">
        <v>10</v>
      </c>
      <c r="J170">
        <v>3</v>
      </c>
      <c r="K170" t="s">
        <v>250</v>
      </c>
      <c r="L170">
        <v>2013</v>
      </c>
      <c r="M170">
        <v>1</v>
      </c>
      <c r="N170">
        <v>1</v>
      </c>
      <c r="Q170">
        <v>1</v>
      </c>
    </row>
    <row r="171" spans="1:20" x14ac:dyDescent="0.25">
      <c r="A171" t="s">
        <v>20</v>
      </c>
      <c r="B171" s="48" t="e">
        <f>IF(VLOOKUP($D171,#REF!,12, FALSE)="","-",VLOOKUP(D$2,#REF!,12, FALSE))</f>
        <v>#REF!</v>
      </c>
      <c r="C171">
        <v>1</v>
      </c>
      <c r="D171" t="s">
        <v>680</v>
      </c>
      <c r="E171" t="s">
        <v>22</v>
      </c>
      <c r="F171" t="s">
        <v>681</v>
      </c>
      <c r="G171" t="s">
        <v>42</v>
      </c>
      <c r="H171" t="s">
        <v>175</v>
      </c>
      <c r="I171" t="s">
        <v>10</v>
      </c>
      <c r="J171">
        <v>1.35</v>
      </c>
      <c r="K171" t="s">
        <v>250</v>
      </c>
      <c r="L171">
        <v>2017</v>
      </c>
      <c r="R171">
        <v>1</v>
      </c>
    </row>
    <row r="172" spans="1:20" x14ac:dyDescent="0.25">
      <c r="A172" t="s">
        <v>20</v>
      </c>
      <c r="B172" s="48" t="e">
        <f>IF(VLOOKUP($D172,#REF!,12, FALSE)="","-",VLOOKUP(D$2,#REF!,12, FALSE))</f>
        <v>#REF!</v>
      </c>
      <c r="C172">
        <v>1</v>
      </c>
      <c r="D172" t="s">
        <v>134</v>
      </c>
      <c r="E172" t="s">
        <v>22</v>
      </c>
      <c r="F172" t="s">
        <v>73</v>
      </c>
      <c r="G172" t="s">
        <v>4</v>
      </c>
      <c r="H172" t="s">
        <v>7</v>
      </c>
      <c r="I172" t="s">
        <v>10</v>
      </c>
      <c r="J172">
        <v>1.8</v>
      </c>
      <c r="K172" t="s">
        <v>250</v>
      </c>
      <c r="L172">
        <v>2010</v>
      </c>
      <c r="N172">
        <v>1</v>
      </c>
      <c r="O172">
        <v>1</v>
      </c>
    </row>
    <row r="173" spans="1:20" x14ac:dyDescent="0.25">
      <c r="A173" t="s">
        <v>20</v>
      </c>
      <c r="B173" s="48" t="e">
        <f>IF(VLOOKUP($D173,#REF!,12, FALSE)="","-",VLOOKUP(D$2,#REF!,12, FALSE))</f>
        <v>#REF!</v>
      </c>
      <c r="C173">
        <v>1</v>
      </c>
      <c r="D173" t="s">
        <v>467</v>
      </c>
      <c r="E173" t="s">
        <v>22</v>
      </c>
      <c r="F173" t="s">
        <v>468</v>
      </c>
      <c r="G173" t="s">
        <v>42</v>
      </c>
      <c r="H173" t="s">
        <v>175</v>
      </c>
      <c r="I173" t="s">
        <v>10</v>
      </c>
      <c r="J173">
        <v>2</v>
      </c>
      <c r="K173" t="s">
        <v>250</v>
      </c>
      <c r="L173">
        <v>2018</v>
      </c>
      <c r="M173">
        <v>1</v>
      </c>
      <c r="R173">
        <v>1</v>
      </c>
    </row>
    <row r="174" spans="1:20" x14ac:dyDescent="0.25">
      <c r="A174" t="s">
        <v>20</v>
      </c>
      <c r="B174" s="48" t="e">
        <f>IF(VLOOKUP($D174,#REF!,12, FALSE)="","-",VLOOKUP(D$2,#REF!,12, FALSE))</f>
        <v>#REF!</v>
      </c>
      <c r="C174">
        <v>1</v>
      </c>
      <c r="D174" t="s">
        <v>213</v>
      </c>
      <c r="E174" t="s">
        <v>22</v>
      </c>
      <c r="F174" t="s">
        <v>214</v>
      </c>
      <c r="G174" t="s">
        <v>42</v>
      </c>
      <c r="H174" t="s">
        <v>175</v>
      </c>
      <c r="I174" t="s">
        <v>10</v>
      </c>
      <c r="J174">
        <v>7.6999999999999999E-2</v>
      </c>
      <c r="K174" t="s">
        <v>249</v>
      </c>
      <c r="L174">
        <v>2012</v>
      </c>
      <c r="T174">
        <v>1</v>
      </c>
    </row>
    <row r="175" spans="1:20" x14ac:dyDescent="0.25">
      <c r="A175" t="s">
        <v>20</v>
      </c>
      <c r="B175" s="48" t="e">
        <f>IF(VLOOKUP($D175,#REF!,12, FALSE)="","-",VLOOKUP(D$2,#REF!,12, FALSE))</f>
        <v>#REF!</v>
      </c>
      <c r="C175">
        <v>1</v>
      </c>
      <c r="D175" t="s">
        <v>702</v>
      </c>
      <c r="E175" t="s">
        <v>22</v>
      </c>
      <c r="F175" t="s">
        <v>703</v>
      </c>
      <c r="G175" t="s">
        <v>42</v>
      </c>
      <c r="H175" t="s">
        <v>175</v>
      </c>
      <c r="I175" t="s">
        <v>10</v>
      </c>
      <c r="J175">
        <v>0.9</v>
      </c>
      <c r="K175" t="s">
        <v>250</v>
      </c>
      <c r="L175">
        <v>2018</v>
      </c>
      <c r="M175">
        <v>1</v>
      </c>
      <c r="N175">
        <v>1</v>
      </c>
      <c r="O175">
        <v>1</v>
      </c>
      <c r="R175">
        <v>1</v>
      </c>
      <c r="T175">
        <v>1</v>
      </c>
    </row>
    <row r="176" spans="1:20" x14ac:dyDescent="0.25">
      <c r="A176" t="s">
        <v>20</v>
      </c>
      <c r="B176" s="48" t="e">
        <f>IF(VLOOKUP($D176,#REF!,12, FALSE)="","-",VLOOKUP(D$2,#REF!,12, FALSE))</f>
        <v>#REF!</v>
      </c>
      <c r="C176">
        <v>1</v>
      </c>
      <c r="D176" t="s">
        <v>375</v>
      </c>
      <c r="E176" t="s">
        <v>22</v>
      </c>
      <c r="F176" t="s">
        <v>376</v>
      </c>
      <c r="G176" t="s">
        <v>1392</v>
      </c>
      <c r="H176" t="s">
        <v>7</v>
      </c>
      <c r="I176" t="s">
        <v>10</v>
      </c>
      <c r="J176">
        <v>2.5</v>
      </c>
      <c r="K176" t="s">
        <v>250</v>
      </c>
      <c r="L176">
        <v>2013</v>
      </c>
      <c r="N176">
        <v>1</v>
      </c>
      <c r="O176">
        <v>1</v>
      </c>
    </row>
    <row r="177" spans="1:20" x14ac:dyDescent="0.25">
      <c r="A177" t="s">
        <v>20</v>
      </c>
      <c r="B177" s="48" t="e">
        <f>IF(VLOOKUP($D177,#REF!,12, FALSE)="","-",VLOOKUP(D$2,#REF!,12, FALSE))</f>
        <v>#REF!</v>
      </c>
      <c r="C177">
        <v>1</v>
      </c>
      <c r="D177" t="s">
        <v>311</v>
      </c>
      <c r="E177" t="s">
        <v>22</v>
      </c>
      <c r="F177" t="s">
        <v>312</v>
      </c>
      <c r="G177" t="s">
        <v>42</v>
      </c>
      <c r="H177" t="s">
        <v>175</v>
      </c>
      <c r="I177" t="s">
        <v>10</v>
      </c>
      <c r="J177">
        <v>1.5</v>
      </c>
      <c r="K177" t="s">
        <v>250</v>
      </c>
      <c r="L177">
        <v>2013</v>
      </c>
      <c r="R177">
        <v>1</v>
      </c>
    </row>
    <row r="178" spans="1:20" x14ac:dyDescent="0.25">
      <c r="A178" t="s">
        <v>20</v>
      </c>
      <c r="B178" s="48" t="e">
        <f>IF(VLOOKUP($D178,#REF!,12, FALSE)="","-",VLOOKUP(D$2,#REF!,12, FALSE))</f>
        <v>#REF!</v>
      </c>
      <c r="C178">
        <v>1</v>
      </c>
      <c r="D178" t="s">
        <v>437</v>
      </c>
      <c r="E178" t="s">
        <v>22</v>
      </c>
      <c r="F178" t="s">
        <v>338</v>
      </c>
      <c r="G178" t="s">
        <v>4</v>
      </c>
      <c r="H178" t="s">
        <v>175</v>
      </c>
      <c r="I178" t="s">
        <v>10</v>
      </c>
      <c r="J178">
        <v>1.76</v>
      </c>
      <c r="K178" t="s">
        <v>250</v>
      </c>
      <c r="L178">
        <v>2014</v>
      </c>
      <c r="M178">
        <v>1</v>
      </c>
      <c r="S178">
        <v>1</v>
      </c>
    </row>
    <row r="179" spans="1:20" x14ac:dyDescent="0.25">
      <c r="A179" t="s">
        <v>1440</v>
      </c>
      <c r="B179" s="48" t="e">
        <f>IF(VLOOKUP($D179,#REF!,12, FALSE)="","-",VLOOKUP(D$2,#REF!,12, FALSE))</f>
        <v>#REF!</v>
      </c>
      <c r="C179">
        <v>1</v>
      </c>
      <c r="D179" t="s">
        <v>209</v>
      </c>
      <c r="E179" t="s">
        <v>22</v>
      </c>
      <c r="F179" t="s">
        <v>210</v>
      </c>
      <c r="G179" t="s">
        <v>42</v>
      </c>
      <c r="H179" t="s">
        <v>7</v>
      </c>
      <c r="I179" t="s">
        <v>10</v>
      </c>
      <c r="J179">
        <v>3.87</v>
      </c>
      <c r="K179" t="s">
        <v>250</v>
      </c>
      <c r="L179">
        <v>2013</v>
      </c>
      <c r="M179">
        <v>1</v>
      </c>
      <c r="N179">
        <v>1</v>
      </c>
      <c r="O179">
        <v>1</v>
      </c>
    </row>
    <row r="180" spans="1:20" x14ac:dyDescent="0.25">
      <c r="A180" t="s">
        <v>20</v>
      </c>
      <c r="B180" s="48" t="e">
        <f>IF(VLOOKUP($D180,#REF!,12, FALSE)="","-",VLOOKUP(D$2,#REF!,12, FALSE))</f>
        <v>#REF!</v>
      </c>
      <c r="C180">
        <v>1</v>
      </c>
      <c r="D180" t="s">
        <v>313</v>
      </c>
      <c r="E180" t="s">
        <v>22</v>
      </c>
      <c r="F180" t="s">
        <v>170</v>
      </c>
      <c r="G180" t="s">
        <v>42</v>
      </c>
      <c r="H180" t="s">
        <v>175</v>
      </c>
      <c r="I180" t="s">
        <v>10</v>
      </c>
      <c r="J180">
        <v>6</v>
      </c>
      <c r="K180" t="s">
        <v>250</v>
      </c>
      <c r="L180">
        <v>2014</v>
      </c>
      <c r="M180">
        <v>1</v>
      </c>
    </row>
    <row r="181" spans="1:20" x14ac:dyDescent="0.25">
      <c r="A181" t="s">
        <v>1440</v>
      </c>
      <c r="B181" s="48" t="e">
        <f>IF(VLOOKUP($D181,#REF!,12, FALSE)="","-",VLOOKUP(D$2,#REF!,12, FALSE))</f>
        <v>#REF!</v>
      </c>
      <c r="C181">
        <v>1</v>
      </c>
      <c r="D181" t="s">
        <v>145</v>
      </c>
      <c r="E181" t="s">
        <v>22</v>
      </c>
      <c r="F181" t="s">
        <v>146</v>
      </c>
      <c r="G181" t="s">
        <v>42</v>
      </c>
      <c r="H181" t="s">
        <v>175</v>
      </c>
      <c r="I181" t="s">
        <v>10</v>
      </c>
      <c r="J181">
        <v>1.2</v>
      </c>
      <c r="K181" t="s">
        <v>250</v>
      </c>
      <c r="L181">
        <v>2014</v>
      </c>
      <c r="M181">
        <v>1</v>
      </c>
    </row>
    <row r="182" spans="1:20" x14ac:dyDescent="0.25">
      <c r="A182" t="s">
        <v>1440</v>
      </c>
      <c r="B182" s="48" t="e">
        <f>IF(VLOOKUP($D182,#REF!,12, FALSE)="","-",VLOOKUP(D$2,#REF!,12, FALSE))</f>
        <v>#REF!</v>
      </c>
      <c r="C182">
        <v>1</v>
      </c>
      <c r="D182" t="s">
        <v>1361</v>
      </c>
      <c r="E182" t="s">
        <v>22</v>
      </c>
      <c r="F182" t="s">
        <v>341</v>
      </c>
      <c r="G182" t="s">
        <v>42</v>
      </c>
      <c r="H182" t="s">
        <v>175</v>
      </c>
      <c r="I182" t="s">
        <v>10</v>
      </c>
      <c r="J182">
        <v>4.5</v>
      </c>
      <c r="K182" t="s">
        <v>250</v>
      </c>
      <c r="L182">
        <v>2019</v>
      </c>
      <c r="N182">
        <v>1</v>
      </c>
      <c r="O182">
        <v>1</v>
      </c>
      <c r="P182">
        <v>1</v>
      </c>
      <c r="Q182">
        <v>1</v>
      </c>
      <c r="R182">
        <v>1</v>
      </c>
    </row>
    <row r="183" spans="1:20" x14ac:dyDescent="0.25">
      <c r="A183" t="s">
        <v>20</v>
      </c>
      <c r="B183" s="48" t="e">
        <f>IF(VLOOKUP($D183,#REF!,12, FALSE)="","-",VLOOKUP(D$2,#REF!,12, FALSE))</f>
        <v>#REF!</v>
      </c>
      <c r="C183">
        <v>1</v>
      </c>
      <c r="D183" t="s">
        <v>951</v>
      </c>
      <c r="E183" t="s">
        <v>22</v>
      </c>
      <c r="F183" t="s">
        <v>952</v>
      </c>
      <c r="G183" t="s">
        <v>4</v>
      </c>
      <c r="H183" t="s">
        <v>175</v>
      </c>
      <c r="I183" t="s">
        <v>10</v>
      </c>
      <c r="J183">
        <v>5.5</v>
      </c>
      <c r="K183" t="s">
        <v>250</v>
      </c>
      <c r="L183">
        <v>2016</v>
      </c>
      <c r="N183">
        <v>1</v>
      </c>
      <c r="O183">
        <v>1</v>
      </c>
      <c r="R183">
        <v>1</v>
      </c>
    </row>
    <row r="184" spans="1:20" x14ac:dyDescent="0.25">
      <c r="A184" t="s">
        <v>20</v>
      </c>
      <c r="B184" s="48" t="e">
        <f>IF(VLOOKUP($D184,#REF!,12, FALSE)="","-",VLOOKUP(D$2,#REF!,12, FALSE))</f>
        <v>#REF!</v>
      </c>
      <c r="C184">
        <v>1</v>
      </c>
      <c r="D184" t="s">
        <v>287</v>
      </c>
      <c r="E184" t="s">
        <v>22</v>
      </c>
      <c r="F184" t="s">
        <v>288</v>
      </c>
      <c r="G184" t="s">
        <v>42</v>
      </c>
      <c r="H184" t="s">
        <v>175</v>
      </c>
      <c r="I184" t="s">
        <v>10</v>
      </c>
      <c r="J184">
        <v>1.2</v>
      </c>
      <c r="K184" t="s">
        <v>250</v>
      </c>
      <c r="L184">
        <v>2013</v>
      </c>
      <c r="N184">
        <v>1</v>
      </c>
      <c r="P184">
        <v>1</v>
      </c>
      <c r="R184">
        <v>1</v>
      </c>
    </row>
    <row r="185" spans="1:20" x14ac:dyDescent="0.25">
      <c r="A185" t="s">
        <v>20</v>
      </c>
      <c r="B185" s="48" t="e">
        <f>IF(VLOOKUP($D185,#REF!,12, FALSE)="","-",VLOOKUP(D$2,#REF!,12, FALSE))</f>
        <v>#REF!</v>
      </c>
      <c r="C185">
        <v>1</v>
      </c>
      <c r="D185" t="s">
        <v>898</v>
      </c>
      <c r="E185" t="s">
        <v>22</v>
      </c>
      <c r="F185" t="s">
        <v>899</v>
      </c>
      <c r="G185" t="s">
        <v>42</v>
      </c>
      <c r="H185" t="s">
        <v>175</v>
      </c>
      <c r="I185" t="s">
        <v>10</v>
      </c>
      <c r="J185">
        <v>1.5</v>
      </c>
      <c r="K185" t="s">
        <v>277</v>
      </c>
      <c r="L185">
        <v>2017</v>
      </c>
      <c r="M185">
        <v>1</v>
      </c>
    </row>
    <row r="186" spans="1:20" x14ac:dyDescent="0.25">
      <c r="A186" t="s">
        <v>20</v>
      </c>
      <c r="B186" s="48" t="e">
        <f>IF(VLOOKUP($D186,#REF!,12, FALSE)="","-",VLOOKUP(D$2,#REF!,12, FALSE))</f>
        <v>#REF!</v>
      </c>
      <c r="C186">
        <v>1</v>
      </c>
      <c r="D186" t="s">
        <v>880</v>
      </c>
      <c r="E186" t="s">
        <v>22</v>
      </c>
      <c r="F186" t="s">
        <v>881</v>
      </c>
      <c r="G186" t="s">
        <v>42</v>
      </c>
      <c r="H186" t="s">
        <v>175</v>
      </c>
      <c r="I186" t="s">
        <v>10</v>
      </c>
      <c r="J186">
        <v>0.88400000000000001</v>
      </c>
      <c r="K186" t="s">
        <v>250</v>
      </c>
      <c r="L186">
        <v>2015</v>
      </c>
      <c r="M186">
        <v>1</v>
      </c>
    </row>
    <row r="187" spans="1:20" x14ac:dyDescent="0.25">
      <c r="A187" t="s">
        <v>20</v>
      </c>
      <c r="B187" s="48" t="e">
        <f>IF(VLOOKUP($D187,#REF!,12, FALSE)="","-",VLOOKUP(D$2,#REF!,12, FALSE))</f>
        <v>#REF!</v>
      </c>
      <c r="C187">
        <v>1</v>
      </c>
      <c r="D187" t="s">
        <v>51</v>
      </c>
      <c r="E187" t="s">
        <v>22</v>
      </c>
      <c r="F187" t="s">
        <v>52</v>
      </c>
      <c r="G187" t="s">
        <v>42</v>
      </c>
      <c r="H187" t="s">
        <v>175</v>
      </c>
      <c r="I187" t="s">
        <v>10</v>
      </c>
      <c r="J187">
        <v>2.5</v>
      </c>
      <c r="K187" t="s">
        <v>250</v>
      </c>
      <c r="L187">
        <v>2015</v>
      </c>
      <c r="M187">
        <v>1</v>
      </c>
      <c r="N187">
        <v>1</v>
      </c>
      <c r="O187">
        <v>1</v>
      </c>
      <c r="P187">
        <v>1</v>
      </c>
    </row>
    <row r="188" spans="1:20" x14ac:dyDescent="0.25">
      <c r="A188" t="s">
        <v>20</v>
      </c>
      <c r="B188" s="48" t="e">
        <f>IF(VLOOKUP($D188,#REF!,12, FALSE)="","-",VLOOKUP(D$2,#REF!,12, FALSE))</f>
        <v>#REF!</v>
      </c>
      <c r="C188">
        <v>1</v>
      </c>
      <c r="D188" t="s">
        <v>371</v>
      </c>
      <c r="E188" t="s">
        <v>22</v>
      </c>
      <c r="F188" t="s">
        <v>372</v>
      </c>
      <c r="G188" t="s">
        <v>42</v>
      </c>
      <c r="H188" t="s">
        <v>175</v>
      </c>
      <c r="I188" t="s">
        <v>10</v>
      </c>
      <c r="J188">
        <v>1.5</v>
      </c>
      <c r="K188" t="s">
        <v>250</v>
      </c>
      <c r="L188">
        <v>2014</v>
      </c>
      <c r="M188">
        <v>1</v>
      </c>
    </row>
    <row r="189" spans="1:20" x14ac:dyDescent="0.25">
      <c r="A189" t="s">
        <v>20</v>
      </c>
      <c r="B189" s="48" t="e">
        <f>IF(VLOOKUP($D189,#REF!,12, FALSE)="","-",VLOOKUP(D$2,#REF!,12, FALSE))</f>
        <v>#REF!</v>
      </c>
      <c r="C189">
        <v>1</v>
      </c>
      <c r="D189" t="s">
        <v>294</v>
      </c>
      <c r="E189" t="s">
        <v>22</v>
      </c>
      <c r="F189" t="s">
        <v>295</v>
      </c>
      <c r="G189" t="s">
        <v>42</v>
      </c>
      <c r="H189" t="s">
        <v>175</v>
      </c>
      <c r="I189" t="s">
        <v>10</v>
      </c>
      <c r="J189">
        <v>2.27</v>
      </c>
      <c r="K189" t="s">
        <v>250</v>
      </c>
      <c r="L189">
        <v>2016</v>
      </c>
      <c r="M189">
        <v>1</v>
      </c>
    </row>
    <row r="190" spans="1:20" x14ac:dyDescent="0.25">
      <c r="A190" t="s">
        <v>1440</v>
      </c>
      <c r="B190" s="48" t="e">
        <f>IF(VLOOKUP($D190,#REF!,12, FALSE)="","-",VLOOKUP(D$2,#REF!,12, FALSE))</f>
        <v>#REF!</v>
      </c>
      <c r="C190">
        <v>1</v>
      </c>
      <c r="D190" t="s">
        <v>873</v>
      </c>
      <c r="E190" t="s">
        <v>22</v>
      </c>
      <c r="F190" t="s">
        <v>874</v>
      </c>
      <c r="G190" t="s">
        <v>42</v>
      </c>
      <c r="H190" t="s">
        <v>175</v>
      </c>
      <c r="I190" t="s">
        <v>10</v>
      </c>
      <c r="J190">
        <v>0.75</v>
      </c>
      <c r="K190" t="s">
        <v>250</v>
      </c>
      <c r="L190">
        <v>2016</v>
      </c>
      <c r="M190">
        <v>1</v>
      </c>
    </row>
    <row r="191" spans="1:20" x14ac:dyDescent="0.25">
      <c r="A191" t="s">
        <v>20</v>
      </c>
      <c r="B191" s="48" t="e">
        <f>IF(VLOOKUP($D191,#REF!,12, FALSE)="","-",VLOOKUP(D$2,#REF!,12, FALSE))</f>
        <v>#REF!</v>
      </c>
      <c r="C191">
        <v>1</v>
      </c>
      <c r="D191" t="s">
        <v>509</v>
      </c>
      <c r="E191" t="s">
        <v>22</v>
      </c>
      <c r="F191" t="s">
        <v>510</v>
      </c>
      <c r="G191" t="s">
        <v>42</v>
      </c>
      <c r="H191" t="s">
        <v>175</v>
      </c>
      <c r="I191" t="s">
        <v>10</v>
      </c>
      <c r="J191">
        <v>1.9</v>
      </c>
      <c r="K191" t="s">
        <v>250</v>
      </c>
      <c r="L191">
        <v>2018</v>
      </c>
      <c r="M191">
        <v>1</v>
      </c>
      <c r="N191">
        <v>1</v>
      </c>
      <c r="O191">
        <v>1</v>
      </c>
      <c r="R191">
        <v>1</v>
      </c>
      <c r="T191">
        <v>1</v>
      </c>
    </row>
    <row r="192" spans="1:20" x14ac:dyDescent="0.25">
      <c r="A192" t="s">
        <v>20</v>
      </c>
      <c r="B192" s="48" t="e">
        <f>IF(VLOOKUP($D192,#REF!,12, FALSE)="","-",VLOOKUP(D$2,#REF!,12, FALSE))</f>
        <v>#REF!</v>
      </c>
      <c r="C192">
        <v>1</v>
      </c>
      <c r="D192" t="s">
        <v>1033</v>
      </c>
      <c r="E192" t="s">
        <v>22</v>
      </c>
      <c r="F192" t="s">
        <v>536</v>
      </c>
      <c r="G192" t="s">
        <v>42</v>
      </c>
      <c r="H192" t="s">
        <v>175</v>
      </c>
      <c r="I192" t="s">
        <v>10</v>
      </c>
      <c r="J192">
        <v>3.4</v>
      </c>
      <c r="K192" t="s">
        <v>250</v>
      </c>
      <c r="L192">
        <v>2017</v>
      </c>
      <c r="M192">
        <v>1</v>
      </c>
    </row>
    <row r="193" spans="1:20" x14ac:dyDescent="0.25">
      <c r="A193" t="s">
        <v>20</v>
      </c>
      <c r="B193" s="48" t="e">
        <f>IF(VLOOKUP($D193,#REF!,12, FALSE)="","-",VLOOKUP(D$2,#REF!,12, FALSE))</f>
        <v>#REF!</v>
      </c>
      <c r="C193">
        <v>3</v>
      </c>
      <c r="D193" t="s">
        <v>511</v>
      </c>
      <c r="E193" t="s">
        <v>138</v>
      </c>
      <c r="F193" t="s">
        <v>512</v>
      </c>
      <c r="G193" t="s">
        <v>42</v>
      </c>
      <c r="H193" t="s">
        <v>175</v>
      </c>
      <c r="I193" t="s">
        <v>10</v>
      </c>
      <c r="J193">
        <v>16.8</v>
      </c>
      <c r="K193" t="s">
        <v>250</v>
      </c>
      <c r="L193">
        <v>2018</v>
      </c>
      <c r="N193">
        <v>1</v>
      </c>
      <c r="P193">
        <v>1</v>
      </c>
      <c r="S193">
        <v>1</v>
      </c>
      <c r="T193">
        <v>1</v>
      </c>
    </row>
    <row r="194" spans="1:20" x14ac:dyDescent="0.25">
      <c r="A194" t="s">
        <v>20</v>
      </c>
      <c r="B194" s="48" t="e">
        <f>IF(VLOOKUP($D194,#REF!,12, FALSE)="","-",VLOOKUP(D$2,#REF!,12, FALSE))</f>
        <v>#REF!</v>
      </c>
      <c r="C194">
        <v>3</v>
      </c>
      <c r="D194" t="s">
        <v>215</v>
      </c>
      <c r="E194" t="s">
        <v>138</v>
      </c>
      <c r="F194" t="s">
        <v>139</v>
      </c>
      <c r="G194" t="s">
        <v>42</v>
      </c>
      <c r="H194" t="s">
        <v>175</v>
      </c>
      <c r="I194" t="s">
        <v>10</v>
      </c>
      <c r="J194">
        <v>1.2</v>
      </c>
      <c r="K194" t="s">
        <v>249</v>
      </c>
      <c r="L194">
        <v>2011</v>
      </c>
      <c r="M194">
        <v>1</v>
      </c>
      <c r="T194">
        <v>1</v>
      </c>
    </row>
    <row r="195" spans="1:20" x14ac:dyDescent="0.25">
      <c r="A195" t="s">
        <v>20</v>
      </c>
      <c r="B195" s="48" t="e">
        <f>IF(VLOOKUP($D195,#REF!,12, FALSE)="","-",VLOOKUP(D$2,#REF!,12, FALSE))</f>
        <v>#REF!</v>
      </c>
      <c r="C195">
        <v>3</v>
      </c>
      <c r="D195" t="s">
        <v>328</v>
      </c>
      <c r="E195" t="s">
        <v>138</v>
      </c>
      <c r="F195" t="s">
        <v>329</v>
      </c>
      <c r="G195" t="s">
        <v>4</v>
      </c>
      <c r="H195" t="s">
        <v>8</v>
      </c>
      <c r="I195" t="s">
        <v>10</v>
      </c>
      <c r="J195">
        <v>18.600000000000001</v>
      </c>
      <c r="K195" t="s">
        <v>249</v>
      </c>
      <c r="L195">
        <v>2016</v>
      </c>
      <c r="M195">
        <v>1</v>
      </c>
    </row>
    <row r="196" spans="1:20" x14ac:dyDescent="0.25">
      <c r="A196" t="s">
        <v>20</v>
      </c>
      <c r="B196" s="48" t="e">
        <f>IF(VLOOKUP($D196,#REF!,12, FALSE)="","-",VLOOKUP(D$2,#REF!,12, FALSE))</f>
        <v>#REF!</v>
      </c>
      <c r="C196">
        <v>3</v>
      </c>
      <c r="D196" t="s">
        <v>497</v>
      </c>
      <c r="E196" t="s">
        <v>138</v>
      </c>
      <c r="F196" t="s">
        <v>531</v>
      </c>
      <c r="G196" t="s">
        <v>42</v>
      </c>
      <c r="H196" t="s">
        <v>175</v>
      </c>
      <c r="I196" t="s">
        <v>10</v>
      </c>
      <c r="J196">
        <v>2</v>
      </c>
      <c r="K196" t="s">
        <v>250</v>
      </c>
      <c r="L196">
        <v>2015</v>
      </c>
      <c r="M196">
        <v>1</v>
      </c>
      <c r="N196">
        <v>1</v>
      </c>
      <c r="P196">
        <v>1</v>
      </c>
    </row>
    <row r="197" spans="1:20" x14ac:dyDescent="0.25">
      <c r="A197" t="s">
        <v>20</v>
      </c>
      <c r="B197" s="48" t="e">
        <f>IF(VLOOKUP($D197,#REF!,12, FALSE)="","-",VLOOKUP(D$2,#REF!,12, FALSE))</f>
        <v>#REF!</v>
      </c>
      <c r="C197">
        <v>3</v>
      </c>
      <c r="D197" t="s">
        <v>1237</v>
      </c>
      <c r="E197" t="s">
        <v>138</v>
      </c>
      <c r="F197" t="s">
        <v>329</v>
      </c>
      <c r="G197" t="s">
        <v>42</v>
      </c>
      <c r="H197" t="s">
        <v>175</v>
      </c>
      <c r="I197" t="s">
        <v>10</v>
      </c>
      <c r="J197">
        <v>1.9</v>
      </c>
      <c r="K197" t="s">
        <v>250</v>
      </c>
      <c r="L197">
        <v>2019</v>
      </c>
      <c r="M197">
        <v>1</v>
      </c>
      <c r="N197">
        <v>1</v>
      </c>
      <c r="Q197">
        <v>1</v>
      </c>
      <c r="T197">
        <v>1</v>
      </c>
    </row>
    <row r="198" spans="1:20" x14ac:dyDescent="0.25">
      <c r="A198" t="s">
        <v>20</v>
      </c>
      <c r="B198" s="48" t="e">
        <f>IF(VLOOKUP($D198,#REF!,12, FALSE)="","-",VLOOKUP(D$2,#REF!,12, FALSE))</f>
        <v>#REF!</v>
      </c>
      <c r="C198">
        <v>3</v>
      </c>
      <c r="D198" t="s">
        <v>514</v>
      </c>
      <c r="E198" t="s">
        <v>138</v>
      </c>
      <c r="F198" t="s">
        <v>515</v>
      </c>
      <c r="G198" t="s">
        <v>42</v>
      </c>
      <c r="H198" t="s">
        <v>175</v>
      </c>
      <c r="I198" t="s">
        <v>10</v>
      </c>
      <c r="J198">
        <v>2.9290000000000002E-3</v>
      </c>
      <c r="K198" t="s">
        <v>250</v>
      </c>
      <c r="L198">
        <v>2018</v>
      </c>
      <c r="M198">
        <v>1</v>
      </c>
      <c r="T198">
        <v>1</v>
      </c>
    </row>
    <row r="199" spans="1:20" x14ac:dyDescent="0.25">
      <c r="A199" t="s">
        <v>1440</v>
      </c>
      <c r="B199" s="48" t="e">
        <f>IF(VLOOKUP($D199,#REF!,12, FALSE)="","-",VLOOKUP(D$2,#REF!,12, FALSE))</f>
        <v>#REF!</v>
      </c>
      <c r="C199">
        <v>3</v>
      </c>
      <c r="D199" t="s">
        <v>1232</v>
      </c>
      <c r="E199" t="s">
        <v>138</v>
      </c>
      <c r="F199" t="s">
        <v>1233</v>
      </c>
      <c r="G199" t="s">
        <v>42</v>
      </c>
      <c r="H199" t="s">
        <v>175</v>
      </c>
      <c r="I199" t="s">
        <v>10</v>
      </c>
      <c r="J199">
        <v>6.6</v>
      </c>
      <c r="K199" t="s">
        <v>277</v>
      </c>
      <c r="L199">
        <v>2019</v>
      </c>
      <c r="R199">
        <v>1</v>
      </c>
      <c r="T199">
        <v>1</v>
      </c>
    </row>
    <row r="200" spans="1:20" x14ac:dyDescent="0.25">
      <c r="A200" t="s">
        <v>20</v>
      </c>
      <c r="B200" s="48" t="e">
        <f>IF(VLOOKUP($D200,#REF!,12, FALSE)="","-",VLOOKUP(D$2,#REF!,12, FALSE))</f>
        <v>#REF!</v>
      </c>
      <c r="C200">
        <v>3</v>
      </c>
      <c r="D200" t="s">
        <v>1167</v>
      </c>
      <c r="E200" t="s">
        <v>138</v>
      </c>
      <c r="F200" t="s">
        <v>531</v>
      </c>
      <c r="G200" t="s">
        <v>42</v>
      </c>
      <c r="H200" t="s">
        <v>175</v>
      </c>
      <c r="I200" t="s">
        <v>10</v>
      </c>
      <c r="J200">
        <v>2.5</v>
      </c>
      <c r="K200" t="s">
        <v>250</v>
      </c>
      <c r="L200">
        <v>2016</v>
      </c>
      <c r="N200">
        <v>1</v>
      </c>
      <c r="P200">
        <v>1</v>
      </c>
      <c r="T200">
        <v>1</v>
      </c>
    </row>
    <row r="201" spans="1:20" x14ac:dyDescent="0.25">
      <c r="A201" t="s">
        <v>20</v>
      </c>
      <c r="B201" s="48" t="e">
        <f>IF(VLOOKUP($D201,#REF!,12, FALSE)="","-",VLOOKUP(D$2,#REF!,12, FALSE))</f>
        <v>#REF!</v>
      </c>
      <c r="C201">
        <v>3</v>
      </c>
      <c r="D201" t="s">
        <v>1168</v>
      </c>
      <c r="E201" t="s">
        <v>138</v>
      </c>
      <c r="F201" t="s">
        <v>532</v>
      </c>
      <c r="G201" t="s">
        <v>42</v>
      </c>
      <c r="H201" t="s">
        <v>175</v>
      </c>
      <c r="I201" t="s">
        <v>10</v>
      </c>
      <c r="J201">
        <v>2.5</v>
      </c>
      <c r="K201" t="s">
        <v>250</v>
      </c>
      <c r="L201">
        <v>2015</v>
      </c>
      <c r="M201">
        <v>1</v>
      </c>
      <c r="N201">
        <v>1</v>
      </c>
      <c r="P201">
        <v>1</v>
      </c>
    </row>
    <row r="202" spans="1:20" x14ac:dyDescent="0.25">
      <c r="A202" t="s">
        <v>20</v>
      </c>
      <c r="B202" s="48" t="e">
        <f>IF(VLOOKUP($D202,#REF!,12, FALSE)="","-",VLOOKUP(D$2,#REF!,12, FALSE))</f>
        <v>#REF!</v>
      </c>
      <c r="C202">
        <v>3</v>
      </c>
      <c r="D202" t="s">
        <v>1169</v>
      </c>
      <c r="E202" t="s">
        <v>138</v>
      </c>
      <c r="F202" t="s">
        <v>532</v>
      </c>
      <c r="G202" t="s">
        <v>42</v>
      </c>
      <c r="H202" t="s">
        <v>175</v>
      </c>
      <c r="I202" t="s">
        <v>10</v>
      </c>
      <c r="J202">
        <v>2.5</v>
      </c>
      <c r="K202" t="s">
        <v>250</v>
      </c>
      <c r="L202">
        <v>2015</v>
      </c>
      <c r="N202">
        <v>1</v>
      </c>
      <c r="P202">
        <v>1</v>
      </c>
      <c r="T202">
        <v>1</v>
      </c>
    </row>
    <row r="203" spans="1:20" x14ac:dyDescent="0.25">
      <c r="A203" t="s">
        <v>20</v>
      </c>
      <c r="B203" s="48" t="e">
        <f>IF(VLOOKUP($D203,#REF!,12, FALSE)="","-",VLOOKUP(D$2,#REF!,12, FALSE))</f>
        <v>#REF!</v>
      </c>
      <c r="C203">
        <v>1</v>
      </c>
      <c r="D203" t="s">
        <v>548</v>
      </c>
      <c r="E203" t="s">
        <v>303</v>
      </c>
      <c r="F203" t="s">
        <v>549</v>
      </c>
      <c r="G203" t="s">
        <v>42</v>
      </c>
      <c r="H203" t="s">
        <v>175</v>
      </c>
      <c r="I203" t="s">
        <v>10</v>
      </c>
      <c r="J203">
        <v>0.122</v>
      </c>
      <c r="K203" t="s">
        <v>250</v>
      </c>
      <c r="L203">
        <v>2015</v>
      </c>
      <c r="M203">
        <v>1</v>
      </c>
    </row>
    <row r="204" spans="1:20" x14ac:dyDescent="0.25">
      <c r="A204" t="s">
        <v>1440</v>
      </c>
      <c r="B204" s="48" t="e">
        <f>IF(VLOOKUP($D204,#REF!,12, FALSE)="","-",VLOOKUP(D$2,#REF!,12, FALSE))</f>
        <v>#REF!</v>
      </c>
      <c r="C204">
        <v>1</v>
      </c>
      <c r="D204" t="s">
        <v>1417</v>
      </c>
      <c r="E204" t="s">
        <v>303</v>
      </c>
      <c r="F204" t="s">
        <v>1415</v>
      </c>
      <c r="G204" t="s">
        <v>4</v>
      </c>
      <c r="H204" t="s">
        <v>7</v>
      </c>
      <c r="I204" t="s">
        <v>16</v>
      </c>
      <c r="J204">
        <v>1</v>
      </c>
      <c r="K204" t="s">
        <v>250</v>
      </c>
      <c r="L204">
        <v>2014</v>
      </c>
      <c r="M204">
        <v>1</v>
      </c>
      <c r="R204">
        <v>1</v>
      </c>
      <c r="T204">
        <v>1</v>
      </c>
    </row>
    <row r="205" spans="1:20" x14ac:dyDescent="0.25">
      <c r="A205" t="s">
        <v>1440</v>
      </c>
      <c r="B205" s="48" t="e">
        <f>IF(VLOOKUP($D205,#REF!,12, FALSE)="","-",VLOOKUP(D$2,#REF!,12, FALSE))</f>
        <v>#REF!</v>
      </c>
      <c r="C205">
        <v>1</v>
      </c>
      <c r="D205" t="s">
        <v>1416</v>
      </c>
      <c r="E205" t="s">
        <v>303</v>
      </c>
      <c r="F205" t="s">
        <v>1415</v>
      </c>
      <c r="G205" t="s">
        <v>4</v>
      </c>
      <c r="H205" t="s">
        <v>7</v>
      </c>
      <c r="I205" t="s">
        <v>10</v>
      </c>
      <c r="J205">
        <v>1.5</v>
      </c>
      <c r="K205" t="s">
        <v>250</v>
      </c>
      <c r="L205">
        <v>2018</v>
      </c>
      <c r="R205">
        <v>1</v>
      </c>
      <c r="T205">
        <v>1</v>
      </c>
    </row>
    <row r="206" spans="1:20" x14ac:dyDescent="0.25">
      <c r="A206" t="s">
        <v>20</v>
      </c>
      <c r="B206" s="48" t="e">
        <f>IF(VLOOKUP($D206,#REF!,12, FALSE)="","-",VLOOKUP(D$2,#REF!,12, FALSE))</f>
        <v>#REF!</v>
      </c>
      <c r="C206">
        <v>1</v>
      </c>
      <c r="D206" t="s">
        <v>1074</v>
      </c>
      <c r="E206" t="s">
        <v>303</v>
      </c>
      <c r="F206" t="s">
        <v>307</v>
      </c>
      <c r="G206" t="s">
        <v>42</v>
      </c>
      <c r="H206" t="s">
        <v>175</v>
      </c>
      <c r="I206" t="s">
        <v>10</v>
      </c>
      <c r="J206">
        <v>0.47470000000000001</v>
      </c>
      <c r="K206" t="s">
        <v>250</v>
      </c>
      <c r="L206">
        <v>2019</v>
      </c>
      <c r="M206">
        <v>1</v>
      </c>
      <c r="R206">
        <v>1</v>
      </c>
    </row>
    <row r="207" spans="1:20" x14ac:dyDescent="0.25">
      <c r="A207" t="s">
        <v>20</v>
      </c>
      <c r="B207" s="48" t="e">
        <f>IF(VLOOKUP($D207,#REF!,12, FALSE)="","-",VLOOKUP(D$2,#REF!,12, FALSE))</f>
        <v>#REF!</v>
      </c>
      <c r="C207">
        <v>1</v>
      </c>
      <c r="D207" t="s">
        <v>1077</v>
      </c>
      <c r="E207" t="s">
        <v>303</v>
      </c>
      <c r="F207" t="s">
        <v>1078</v>
      </c>
      <c r="G207" t="s">
        <v>42</v>
      </c>
      <c r="H207" t="s">
        <v>175</v>
      </c>
      <c r="I207" t="s">
        <v>10</v>
      </c>
      <c r="J207">
        <v>0.13</v>
      </c>
      <c r="K207" t="s">
        <v>250</v>
      </c>
      <c r="L207">
        <v>2019</v>
      </c>
      <c r="R207">
        <v>1</v>
      </c>
      <c r="T207">
        <v>1</v>
      </c>
    </row>
    <row r="208" spans="1:20" x14ac:dyDescent="0.25">
      <c r="A208" t="s">
        <v>1440</v>
      </c>
      <c r="B208" s="48" t="e">
        <f>IF(VLOOKUP($D208,#REF!,12, FALSE)="","-",VLOOKUP(D$2,#REF!,12, FALSE))</f>
        <v>#REF!</v>
      </c>
      <c r="C208">
        <v>1</v>
      </c>
      <c r="D208" t="s">
        <v>1404</v>
      </c>
      <c r="E208" t="s">
        <v>303</v>
      </c>
      <c r="F208" t="s">
        <v>1405</v>
      </c>
      <c r="G208" t="s">
        <v>1392</v>
      </c>
      <c r="H208" t="s">
        <v>7</v>
      </c>
      <c r="I208" t="s">
        <v>10</v>
      </c>
      <c r="J208" t="s">
        <v>276</v>
      </c>
      <c r="K208" t="s">
        <v>249</v>
      </c>
      <c r="L208">
        <v>2016</v>
      </c>
      <c r="M208">
        <v>1</v>
      </c>
      <c r="R208">
        <v>1</v>
      </c>
    </row>
    <row r="209" spans="1:20" x14ac:dyDescent="0.25">
      <c r="A209" t="s">
        <v>20</v>
      </c>
      <c r="B209" s="48" t="e">
        <f>IF(VLOOKUP($D209,#REF!,12, FALSE)="","-",VLOOKUP(D$2,#REF!,12, FALSE))</f>
        <v>#REF!</v>
      </c>
      <c r="C209">
        <v>1</v>
      </c>
      <c r="D209" t="s">
        <v>305</v>
      </c>
      <c r="E209" t="s">
        <v>303</v>
      </c>
      <c r="F209" t="s">
        <v>306</v>
      </c>
      <c r="G209" t="s">
        <v>42</v>
      </c>
      <c r="H209" t="s">
        <v>175</v>
      </c>
      <c r="I209" t="s">
        <v>10</v>
      </c>
      <c r="J209">
        <v>1</v>
      </c>
      <c r="K209" t="s">
        <v>250</v>
      </c>
      <c r="L209">
        <v>2017</v>
      </c>
      <c r="M209">
        <v>1</v>
      </c>
    </row>
    <row r="210" spans="1:20" x14ac:dyDescent="0.25">
      <c r="A210" t="s">
        <v>20</v>
      </c>
      <c r="B210" s="48" t="e">
        <f>IF(VLOOKUP($D210,#REF!,12, FALSE)="","-",VLOOKUP(D$2,#REF!,12, FALSE))</f>
        <v>#REF!</v>
      </c>
      <c r="C210">
        <v>1</v>
      </c>
      <c r="D210" t="s">
        <v>865</v>
      </c>
      <c r="E210" t="s">
        <v>303</v>
      </c>
      <c r="F210" t="s">
        <v>862</v>
      </c>
      <c r="G210" t="s">
        <v>42</v>
      </c>
      <c r="H210" t="s">
        <v>175</v>
      </c>
      <c r="I210" t="s">
        <v>10</v>
      </c>
      <c r="J210">
        <v>0.66</v>
      </c>
      <c r="K210" t="s">
        <v>250</v>
      </c>
      <c r="L210">
        <v>2018</v>
      </c>
      <c r="T210">
        <v>1</v>
      </c>
    </row>
    <row r="211" spans="1:20" x14ac:dyDescent="0.25">
      <c r="A211" t="s">
        <v>1440</v>
      </c>
      <c r="B211" s="48" t="e">
        <f>IF(VLOOKUP($D211,#REF!,12, FALSE)="","-",VLOOKUP(D$2,#REF!,12, FALSE))</f>
        <v>#REF!</v>
      </c>
      <c r="C211">
        <v>1</v>
      </c>
      <c r="D211" t="s">
        <v>1121</v>
      </c>
      <c r="E211" t="s">
        <v>303</v>
      </c>
      <c r="F211" t="s">
        <v>1122</v>
      </c>
      <c r="G211" t="s">
        <v>42</v>
      </c>
      <c r="H211" t="s">
        <v>175</v>
      </c>
      <c r="I211" t="s">
        <v>10</v>
      </c>
      <c r="J211">
        <v>0.153</v>
      </c>
      <c r="K211" t="s">
        <v>250</v>
      </c>
      <c r="L211">
        <v>2019</v>
      </c>
      <c r="M211">
        <v>1</v>
      </c>
    </row>
    <row r="212" spans="1:20" x14ac:dyDescent="0.25">
      <c r="A212" t="s">
        <v>20</v>
      </c>
      <c r="B212" s="48" t="e">
        <f>IF(VLOOKUP($D212,#REF!,12, FALSE)="","-",VLOOKUP(D$2,#REF!,12, FALSE))</f>
        <v>#REF!</v>
      </c>
      <c r="C212">
        <v>1</v>
      </c>
      <c r="D212" t="s">
        <v>1230</v>
      </c>
      <c r="E212" t="s">
        <v>303</v>
      </c>
      <c r="F212" t="s">
        <v>1231</v>
      </c>
      <c r="G212" t="s">
        <v>42</v>
      </c>
      <c r="H212" t="s">
        <v>175</v>
      </c>
      <c r="I212" t="s">
        <v>10</v>
      </c>
      <c r="J212">
        <v>0.11</v>
      </c>
      <c r="K212" t="s">
        <v>250</v>
      </c>
      <c r="L212">
        <v>2018</v>
      </c>
      <c r="M212">
        <v>1</v>
      </c>
    </row>
    <row r="213" spans="1:20" x14ac:dyDescent="0.25">
      <c r="A213" t="s">
        <v>20</v>
      </c>
      <c r="B213" s="48" t="e">
        <f>IF(VLOOKUP($D213,#REF!,12, FALSE)="","-",VLOOKUP(D$2,#REF!,12, FALSE))</f>
        <v>#REF!</v>
      </c>
      <c r="C213">
        <v>5</v>
      </c>
      <c r="D213" t="s">
        <v>541</v>
      </c>
      <c r="E213" t="s">
        <v>289</v>
      </c>
      <c r="F213" t="s">
        <v>542</v>
      </c>
      <c r="G213" t="s">
        <v>42</v>
      </c>
      <c r="H213" t="s">
        <v>175</v>
      </c>
      <c r="I213" t="s">
        <v>10</v>
      </c>
      <c r="J213">
        <v>0.3</v>
      </c>
      <c r="K213" t="s">
        <v>277</v>
      </c>
      <c r="L213">
        <v>2018</v>
      </c>
      <c r="M213">
        <v>1</v>
      </c>
      <c r="R213">
        <v>1</v>
      </c>
      <c r="T213">
        <v>1</v>
      </c>
    </row>
    <row r="214" spans="1:20" x14ac:dyDescent="0.25">
      <c r="A214" t="s">
        <v>20</v>
      </c>
      <c r="B214" s="48" t="e">
        <f>IF(VLOOKUP($D214,#REF!,12, FALSE)="","-",VLOOKUP(D$2,#REF!,12, FALSE))</f>
        <v>#REF!</v>
      </c>
      <c r="C214">
        <v>5</v>
      </c>
      <c r="D214" t="s">
        <v>1124</v>
      </c>
      <c r="E214" t="s">
        <v>289</v>
      </c>
      <c r="F214" t="s">
        <v>1125</v>
      </c>
      <c r="G214" t="s">
        <v>1392</v>
      </c>
      <c r="H214" t="s">
        <v>175</v>
      </c>
      <c r="I214" t="s">
        <v>10</v>
      </c>
      <c r="J214">
        <v>1.3</v>
      </c>
      <c r="K214" t="s">
        <v>250</v>
      </c>
      <c r="L214">
        <v>2018</v>
      </c>
      <c r="T214">
        <v>1</v>
      </c>
    </row>
    <row r="215" spans="1:20" x14ac:dyDescent="0.25">
      <c r="A215" t="s">
        <v>1440</v>
      </c>
      <c r="B215" s="48" t="e">
        <f>IF(VLOOKUP($D215,#REF!,12, FALSE)="","-",VLOOKUP(D$2,#REF!,12, FALSE))</f>
        <v>#REF!</v>
      </c>
      <c r="C215">
        <v>5</v>
      </c>
      <c r="D215" t="s">
        <v>290</v>
      </c>
      <c r="E215" t="s">
        <v>289</v>
      </c>
      <c r="F215" t="s">
        <v>291</v>
      </c>
      <c r="G215" t="s">
        <v>42</v>
      </c>
      <c r="H215" t="s">
        <v>175</v>
      </c>
      <c r="I215" t="s">
        <v>10</v>
      </c>
      <c r="J215">
        <v>0.53500000000000003</v>
      </c>
      <c r="K215" t="s">
        <v>250</v>
      </c>
      <c r="L215">
        <v>2014</v>
      </c>
      <c r="M215">
        <v>1</v>
      </c>
      <c r="T215">
        <v>1</v>
      </c>
    </row>
    <row r="216" spans="1:20" x14ac:dyDescent="0.25">
      <c r="A216" t="s">
        <v>20</v>
      </c>
      <c r="B216" s="48" t="e">
        <f>IF(VLOOKUP($D216,#REF!,12, FALSE)="","-",VLOOKUP(D$2,#REF!,12, FALSE))</f>
        <v>#REF!</v>
      </c>
      <c r="C216">
        <v>5</v>
      </c>
      <c r="D216" t="s">
        <v>657</v>
      </c>
      <c r="E216" t="s">
        <v>419</v>
      </c>
      <c r="F216" t="s">
        <v>658</v>
      </c>
      <c r="G216" t="s">
        <v>42</v>
      </c>
      <c r="H216" t="s">
        <v>175</v>
      </c>
      <c r="I216" t="s">
        <v>10</v>
      </c>
      <c r="J216">
        <v>0.4</v>
      </c>
      <c r="K216" t="s">
        <v>249</v>
      </c>
      <c r="L216">
        <v>2015</v>
      </c>
      <c r="T216">
        <v>1</v>
      </c>
    </row>
    <row r="217" spans="1:20" x14ac:dyDescent="0.25">
      <c r="A217" t="s">
        <v>1440</v>
      </c>
      <c r="B217" s="48" t="e">
        <f>IF(VLOOKUP($D217,#REF!,12, FALSE)="","-",VLOOKUP(D$2,#REF!,12, FALSE))</f>
        <v>#REF!</v>
      </c>
      <c r="C217">
        <v>5</v>
      </c>
      <c r="D217" t="s">
        <v>1017</v>
      </c>
      <c r="E217" t="s">
        <v>419</v>
      </c>
      <c r="F217" t="s">
        <v>1018</v>
      </c>
      <c r="G217" t="s">
        <v>42</v>
      </c>
      <c r="H217" t="s">
        <v>175</v>
      </c>
      <c r="I217" t="s">
        <v>10</v>
      </c>
      <c r="J217" t="s">
        <v>276</v>
      </c>
      <c r="K217" t="s">
        <v>249</v>
      </c>
      <c r="L217">
        <v>2016</v>
      </c>
      <c r="T217">
        <v>1</v>
      </c>
    </row>
    <row r="218" spans="1:20" x14ac:dyDescent="0.25">
      <c r="A218" t="s">
        <v>1440</v>
      </c>
      <c r="B218" s="48" t="e">
        <f>IF(VLOOKUP($D218,#REF!,12, FALSE)="","-",VLOOKUP(D$2,#REF!,12, FALSE))</f>
        <v>#REF!</v>
      </c>
      <c r="C218">
        <v>5</v>
      </c>
      <c r="D218" t="s">
        <v>1383</v>
      </c>
      <c r="E218" t="s">
        <v>419</v>
      </c>
      <c r="F218" t="s">
        <v>1384</v>
      </c>
      <c r="G218" t="s">
        <v>42</v>
      </c>
      <c r="H218" t="s">
        <v>175</v>
      </c>
      <c r="I218" t="s">
        <v>10</v>
      </c>
      <c r="J218">
        <v>1</v>
      </c>
      <c r="K218" t="s">
        <v>277</v>
      </c>
      <c r="L218">
        <v>2018</v>
      </c>
      <c r="R218">
        <v>1</v>
      </c>
    </row>
    <row r="219" spans="1:20" x14ac:dyDescent="0.25">
      <c r="A219" t="s">
        <v>1440</v>
      </c>
      <c r="B219" s="48" t="e">
        <f>IF(VLOOKUP($D219,#REF!,12, FALSE)="","-",VLOOKUP(D$2,#REF!,12, FALSE))</f>
        <v>#REF!</v>
      </c>
      <c r="C219">
        <v>5</v>
      </c>
      <c r="D219" t="s">
        <v>1035</v>
      </c>
      <c r="E219" t="s">
        <v>419</v>
      </c>
      <c r="F219" t="s">
        <v>1019</v>
      </c>
      <c r="G219" t="s">
        <v>4</v>
      </c>
      <c r="H219" t="s">
        <v>175</v>
      </c>
      <c r="I219" t="s">
        <v>10</v>
      </c>
      <c r="J219">
        <v>0.04</v>
      </c>
      <c r="K219" t="s">
        <v>249</v>
      </c>
      <c r="L219">
        <v>2016</v>
      </c>
      <c r="T219">
        <v>1</v>
      </c>
    </row>
    <row r="220" spans="1:20" x14ac:dyDescent="0.25">
      <c r="A220" t="s">
        <v>20</v>
      </c>
      <c r="B220" s="48" t="e">
        <f>IF(VLOOKUP($D220,#REF!,12, FALSE)="","-",VLOOKUP(D$2,#REF!,12, FALSE))</f>
        <v>#REF!</v>
      </c>
      <c r="C220">
        <v>7</v>
      </c>
      <c r="D220" t="s">
        <v>232</v>
      </c>
      <c r="E220" t="s">
        <v>233</v>
      </c>
      <c r="F220" t="s">
        <v>234</v>
      </c>
      <c r="G220" t="s">
        <v>1392</v>
      </c>
      <c r="H220" t="s">
        <v>7</v>
      </c>
      <c r="I220" t="s">
        <v>10</v>
      </c>
      <c r="J220">
        <v>0.56000000000000005</v>
      </c>
      <c r="K220" t="s">
        <v>248</v>
      </c>
      <c r="L220">
        <v>2011</v>
      </c>
      <c r="M220">
        <v>1</v>
      </c>
      <c r="R220">
        <v>1</v>
      </c>
      <c r="T220">
        <v>1</v>
      </c>
    </row>
    <row r="221" spans="1:20" x14ac:dyDescent="0.25">
      <c r="A221" t="s">
        <v>20</v>
      </c>
      <c r="B221" s="48" t="e">
        <f>IF(VLOOKUP($D221,#REF!,12, FALSE)="","-",VLOOKUP(D$2,#REF!,12, FALSE))</f>
        <v>#REF!</v>
      </c>
      <c r="C221">
        <v>8</v>
      </c>
      <c r="D221" t="s">
        <v>350</v>
      </c>
      <c r="E221" t="s">
        <v>351</v>
      </c>
      <c r="F221" t="s">
        <v>14</v>
      </c>
      <c r="G221" t="s">
        <v>383</v>
      </c>
      <c r="H221" t="s">
        <v>377</v>
      </c>
      <c r="I221" t="s">
        <v>11</v>
      </c>
      <c r="J221">
        <v>0.22500000000000001</v>
      </c>
      <c r="K221" t="s">
        <v>248</v>
      </c>
      <c r="L221">
        <v>2012</v>
      </c>
      <c r="M221">
        <v>1</v>
      </c>
      <c r="T221">
        <v>1</v>
      </c>
    </row>
    <row r="222" spans="1:20" x14ac:dyDescent="0.25">
      <c r="A222" t="s">
        <v>20</v>
      </c>
      <c r="B222" s="48" t="e">
        <f>IF(VLOOKUP($D222,#REF!,12, FALSE)="","-",VLOOKUP(D$2,#REF!,12, FALSE))</f>
        <v>#REF!</v>
      </c>
      <c r="C222">
        <v>4</v>
      </c>
      <c r="D222" t="s">
        <v>64</v>
      </c>
      <c r="E222" t="s">
        <v>65</v>
      </c>
      <c r="F222" t="s">
        <v>216</v>
      </c>
      <c r="G222" t="s">
        <v>42</v>
      </c>
      <c r="H222" t="s">
        <v>7</v>
      </c>
      <c r="I222" t="s">
        <v>10</v>
      </c>
      <c r="J222">
        <v>0.55000000000000004</v>
      </c>
      <c r="K222" t="s">
        <v>250</v>
      </c>
      <c r="L222">
        <v>2010</v>
      </c>
      <c r="T222">
        <v>1</v>
      </c>
    </row>
    <row r="223" spans="1:20" x14ac:dyDescent="0.25">
      <c r="A223" t="s">
        <v>1440</v>
      </c>
      <c r="B223" s="48" t="e">
        <f>IF(VLOOKUP($D223,#REF!,12, FALSE)="","-",VLOOKUP(D$2,#REF!,12, FALSE))</f>
        <v>#REF!</v>
      </c>
      <c r="C223">
        <v>4</v>
      </c>
      <c r="D223" t="s">
        <v>119</v>
      </c>
      <c r="E223" t="s">
        <v>65</v>
      </c>
      <c r="F223" t="s">
        <v>79</v>
      </c>
      <c r="G223" t="s">
        <v>4</v>
      </c>
      <c r="H223" t="s">
        <v>1250</v>
      </c>
      <c r="I223" t="s">
        <v>10</v>
      </c>
      <c r="J223">
        <v>7.4999999999999997E-2</v>
      </c>
      <c r="K223" t="s">
        <v>250</v>
      </c>
      <c r="L223">
        <v>2007</v>
      </c>
      <c r="N223">
        <v>1</v>
      </c>
      <c r="Q223">
        <v>1</v>
      </c>
      <c r="T223">
        <v>1</v>
      </c>
    </row>
    <row r="224" spans="1:20" x14ac:dyDescent="0.25">
      <c r="A224" t="s">
        <v>1440</v>
      </c>
      <c r="B224" s="48" t="e">
        <f>IF(VLOOKUP($D224,#REF!,12, FALSE)="","-",VLOOKUP(D$2,#REF!,12, FALSE))</f>
        <v>#REF!</v>
      </c>
      <c r="C224">
        <v>4</v>
      </c>
      <c r="D224" t="s">
        <v>1359</v>
      </c>
      <c r="E224" t="s">
        <v>65</v>
      </c>
      <c r="F224" t="s">
        <v>270</v>
      </c>
      <c r="G224" t="s">
        <v>4</v>
      </c>
      <c r="H224" t="s">
        <v>7</v>
      </c>
      <c r="I224" t="s">
        <v>16</v>
      </c>
      <c r="J224">
        <v>3.6</v>
      </c>
      <c r="K224" t="s">
        <v>88</v>
      </c>
      <c r="L224">
        <v>2015</v>
      </c>
      <c r="N224">
        <v>1</v>
      </c>
      <c r="Q224">
        <v>1</v>
      </c>
    </row>
    <row r="225" spans="1:20" x14ac:dyDescent="0.25">
      <c r="A225" t="s">
        <v>20</v>
      </c>
      <c r="B225" s="48" t="e">
        <f>IF(VLOOKUP($D225,#REF!,12, FALSE)="","-",VLOOKUP(D$2,#REF!,12, FALSE))</f>
        <v>#REF!</v>
      </c>
      <c r="C225">
        <v>8</v>
      </c>
      <c r="D225" t="s">
        <v>1257</v>
      </c>
      <c r="E225" t="s">
        <v>1258</v>
      </c>
      <c r="F225" t="s">
        <v>1259</v>
      </c>
      <c r="G225" t="s">
        <v>4</v>
      </c>
      <c r="H225" t="s">
        <v>175</v>
      </c>
      <c r="I225" t="s">
        <v>12</v>
      </c>
      <c r="J225" t="s">
        <v>276</v>
      </c>
      <c r="K225" t="s">
        <v>249</v>
      </c>
      <c r="L225">
        <v>2011</v>
      </c>
      <c r="R225">
        <v>1</v>
      </c>
      <c r="T225">
        <v>1</v>
      </c>
    </row>
    <row r="226" spans="1:20" x14ac:dyDescent="0.25">
      <c r="A226" t="s">
        <v>20</v>
      </c>
      <c r="B226" s="48" t="e">
        <f>IF(VLOOKUP($D226,#REF!,12, FALSE)="","-",VLOOKUP(D$2,#REF!,12, FALSE))</f>
        <v>#REF!</v>
      </c>
      <c r="C226">
        <v>7</v>
      </c>
      <c r="D226" t="s">
        <v>240</v>
      </c>
      <c r="E226" t="s">
        <v>241</v>
      </c>
      <c r="F226" t="s">
        <v>242</v>
      </c>
      <c r="G226" t="s">
        <v>4</v>
      </c>
      <c r="H226" t="s">
        <v>7</v>
      </c>
      <c r="I226" t="s">
        <v>11</v>
      </c>
      <c r="J226">
        <v>0.01</v>
      </c>
      <c r="K226" t="s">
        <v>248</v>
      </c>
      <c r="L226">
        <v>2004</v>
      </c>
      <c r="M226">
        <v>1</v>
      </c>
      <c r="R226">
        <v>1</v>
      </c>
      <c r="T226">
        <v>1</v>
      </c>
    </row>
    <row r="227" spans="1:20" x14ac:dyDescent="0.25">
      <c r="A227" t="s">
        <v>20</v>
      </c>
      <c r="B227" s="48" t="e">
        <f>IF(VLOOKUP($D227,#REF!,12, FALSE)="","-",VLOOKUP(D$2,#REF!,12, FALSE))</f>
        <v>#REF!</v>
      </c>
      <c r="C227">
        <v>1</v>
      </c>
      <c r="D227" t="s">
        <v>922</v>
      </c>
      <c r="E227" t="s">
        <v>90</v>
      </c>
      <c r="F227" t="s">
        <v>464</v>
      </c>
      <c r="G227" t="s">
        <v>42</v>
      </c>
      <c r="H227" t="s">
        <v>175</v>
      </c>
      <c r="I227" t="s">
        <v>10</v>
      </c>
      <c r="J227">
        <v>1</v>
      </c>
      <c r="K227" t="s">
        <v>277</v>
      </c>
      <c r="L227">
        <v>2016</v>
      </c>
      <c r="M227">
        <v>1</v>
      </c>
      <c r="T227">
        <v>1</v>
      </c>
    </row>
    <row r="228" spans="1:20" x14ac:dyDescent="0.25">
      <c r="A228" t="s">
        <v>20</v>
      </c>
      <c r="B228" s="48" t="e">
        <f>IF(VLOOKUP($D228,#REF!,12, FALSE)="","-",VLOOKUP(D$2,#REF!,12, FALSE))</f>
        <v>#REF!</v>
      </c>
      <c r="C228">
        <v>2</v>
      </c>
      <c r="D228" t="s">
        <v>1214</v>
      </c>
      <c r="E228" t="s">
        <v>19</v>
      </c>
      <c r="F228" t="s">
        <v>1226</v>
      </c>
      <c r="G228" t="s">
        <v>4</v>
      </c>
      <c r="H228" t="s">
        <v>175</v>
      </c>
      <c r="I228" t="s">
        <v>10</v>
      </c>
      <c r="J228">
        <v>13</v>
      </c>
      <c r="K228" t="s">
        <v>250</v>
      </c>
      <c r="L228">
        <v>2019</v>
      </c>
      <c r="R228">
        <v>1</v>
      </c>
      <c r="T228">
        <v>1</v>
      </c>
    </row>
    <row r="229" spans="1:20" x14ac:dyDescent="0.25">
      <c r="A229" t="s">
        <v>1440</v>
      </c>
      <c r="B229" s="48" t="e">
        <f>IF(VLOOKUP($D229,#REF!,12, FALSE)="","-",VLOOKUP(D$2,#REF!,12, FALSE))</f>
        <v>#REF!</v>
      </c>
      <c r="C229">
        <v>2</v>
      </c>
      <c r="D229" t="s">
        <v>1345</v>
      </c>
      <c r="E229" t="s">
        <v>19</v>
      </c>
      <c r="F229" t="s">
        <v>1360</v>
      </c>
      <c r="G229" t="s">
        <v>4</v>
      </c>
      <c r="H229" t="s">
        <v>1367</v>
      </c>
      <c r="I229" t="s">
        <v>10</v>
      </c>
      <c r="J229">
        <v>1.6</v>
      </c>
      <c r="K229" t="s">
        <v>249</v>
      </c>
      <c r="L229">
        <v>2013</v>
      </c>
      <c r="M229">
        <v>1</v>
      </c>
      <c r="R229">
        <v>1</v>
      </c>
    </row>
    <row r="230" spans="1:20" x14ac:dyDescent="0.25">
      <c r="A230" t="s">
        <v>20</v>
      </c>
      <c r="B230" s="48" t="e">
        <f>IF(VLOOKUP($D230,#REF!,12, FALSE)="","-",VLOOKUP(D$2,#REF!,12, FALSE))</f>
        <v>#REF!</v>
      </c>
      <c r="C230">
        <v>2</v>
      </c>
      <c r="D230" t="s">
        <v>1145</v>
      </c>
      <c r="E230" t="s">
        <v>19</v>
      </c>
      <c r="F230" t="s">
        <v>1146</v>
      </c>
      <c r="G230" t="s">
        <v>3</v>
      </c>
      <c r="H230" t="s">
        <v>7</v>
      </c>
      <c r="I230" t="s">
        <v>10</v>
      </c>
      <c r="J230">
        <v>2.1</v>
      </c>
      <c r="K230" t="s">
        <v>231</v>
      </c>
      <c r="L230">
        <v>2011</v>
      </c>
      <c r="R230">
        <v>1</v>
      </c>
    </row>
    <row r="231" spans="1:20" x14ac:dyDescent="0.25">
      <c r="A231" t="s">
        <v>20</v>
      </c>
      <c r="B231" s="48" t="e">
        <f>IF(VLOOKUP($D231,#REF!,12, FALSE)="","-",VLOOKUP(D$2,#REF!,12, FALSE))</f>
        <v>#REF!</v>
      </c>
      <c r="C231">
        <v>2</v>
      </c>
      <c r="D231" t="s">
        <v>910</v>
      </c>
      <c r="E231" t="s">
        <v>19</v>
      </c>
      <c r="F231" t="s">
        <v>293</v>
      </c>
      <c r="G231" t="s">
        <v>42</v>
      </c>
      <c r="H231" t="s">
        <v>175</v>
      </c>
      <c r="I231" t="s">
        <v>10</v>
      </c>
      <c r="J231">
        <v>3.68</v>
      </c>
      <c r="K231" t="s">
        <v>250</v>
      </c>
      <c r="L231">
        <v>2016</v>
      </c>
      <c r="M231">
        <v>1</v>
      </c>
      <c r="N231">
        <v>1</v>
      </c>
      <c r="P231">
        <v>1</v>
      </c>
    </row>
    <row r="232" spans="1:20" x14ac:dyDescent="0.25">
      <c r="A232" t="s">
        <v>20</v>
      </c>
      <c r="B232" s="48" t="e">
        <f>IF(VLOOKUP($D232,#REF!,12, FALSE)="","-",VLOOKUP(D$2,#REF!,12, FALSE))</f>
        <v>#REF!</v>
      </c>
      <c r="C232">
        <v>2</v>
      </c>
      <c r="D232" t="s">
        <v>62</v>
      </c>
      <c r="E232" t="s">
        <v>19</v>
      </c>
      <c r="F232" t="s">
        <v>63</v>
      </c>
      <c r="G232" t="s">
        <v>4</v>
      </c>
      <c r="H232" t="s">
        <v>175</v>
      </c>
      <c r="I232" t="s">
        <v>10</v>
      </c>
      <c r="J232">
        <v>7</v>
      </c>
      <c r="K232" t="s">
        <v>250</v>
      </c>
      <c r="L232">
        <v>2014</v>
      </c>
      <c r="M232">
        <v>1</v>
      </c>
    </row>
    <row r="233" spans="1:20" x14ac:dyDescent="0.25">
      <c r="A233" t="s">
        <v>20</v>
      </c>
      <c r="B233" s="48" t="e">
        <f>IF(VLOOKUP($D233,#REF!,12, FALSE)="","-",VLOOKUP(D$2,#REF!,12, FALSE))</f>
        <v>#REF!</v>
      </c>
      <c r="C233">
        <v>2</v>
      </c>
      <c r="D233" t="s">
        <v>1102</v>
      </c>
      <c r="E233" t="s">
        <v>19</v>
      </c>
      <c r="F233" t="s">
        <v>1101</v>
      </c>
      <c r="G233" t="s">
        <v>1392</v>
      </c>
      <c r="H233" t="s">
        <v>7</v>
      </c>
      <c r="I233" t="s">
        <v>10</v>
      </c>
      <c r="J233">
        <v>1.74</v>
      </c>
      <c r="K233" t="s">
        <v>250</v>
      </c>
      <c r="L233">
        <v>2017</v>
      </c>
      <c r="M233">
        <v>1</v>
      </c>
    </row>
    <row r="234" spans="1:20" x14ac:dyDescent="0.25">
      <c r="A234" t="s">
        <v>20</v>
      </c>
      <c r="B234" s="48" t="e">
        <f>IF(VLOOKUP($D234,#REF!,12, FALSE)="","-",VLOOKUP(D$2,#REF!,12, FALSE))</f>
        <v>#REF!</v>
      </c>
      <c r="C234">
        <v>2</v>
      </c>
      <c r="D234" t="s">
        <v>1105</v>
      </c>
      <c r="E234" t="s">
        <v>19</v>
      </c>
      <c r="F234" t="s">
        <v>1101</v>
      </c>
      <c r="G234" t="s">
        <v>1392</v>
      </c>
      <c r="H234" t="s">
        <v>7</v>
      </c>
      <c r="I234" t="s">
        <v>10</v>
      </c>
      <c r="J234">
        <v>2.66</v>
      </c>
      <c r="K234" t="s">
        <v>250</v>
      </c>
      <c r="L234">
        <v>2017</v>
      </c>
      <c r="M234">
        <v>1</v>
      </c>
    </row>
    <row r="235" spans="1:20" x14ac:dyDescent="0.25">
      <c r="A235" t="s">
        <v>20</v>
      </c>
      <c r="B235" s="48" t="e">
        <f>IF(VLOOKUP($D235,#REF!,12, FALSE)="","-",VLOOKUP(D$2,#REF!,12, FALSE))</f>
        <v>#REF!</v>
      </c>
      <c r="C235">
        <v>2</v>
      </c>
      <c r="D235" t="s">
        <v>18</v>
      </c>
      <c r="E235" t="s">
        <v>19</v>
      </c>
      <c r="F235" t="s">
        <v>274</v>
      </c>
      <c r="G235" t="s">
        <v>42</v>
      </c>
      <c r="H235" t="s">
        <v>7</v>
      </c>
      <c r="I235" t="s">
        <v>10</v>
      </c>
      <c r="J235">
        <v>1.5</v>
      </c>
      <c r="K235" t="s">
        <v>248</v>
      </c>
      <c r="L235">
        <v>2011</v>
      </c>
      <c r="M235">
        <v>1</v>
      </c>
      <c r="T235">
        <v>1</v>
      </c>
    </row>
    <row r="236" spans="1:20" x14ac:dyDescent="0.25">
      <c r="A236" t="s">
        <v>20</v>
      </c>
      <c r="B236" s="48" t="e">
        <f>IF(VLOOKUP($D236,#REF!,12, FALSE)="","-",VLOOKUP(D$2,#REF!,12, FALSE))</f>
        <v>#REF!</v>
      </c>
      <c r="C236">
        <v>2</v>
      </c>
      <c r="D236" t="s">
        <v>1160</v>
      </c>
      <c r="E236" t="s">
        <v>19</v>
      </c>
      <c r="F236" t="s">
        <v>1161</v>
      </c>
      <c r="G236" t="s">
        <v>3</v>
      </c>
      <c r="H236" t="s">
        <v>7</v>
      </c>
      <c r="I236" t="s">
        <v>10</v>
      </c>
      <c r="J236">
        <v>1.47</v>
      </c>
      <c r="K236" t="s">
        <v>249</v>
      </c>
      <c r="L236">
        <v>2013</v>
      </c>
      <c r="T236">
        <v>1</v>
      </c>
    </row>
    <row r="237" spans="1:20" x14ac:dyDescent="0.25">
      <c r="A237" t="s">
        <v>1440</v>
      </c>
      <c r="B237" s="48" t="e">
        <f>IF(VLOOKUP($D237,#REF!,12, FALSE)="","-",VLOOKUP(D$2,#REF!,12, FALSE))</f>
        <v>#REF!</v>
      </c>
      <c r="C237">
        <v>2</v>
      </c>
      <c r="D237" t="s">
        <v>140</v>
      </c>
      <c r="E237" t="s">
        <v>19</v>
      </c>
      <c r="F237" t="s">
        <v>141</v>
      </c>
      <c r="G237" t="s">
        <v>42</v>
      </c>
      <c r="H237" t="s">
        <v>175</v>
      </c>
      <c r="I237" t="s">
        <v>10</v>
      </c>
      <c r="J237">
        <v>4.3</v>
      </c>
      <c r="K237" t="s">
        <v>250</v>
      </c>
      <c r="L237">
        <v>2011</v>
      </c>
      <c r="T237">
        <v>1</v>
      </c>
    </row>
    <row r="238" spans="1:20" x14ac:dyDescent="0.25">
      <c r="A238" t="s">
        <v>20</v>
      </c>
      <c r="B238" s="48" t="e">
        <f>IF(VLOOKUP($D238,#REF!,12, FALSE)="","-",VLOOKUP(D$2,#REF!,12, FALSE))</f>
        <v>#REF!</v>
      </c>
      <c r="C238">
        <v>2</v>
      </c>
      <c r="D238" t="s">
        <v>117</v>
      </c>
      <c r="E238" t="s">
        <v>19</v>
      </c>
      <c r="F238" t="s">
        <v>116</v>
      </c>
      <c r="G238" t="s">
        <v>1392</v>
      </c>
      <c r="H238" t="s">
        <v>7</v>
      </c>
      <c r="I238" t="s">
        <v>10</v>
      </c>
      <c r="J238">
        <v>2.42</v>
      </c>
      <c r="K238" t="s">
        <v>231</v>
      </c>
      <c r="L238">
        <v>2009</v>
      </c>
      <c r="R238">
        <v>1</v>
      </c>
      <c r="T238">
        <v>1</v>
      </c>
    </row>
    <row r="239" spans="1:20" x14ac:dyDescent="0.25">
      <c r="A239" t="s">
        <v>20</v>
      </c>
      <c r="B239" s="48" t="e">
        <f>IF(VLOOKUP($D239,#REF!,12, FALSE)="","-",VLOOKUP(D$2,#REF!,12, FALSE))</f>
        <v>#REF!</v>
      </c>
      <c r="C239">
        <v>2</v>
      </c>
      <c r="D239" t="s">
        <v>916</v>
      </c>
      <c r="E239" t="s">
        <v>19</v>
      </c>
      <c r="F239" t="s">
        <v>909</v>
      </c>
      <c r="G239" t="s">
        <v>4</v>
      </c>
      <c r="H239" t="s">
        <v>8</v>
      </c>
      <c r="I239" t="s">
        <v>10</v>
      </c>
      <c r="J239">
        <v>16.5</v>
      </c>
      <c r="K239" t="s">
        <v>250</v>
      </c>
      <c r="L239">
        <v>2017</v>
      </c>
      <c r="R239">
        <v>1</v>
      </c>
    </row>
    <row r="240" spans="1:20" x14ac:dyDescent="0.25">
      <c r="A240" t="s">
        <v>20</v>
      </c>
      <c r="B240" s="48" t="e">
        <f>IF(VLOOKUP($D240,#REF!,12, FALSE)="","-",VLOOKUP(D$2,#REF!,12, FALSE))</f>
        <v>#REF!</v>
      </c>
      <c r="C240">
        <v>2</v>
      </c>
      <c r="D240" t="s">
        <v>1164</v>
      </c>
      <c r="E240" t="s">
        <v>19</v>
      </c>
      <c r="F240" t="s">
        <v>1133</v>
      </c>
      <c r="G240" t="s">
        <v>3</v>
      </c>
      <c r="H240" t="s">
        <v>88</v>
      </c>
      <c r="I240" t="s">
        <v>10</v>
      </c>
      <c r="J240">
        <v>3.45</v>
      </c>
      <c r="K240" t="s">
        <v>231</v>
      </c>
      <c r="L240">
        <v>2015</v>
      </c>
      <c r="R240">
        <v>1</v>
      </c>
      <c r="T240">
        <v>1</v>
      </c>
    </row>
    <row r="241" spans="1:20" x14ac:dyDescent="0.25">
      <c r="A241" t="s">
        <v>20</v>
      </c>
      <c r="B241" s="48" t="e">
        <f>IF(VLOOKUP($D241,#REF!,12, FALSE)="","-",VLOOKUP(D$2,#REF!,12, FALSE))</f>
        <v>#REF!</v>
      </c>
      <c r="C241">
        <v>2</v>
      </c>
      <c r="D241" t="s">
        <v>261</v>
      </c>
      <c r="E241" t="s">
        <v>19</v>
      </c>
      <c r="F241" t="s">
        <v>260</v>
      </c>
      <c r="G241" t="s">
        <v>1392</v>
      </c>
      <c r="H241" t="s">
        <v>7</v>
      </c>
      <c r="I241" t="s">
        <v>10</v>
      </c>
      <c r="J241">
        <v>1.06</v>
      </c>
      <c r="K241" t="s">
        <v>250</v>
      </c>
      <c r="L241">
        <v>2012</v>
      </c>
      <c r="S241">
        <v>1</v>
      </c>
    </row>
    <row r="242" spans="1:20" x14ac:dyDescent="0.25">
      <c r="A242" t="s">
        <v>1440</v>
      </c>
      <c r="B242" s="48" t="e">
        <f>IF(VLOOKUP($D242,#REF!,12, FALSE)="","-",VLOOKUP(D$2,#REF!,12, FALSE))</f>
        <v>#REF!</v>
      </c>
      <c r="C242">
        <v>2</v>
      </c>
      <c r="D242" t="s">
        <v>152</v>
      </c>
      <c r="E242" t="s">
        <v>19</v>
      </c>
      <c r="F242" t="s">
        <v>153</v>
      </c>
      <c r="G242" t="s">
        <v>4</v>
      </c>
      <c r="H242" t="s">
        <v>7</v>
      </c>
      <c r="I242" t="s">
        <v>10</v>
      </c>
      <c r="J242">
        <v>10.66</v>
      </c>
      <c r="K242" t="s">
        <v>250</v>
      </c>
      <c r="L242">
        <v>2016</v>
      </c>
      <c r="N242">
        <v>1</v>
      </c>
      <c r="P242">
        <v>1</v>
      </c>
    </row>
    <row r="243" spans="1:20" x14ac:dyDescent="0.25">
      <c r="A243" t="s">
        <v>1440</v>
      </c>
      <c r="B243" s="48" t="e">
        <f>IF(VLOOKUP($D243,#REF!,12, FALSE)="","-",VLOOKUP(D$2,#REF!,12, FALSE))</f>
        <v>#REF!</v>
      </c>
      <c r="C243">
        <v>2</v>
      </c>
      <c r="D243" t="s">
        <v>1221</v>
      </c>
      <c r="E243" t="s">
        <v>19</v>
      </c>
      <c r="F243" t="s">
        <v>1222</v>
      </c>
      <c r="G243" t="s">
        <v>42</v>
      </c>
      <c r="H243" t="s">
        <v>7</v>
      </c>
      <c r="I243" t="s">
        <v>10</v>
      </c>
      <c r="J243">
        <v>0.64</v>
      </c>
      <c r="K243" t="s">
        <v>250</v>
      </c>
      <c r="L243">
        <v>2020</v>
      </c>
      <c r="R243">
        <v>1</v>
      </c>
      <c r="T243">
        <v>1</v>
      </c>
    </row>
    <row r="244" spans="1:20" x14ac:dyDescent="0.25">
      <c r="A244" t="s">
        <v>20</v>
      </c>
      <c r="B244" s="48" t="e">
        <f>IF(VLOOKUP($D244,#REF!,12, FALSE)="","-",VLOOKUP(D$2,#REF!,12, FALSE))</f>
        <v>#REF!</v>
      </c>
      <c r="C244">
        <v>2</v>
      </c>
      <c r="D244" t="s">
        <v>378</v>
      </c>
      <c r="E244" t="s">
        <v>19</v>
      </c>
      <c r="F244" t="s">
        <v>358</v>
      </c>
      <c r="G244" t="s">
        <v>42</v>
      </c>
      <c r="H244" t="s">
        <v>7</v>
      </c>
      <c r="I244" t="s">
        <v>10</v>
      </c>
      <c r="J244">
        <v>7.75</v>
      </c>
      <c r="K244" t="s">
        <v>250</v>
      </c>
      <c r="L244">
        <v>2017</v>
      </c>
      <c r="R244">
        <v>1</v>
      </c>
      <c r="T244">
        <v>1</v>
      </c>
    </row>
    <row r="245" spans="1:20" x14ac:dyDescent="0.25">
      <c r="A245" t="s">
        <v>20</v>
      </c>
      <c r="B245" s="48" t="e">
        <f>IF(VLOOKUP($D245,#REF!,12, FALSE)="","-",VLOOKUP(D$2,#REF!,12, FALSE))</f>
        <v>#REF!</v>
      </c>
      <c r="C245">
        <v>2</v>
      </c>
      <c r="D245" t="s">
        <v>1151</v>
      </c>
      <c r="E245" t="s">
        <v>19</v>
      </c>
      <c r="F245" t="s">
        <v>1147</v>
      </c>
      <c r="G245" t="s">
        <v>42</v>
      </c>
      <c r="H245" t="s">
        <v>7</v>
      </c>
      <c r="I245" t="s">
        <v>10</v>
      </c>
      <c r="J245">
        <v>2</v>
      </c>
      <c r="K245" t="s">
        <v>231</v>
      </c>
      <c r="L245">
        <v>2012</v>
      </c>
      <c r="N245">
        <v>1</v>
      </c>
      <c r="Q245">
        <v>1</v>
      </c>
      <c r="R245">
        <v>1</v>
      </c>
      <c r="T245">
        <v>1</v>
      </c>
    </row>
    <row r="246" spans="1:20" x14ac:dyDescent="0.25">
      <c r="A246" t="s">
        <v>20</v>
      </c>
      <c r="B246" s="48" t="e">
        <f>IF(VLOOKUP($D246,#REF!,12, FALSE)="","-",VLOOKUP(D$2,#REF!,12, FALSE))</f>
        <v>#REF!</v>
      </c>
      <c r="C246">
        <v>2</v>
      </c>
      <c r="D246" t="s">
        <v>1152</v>
      </c>
      <c r="E246" t="s">
        <v>19</v>
      </c>
      <c r="F246" t="s">
        <v>1147</v>
      </c>
      <c r="G246" t="s">
        <v>42</v>
      </c>
      <c r="H246" t="s">
        <v>7</v>
      </c>
      <c r="I246" t="s">
        <v>10</v>
      </c>
      <c r="J246">
        <v>2.8</v>
      </c>
      <c r="K246" t="s">
        <v>231</v>
      </c>
      <c r="L246">
        <v>2012</v>
      </c>
      <c r="N246">
        <v>1</v>
      </c>
      <c r="Q246">
        <v>1</v>
      </c>
      <c r="R246">
        <v>1</v>
      </c>
    </row>
    <row r="247" spans="1:20" x14ac:dyDescent="0.25">
      <c r="A247" t="s">
        <v>1440</v>
      </c>
      <c r="B247" s="48" t="e">
        <f>IF(VLOOKUP($D247,#REF!,12, FALSE)="","-",VLOOKUP(D$2,#REF!,12, FALSE))</f>
        <v>#REF!</v>
      </c>
      <c r="C247">
        <v>2</v>
      </c>
      <c r="D247" t="s">
        <v>111</v>
      </c>
      <c r="E247" t="s">
        <v>19</v>
      </c>
      <c r="F247" t="s">
        <v>113</v>
      </c>
      <c r="G247" t="s">
        <v>42</v>
      </c>
      <c r="H247" t="s">
        <v>175</v>
      </c>
      <c r="I247" t="s">
        <v>10</v>
      </c>
      <c r="J247">
        <v>3</v>
      </c>
      <c r="K247" t="s">
        <v>250</v>
      </c>
      <c r="L247">
        <v>2012</v>
      </c>
      <c r="R247">
        <v>1</v>
      </c>
    </row>
    <row r="248" spans="1:20" x14ac:dyDescent="0.25">
      <c r="A248" t="s">
        <v>20</v>
      </c>
      <c r="B248" s="48" t="e">
        <f>IF(VLOOKUP($D248,#REF!,12, FALSE)="","-",VLOOKUP(D$2,#REF!,12, FALSE))</f>
        <v>#REF!</v>
      </c>
      <c r="C248">
        <v>2</v>
      </c>
      <c r="D248" t="s">
        <v>339</v>
      </c>
      <c r="E248" t="s">
        <v>19</v>
      </c>
      <c r="F248" t="s">
        <v>340</v>
      </c>
      <c r="G248" t="s">
        <v>42</v>
      </c>
      <c r="H248" t="s">
        <v>7</v>
      </c>
      <c r="I248" t="s">
        <v>10</v>
      </c>
      <c r="J248">
        <v>11.18</v>
      </c>
      <c r="K248" t="s">
        <v>250</v>
      </c>
      <c r="L248">
        <v>2014</v>
      </c>
      <c r="R248">
        <v>1</v>
      </c>
    </row>
    <row r="249" spans="1:20" x14ac:dyDescent="0.25">
      <c r="A249" t="s">
        <v>20</v>
      </c>
      <c r="B249" s="48" t="e">
        <f>IF(VLOOKUP($D249,#REF!,12, FALSE)="","-",VLOOKUP(D$2,#REF!,12, FALSE))</f>
        <v>#REF!</v>
      </c>
      <c r="C249">
        <v>2</v>
      </c>
      <c r="D249" t="s">
        <v>537</v>
      </c>
      <c r="E249" t="s">
        <v>19</v>
      </c>
      <c r="F249" t="s">
        <v>655</v>
      </c>
      <c r="G249" t="s">
        <v>4</v>
      </c>
      <c r="H249" t="s">
        <v>7</v>
      </c>
      <c r="I249" t="s">
        <v>10</v>
      </c>
      <c r="J249">
        <v>12.93</v>
      </c>
      <c r="K249" t="s">
        <v>250</v>
      </c>
      <c r="L249">
        <v>2016</v>
      </c>
      <c r="R249">
        <v>1</v>
      </c>
      <c r="S249">
        <v>1</v>
      </c>
    </row>
    <row r="250" spans="1:20" x14ac:dyDescent="0.25">
      <c r="A250" t="s">
        <v>20</v>
      </c>
      <c r="B250" s="48" t="e">
        <f>IF(VLOOKUP($D250,#REF!,12, FALSE)="","-",VLOOKUP(D$2,#REF!,12, FALSE))</f>
        <v>#REF!</v>
      </c>
      <c r="C250">
        <v>2</v>
      </c>
      <c r="D250" t="s">
        <v>39</v>
      </c>
      <c r="E250" t="s">
        <v>19</v>
      </c>
      <c r="F250" t="s">
        <v>40</v>
      </c>
      <c r="G250" t="s">
        <v>1392</v>
      </c>
      <c r="H250" t="s">
        <v>7</v>
      </c>
      <c r="I250" t="s">
        <v>10</v>
      </c>
      <c r="J250">
        <v>3.2</v>
      </c>
      <c r="K250" t="s">
        <v>250</v>
      </c>
      <c r="L250">
        <v>2011</v>
      </c>
      <c r="S250">
        <v>1</v>
      </c>
    </row>
    <row r="251" spans="1:20" x14ac:dyDescent="0.25">
      <c r="A251" t="s">
        <v>20</v>
      </c>
      <c r="B251" s="48" t="e">
        <f>IF(VLOOKUP($D251,#REF!,12, FALSE)="","-",VLOOKUP(D$2,#REF!,12, FALSE))</f>
        <v>#REF!</v>
      </c>
      <c r="C251">
        <v>2</v>
      </c>
      <c r="D251" t="s">
        <v>1157</v>
      </c>
      <c r="E251" t="s">
        <v>19</v>
      </c>
      <c r="F251" t="s">
        <v>358</v>
      </c>
      <c r="G251" t="s">
        <v>3</v>
      </c>
      <c r="H251" t="s">
        <v>7</v>
      </c>
      <c r="I251" t="s">
        <v>10</v>
      </c>
      <c r="J251">
        <v>1.06</v>
      </c>
      <c r="K251" t="s">
        <v>231</v>
      </c>
      <c r="L251">
        <v>2012</v>
      </c>
      <c r="T251">
        <v>1</v>
      </c>
    </row>
    <row r="252" spans="1:20" x14ac:dyDescent="0.25">
      <c r="A252" t="s">
        <v>20</v>
      </c>
      <c r="B252" s="48" t="e">
        <f>IF(VLOOKUP($D252,#REF!,12, FALSE)="","-",VLOOKUP(D$2,#REF!,12, FALSE))</f>
        <v>#REF!</v>
      </c>
      <c r="C252">
        <v>2</v>
      </c>
      <c r="D252" t="s">
        <v>1130</v>
      </c>
      <c r="E252" t="s">
        <v>19</v>
      </c>
      <c r="F252" t="s">
        <v>1129</v>
      </c>
      <c r="G252" t="s">
        <v>3</v>
      </c>
      <c r="H252" t="s">
        <v>7</v>
      </c>
      <c r="I252" t="s">
        <v>10</v>
      </c>
      <c r="J252">
        <v>1.17</v>
      </c>
      <c r="K252" t="s">
        <v>231</v>
      </c>
      <c r="L252">
        <v>2011</v>
      </c>
      <c r="R252">
        <v>1</v>
      </c>
      <c r="T252">
        <v>1</v>
      </c>
    </row>
    <row r="253" spans="1:20" x14ac:dyDescent="0.25">
      <c r="A253" t="s">
        <v>1440</v>
      </c>
      <c r="B253" s="48" t="e">
        <f>IF(VLOOKUP($D253,#REF!,12, FALSE)="","-",VLOOKUP(D$2,#REF!,12, FALSE))</f>
        <v>#REF!</v>
      </c>
      <c r="C253">
        <v>2</v>
      </c>
      <c r="D253" t="s">
        <v>1162</v>
      </c>
      <c r="E253" t="s">
        <v>19</v>
      </c>
      <c r="F253" t="s">
        <v>1163</v>
      </c>
      <c r="G253" t="s">
        <v>3</v>
      </c>
      <c r="H253" t="s">
        <v>7</v>
      </c>
      <c r="I253" t="s">
        <v>10</v>
      </c>
      <c r="J253">
        <v>2.67</v>
      </c>
      <c r="K253" t="s">
        <v>249</v>
      </c>
      <c r="L253">
        <v>2016</v>
      </c>
      <c r="R253">
        <v>1</v>
      </c>
      <c r="T253">
        <v>1</v>
      </c>
    </row>
    <row r="254" spans="1:20" x14ac:dyDescent="0.25">
      <c r="A254" t="s">
        <v>20</v>
      </c>
      <c r="B254" s="48" t="e">
        <f>IF(VLOOKUP($D254,#REF!,12, FALSE)="","-",VLOOKUP(D$2,#REF!,12, FALSE))</f>
        <v>#REF!</v>
      </c>
      <c r="C254">
        <v>2</v>
      </c>
      <c r="D254" t="s">
        <v>1148</v>
      </c>
      <c r="E254" t="s">
        <v>19</v>
      </c>
      <c r="F254" t="s">
        <v>1147</v>
      </c>
      <c r="G254" t="s">
        <v>3</v>
      </c>
      <c r="H254" t="s">
        <v>7</v>
      </c>
      <c r="I254" t="s">
        <v>10</v>
      </c>
      <c r="J254">
        <v>1.25</v>
      </c>
      <c r="K254" t="s">
        <v>231</v>
      </c>
      <c r="L254">
        <v>2012</v>
      </c>
      <c r="M254">
        <v>1</v>
      </c>
      <c r="R254">
        <v>1</v>
      </c>
      <c r="T254">
        <v>1</v>
      </c>
    </row>
    <row r="255" spans="1:20" x14ac:dyDescent="0.25">
      <c r="A255" t="s">
        <v>20</v>
      </c>
      <c r="B255" s="48" t="e">
        <f>IF(VLOOKUP($D255,#REF!,12, FALSE)="","-",VLOOKUP(D$2,#REF!,12, FALSE))</f>
        <v>#REF!</v>
      </c>
      <c r="C255">
        <v>2</v>
      </c>
      <c r="D255" t="s">
        <v>166</v>
      </c>
      <c r="E255" t="s">
        <v>19</v>
      </c>
      <c r="F255" t="s">
        <v>1026</v>
      </c>
      <c r="G255" t="s">
        <v>42</v>
      </c>
      <c r="H255" t="s">
        <v>7</v>
      </c>
      <c r="I255" t="s">
        <v>10</v>
      </c>
      <c r="J255">
        <v>3</v>
      </c>
      <c r="K255" t="s">
        <v>250</v>
      </c>
      <c r="L255">
        <v>2017</v>
      </c>
      <c r="N255">
        <v>1</v>
      </c>
      <c r="P255">
        <v>1</v>
      </c>
    </row>
    <row r="256" spans="1:20" x14ac:dyDescent="0.25">
      <c r="A256" t="s">
        <v>20</v>
      </c>
      <c r="B256" s="48" t="e">
        <f>IF(VLOOKUP($D256,#REF!,12, FALSE)="","-",VLOOKUP(D$2,#REF!,12, FALSE))</f>
        <v>#REF!</v>
      </c>
      <c r="C256">
        <v>2</v>
      </c>
      <c r="D256" t="s">
        <v>1131</v>
      </c>
      <c r="E256" t="s">
        <v>19</v>
      </c>
      <c r="F256" t="s">
        <v>56</v>
      </c>
      <c r="G256" t="s">
        <v>3</v>
      </c>
      <c r="H256" t="s">
        <v>175</v>
      </c>
      <c r="I256" t="s">
        <v>10</v>
      </c>
      <c r="J256">
        <v>0.51</v>
      </c>
      <c r="K256" t="s">
        <v>231</v>
      </c>
      <c r="L256">
        <v>2011</v>
      </c>
      <c r="T256">
        <v>1</v>
      </c>
    </row>
    <row r="257" spans="1:20" x14ac:dyDescent="0.25">
      <c r="A257" t="s">
        <v>20</v>
      </c>
      <c r="B257" s="48" t="e">
        <f>IF(VLOOKUP($D257,#REF!,12, FALSE)="","-",VLOOKUP(D$2,#REF!,12, FALSE))</f>
        <v>#REF!</v>
      </c>
      <c r="C257">
        <v>2</v>
      </c>
      <c r="D257" t="s">
        <v>436</v>
      </c>
      <c r="E257" t="s">
        <v>19</v>
      </c>
      <c r="F257" t="s">
        <v>440</v>
      </c>
      <c r="G257" t="s">
        <v>42</v>
      </c>
      <c r="H257" t="s">
        <v>7</v>
      </c>
      <c r="I257" t="s">
        <v>10</v>
      </c>
      <c r="J257">
        <v>10.14</v>
      </c>
      <c r="K257" t="s">
        <v>250</v>
      </c>
      <c r="L257">
        <v>2015</v>
      </c>
      <c r="S257">
        <v>1</v>
      </c>
    </row>
    <row r="258" spans="1:20" x14ac:dyDescent="0.25">
      <c r="A258" t="s">
        <v>20</v>
      </c>
      <c r="B258" s="48" t="e">
        <f>IF(VLOOKUP($D258,#REF!,12, FALSE)="","-",VLOOKUP(D$2,#REF!,12, FALSE))</f>
        <v>#REF!</v>
      </c>
      <c r="C258">
        <v>2</v>
      </c>
      <c r="D258" t="s">
        <v>114</v>
      </c>
      <c r="E258" t="s">
        <v>19</v>
      </c>
      <c r="F258" t="s">
        <v>80</v>
      </c>
      <c r="G258" t="s">
        <v>1392</v>
      </c>
      <c r="H258" t="s">
        <v>7</v>
      </c>
      <c r="I258" t="s">
        <v>10</v>
      </c>
      <c r="J258">
        <v>0.27600000000000002</v>
      </c>
      <c r="K258" t="s">
        <v>248</v>
      </c>
      <c r="L258">
        <v>2002</v>
      </c>
      <c r="R258">
        <v>1</v>
      </c>
      <c r="T258">
        <v>1</v>
      </c>
    </row>
    <row r="259" spans="1:20" x14ac:dyDescent="0.25">
      <c r="A259" t="s">
        <v>1440</v>
      </c>
      <c r="B259" s="48" t="e">
        <f>IF(VLOOKUP($D259,#REF!,12, FALSE)="","-",VLOOKUP(D$2,#REF!,12, FALSE))</f>
        <v>#REF!</v>
      </c>
      <c r="C259">
        <v>2</v>
      </c>
      <c r="D259" t="s">
        <v>1386</v>
      </c>
      <c r="E259" t="s">
        <v>19</v>
      </c>
      <c r="F259" t="s">
        <v>81</v>
      </c>
      <c r="G259" t="s">
        <v>1392</v>
      </c>
      <c r="H259" t="s">
        <v>7</v>
      </c>
      <c r="I259" t="s">
        <v>10</v>
      </c>
      <c r="J259">
        <v>15.2</v>
      </c>
      <c r="K259" t="s">
        <v>250</v>
      </c>
      <c r="L259">
        <v>2019</v>
      </c>
      <c r="R259">
        <v>1</v>
      </c>
    </row>
    <row r="260" spans="1:20" x14ac:dyDescent="0.25">
      <c r="A260" t="s">
        <v>20</v>
      </c>
      <c r="B260" s="48" t="e">
        <f>IF(VLOOKUP($D260,#REF!,12, FALSE)="","-",VLOOKUP(D$2,#REF!,12, FALSE))</f>
        <v>#REF!</v>
      </c>
      <c r="C260">
        <v>2</v>
      </c>
      <c r="D260" t="s">
        <v>135</v>
      </c>
      <c r="E260" t="s">
        <v>19</v>
      </c>
      <c r="F260" t="s">
        <v>81</v>
      </c>
      <c r="G260" t="s">
        <v>42</v>
      </c>
      <c r="H260" t="s">
        <v>175</v>
      </c>
      <c r="I260" t="s">
        <v>10</v>
      </c>
      <c r="J260">
        <v>2.6</v>
      </c>
      <c r="K260" t="s">
        <v>249</v>
      </c>
      <c r="L260">
        <v>2008</v>
      </c>
      <c r="T260">
        <v>1</v>
      </c>
    </row>
    <row r="261" spans="1:20" x14ac:dyDescent="0.25">
      <c r="A261" t="s">
        <v>20</v>
      </c>
      <c r="B261" s="48" t="e">
        <f>IF(VLOOKUP($D261,#REF!,12, FALSE)="","-",VLOOKUP(D$2,#REF!,12, FALSE))</f>
        <v>#REF!</v>
      </c>
      <c r="C261">
        <v>2</v>
      </c>
      <c r="D261" t="s">
        <v>422</v>
      </c>
      <c r="E261" t="s">
        <v>19</v>
      </c>
      <c r="F261" t="s">
        <v>423</v>
      </c>
      <c r="G261" t="s">
        <v>4</v>
      </c>
      <c r="H261" t="s">
        <v>8</v>
      </c>
      <c r="I261" t="s">
        <v>10</v>
      </c>
      <c r="J261">
        <v>0.8</v>
      </c>
      <c r="K261" t="s">
        <v>249</v>
      </c>
      <c r="L261">
        <v>2016</v>
      </c>
      <c r="M261">
        <v>1</v>
      </c>
      <c r="T261">
        <v>1</v>
      </c>
    </row>
    <row r="262" spans="1:20" x14ac:dyDescent="0.25">
      <c r="A262" t="s">
        <v>1440</v>
      </c>
      <c r="B262" s="48" t="e">
        <f>IF(VLOOKUP($D262,#REF!,12, FALSE)="","-",VLOOKUP(D$2,#REF!,12, FALSE))</f>
        <v>#REF!</v>
      </c>
      <c r="C262">
        <v>2</v>
      </c>
      <c r="D262" t="s">
        <v>697</v>
      </c>
      <c r="E262" t="s">
        <v>19</v>
      </c>
      <c r="F262" t="s">
        <v>696</v>
      </c>
      <c r="G262" t="s">
        <v>4</v>
      </c>
      <c r="H262" t="s">
        <v>7</v>
      </c>
      <c r="I262" t="s">
        <v>10</v>
      </c>
      <c r="J262">
        <v>4.2</v>
      </c>
      <c r="K262" t="s">
        <v>88</v>
      </c>
      <c r="L262" t="s">
        <v>88</v>
      </c>
      <c r="N262">
        <v>1</v>
      </c>
      <c r="O262">
        <v>1</v>
      </c>
    </row>
    <row r="263" spans="1:20" x14ac:dyDescent="0.25">
      <c r="A263" t="s">
        <v>20</v>
      </c>
      <c r="B263" s="48" t="e">
        <f>IF(VLOOKUP($D263,#REF!,12, FALSE)="","-",VLOOKUP(D$2,#REF!,12, FALSE))</f>
        <v>#REF!</v>
      </c>
      <c r="C263">
        <v>2</v>
      </c>
      <c r="D263" t="s">
        <v>489</v>
      </c>
      <c r="E263" t="s">
        <v>19</v>
      </c>
      <c r="F263" t="s">
        <v>490</v>
      </c>
      <c r="G263" t="s">
        <v>42</v>
      </c>
      <c r="H263" t="s">
        <v>175</v>
      </c>
      <c r="I263" t="s">
        <v>10</v>
      </c>
      <c r="J263">
        <v>2.7</v>
      </c>
      <c r="K263" t="s">
        <v>250</v>
      </c>
      <c r="L263">
        <v>2017</v>
      </c>
      <c r="M263">
        <v>1</v>
      </c>
      <c r="N263">
        <v>1</v>
      </c>
      <c r="P263">
        <v>1</v>
      </c>
    </row>
    <row r="264" spans="1:20" x14ac:dyDescent="0.25">
      <c r="A264" t="s">
        <v>20</v>
      </c>
      <c r="B264" s="48" t="e">
        <f>IF(VLOOKUP($D264,#REF!,12, FALSE)="","-",VLOOKUP(D$2,#REF!,12, FALSE))</f>
        <v>#REF!</v>
      </c>
      <c r="C264">
        <v>2</v>
      </c>
      <c r="D264" t="s">
        <v>1149</v>
      </c>
      <c r="E264" t="s">
        <v>19</v>
      </c>
      <c r="F264" t="s">
        <v>1150</v>
      </c>
      <c r="G264" t="s">
        <v>3</v>
      </c>
      <c r="H264" t="s">
        <v>88</v>
      </c>
      <c r="I264" t="s">
        <v>10</v>
      </c>
      <c r="J264">
        <v>1.1499999999999999</v>
      </c>
      <c r="K264" t="s">
        <v>231</v>
      </c>
      <c r="L264">
        <v>2012</v>
      </c>
      <c r="N264">
        <v>1</v>
      </c>
      <c r="Q264">
        <v>1</v>
      </c>
      <c r="R264">
        <v>1</v>
      </c>
    </row>
    <row r="265" spans="1:20" x14ac:dyDescent="0.25">
      <c r="A265" t="s">
        <v>20</v>
      </c>
      <c r="B265" s="48" t="e">
        <f>IF(VLOOKUP($D265,#REF!,12, FALSE)="","-",VLOOKUP(D$2,#REF!,12, FALSE))</f>
        <v>#REF!</v>
      </c>
      <c r="C265">
        <v>2</v>
      </c>
      <c r="D265" t="s">
        <v>1144</v>
      </c>
      <c r="E265" t="s">
        <v>19</v>
      </c>
      <c r="F265" t="s">
        <v>327</v>
      </c>
      <c r="G265" t="s">
        <v>5</v>
      </c>
      <c r="H265" t="s">
        <v>7</v>
      </c>
      <c r="I265" t="s">
        <v>10</v>
      </c>
      <c r="J265">
        <v>1.65</v>
      </c>
      <c r="K265" t="s">
        <v>231</v>
      </c>
      <c r="L265">
        <v>2009</v>
      </c>
      <c r="T265">
        <v>1</v>
      </c>
    </row>
    <row r="266" spans="1:20" x14ac:dyDescent="0.25">
      <c r="A266" t="s">
        <v>20</v>
      </c>
      <c r="B266" s="48" t="e">
        <f>IF(VLOOKUP($D266,#REF!,12, FALSE)="","-",VLOOKUP(D$2,#REF!,12, FALSE))</f>
        <v>#REF!</v>
      </c>
      <c r="C266">
        <v>2</v>
      </c>
      <c r="D266" t="s">
        <v>357</v>
      </c>
      <c r="E266" t="s">
        <v>19</v>
      </c>
      <c r="F266" t="s">
        <v>358</v>
      </c>
      <c r="G266" t="s">
        <v>1392</v>
      </c>
      <c r="H266" t="s">
        <v>7</v>
      </c>
      <c r="I266" t="s">
        <v>10</v>
      </c>
      <c r="J266">
        <v>2.02</v>
      </c>
      <c r="K266" t="s">
        <v>250</v>
      </c>
      <c r="L266">
        <v>2010</v>
      </c>
      <c r="S266">
        <v>1</v>
      </c>
    </row>
    <row r="267" spans="1:20" x14ac:dyDescent="0.25">
      <c r="A267" t="s">
        <v>20</v>
      </c>
      <c r="B267" s="48" t="e">
        <f>IF(VLOOKUP($D267,#REF!,12, FALSE)="","-",VLOOKUP(D$2,#REF!,12, FALSE))</f>
        <v>#REF!</v>
      </c>
      <c r="C267">
        <v>2</v>
      </c>
      <c r="D267" t="s">
        <v>1113</v>
      </c>
      <c r="E267" t="s">
        <v>19</v>
      </c>
      <c r="F267" t="s">
        <v>304</v>
      </c>
      <c r="G267" t="s">
        <v>4</v>
      </c>
      <c r="H267" t="s">
        <v>7</v>
      </c>
      <c r="I267" t="s">
        <v>10</v>
      </c>
      <c r="J267">
        <v>13</v>
      </c>
      <c r="K267" t="s">
        <v>250</v>
      </c>
      <c r="L267">
        <v>2018</v>
      </c>
      <c r="R267">
        <v>1</v>
      </c>
    </row>
    <row r="268" spans="1:20" x14ac:dyDescent="0.25">
      <c r="A268" t="s">
        <v>1440</v>
      </c>
      <c r="B268" s="48" t="e">
        <f>IF(VLOOKUP($D268,#REF!,12, FALSE)="","-",VLOOKUP(D$2,#REF!,12, FALSE))</f>
        <v>#REF!</v>
      </c>
      <c r="C268">
        <v>2</v>
      </c>
      <c r="D268" t="s">
        <v>115</v>
      </c>
      <c r="E268" t="s">
        <v>19</v>
      </c>
      <c r="F268" t="s">
        <v>41</v>
      </c>
      <c r="G268" t="s">
        <v>42</v>
      </c>
      <c r="H268" t="s">
        <v>7</v>
      </c>
      <c r="I268" t="s">
        <v>10</v>
      </c>
      <c r="J268">
        <v>6</v>
      </c>
      <c r="K268" t="s">
        <v>249</v>
      </c>
      <c r="L268">
        <v>2011</v>
      </c>
      <c r="R268">
        <v>1</v>
      </c>
      <c r="S268">
        <v>1</v>
      </c>
    </row>
    <row r="269" spans="1:20" x14ac:dyDescent="0.25">
      <c r="A269" t="s">
        <v>20</v>
      </c>
      <c r="B269" s="48" t="e">
        <f>IF(VLOOKUP($D269,#REF!,12, FALSE)="","-",VLOOKUP(D$2,#REF!,12, FALSE))</f>
        <v>#REF!</v>
      </c>
      <c r="C269">
        <v>2</v>
      </c>
      <c r="D269" t="s">
        <v>384</v>
      </c>
      <c r="E269" t="s">
        <v>19</v>
      </c>
      <c r="F269" t="s">
        <v>385</v>
      </c>
      <c r="G269" t="s">
        <v>383</v>
      </c>
      <c r="H269" t="s">
        <v>7</v>
      </c>
      <c r="I269" t="s">
        <v>10</v>
      </c>
      <c r="J269">
        <v>20</v>
      </c>
      <c r="K269" t="s">
        <v>250</v>
      </c>
      <c r="L269">
        <v>2013</v>
      </c>
      <c r="S269">
        <v>1</v>
      </c>
    </row>
    <row r="270" spans="1:20" x14ac:dyDescent="0.25">
      <c r="A270" t="s">
        <v>1440</v>
      </c>
      <c r="B270" s="48" t="e">
        <f>IF(VLOOKUP($D270,#REF!,12, FALSE)="","-",VLOOKUP(D$2,#REF!,12, FALSE))</f>
        <v>#REF!</v>
      </c>
      <c r="C270">
        <v>2</v>
      </c>
      <c r="D270" t="s">
        <v>1142</v>
      </c>
      <c r="E270" t="s">
        <v>19</v>
      </c>
      <c r="F270" t="s">
        <v>1143</v>
      </c>
      <c r="G270" t="s">
        <v>3</v>
      </c>
      <c r="H270" t="s">
        <v>175</v>
      </c>
      <c r="I270" t="s">
        <v>10</v>
      </c>
      <c r="J270">
        <v>5.0999999999999997E-2</v>
      </c>
      <c r="K270" t="s">
        <v>231</v>
      </c>
      <c r="L270">
        <v>2013</v>
      </c>
      <c r="R270">
        <v>1</v>
      </c>
      <c r="T270">
        <v>1</v>
      </c>
    </row>
    <row r="271" spans="1:20" x14ac:dyDescent="0.25">
      <c r="A271" t="s">
        <v>20</v>
      </c>
      <c r="B271" s="48" t="e">
        <f>IF(VLOOKUP($D271,#REF!,12, FALSE)="","-",VLOOKUP(D$2,#REF!,12, FALSE))</f>
        <v>#REF!</v>
      </c>
      <c r="C271">
        <v>2</v>
      </c>
      <c r="D271" t="s">
        <v>25</v>
      </c>
      <c r="E271" t="s">
        <v>19</v>
      </c>
      <c r="F271" t="s">
        <v>26</v>
      </c>
      <c r="G271" t="s">
        <v>1392</v>
      </c>
      <c r="H271" t="s">
        <v>7</v>
      </c>
      <c r="I271" t="s">
        <v>10</v>
      </c>
      <c r="J271">
        <v>1.3</v>
      </c>
      <c r="K271" t="s">
        <v>250</v>
      </c>
      <c r="L271">
        <v>2010</v>
      </c>
      <c r="S271">
        <v>1</v>
      </c>
    </row>
    <row r="272" spans="1:20" x14ac:dyDescent="0.25">
      <c r="A272" t="s">
        <v>20</v>
      </c>
      <c r="B272" s="48" t="e">
        <f>IF(VLOOKUP($D272,#REF!,12, FALSE)="","-",VLOOKUP(D$2,#REF!,12, FALSE))</f>
        <v>#REF!</v>
      </c>
      <c r="C272">
        <v>2</v>
      </c>
      <c r="D272" t="s">
        <v>1158</v>
      </c>
      <c r="E272" t="s">
        <v>19</v>
      </c>
      <c r="F272" t="s">
        <v>1159</v>
      </c>
      <c r="G272" t="s">
        <v>3</v>
      </c>
      <c r="H272" t="s">
        <v>7</v>
      </c>
      <c r="I272" t="s">
        <v>10</v>
      </c>
      <c r="J272">
        <v>2.38</v>
      </c>
      <c r="K272" t="s">
        <v>231</v>
      </c>
      <c r="L272">
        <v>2012</v>
      </c>
      <c r="R272">
        <v>1</v>
      </c>
      <c r="S272">
        <v>1</v>
      </c>
      <c r="T272">
        <v>1</v>
      </c>
    </row>
    <row r="273" spans="1:20" x14ac:dyDescent="0.25">
      <c r="A273" t="s">
        <v>1440</v>
      </c>
      <c r="B273" s="48" t="e">
        <f>IF(VLOOKUP($D273,#REF!,12, FALSE)="","-",VLOOKUP(D$2,#REF!,12, FALSE))</f>
        <v>#REF!</v>
      </c>
      <c r="C273">
        <v>2</v>
      </c>
      <c r="D273" t="s">
        <v>1355</v>
      </c>
      <c r="E273" t="s">
        <v>19</v>
      </c>
      <c r="F273" t="s">
        <v>1368</v>
      </c>
      <c r="G273" t="s">
        <v>4</v>
      </c>
      <c r="H273" t="s">
        <v>7</v>
      </c>
      <c r="I273" t="s">
        <v>10</v>
      </c>
      <c r="J273">
        <v>9</v>
      </c>
      <c r="K273" t="s">
        <v>231</v>
      </c>
      <c r="L273">
        <v>2011</v>
      </c>
      <c r="R273">
        <v>1</v>
      </c>
    </row>
    <row r="274" spans="1:20" x14ac:dyDescent="0.25">
      <c r="A274" t="s">
        <v>20</v>
      </c>
      <c r="B274" s="48" t="e">
        <f>IF(VLOOKUP($D274,#REF!,12, FALSE)="","-",VLOOKUP(D$2,#REF!,12, FALSE))</f>
        <v>#REF!</v>
      </c>
      <c r="C274">
        <v>2</v>
      </c>
      <c r="D274" t="s">
        <v>1155</v>
      </c>
      <c r="E274" t="s">
        <v>19</v>
      </c>
      <c r="F274" t="s">
        <v>1153</v>
      </c>
      <c r="G274" t="s">
        <v>3</v>
      </c>
      <c r="H274" t="s">
        <v>7</v>
      </c>
      <c r="I274" t="s">
        <v>10</v>
      </c>
      <c r="J274">
        <v>4.9000000000000004</v>
      </c>
      <c r="K274" t="s">
        <v>231</v>
      </c>
      <c r="L274">
        <v>2012</v>
      </c>
      <c r="N274">
        <v>1</v>
      </c>
      <c r="P274">
        <v>1</v>
      </c>
      <c r="R274">
        <v>1</v>
      </c>
      <c r="T274">
        <v>1</v>
      </c>
    </row>
    <row r="275" spans="1:20" x14ac:dyDescent="0.25">
      <c r="A275" t="s">
        <v>20</v>
      </c>
      <c r="B275" s="48" t="e">
        <f>IF(VLOOKUP($D275,#REF!,12, FALSE)="","-",VLOOKUP(D$2,#REF!,12, FALSE))</f>
        <v>#REF!</v>
      </c>
      <c r="C275">
        <v>6</v>
      </c>
      <c r="D275" t="s">
        <v>53</v>
      </c>
      <c r="E275" t="s">
        <v>54</v>
      </c>
      <c r="F275" t="s">
        <v>55</v>
      </c>
      <c r="G275" t="s">
        <v>4</v>
      </c>
      <c r="H275" t="s">
        <v>7</v>
      </c>
      <c r="I275" t="s">
        <v>10</v>
      </c>
      <c r="J275">
        <v>1</v>
      </c>
      <c r="K275" t="s">
        <v>250</v>
      </c>
      <c r="L275">
        <v>2011</v>
      </c>
      <c r="S275">
        <v>1</v>
      </c>
      <c r="T275">
        <v>1</v>
      </c>
    </row>
    <row r="276" spans="1:20" x14ac:dyDescent="0.25">
      <c r="A276" t="s">
        <v>20</v>
      </c>
      <c r="B276" s="48" t="e">
        <f>IF(VLOOKUP($D276,#REF!,12, FALSE)="","-",VLOOKUP(D$2,#REF!,12, FALSE))</f>
        <v>#REF!</v>
      </c>
      <c r="C276">
        <v>6</v>
      </c>
      <c r="D276" t="s">
        <v>285</v>
      </c>
      <c r="E276" t="s">
        <v>54</v>
      </c>
      <c r="F276" t="s">
        <v>286</v>
      </c>
      <c r="G276" t="s">
        <v>1392</v>
      </c>
      <c r="H276" t="s">
        <v>175</v>
      </c>
      <c r="I276" t="s">
        <v>10</v>
      </c>
      <c r="J276">
        <v>2</v>
      </c>
      <c r="K276" t="s">
        <v>249</v>
      </c>
      <c r="L276">
        <v>2013</v>
      </c>
      <c r="S276">
        <v>1</v>
      </c>
      <c r="T276">
        <v>1</v>
      </c>
    </row>
    <row r="277" spans="1:20" x14ac:dyDescent="0.25">
      <c r="A277" t="s">
        <v>20</v>
      </c>
      <c r="B277" s="48" t="e">
        <f>IF(VLOOKUP($D277,#REF!,12, FALSE)="","-",VLOOKUP(D$2,#REF!,12, FALSE))</f>
        <v>#REF!</v>
      </c>
      <c r="C277">
        <v>9</v>
      </c>
      <c r="D277" t="s">
        <v>886</v>
      </c>
      <c r="E277" t="s">
        <v>77</v>
      </c>
      <c r="F277" t="s">
        <v>130</v>
      </c>
      <c r="G277" t="s">
        <v>5</v>
      </c>
      <c r="H277" t="s">
        <v>8</v>
      </c>
      <c r="I277" t="s">
        <v>10</v>
      </c>
      <c r="J277">
        <v>15</v>
      </c>
      <c r="K277" t="s">
        <v>249</v>
      </c>
      <c r="L277">
        <v>2016</v>
      </c>
      <c r="R277">
        <v>1</v>
      </c>
      <c r="S277">
        <v>1</v>
      </c>
      <c r="T277">
        <v>1</v>
      </c>
    </row>
    <row r="278" spans="1:20" x14ac:dyDescent="0.25">
      <c r="A278" t="s">
        <v>20</v>
      </c>
      <c r="B278" s="48" t="e">
        <f>IF(VLOOKUP($D278,#REF!,12, FALSE)="","-",VLOOKUP(D$2,#REF!,12, FALSE))</f>
        <v>#REF!</v>
      </c>
      <c r="C278">
        <v>9</v>
      </c>
      <c r="D278" t="s">
        <v>704</v>
      </c>
      <c r="E278" t="s">
        <v>77</v>
      </c>
      <c r="F278" t="s">
        <v>130</v>
      </c>
      <c r="G278" t="s">
        <v>5</v>
      </c>
      <c r="H278" t="s">
        <v>8</v>
      </c>
      <c r="I278" t="s">
        <v>10</v>
      </c>
      <c r="J278">
        <v>13.2</v>
      </c>
      <c r="K278" t="s">
        <v>249</v>
      </c>
      <c r="L278">
        <v>2007</v>
      </c>
      <c r="M278">
        <v>1</v>
      </c>
    </row>
    <row r="279" spans="1:20" x14ac:dyDescent="0.25">
      <c r="A279" t="s">
        <v>20</v>
      </c>
      <c r="B279" s="48" t="e">
        <f>IF(VLOOKUP($D279,#REF!,12, FALSE)="","-",VLOOKUP(D$2,#REF!,12, FALSE))</f>
        <v>#REF!</v>
      </c>
      <c r="C279">
        <v>2</v>
      </c>
      <c r="D279" t="s">
        <v>1253</v>
      </c>
      <c r="E279" t="s">
        <v>48</v>
      </c>
      <c r="F279" t="s">
        <v>1254</v>
      </c>
      <c r="G279" t="s">
        <v>4</v>
      </c>
      <c r="H279" t="s">
        <v>88</v>
      </c>
      <c r="I279" t="s">
        <v>12</v>
      </c>
      <c r="J279">
        <v>0.05</v>
      </c>
      <c r="K279" t="s">
        <v>249</v>
      </c>
      <c r="L279">
        <v>2011</v>
      </c>
      <c r="R279">
        <v>1</v>
      </c>
      <c r="T279">
        <v>1</v>
      </c>
    </row>
    <row r="280" spans="1:20" x14ac:dyDescent="0.25">
      <c r="A280" t="s">
        <v>1440</v>
      </c>
      <c r="B280" s="48" t="e">
        <f>IF(VLOOKUP($D280,#REF!,12, FALSE)="","-",VLOOKUP(D$2,#REF!,12, FALSE))</f>
        <v>#REF!</v>
      </c>
      <c r="C280">
        <v>2</v>
      </c>
      <c r="D280" t="s">
        <v>1242</v>
      </c>
      <c r="E280" t="s">
        <v>48</v>
      </c>
      <c r="F280" t="s">
        <v>507</v>
      </c>
      <c r="G280" t="s">
        <v>42</v>
      </c>
      <c r="H280" t="s">
        <v>175</v>
      </c>
      <c r="I280" t="s">
        <v>10</v>
      </c>
      <c r="J280">
        <v>1.1000000000000001</v>
      </c>
      <c r="K280" t="s">
        <v>250</v>
      </c>
      <c r="L280">
        <v>2019</v>
      </c>
      <c r="N280">
        <v>1</v>
      </c>
      <c r="P280">
        <v>1</v>
      </c>
    </row>
    <row r="281" spans="1:20" x14ac:dyDescent="0.25">
      <c r="A281" t="s">
        <v>1440</v>
      </c>
      <c r="B281" s="48" t="e">
        <f>IF(VLOOKUP($D281,#REF!,12, FALSE)="","-",VLOOKUP(D$2,#REF!,12, FALSE))</f>
        <v>#REF!</v>
      </c>
      <c r="C281">
        <v>2</v>
      </c>
      <c r="D281" t="s">
        <v>1008</v>
      </c>
      <c r="E281" t="s">
        <v>48</v>
      </c>
      <c r="F281" t="s">
        <v>188</v>
      </c>
      <c r="G281" t="s">
        <v>5</v>
      </c>
      <c r="H281" t="s">
        <v>7</v>
      </c>
      <c r="I281" t="s">
        <v>10</v>
      </c>
      <c r="J281">
        <v>4</v>
      </c>
      <c r="K281" t="s">
        <v>250</v>
      </c>
      <c r="L281">
        <v>2014</v>
      </c>
      <c r="R281">
        <v>1</v>
      </c>
    </row>
    <row r="282" spans="1:20" x14ac:dyDescent="0.25">
      <c r="A282" t="s">
        <v>1440</v>
      </c>
      <c r="B282" s="48" t="e">
        <f>IF(VLOOKUP($D282,#REF!,12, FALSE)="","-",VLOOKUP(D$2,#REF!,12, FALSE))</f>
        <v>#REF!</v>
      </c>
      <c r="C282">
        <v>2</v>
      </c>
      <c r="D282" t="s">
        <v>1009</v>
      </c>
      <c r="E282" t="s">
        <v>48</v>
      </c>
      <c r="F282" t="s">
        <v>188</v>
      </c>
      <c r="G282" t="s">
        <v>4</v>
      </c>
      <c r="H282" t="s">
        <v>7</v>
      </c>
      <c r="I282" t="s">
        <v>10</v>
      </c>
      <c r="J282">
        <v>9</v>
      </c>
      <c r="K282" t="s">
        <v>250</v>
      </c>
      <c r="L282" t="s">
        <v>88</v>
      </c>
      <c r="T282">
        <v>1</v>
      </c>
    </row>
    <row r="283" spans="1:20" x14ac:dyDescent="0.25">
      <c r="A283" t="s">
        <v>20</v>
      </c>
      <c r="B283" s="48" t="e">
        <f>IF(VLOOKUP($D283,#REF!,12, FALSE)="","-",VLOOKUP(D$2,#REF!,12, FALSE))</f>
        <v>#REF!</v>
      </c>
      <c r="C283">
        <v>2</v>
      </c>
      <c r="D283" t="s">
        <v>398</v>
      </c>
      <c r="E283" t="s">
        <v>48</v>
      </c>
      <c r="F283" t="s">
        <v>449</v>
      </c>
      <c r="G283" t="s">
        <v>1419</v>
      </c>
      <c r="H283" t="s">
        <v>7</v>
      </c>
      <c r="I283" t="s">
        <v>11</v>
      </c>
      <c r="J283">
        <v>20</v>
      </c>
      <c r="K283" t="s">
        <v>250</v>
      </c>
      <c r="L283">
        <v>2007</v>
      </c>
      <c r="N283">
        <v>1</v>
      </c>
      <c r="O283">
        <v>1</v>
      </c>
      <c r="S283">
        <v>1</v>
      </c>
    </row>
    <row r="284" spans="1:20" x14ac:dyDescent="0.25">
      <c r="A284" t="s">
        <v>20</v>
      </c>
      <c r="B284" s="48" t="e">
        <f>IF(VLOOKUP($D284,#REF!,12, FALSE)="","-",VLOOKUP(D$2,#REF!,12, FALSE))</f>
        <v>#REF!</v>
      </c>
      <c r="C284">
        <v>2</v>
      </c>
      <c r="D284" t="s">
        <v>399</v>
      </c>
      <c r="E284" t="s">
        <v>48</v>
      </c>
      <c r="F284" t="s">
        <v>449</v>
      </c>
      <c r="G284" t="s">
        <v>1419</v>
      </c>
      <c r="H284" t="s">
        <v>7</v>
      </c>
      <c r="I284" t="s">
        <v>11</v>
      </c>
      <c r="J284">
        <v>15</v>
      </c>
      <c r="K284" t="s">
        <v>250</v>
      </c>
      <c r="L284">
        <v>2012</v>
      </c>
      <c r="N284">
        <v>1</v>
      </c>
      <c r="O284">
        <v>1</v>
      </c>
      <c r="S284">
        <v>1</v>
      </c>
    </row>
    <row r="285" spans="1:20" x14ac:dyDescent="0.25">
      <c r="A285" t="s">
        <v>20</v>
      </c>
      <c r="B285" s="48" t="e">
        <f>IF(VLOOKUP($D285,#REF!,12, FALSE)="","-",VLOOKUP(D$2,#REF!,12, FALSE))</f>
        <v>#REF!</v>
      </c>
      <c r="C285">
        <v>2</v>
      </c>
      <c r="D285" t="s">
        <v>1261</v>
      </c>
      <c r="E285" t="s">
        <v>48</v>
      </c>
      <c r="F285" t="s">
        <v>118</v>
      </c>
      <c r="G285" t="s">
        <v>42</v>
      </c>
      <c r="H285" t="s">
        <v>175</v>
      </c>
      <c r="I285" t="s">
        <v>10</v>
      </c>
      <c r="J285">
        <v>0.05</v>
      </c>
      <c r="K285" t="s">
        <v>250</v>
      </c>
      <c r="L285">
        <v>2011</v>
      </c>
      <c r="S285">
        <v>1</v>
      </c>
      <c r="T285">
        <v>1</v>
      </c>
    </row>
    <row r="286" spans="1:20" x14ac:dyDescent="0.25">
      <c r="A286" t="s">
        <v>20</v>
      </c>
      <c r="B286" s="48" t="e">
        <f>IF(VLOOKUP($D286,#REF!,12, FALSE)="","-",VLOOKUP(D$2,#REF!,12, FALSE))</f>
        <v>#REF!</v>
      </c>
      <c r="C286">
        <v>2</v>
      </c>
      <c r="D286" t="s">
        <v>1262</v>
      </c>
      <c r="E286" t="s">
        <v>48</v>
      </c>
      <c r="F286" t="s">
        <v>118</v>
      </c>
      <c r="G286" t="s">
        <v>42</v>
      </c>
      <c r="H286" t="s">
        <v>175</v>
      </c>
      <c r="I286" t="s">
        <v>10</v>
      </c>
      <c r="J286">
        <v>2.25</v>
      </c>
      <c r="K286" t="s">
        <v>250</v>
      </c>
      <c r="L286">
        <v>2018</v>
      </c>
      <c r="N286">
        <v>1</v>
      </c>
      <c r="P286">
        <v>1</v>
      </c>
      <c r="R286">
        <v>1</v>
      </c>
      <c r="T286">
        <v>1</v>
      </c>
    </row>
    <row r="287" spans="1:20" x14ac:dyDescent="0.25">
      <c r="A287" t="s">
        <v>20</v>
      </c>
      <c r="B287" s="48" t="e">
        <f>IF(VLOOKUP($D287,#REF!,12, FALSE)="","-",VLOOKUP(D$2,#REF!,12, FALSE))</f>
        <v>#REF!</v>
      </c>
      <c r="C287">
        <v>2</v>
      </c>
      <c r="D287" t="s">
        <v>319</v>
      </c>
      <c r="E287" t="s">
        <v>48</v>
      </c>
      <c r="F287" t="s">
        <v>320</v>
      </c>
      <c r="G287" t="s">
        <v>42</v>
      </c>
      <c r="H287" t="s">
        <v>175</v>
      </c>
      <c r="I287" t="s">
        <v>10</v>
      </c>
      <c r="J287">
        <v>1</v>
      </c>
      <c r="K287" t="s">
        <v>250</v>
      </c>
      <c r="L287">
        <v>2017</v>
      </c>
      <c r="M287">
        <v>1</v>
      </c>
      <c r="N287">
        <v>1</v>
      </c>
      <c r="Q287">
        <v>1</v>
      </c>
    </row>
    <row r="288" spans="1:20" x14ac:dyDescent="0.25">
      <c r="A288" t="s">
        <v>20</v>
      </c>
      <c r="B288" s="48" t="e">
        <f>IF(VLOOKUP($D288,#REF!,12, FALSE)="","-",VLOOKUP(D$2,#REF!,12, FALSE))</f>
        <v>#REF!</v>
      </c>
      <c r="C288">
        <v>2</v>
      </c>
      <c r="D288" t="s">
        <v>1123</v>
      </c>
      <c r="E288" t="s">
        <v>48</v>
      </c>
      <c r="F288" t="s">
        <v>500</v>
      </c>
      <c r="G288" t="s">
        <v>42</v>
      </c>
      <c r="H288" t="s">
        <v>175</v>
      </c>
      <c r="I288" t="s">
        <v>10</v>
      </c>
      <c r="J288">
        <v>2</v>
      </c>
      <c r="K288" t="s">
        <v>250</v>
      </c>
      <c r="L288">
        <v>2018</v>
      </c>
      <c r="M288">
        <v>1</v>
      </c>
    </row>
    <row r="289" spans="1:20" x14ac:dyDescent="0.25">
      <c r="A289" t="s">
        <v>20</v>
      </c>
      <c r="B289" s="48" t="e">
        <f>IF(VLOOKUP($D289,#REF!,12, FALSE)="","-",VLOOKUP(D$2,#REF!,12, FALSE))</f>
        <v>#REF!</v>
      </c>
      <c r="C289">
        <v>2</v>
      </c>
      <c r="D289" t="s">
        <v>501</v>
      </c>
      <c r="E289" t="s">
        <v>48</v>
      </c>
      <c r="F289" t="s">
        <v>502</v>
      </c>
      <c r="G289" t="s">
        <v>42</v>
      </c>
      <c r="H289" t="s">
        <v>175</v>
      </c>
      <c r="I289" t="s">
        <v>10</v>
      </c>
      <c r="J289">
        <v>2.6</v>
      </c>
      <c r="K289" t="s">
        <v>250</v>
      </c>
      <c r="L289">
        <v>2017</v>
      </c>
      <c r="M289">
        <v>1</v>
      </c>
      <c r="R289">
        <v>1</v>
      </c>
    </row>
    <row r="290" spans="1:20" x14ac:dyDescent="0.25">
      <c r="A290" t="s">
        <v>20</v>
      </c>
      <c r="B290" s="48" t="e">
        <f>IF(VLOOKUP($D290,#REF!,12, FALSE)="","-",VLOOKUP(D$2,#REF!,12, FALSE))</f>
        <v>#REF!</v>
      </c>
      <c r="C290">
        <v>2</v>
      </c>
      <c r="D290" t="s">
        <v>238</v>
      </c>
      <c r="E290" t="s">
        <v>48</v>
      </c>
      <c r="F290" t="s">
        <v>239</v>
      </c>
      <c r="G290" t="s">
        <v>42</v>
      </c>
      <c r="H290" t="s">
        <v>88</v>
      </c>
      <c r="I290" t="s">
        <v>11</v>
      </c>
      <c r="J290" t="s">
        <v>276</v>
      </c>
      <c r="K290" t="s">
        <v>248</v>
      </c>
      <c r="L290">
        <v>1998</v>
      </c>
      <c r="R290">
        <v>1</v>
      </c>
      <c r="T290">
        <v>1</v>
      </c>
    </row>
    <row r="291" spans="1:20" x14ac:dyDescent="0.25">
      <c r="A291" t="s">
        <v>20</v>
      </c>
      <c r="B291" s="48" t="e">
        <f>IF(VLOOKUP($D291,#REF!,12, FALSE)="","-",VLOOKUP(D$2,#REF!,12, FALSE))</f>
        <v>#REF!</v>
      </c>
      <c r="C291">
        <v>2</v>
      </c>
      <c r="D291" t="s">
        <v>1220</v>
      </c>
      <c r="E291" t="s">
        <v>48</v>
      </c>
      <c r="F291" t="s">
        <v>474</v>
      </c>
      <c r="G291" t="s">
        <v>3</v>
      </c>
      <c r="H291" t="s">
        <v>88</v>
      </c>
      <c r="I291" t="s">
        <v>10</v>
      </c>
      <c r="J291">
        <v>4.07</v>
      </c>
      <c r="K291" t="s">
        <v>250</v>
      </c>
      <c r="L291">
        <v>2019</v>
      </c>
      <c r="R291">
        <v>1</v>
      </c>
    </row>
    <row r="292" spans="1:20" x14ac:dyDescent="0.25">
      <c r="A292" t="s">
        <v>1440</v>
      </c>
      <c r="B292" s="48" t="e">
        <f>IF(VLOOKUP($D292,#REF!,12, FALSE)="","-",VLOOKUP(D$2,#REF!,12, FALSE))</f>
        <v>#REF!</v>
      </c>
      <c r="C292">
        <v>2</v>
      </c>
      <c r="D292" t="s">
        <v>121</v>
      </c>
      <c r="E292" t="s">
        <v>48</v>
      </c>
      <c r="F292" t="s">
        <v>120</v>
      </c>
      <c r="G292" t="s">
        <v>6</v>
      </c>
      <c r="H292" t="s">
        <v>7</v>
      </c>
      <c r="I292" t="s">
        <v>10</v>
      </c>
      <c r="J292">
        <v>1.5</v>
      </c>
      <c r="K292" t="s">
        <v>248</v>
      </c>
      <c r="L292">
        <v>2016</v>
      </c>
      <c r="T292">
        <v>1</v>
      </c>
    </row>
    <row r="293" spans="1:20" x14ac:dyDescent="0.25">
      <c r="A293" t="s">
        <v>20</v>
      </c>
      <c r="B293" s="48" t="e">
        <f>IF(VLOOKUP($D293,#REF!,12, FALSE)="","-",VLOOKUP(D$2,#REF!,12, FALSE))</f>
        <v>#REF!</v>
      </c>
      <c r="C293">
        <v>2</v>
      </c>
      <c r="D293" t="s">
        <v>572</v>
      </c>
      <c r="E293" t="s">
        <v>48</v>
      </c>
      <c r="F293" t="s">
        <v>534</v>
      </c>
      <c r="G293" t="s">
        <v>42</v>
      </c>
      <c r="H293" t="s">
        <v>175</v>
      </c>
      <c r="I293" t="s">
        <v>10</v>
      </c>
      <c r="J293">
        <v>0.59199999999999997</v>
      </c>
      <c r="K293" t="s">
        <v>250</v>
      </c>
      <c r="L293">
        <v>2015</v>
      </c>
      <c r="M293">
        <v>1</v>
      </c>
    </row>
    <row r="294" spans="1:20" x14ac:dyDescent="0.25">
      <c r="A294" t="s">
        <v>20</v>
      </c>
      <c r="B294" s="48" t="e">
        <f>IF(VLOOKUP($D294,#REF!,12, FALSE)="","-",VLOOKUP(D$2,#REF!,12, FALSE))</f>
        <v>#REF!</v>
      </c>
      <c r="C294">
        <v>2</v>
      </c>
      <c r="D294" t="s">
        <v>1217</v>
      </c>
      <c r="E294" t="s">
        <v>48</v>
      </c>
      <c r="F294" t="s">
        <v>683</v>
      </c>
      <c r="G294" t="s">
        <v>42</v>
      </c>
      <c r="H294" t="s">
        <v>175</v>
      </c>
      <c r="I294" t="s">
        <v>10</v>
      </c>
      <c r="J294">
        <v>4</v>
      </c>
      <c r="K294" t="s">
        <v>250</v>
      </c>
      <c r="L294">
        <v>2019</v>
      </c>
      <c r="N294">
        <v>1</v>
      </c>
      <c r="P294">
        <v>1</v>
      </c>
      <c r="R294">
        <v>1</v>
      </c>
      <c r="S294">
        <v>1</v>
      </c>
      <c r="T294">
        <v>1</v>
      </c>
    </row>
    <row r="295" spans="1:20" x14ac:dyDescent="0.25">
      <c r="A295" t="s">
        <v>20</v>
      </c>
      <c r="B295" s="48" t="e">
        <f>IF(VLOOKUP($D295,#REF!,12, FALSE)="","-",VLOOKUP(D$2,#REF!,12, FALSE))</f>
        <v>#REF!</v>
      </c>
      <c r="C295">
        <v>2</v>
      </c>
      <c r="D295" t="s">
        <v>1126</v>
      </c>
      <c r="E295" t="s">
        <v>48</v>
      </c>
      <c r="F295" t="s">
        <v>107</v>
      </c>
      <c r="G295" t="s">
        <v>42</v>
      </c>
      <c r="H295" t="s">
        <v>175</v>
      </c>
      <c r="I295" t="s">
        <v>10</v>
      </c>
      <c r="J295">
        <v>3.024</v>
      </c>
      <c r="K295" t="s">
        <v>250</v>
      </c>
      <c r="L295">
        <v>2018</v>
      </c>
      <c r="T295">
        <v>1</v>
      </c>
    </row>
    <row r="296" spans="1:20" x14ac:dyDescent="0.25">
      <c r="A296" t="s">
        <v>20</v>
      </c>
      <c r="B296" s="48" t="e">
        <f>IF(VLOOKUP($D296,#REF!,12, FALSE)="","-",VLOOKUP(D$2,#REF!,12, FALSE))</f>
        <v>#REF!</v>
      </c>
      <c r="C296">
        <v>2</v>
      </c>
      <c r="D296" t="s">
        <v>177</v>
      </c>
      <c r="E296" t="s">
        <v>48</v>
      </c>
      <c r="F296" t="s">
        <v>178</v>
      </c>
      <c r="G296" t="s">
        <v>4</v>
      </c>
      <c r="H296" t="s">
        <v>8</v>
      </c>
      <c r="I296" t="s">
        <v>10</v>
      </c>
      <c r="J296">
        <v>32</v>
      </c>
      <c r="K296" t="s">
        <v>250</v>
      </c>
      <c r="L296">
        <v>2011</v>
      </c>
      <c r="S296">
        <v>1</v>
      </c>
      <c r="T296">
        <v>1</v>
      </c>
    </row>
    <row r="297" spans="1:20" x14ac:dyDescent="0.25">
      <c r="A297" t="s">
        <v>20</v>
      </c>
      <c r="B297" s="48" t="e">
        <f>IF(VLOOKUP($D297,#REF!,12, FALSE)="","-",VLOOKUP(D$2,#REF!,12, FALSE))</f>
        <v>#REF!</v>
      </c>
      <c r="C297">
        <v>2</v>
      </c>
      <c r="D297" t="s">
        <v>67</v>
      </c>
      <c r="E297" t="s">
        <v>48</v>
      </c>
      <c r="F297" t="s">
        <v>254</v>
      </c>
      <c r="G297" t="s">
        <v>42</v>
      </c>
      <c r="H297" t="s">
        <v>175</v>
      </c>
      <c r="I297" t="s">
        <v>10</v>
      </c>
      <c r="J297">
        <v>0.05</v>
      </c>
      <c r="K297" t="s">
        <v>249</v>
      </c>
      <c r="L297">
        <v>2011</v>
      </c>
      <c r="N297">
        <v>1</v>
      </c>
      <c r="O297">
        <v>1</v>
      </c>
      <c r="S297">
        <v>1</v>
      </c>
      <c r="T297">
        <v>1</v>
      </c>
    </row>
    <row r="298" spans="1:20" x14ac:dyDescent="0.25">
      <c r="A298" t="s">
        <v>20</v>
      </c>
      <c r="B298" s="48" t="e">
        <f>IF(VLOOKUP($D298,#REF!,12, FALSE)="","-",VLOOKUP(D$2,#REF!,12, FALSE))</f>
        <v>#REF!</v>
      </c>
      <c r="C298">
        <v>2</v>
      </c>
      <c r="D298" t="s">
        <v>332</v>
      </c>
      <c r="E298" t="s">
        <v>48</v>
      </c>
      <c r="F298" t="s">
        <v>333</v>
      </c>
      <c r="G298" t="s">
        <v>42</v>
      </c>
      <c r="H298" t="s">
        <v>175</v>
      </c>
      <c r="I298" t="s">
        <v>10</v>
      </c>
      <c r="J298">
        <v>0.05</v>
      </c>
      <c r="K298" t="s">
        <v>249</v>
      </c>
      <c r="L298">
        <v>2014</v>
      </c>
      <c r="T298">
        <v>1</v>
      </c>
    </row>
    <row r="299" spans="1:20" x14ac:dyDescent="0.25">
      <c r="A299" t="s">
        <v>20</v>
      </c>
      <c r="B299" s="48" t="e">
        <f>IF(VLOOKUP($D299,#REF!,12, FALSE)="","-",VLOOKUP(D$2,#REF!,12, FALSE))</f>
        <v>#REF!</v>
      </c>
      <c r="C299">
        <v>2</v>
      </c>
      <c r="D299" t="s">
        <v>475</v>
      </c>
      <c r="E299" t="s">
        <v>48</v>
      </c>
      <c r="F299" t="s">
        <v>474</v>
      </c>
      <c r="G299" t="s">
        <v>3</v>
      </c>
      <c r="H299" t="s">
        <v>7</v>
      </c>
      <c r="I299" t="s">
        <v>10</v>
      </c>
      <c r="J299">
        <v>4</v>
      </c>
      <c r="K299" t="s">
        <v>250</v>
      </c>
      <c r="L299">
        <v>2017</v>
      </c>
      <c r="M299">
        <v>1</v>
      </c>
      <c r="R299">
        <v>1</v>
      </c>
    </row>
    <row r="300" spans="1:20" x14ac:dyDescent="0.25">
      <c r="A300" t="s">
        <v>1440</v>
      </c>
      <c r="B300" s="48" t="e">
        <f>IF(VLOOKUP($D300,#REF!,12, FALSE)="","-",VLOOKUP(D$2,#REF!,12, FALSE))</f>
        <v>#REF!</v>
      </c>
      <c r="C300">
        <v>2</v>
      </c>
      <c r="D300" t="s">
        <v>1010</v>
      </c>
      <c r="E300" t="s">
        <v>48</v>
      </c>
      <c r="F300" t="s">
        <v>474</v>
      </c>
      <c r="G300" t="s">
        <v>3</v>
      </c>
      <c r="H300" t="s">
        <v>7</v>
      </c>
      <c r="I300" t="s">
        <v>10</v>
      </c>
      <c r="J300">
        <v>1.5</v>
      </c>
      <c r="K300" t="s">
        <v>250</v>
      </c>
      <c r="L300">
        <v>2016</v>
      </c>
      <c r="T300">
        <v>1</v>
      </c>
    </row>
    <row r="301" spans="1:20" x14ac:dyDescent="0.25">
      <c r="A301" t="s">
        <v>20</v>
      </c>
      <c r="B301" s="48" t="e">
        <f>IF(VLOOKUP($D301,#REF!,12, FALSE)="","-",VLOOKUP(D$2,#REF!,12, FALSE))</f>
        <v>#REF!</v>
      </c>
      <c r="C301">
        <v>2</v>
      </c>
      <c r="D301" t="s">
        <v>849</v>
      </c>
      <c r="E301" t="s">
        <v>48</v>
      </c>
      <c r="F301" t="s">
        <v>543</v>
      </c>
      <c r="G301" t="s">
        <v>42</v>
      </c>
      <c r="H301" t="s">
        <v>175</v>
      </c>
      <c r="I301" t="s">
        <v>10</v>
      </c>
      <c r="J301">
        <v>0.94199999999999995</v>
      </c>
      <c r="K301" t="s">
        <v>250</v>
      </c>
      <c r="L301">
        <v>2015</v>
      </c>
      <c r="T301">
        <v>1</v>
      </c>
    </row>
    <row r="302" spans="1:20" x14ac:dyDescent="0.25">
      <c r="A302" t="s">
        <v>1440</v>
      </c>
      <c r="B302" s="48" t="e">
        <f>IF(VLOOKUP($D302,#REF!,12, FALSE)="","-",VLOOKUP(D$2,#REF!,12, FALSE))</f>
        <v>#REF!</v>
      </c>
      <c r="C302">
        <v>2</v>
      </c>
      <c r="D302" t="s">
        <v>1240</v>
      </c>
      <c r="E302" t="s">
        <v>48</v>
      </c>
      <c r="F302" t="s">
        <v>1216</v>
      </c>
      <c r="G302" t="s">
        <v>42</v>
      </c>
      <c r="H302" t="s">
        <v>175</v>
      </c>
      <c r="I302" t="s">
        <v>10</v>
      </c>
      <c r="J302">
        <v>2.8</v>
      </c>
      <c r="K302" t="s">
        <v>277</v>
      </c>
      <c r="L302">
        <v>2020</v>
      </c>
      <c r="M302">
        <v>1</v>
      </c>
      <c r="N302">
        <v>1</v>
      </c>
      <c r="O302">
        <v>1</v>
      </c>
      <c r="P302">
        <v>1</v>
      </c>
    </row>
    <row r="303" spans="1:20" x14ac:dyDescent="0.25">
      <c r="A303" t="s">
        <v>1440</v>
      </c>
      <c r="B303" s="48" t="e">
        <f>IF(VLOOKUP($D303,#REF!,12, FALSE)="","-",VLOOKUP(D$2,#REF!,12, FALSE))</f>
        <v>#REF!</v>
      </c>
      <c r="C303">
        <v>2</v>
      </c>
      <c r="D303" t="s">
        <v>539</v>
      </c>
      <c r="E303" t="s">
        <v>48</v>
      </c>
      <c r="F303" t="s">
        <v>540</v>
      </c>
      <c r="G303" t="s">
        <v>42</v>
      </c>
      <c r="H303" t="s">
        <v>175</v>
      </c>
      <c r="I303" t="s">
        <v>10</v>
      </c>
      <c r="J303">
        <v>2.6</v>
      </c>
      <c r="K303" t="s">
        <v>250</v>
      </c>
      <c r="L303">
        <v>2019</v>
      </c>
      <c r="M303">
        <v>1</v>
      </c>
      <c r="R303">
        <v>1</v>
      </c>
    </row>
    <row r="304" spans="1:20" x14ac:dyDescent="0.25">
      <c r="A304" t="s">
        <v>1440</v>
      </c>
      <c r="B304" s="48" t="e">
        <f>IF(VLOOKUP($D304,#REF!,12, FALSE)="","-",VLOOKUP(D$2,#REF!,12, FALSE))</f>
        <v>#REF!</v>
      </c>
      <c r="C304">
        <v>2</v>
      </c>
      <c r="D304" t="s">
        <v>1343</v>
      </c>
      <c r="E304" t="s">
        <v>48</v>
      </c>
      <c r="F304" t="s">
        <v>540</v>
      </c>
      <c r="G304" t="s">
        <v>42</v>
      </c>
      <c r="H304" t="s">
        <v>88</v>
      </c>
      <c r="I304" t="s">
        <v>10</v>
      </c>
      <c r="J304">
        <v>1.1000000000000001</v>
      </c>
      <c r="K304" t="s">
        <v>250</v>
      </c>
      <c r="L304">
        <v>2019</v>
      </c>
      <c r="M304">
        <v>1</v>
      </c>
      <c r="R304">
        <v>1</v>
      </c>
    </row>
    <row r="305" spans="1:20" x14ac:dyDescent="0.25">
      <c r="A305" t="s">
        <v>20</v>
      </c>
      <c r="B305" s="48" t="e">
        <f>IF(VLOOKUP($D305,#REF!,12, FALSE)="","-",VLOOKUP(D$2,#REF!,12, FALSE))</f>
        <v>#REF!</v>
      </c>
      <c r="C305">
        <v>2</v>
      </c>
      <c r="D305" t="s">
        <v>1127</v>
      </c>
      <c r="E305" t="s">
        <v>48</v>
      </c>
      <c r="F305" t="s">
        <v>533</v>
      </c>
      <c r="G305" t="s">
        <v>42</v>
      </c>
      <c r="H305" t="s">
        <v>175</v>
      </c>
      <c r="I305" t="s">
        <v>10</v>
      </c>
      <c r="J305">
        <v>0.6</v>
      </c>
      <c r="K305" t="s">
        <v>250</v>
      </c>
      <c r="L305">
        <v>2018</v>
      </c>
      <c r="M305">
        <v>1</v>
      </c>
      <c r="S305">
        <v>1</v>
      </c>
      <c r="T305">
        <v>1</v>
      </c>
    </row>
    <row r="306" spans="1:20" x14ac:dyDescent="0.25">
      <c r="A306" t="s">
        <v>20</v>
      </c>
      <c r="B306" s="48" t="e">
        <f>IF(VLOOKUP($D306,#REF!,12, FALSE)="","-",VLOOKUP(D$2,#REF!,12, FALSE))</f>
        <v>#REF!</v>
      </c>
      <c r="C306">
        <v>2</v>
      </c>
      <c r="D306" t="s">
        <v>508</v>
      </c>
      <c r="E306" t="s">
        <v>48</v>
      </c>
      <c r="F306" t="s">
        <v>182</v>
      </c>
      <c r="G306" t="s">
        <v>42</v>
      </c>
      <c r="H306" t="s">
        <v>175</v>
      </c>
      <c r="I306" t="s">
        <v>10</v>
      </c>
      <c r="J306">
        <v>1.9</v>
      </c>
      <c r="K306" t="s">
        <v>250</v>
      </c>
      <c r="L306">
        <v>2018</v>
      </c>
      <c r="R306">
        <v>1</v>
      </c>
      <c r="T306">
        <v>1</v>
      </c>
    </row>
    <row r="307" spans="1:20" x14ac:dyDescent="0.25">
      <c r="A307" t="s">
        <v>1440</v>
      </c>
      <c r="B307" s="48" t="e">
        <f>IF(VLOOKUP($D307,#REF!,12, FALSE)="","-",VLOOKUP(D$2,#REF!,12, FALSE))</f>
        <v>#REF!</v>
      </c>
      <c r="C307">
        <v>2</v>
      </c>
      <c r="D307" t="s">
        <v>882</v>
      </c>
      <c r="E307" t="s">
        <v>48</v>
      </c>
      <c r="F307" t="s">
        <v>883</v>
      </c>
      <c r="G307" t="s">
        <v>42</v>
      </c>
      <c r="H307" t="s">
        <v>175</v>
      </c>
      <c r="I307" t="s">
        <v>10</v>
      </c>
      <c r="J307">
        <v>2</v>
      </c>
      <c r="K307" t="s">
        <v>250</v>
      </c>
      <c r="L307">
        <v>2016</v>
      </c>
      <c r="M307">
        <v>1</v>
      </c>
      <c r="N307">
        <v>1</v>
      </c>
      <c r="P307">
        <v>1</v>
      </c>
    </row>
    <row r="308" spans="1:20" x14ac:dyDescent="0.25">
      <c r="A308" t="s">
        <v>20</v>
      </c>
      <c r="B308" s="48" t="e">
        <f>IF(VLOOKUP($D308,#REF!,12, FALSE)="","-",VLOOKUP(D$2,#REF!,12, FALSE))</f>
        <v>#REF!</v>
      </c>
      <c r="C308">
        <v>2</v>
      </c>
      <c r="D308" t="s">
        <v>296</v>
      </c>
      <c r="E308" t="s">
        <v>48</v>
      </c>
      <c r="F308" t="s">
        <v>346</v>
      </c>
      <c r="G308" t="s">
        <v>42</v>
      </c>
      <c r="H308" t="s">
        <v>175</v>
      </c>
      <c r="I308" t="s">
        <v>10</v>
      </c>
      <c r="J308">
        <v>2.5</v>
      </c>
      <c r="K308" t="s">
        <v>250</v>
      </c>
      <c r="L308">
        <v>2017</v>
      </c>
      <c r="R308">
        <v>1</v>
      </c>
      <c r="T308">
        <v>1</v>
      </c>
    </row>
    <row r="309" spans="1:20" x14ac:dyDescent="0.25">
      <c r="A309" t="s">
        <v>20</v>
      </c>
      <c r="B309" s="48" t="e">
        <f>IF(VLOOKUP($D309,#REF!,12, FALSE)="","-",VLOOKUP(D$2,#REF!,12, FALSE))</f>
        <v>#REF!</v>
      </c>
      <c r="C309">
        <v>2</v>
      </c>
      <c r="D309" t="s">
        <v>322</v>
      </c>
      <c r="E309" t="s">
        <v>48</v>
      </c>
      <c r="F309" t="s">
        <v>324</v>
      </c>
      <c r="G309" t="s">
        <v>42</v>
      </c>
      <c r="H309" t="s">
        <v>175</v>
      </c>
      <c r="I309" t="s">
        <v>10</v>
      </c>
      <c r="J309">
        <v>2.3639999999999999</v>
      </c>
      <c r="K309" t="s">
        <v>250</v>
      </c>
      <c r="L309">
        <v>2014</v>
      </c>
      <c r="M309">
        <v>1</v>
      </c>
    </row>
    <row r="310" spans="1:20" x14ac:dyDescent="0.25">
      <c r="A310" t="s">
        <v>20</v>
      </c>
      <c r="B310" s="48" t="e">
        <f>IF(VLOOKUP($D310,#REF!,12, FALSE)="","-",VLOOKUP(D$2,#REF!,12, FALSE))</f>
        <v>#REF!</v>
      </c>
      <c r="C310">
        <v>2</v>
      </c>
      <c r="D310" t="s">
        <v>321</v>
      </c>
      <c r="E310" t="s">
        <v>48</v>
      </c>
      <c r="F310" t="s">
        <v>151</v>
      </c>
      <c r="G310" t="s">
        <v>42</v>
      </c>
      <c r="H310" t="s">
        <v>175</v>
      </c>
      <c r="I310" t="s">
        <v>10</v>
      </c>
      <c r="J310">
        <v>0.6</v>
      </c>
      <c r="K310" t="s">
        <v>250</v>
      </c>
      <c r="L310">
        <v>2017</v>
      </c>
      <c r="N310">
        <v>1</v>
      </c>
      <c r="Q310">
        <v>1</v>
      </c>
    </row>
    <row r="311" spans="1:20" x14ac:dyDescent="0.25">
      <c r="A311" t="s">
        <v>20</v>
      </c>
      <c r="B311" s="48" t="e">
        <f>IF(VLOOKUP($D311,#REF!,12, FALSE)="","-",VLOOKUP(D$2,#REF!,12, FALSE))</f>
        <v>#REF!</v>
      </c>
      <c r="C311">
        <v>2</v>
      </c>
      <c r="D311" t="s">
        <v>412</v>
      </c>
      <c r="E311" t="s">
        <v>48</v>
      </c>
      <c r="F311" t="s">
        <v>413</v>
      </c>
      <c r="G311" t="s">
        <v>42</v>
      </c>
      <c r="H311" t="s">
        <v>175</v>
      </c>
      <c r="I311" t="s">
        <v>10</v>
      </c>
      <c r="J311">
        <v>1.5</v>
      </c>
      <c r="K311" t="s">
        <v>250</v>
      </c>
      <c r="L311">
        <v>2014</v>
      </c>
      <c r="M311">
        <v>1</v>
      </c>
    </row>
    <row r="312" spans="1:20" x14ac:dyDescent="0.25">
      <c r="A312" t="s">
        <v>20</v>
      </c>
      <c r="B312" s="48" t="e">
        <f>IF(VLOOKUP($D312,#REF!,12, FALSE)="","-",VLOOKUP(D$2,#REF!,12, FALSE))</f>
        <v>#REF!</v>
      </c>
      <c r="C312">
        <v>5</v>
      </c>
      <c r="D312" t="s">
        <v>1022</v>
      </c>
      <c r="E312" t="s">
        <v>23</v>
      </c>
      <c r="F312" t="s">
        <v>1023</v>
      </c>
      <c r="G312" t="s">
        <v>42</v>
      </c>
      <c r="H312" t="s">
        <v>175</v>
      </c>
      <c r="I312" t="s">
        <v>10</v>
      </c>
      <c r="J312">
        <v>4</v>
      </c>
      <c r="K312" t="s">
        <v>250</v>
      </c>
      <c r="L312">
        <v>2018</v>
      </c>
      <c r="M312">
        <v>1</v>
      </c>
      <c r="N312">
        <v>1</v>
      </c>
      <c r="P312">
        <v>1</v>
      </c>
    </row>
    <row r="313" spans="1:20" x14ac:dyDescent="0.25">
      <c r="A313" t="s">
        <v>20</v>
      </c>
      <c r="B313" s="48" t="e">
        <f>IF(VLOOKUP($D313,#REF!,12, FALSE)="","-",VLOOKUP(D$2,#REF!,12, FALSE))</f>
        <v>#REF!</v>
      </c>
      <c r="C313">
        <v>5</v>
      </c>
      <c r="D313" t="s">
        <v>453</v>
      </c>
      <c r="E313" t="s">
        <v>23</v>
      </c>
      <c r="F313" t="s">
        <v>452</v>
      </c>
      <c r="G313" t="s">
        <v>1392</v>
      </c>
      <c r="H313" t="s">
        <v>175</v>
      </c>
      <c r="I313" t="s">
        <v>10</v>
      </c>
      <c r="J313">
        <v>1.1000000000000001</v>
      </c>
      <c r="K313" t="s">
        <v>250</v>
      </c>
      <c r="L313">
        <v>2013</v>
      </c>
      <c r="M313">
        <v>1</v>
      </c>
    </row>
    <row r="314" spans="1:20" x14ac:dyDescent="0.25">
      <c r="A314" t="s">
        <v>20</v>
      </c>
      <c r="B314" s="48" t="e">
        <f>IF(VLOOKUP($D314,#REF!,12, FALSE)="","-",VLOOKUP(D$2,#REF!,12, FALSE))</f>
        <v>#REF!</v>
      </c>
      <c r="C314">
        <v>5</v>
      </c>
      <c r="D314" t="s">
        <v>86</v>
      </c>
      <c r="E314" t="s">
        <v>23</v>
      </c>
      <c r="F314" t="s">
        <v>24</v>
      </c>
      <c r="G314" t="s">
        <v>1392</v>
      </c>
      <c r="H314" t="s">
        <v>88</v>
      </c>
      <c r="I314" t="s">
        <v>12</v>
      </c>
      <c r="J314" t="s">
        <v>276</v>
      </c>
      <c r="K314" t="s">
        <v>249</v>
      </c>
      <c r="L314">
        <v>2010</v>
      </c>
      <c r="M314">
        <v>1</v>
      </c>
    </row>
    <row r="315" spans="1:20" x14ac:dyDescent="0.25">
      <c r="A315" t="s">
        <v>20</v>
      </c>
      <c r="B315" s="48" t="e">
        <f>IF(VLOOKUP($D315,#REF!,12, FALSE)="","-",VLOOKUP(D$2,#REF!,12, FALSE))</f>
        <v>#REF!</v>
      </c>
      <c r="C315">
        <v>5</v>
      </c>
      <c r="D315" t="s">
        <v>263</v>
      </c>
      <c r="E315" t="s">
        <v>23</v>
      </c>
      <c r="F315" t="s">
        <v>56</v>
      </c>
      <c r="G315" t="s">
        <v>1392</v>
      </c>
      <c r="H315" t="s">
        <v>175</v>
      </c>
      <c r="I315" t="s">
        <v>10</v>
      </c>
      <c r="J315">
        <v>1.5</v>
      </c>
      <c r="K315" t="s">
        <v>250</v>
      </c>
      <c r="L315">
        <v>2017</v>
      </c>
      <c r="T315">
        <v>1</v>
      </c>
    </row>
    <row r="316" spans="1:20" x14ac:dyDescent="0.25">
      <c r="A316" t="s">
        <v>20</v>
      </c>
      <c r="B316" s="48" t="e">
        <f>IF(VLOOKUP($D316,#REF!,12, FALSE)="","-",VLOOKUP(D$2,#REF!,12, FALSE))</f>
        <v>#REF!</v>
      </c>
      <c r="C316">
        <v>5</v>
      </c>
      <c r="D316" t="s">
        <v>451</v>
      </c>
      <c r="E316" t="s">
        <v>23</v>
      </c>
      <c r="F316" t="s">
        <v>452</v>
      </c>
      <c r="G316" t="s">
        <v>1392</v>
      </c>
      <c r="H316" t="s">
        <v>88</v>
      </c>
      <c r="I316" t="s">
        <v>10</v>
      </c>
      <c r="J316">
        <v>1</v>
      </c>
      <c r="K316" t="s">
        <v>250</v>
      </c>
      <c r="L316">
        <v>2014</v>
      </c>
      <c r="T316">
        <v>1</v>
      </c>
    </row>
    <row r="317" spans="1:20" x14ac:dyDescent="0.25">
      <c r="A317" t="s">
        <v>20</v>
      </c>
      <c r="B317" s="48" t="e">
        <f>IF(VLOOKUP($D317,#REF!,12, FALSE)="","-",VLOOKUP(D$2,#REF!,12, FALSE))</f>
        <v>#REF!</v>
      </c>
      <c r="C317">
        <v>5</v>
      </c>
      <c r="D317" t="s">
        <v>186</v>
      </c>
      <c r="E317" t="s">
        <v>23</v>
      </c>
      <c r="F317" t="s">
        <v>185</v>
      </c>
      <c r="G317" t="s">
        <v>1392</v>
      </c>
      <c r="H317" t="s">
        <v>7</v>
      </c>
      <c r="I317" t="s">
        <v>10</v>
      </c>
      <c r="J317">
        <v>0.25</v>
      </c>
      <c r="K317" t="s">
        <v>249</v>
      </c>
      <c r="L317">
        <v>2011</v>
      </c>
      <c r="N317">
        <v>1</v>
      </c>
      <c r="Q317">
        <v>1</v>
      </c>
      <c r="T317">
        <v>1</v>
      </c>
    </row>
    <row r="318" spans="1:20" x14ac:dyDescent="0.25">
      <c r="A318" t="s">
        <v>1440</v>
      </c>
      <c r="B318" s="48" t="e">
        <f>IF(VLOOKUP($D318,#REF!,12, FALSE)="","-",VLOOKUP(D$2,#REF!,12, FALSE))</f>
        <v>#REF!</v>
      </c>
      <c r="C318">
        <v>5</v>
      </c>
      <c r="D318" t="s">
        <v>1402</v>
      </c>
      <c r="E318" t="s">
        <v>23</v>
      </c>
      <c r="F318" t="s">
        <v>1403</v>
      </c>
      <c r="G318" t="s">
        <v>1392</v>
      </c>
      <c r="H318" t="s">
        <v>7</v>
      </c>
      <c r="I318" t="s">
        <v>12</v>
      </c>
      <c r="J318" t="s">
        <v>276</v>
      </c>
      <c r="K318" t="s">
        <v>249</v>
      </c>
      <c r="L318">
        <v>2005</v>
      </c>
      <c r="T318">
        <v>1</v>
      </c>
    </row>
    <row r="319" spans="1:20" x14ac:dyDescent="0.25">
      <c r="A319" t="s">
        <v>20</v>
      </c>
      <c r="B319" s="48" t="e">
        <f>IF(VLOOKUP($D319,#REF!,12, FALSE)="","-",VLOOKUP(D$2,#REF!,12, FALSE))</f>
        <v>#REF!</v>
      </c>
      <c r="C319">
        <v>5</v>
      </c>
      <c r="D319" t="s">
        <v>428</v>
      </c>
      <c r="E319" t="s">
        <v>23</v>
      </c>
      <c r="F319" t="s">
        <v>429</v>
      </c>
      <c r="G319" t="s">
        <v>1392</v>
      </c>
      <c r="H319" t="s">
        <v>7</v>
      </c>
      <c r="I319" t="s">
        <v>10</v>
      </c>
      <c r="J319">
        <v>2.1</v>
      </c>
      <c r="K319" t="s">
        <v>249</v>
      </c>
      <c r="L319">
        <v>2014</v>
      </c>
      <c r="M319">
        <v>1</v>
      </c>
    </row>
    <row r="320" spans="1:20" x14ac:dyDescent="0.25">
      <c r="A320" t="s">
        <v>20</v>
      </c>
      <c r="B320" s="48" t="e">
        <f>IF(VLOOKUP($D320,#REF!,12, FALSE)="","-",VLOOKUP(D$2,#REF!,12, FALSE))</f>
        <v>#REF!</v>
      </c>
      <c r="C320">
        <v>5</v>
      </c>
      <c r="D320" t="s">
        <v>364</v>
      </c>
      <c r="E320" t="s">
        <v>23</v>
      </c>
      <c r="F320" t="s">
        <v>365</v>
      </c>
      <c r="G320" t="s">
        <v>42</v>
      </c>
      <c r="H320" t="s">
        <v>175</v>
      </c>
      <c r="I320" t="s">
        <v>11</v>
      </c>
      <c r="J320">
        <v>7.2</v>
      </c>
      <c r="K320" t="s">
        <v>250</v>
      </c>
      <c r="L320">
        <v>2004</v>
      </c>
      <c r="R320">
        <v>1</v>
      </c>
      <c r="T320">
        <v>1</v>
      </c>
    </row>
    <row r="321" spans="1:20" x14ac:dyDescent="0.25">
      <c r="A321" t="s">
        <v>20</v>
      </c>
      <c r="B321" s="48" t="e">
        <f>IF(VLOOKUP($D321,#REF!,12, FALSE)="","-",VLOOKUP(D$2,#REF!,12, FALSE))</f>
        <v>#REF!</v>
      </c>
      <c r="C321">
        <v>6</v>
      </c>
      <c r="D321" t="s">
        <v>228</v>
      </c>
      <c r="E321" t="s">
        <v>229</v>
      </c>
      <c r="F321" t="s">
        <v>255</v>
      </c>
      <c r="G321" t="s">
        <v>5</v>
      </c>
      <c r="H321" t="s">
        <v>8</v>
      </c>
      <c r="I321" t="s">
        <v>10</v>
      </c>
      <c r="J321">
        <v>2.0000000000000001E-4</v>
      </c>
      <c r="K321" t="s">
        <v>248</v>
      </c>
      <c r="L321">
        <v>2007</v>
      </c>
      <c r="R321">
        <v>1</v>
      </c>
      <c r="T321">
        <v>1</v>
      </c>
    </row>
    <row r="322" spans="1:20" x14ac:dyDescent="0.25">
      <c r="A322" t="s">
        <v>20</v>
      </c>
      <c r="B322" s="48" t="e">
        <f>IF(VLOOKUP($D322,#REF!,12, FALSE)="","-",VLOOKUP(D$2,#REF!,12, FALSE))</f>
        <v>#REF!</v>
      </c>
      <c r="C322">
        <v>6</v>
      </c>
      <c r="D322" t="s">
        <v>369</v>
      </c>
      <c r="E322" t="s">
        <v>229</v>
      </c>
      <c r="F322" t="s">
        <v>368</v>
      </c>
      <c r="G322" t="s">
        <v>1392</v>
      </c>
      <c r="H322" t="s">
        <v>370</v>
      </c>
      <c r="I322" t="s">
        <v>397</v>
      </c>
      <c r="J322" t="s">
        <v>276</v>
      </c>
      <c r="K322" t="s">
        <v>249</v>
      </c>
      <c r="L322">
        <v>2012</v>
      </c>
      <c r="M322">
        <v>1</v>
      </c>
    </row>
    <row r="323" spans="1:20" x14ac:dyDescent="0.25">
      <c r="A323" t="s">
        <v>1440</v>
      </c>
      <c r="B323" s="48" t="e">
        <f>IF(VLOOKUP($D323,#REF!,12, FALSE)="","-",VLOOKUP(D$2,#REF!,12, FALSE))</f>
        <v>#REF!</v>
      </c>
      <c r="C323">
        <v>10</v>
      </c>
      <c r="D323" t="s">
        <v>361</v>
      </c>
      <c r="E323" t="s">
        <v>362</v>
      </c>
      <c r="F323" t="s">
        <v>363</v>
      </c>
      <c r="G323" t="s">
        <v>218</v>
      </c>
      <c r="H323" t="s">
        <v>7</v>
      </c>
      <c r="I323" t="s">
        <v>11</v>
      </c>
      <c r="J323">
        <v>100</v>
      </c>
      <c r="K323" t="s">
        <v>250</v>
      </c>
      <c r="L323">
        <v>2004</v>
      </c>
      <c r="T323">
        <v>1</v>
      </c>
    </row>
    <row r="324" spans="1:20" x14ac:dyDescent="0.25">
      <c r="A324" t="s">
        <v>20</v>
      </c>
      <c r="B324" s="48" t="e">
        <f>IF(VLOOKUP($D324,#REF!,12, FALSE)="","-",VLOOKUP(D$2,#REF!,12, FALSE))</f>
        <v>#REF!</v>
      </c>
      <c r="C324">
        <v>10</v>
      </c>
      <c r="D324" t="s">
        <v>1085</v>
      </c>
      <c r="E324" t="s">
        <v>362</v>
      </c>
      <c r="F324" t="s">
        <v>1086</v>
      </c>
      <c r="G324" t="s">
        <v>4</v>
      </c>
      <c r="H324" t="s">
        <v>175</v>
      </c>
      <c r="I324" t="s">
        <v>10</v>
      </c>
      <c r="J324">
        <v>0.1</v>
      </c>
      <c r="K324" t="s">
        <v>250</v>
      </c>
      <c r="L324">
        <v>2017</v>
      </c>
      <c r="T324">
        <v>1</v>
      </c>
    </row>
    <row r="325" spans="1:20" x14ac:dyDescent="0.25">
      <c r="A325" t="s">
        <v>1440</v>
      </c>
      <c r="B325" s="48" t="e">
        <f>IF(VLOOKUP($D325,#REF!,12, FALSE)="","-",VLOOKUP(D$2,#REF!,12, FALSE))</f>
        <v>#REF!</v>
      </c>
      <c r="C325">
        <v>10</v>
      </c>
      <c r="D325" t="s">
        <v>1393</v>
      </c>
      <c r="E325" t="s">
        <v>362</v>
      </c>
      <c r="F325" t="s">
        <v>1394</v>
      </c>
      <c r="G325" t="s">
        <v>1392</v>
      </c>
      <c r="H325" t="s">
        <v>7</v>
      </c>
      <c r="I325" t="s">
        <v>10</v>
      </c>
      <c r="J325">
        <v>3.3599999999999998E-2</v>
      </c>
      <c r="K325" t="s">
        <v>231</v>
      </c>
      <c r="L325">
        <v>2006</v>
      </c>
      <c r="T325">
        <v>1</v>
      </c>
    </row>
    <row r="326" spans="1:20" x14ac:dyDescent="0.25">
      <c r="A326" t="s">
        <v>1440</v>
      </c>
      <c r="B326" s="48" t="e">
        <f>IF(VLOOKUP($D326,#REF!,12, FALSE)="","-",VLOOKUP(D$2,#REF!,12, FALSE))</f>
        <v>#REF!</v>
      </c>
      <c r="C326">
        <v>3</v>
      </c>
      <c r="D326" t="s">
        <v>1396</v>
      </c>
      <c r="E326" t="s">
        <v>28</v>
      </c>
      <c r="F326" t="s">
        <v>1397</v>
      </c>
      <c r="G326" t="s">
        <v>1392</v>
      </c>
      <c r="H326" t="s">
        <v>7</v>
      </c>
      <c r="I326" t="s">
        <v>12</v>
      </c>
      <c r="J326" t="s">
        <v>276</v>
      </c>
      <c r="K326" t="s">
        <v>249</v>
      </c>
      <c r="L326">
        <v>2012</v>
      </c>
      <c r="T326">
        <v>1</v>
      </c>
    </row>
    <row r="327" spans="1:20" x14ac:dyDescent="0.25">
      <c r="A327" t="s">
        <v>20</v>
      </c>
      <c r="B327" s="48" t="e">
        <f>IF(VLOOKUP($D327,#REF!,12, FALSE)="","-",VLOOKUP(D$2,#REF!,12, FALSE))</f>
        <v>#REF!</v>
      </c>
      <c r="C327">
        <v>3</v>
      </c>
      <c r="D327" t="s">
        <v>314</v>
      </c>
      <c r="E327" t="s">
        <v>28</v>
      </c>
      <c r="F327" t="s">
        <v>345</v>
      </c>
      <c r="G327" t="s">
        <v>383</v>
      </c>
      <c r="H327" t="s">
        <v>7</v>
      </c>
      <c r="I327" t="s">
        <v>11</v>
      </c>
      <c r="J327">
        <v>34.5</v>
      </c>
      <c r="K327" t="s">
        <v>250</v>
      </c>
      <c r="L327">
        <v>2008</v>
      </c>
      <c r="N327">
        <v>1</v>
      </c>
      <c r="O327">
        <v>1</v>
      </c>
      <c r="P327">
        <v>1</v>
      </c>
      <c r="S327">
        <v>1</v>
      </c>
    </row>
    <row r="328" spans="1:20" x14ac:dyDescent="0.25">
      <c r="A328" t="s">
        <v>20</v>
      </c>
      <c r="B328" s="48" t="e">
        <f>IF(VLOOKUP($D328,#REF!,12, FALSE)="","-",VLOOKUP(D$2,#REF!,12, FALSE))</f>
        <v>#REF!</v>
      </c>
      <c r="C328">
        <v>3</v>
      </c>
      <c r="D328" t="s">
        <v>359</v>
      </c>
      <c r="E328" t="s">
        <v>28</v>
      </c>
      <c r="F328" t="s">
        <v>360</v>
      </c>
      <c r="G328" t="s">
        <v>42</v>
      </c>
      <c r="H328" t="s">
        <v>175</v>
      </c>
      <c r="I328" t="s">
        <v>11</v>
      </c>
      <c r="J328">
        <v>3.2</v>
      </c>
      <c r="K328" t="s">
        <v>249</v>
      </c>
      <c r="L328">
        <v>2011</v>
      </c>
      <c r="M328">
        <v>1</v>
      </c>
      <c r="R328">
        <v>1</v>
      </c>
    </row>
    <row r="329" spans="1:20" x14ac:dyDescent="0.25">
      <c r="A329" t="s">
        <v>1440</v>
      </c>
      <c r="B329" s="48" t="e">
        <f>IF(VLOOKUP($D329,#REF!,12, FALSE)="","-",VLOOKUP(D$2,#REF!,12, FALSE))</f>
        <v>#REF!</v>
      </c>
      <c r="C329">
        <v>3</v>
      </c>
      <c r="D329" t="s">
        <v>1423</v>
      </c>
      <c r="E329" t="s">
        <v>28</v>
      </c>
      <c r="F329" t="s">
        <v>326</v>
      </c>
      <c r="G329" t="s">
        <v>3</v>
      </c>
      <c r="H329" t="s">
        <v>913</v>
      </c>
      <c r="I329" t="s">
        <v>10</v>
      </c>
      <c r="J329">
        <v>2</v>
      </c>
      <c r="K329" t="s">
        <v>231</v>
      </c>
      <c r="L329">
        <v>2019</v>
      </c>
      <c r="M329">
        <v>1</v>
      </c>
    </row>
    <row r="330" spans="1:20" x14ac:dyDescent="0.25">
      <c r="A330" t="s">
        <v>20</v>
      </c>
      <c r="B330" s="48" t="e">
        <f>IF(VLOOKUP($D330,#REF!,12, FALSE)="","-",VLOOKUP(D$2,#REF!,12, FALSE))</f>
        <v>#REF!</v>
      </c>
      <c r="C330">
        <v>3</v>
      </c>
      <c r="D330" t="s">
        <v>492</v>
      </c>
      <c r="E330" t="s">
        <v>28</v>
      </c>
      <c r="F330" t="s">
        <v>493</v>
      </c>
      <c r="G330" t="s">
        <v>383</v>
      </c>
      <c r="H330" t="s">
        <v>1367</v>
      </c>
      <c r="I330" t="s">
        <v>11</v>
      </c>
      <c r="J330">
        <v>75</v>
      </c>
      <c r="K330" t="s">
        <v>250</v>
      </c>
      <c r="L330">
        <v>2012</v>
      </c>
      <c r="N330">
        <v>1</v>
      </c>
      <c r="O330">
        <v>1</v>
      </c>
    </row>
    <row r="331" spans="1:20" x14ac:dyDescent="0.25">
      <c r="A331" t="s">
        <v>20</v>
      </c>
      <c r="B331" s="48" t="e">
        <f>IF(VLOOKUP($D331,#REF!,12, FALSE)="","-",VLOOKUP(D$2,#REF!,12, FALSE))</f>
        <v>#REF!</v>
      </c>
      <c r="C331">
        <v>3</v>
      </c>
      <c r="D331" t="s">
        <v>491</v>
      </c>
      <c r="E331" t="s">
        <v>28</v>
      </c>
      <c r="F331" t="s">
        <v>493</v>
      </c>
      <c r="G331" t="s">
        <v>383</v>
      </c>
      <c r="H331" t="s">
        <v>7</v>
      </c>
      <c r="I331" t="s">
        <v>11</v>
      </c>
      <c r="J331">
        <v>62.5</v>
      </c>
      <c r="K331" t="s">
        <v>250</v>
      </c>
      <c r="L331">
        <v>2009</v>
      </c>
      <c r="N331">
        <v>1</v>
      </c>
      <c r="O331">
        <v>1</v>
      </c>
      <c r="S331">
        <v>1</v>
      </c>
      <c r="T331">
        <v>1</v>
      </c>
    </row>
    <row r="332" spans="1:20" x14ac:dyDescent="0.25">
      <c r="A332" t="s">
        <v>1440</v>
      </c>
      <c r="B332" s="48" t="e">
        <f>IF(VLOOKUP($D332,#REF!,12, FALSE)="","-",VLOOKUP(D$2,#REF!,12, FALSE))</f>
        <v>#REF!</v>
      </c>
      <c r="C332">
        <v>3</v>
      </c>
      <c r="D332" t="s">
        <v>1350</v>
      </c>
      <c r="E332" t="s">
        <v>28</v>
      </c>
      <c r="F332" t="s">
        <v>1363</v>
      </c>
      <c r="G332" t="s">
        <v>4</v>
      </c>
      <c r="H332" t="s">
        <v>913</v>
      </c>
      <c r="I332" t="s">
        <v>10</v>
      </c>
      <c r="J332">
        <v>2.3400000000000001E-2</v>
      </c>
      <c r="K332" t="s">
        <v>231</v>
      </c>
      <c r="L332">
        <v>2018</v>
      </c>
      <c r="M332">
        <v>1</v>
      </c>
      <c r="R332">
        <v>1</v>
      </c>
    </row>
    <row r="333" spans="1:20" x14ac:dyDescent="0.25">
      <c r="A333" t="s">
        <v>1440</v>
      </c>
      <c r="B333" s="48" t="e">
        <f>IF(VLOOKUP($D333,#REF!,12, FALSE)="","-",VLOOKUP(D$2,#REF!,12, FALSE))</f>
        <v>#REF!</v>
      </c>
      <c r="C333">
        <v>3</v>
      </c>
      <c r="D333" t="s">
        <v>1407</v>
      </c>
      <c r="E333" t="s">
        <v>28</v>
      </c>
      <c r="F333" t="s">
        <v>326</v>
      </c>
      <c r="G333" t="s">
        <v>1392</v>
      </c>
      <c r="H333" t="s">
        <v>7</v>
      </c>
      <c r="I333" t="s">
        <v>10</v>
      </c>
      <c r="J333" t="s">
        <v>276</v>
      </c>
      <c r="K333" t="s">
        <v>249</v>
      </c>
      <c r="L333">
        <v>2013</v>
      </c>
      <c r="T333">
        <v>1</v>
      </c>
    </row>
    <row r="334" spans="1:20" x14ac:dyDescent="0.25">
      <c r="A334" t="s">
        <v>20</v>
      </c>
      <c r="B334" s="48" t="e">
        <f>IF(VLOOKUP($D334,#REF!,12, FALSE)="","-",VLOOKUP(D$2,#REF!,12, FALSE))</f>
        <v>#REF!</v>
      </c>
      <c r="C334">
        <v>3</v>
      </c>
      <c r="D334" t="s">
        <v>424</v>
      </c>
      <c r="E334" t="s">
        <v>28</v>
      </c>
      <c r="F334" t="s">
        <v>425</v>
      </c>
      <c r="G334" t="s">
        <v>4</v>
      </c>
      <c r="H334" t="s">
        <v>175</v>
      </c>
      <c r="I334" t="s">
        <v>10</v>
      </c>
      <c r="J334">
        <v>0.3</v>
      </c>
      <c r="K334" t="s">
        <v>248</v>
      </c>
      <c r="L334">
        <v>2014</v>
      </c>
      <c r="R334">
        <v>1</v>
      </c>
      <c r="T334">
        <v>1</v>
      </c>
    </row>
    <row r="335" spans="1:20" x14ac:dyDescent="0.25">
      <c r="A335" t="s">
        <v>20</v>
      </c>
      <c r="B335" s="48" t="e">
        <f>IF(VLOOKUP($D335,#REF!,12, FALSE)="","-",VLOOKUP(D$2,#REF!,12, FALSE))</f>
        <v>#REF!</v>
      </c>
      <c r="C335">
        <v>1</v>
      </c>
      <c r="D335" t="s">
        <v>1239</v>
      </c>
      <c r="E335" t="s">
        <v>49</v>
      </c>
      <c r="F335" t="s">
        <v>1229</v>
      </c>
      <c r="G335" t="s">
        <v>42</v>
      </c>
      <c r="H335" t="s">
        <v>175</v>
      </c>
      <c r="I335" t="s">
        <v>10</v>
      </c>
      <c r="J335">
        <v>3.9</v>
      </c>
      <c r="K335" t="s">
        <v>250</v>
      </c>
      <c r="L335">
        <v>2018</v>
      </c>
      <c r="N335">
        <v>1</v>
      </c>
      <c r="O335">
        <v>1</v>
      </c>
      <c r="T335">
        <v>1</v>
      </c>
    </row>
    <row r="336" spans="1:20" x14ac:dyDescent="0.25">
      <c r="A336" t="s">
        <v>20</v>
      </c>
      <c r="B336" s="48" t="e">
        <f>IF(VLOOKUP($D336,#REF!,12, FALSE)="","-",VLOOKUP(D$2,#REF!,12, FALSE))</f>
        <v>#REF!</v>
      </c>
      <c r="C336">
        <v>1</v>
      </c>
      <c r="D336" t="s">
        <v>1263</v>
      </c>
      <c r="E336" t="s">
        <v>49</v>
      </c>
      <c r="F336" t="s">
        <v>50</v>
      </c>
      <c r="G336" t="s">
        <v>42</v>
      </c>
      <c r="H336" t="s">
        <v>175</v>
      </c>
      <c r="I336" t="s">
        <v>10</v>
      </c>
      <c r="J336">
        <v>3.7</v>
      </c>
      <c r="K336" t="s">
        <v>250</v>
      </c>
      <c r="L336">
        <v>2014</v>
      </c>
      <c r="N336">
        <v>1</v>
      </c>
      <c r="O336">
        <v>1</v>
      </c>
      <c r="P336">
        <v>1</v>
      </c>
      <c r="S336">
        <v>1</v>
      </c>
    </row>
    <row r="337" spans="1:20" x14ac:dyDescent="0.25">
      <c r="A337" t="s">
        <v>20</v>
      </c>
      <c r="B337" s="48" t="e">
        <f>IF(VLOOKUP($D337,#REF!,12, FALSE)="","-",VLOOKUP(D$2,#REF!,12, FALSE))</f>
        <v>#REF!</v>
      </c>
      <c r="C337">
        <v>1</v>
      </c>
      <c r="D337" t="s">
        <v>1228</v>
      </c>
      <c r="E337" t="s">
        <v>49</v>
      </c>
      <c r="F337" t="s">
        <v>50</v>
      </c>
      <c r="G337" t="s">
        <v>42</v>
      </c>
      <c r="H337" t="s">
        <v>175</v>
      </c>
      <c r="I337" t="s">
        <v>10</v>
      </c>
      <c r="J337">
        <v>4.0999999999999996</v>
      </c>
      <c r="K337" t="s">
        <v>250</v>
      </c>
      <c r="L337">
        <v>2018</v>
      </c>
      <c r="R337">
        <v>1</v>
      </c>
      <c r="T337">
        <v>1</v>
      </c>
    </row>
    <row r="338" spans="1:20" x14ac:dyDescent="0.25">
      <c r="A338" t="s">
        <v>20</v>
      </c>
      <c r="B338" s="48" t="e">
        <f>IF(VLOOKUP($D338,#REF!,12, FALSE)="","-",VLOOKUP(D$2,#REF!,12, FALSE))</f>
        <v>#REF!</v>
      </c>
      <c r="C338">
        <v>1</v>
      </c>
      <c r="D338" t="s">
        <v>1246</v>
      </c>
      <c r="E338" t="s">
        <v>49</v>
      </c>
      <c r="F338" t="s">
        <v>1244</v>
      </c>
      <c r="G338" t="s">
        <v>3</v>
      </c>
      <c r="H338" t="s">
        <v>175</v>
      </c>
      <c r="I338" t="s">
        <v>10</v>
      </c>
      <c r="J338">
        <v>6.3</v>
      </c>
      <c r="K338" t="s">
        <v>250</v>
      </c>
      <c r="L338">
        <v>2018</v>
      </c>
      <c r="N338">
        <v>1</v>
      </c>
      <c r="P338">
        <v>1</v>
      </c>
      <c r="R338">
        <v>1</v>
      </c>
    </row>
    <row r="339" spans="1:20" x14ac:dyDescent="0.25">
      <c r="A339" t="s">
        <v>20</v>
      </c>
      <c r="B339" s="48" t="e">
        <f>IF(VLOOKUP($D339,#REF!,12, FALSE)="","-",VLOOKUP(D$2,#REF!,12, FALSE))</f>
        <v>#REF!</v>
      </c>
      <c r="C339">
        <v>1</v>
      </c>
      <c r="D339" t="s">
        <v>194</v>
      </c>
      <c r="E339" t="s">
        <v>49</v>
      </c>
      <c r="F339" t="s">
        <v>195</v>
      </c>
      <c r="G339" t="s">
        <v>5</v>
      </c>
      <c r="H339" t="s">
        <v>175</v>
      </c>
      <c r="I339" t="s">
        <v>10</v>
      </c>
      <c r="J339">
        <v>2.6</v>
      </c>
      <c r="K339" t="s">
        <v>250</v>
      </c>
      <c r="L339">
        <v>2018</v>
      </c>
      <c r="N339">
        <v>1</v>
      </c>
      <c r="O339">
        <v>1</v>
      </c>
      <c r="R339">
        <v>1</v>
      </c>
    </row>
    <row r="340" spans="1:20" x14ac:dyDescent="0.25">
      <c r="A340" t="s">
        <v>20</v>
      </c>
      <c r="B340" s="48" t="e">
        <f>IF(VLOOKUP($D340,#REF!,12, FALSE)="","-",VLOOKUP(D$2,#REF!,12, FALSE))</f>
        <v>#REF!</v>
      </c>
      <c r="C340">
        <v>1</v>
      </c>
      <c r="D340" t="s">
        <v>1248</v>
      </c>
      <c r="E340" t="s">
        <v>49</v>
      </c>
      <c r="F340" t="s">
        <v>1245</v>
      </c>
      <c r="G340" t="s">
        <v>4</v>
      </c>
      <c r="H340" t="s">
        <v>175</v>
      </c>
      <c r="I340" t="s">
        <v>10</v>
      </c>
      <c r="J340">
        <v>4.7</v>
      </c>
      <c r="K340" t="s">
        <v>250</v>
      </c>
      <c r="L340">
        <v>2018</v>
      </c>
      <c r="N340">
        <v>1</v>
      </c>
      <c r="Q340">
        <v>1</v>
      </c>
      <c r="R340">
        <v>1</v>
      </c>
      <c r="T340">
        <v>1</v>
      </c>
    </row>
    <row r="341" spans="1:20" x14ac:dyDescent="0.25">
      <c r="A341" t="s">
        <v>20</v>
      </c>
      <c r="B341" s="48" t="e">
        <f>IF(VLOOKUP($D341,#REF!,12, FALSE)="","-",VLOOKUP(D$2,#REF!,12, FALSE))</f>
        <v>#REF!</v>
      </c>
      <c r="C341">
        <v>1</v>
      </c>
      <c r="D341" t="s">
        <v>1249</v>
      </c>
      <c r="E341" t="s">
        <v>49</v>
      </c>
      <c r="F341" t="s">
        <v>1245</v>
      </c>
      <c r="G341" t="s">
        <v>4</v>
      </c>
      <c r="H341" t="s">
        <v>1250</v>
      </c>
      <c r="I341" t="s">
        <v>10</v>
      </c>
      <c r="J341">
        <v>2.7</v>
      </c>
      <c r="K341" t="s">
        <v>250</v>
      </c>
      <c r="L341">
        <v>2018</v>
      </c>
      <c r="N341">
        <v>1</v>
      </c>
      <c r="Q341">
        <v>1</v>
      </c>
      <c r="R341">
        <v>1</v>
      </c>
      <c r="T341">
        <v>1</v>
      </c>
    </row>
    <row r="342" spans="1:20" x14ac:dyDescent="0.25">
      <c r="A342" t="s">
        <v>20</v>
      </c>
      <c r="B342" s="48" t="e">
        <f>IF(VLOOKUP($D342,#REF!,12, FALSE)="","-",VLOOKUP(D$2,#REF!,12, FALSE))</f>
        <v>#REF!</v>
      </c>
      <c r="C342">
        <v>1</v>
      </c>
      <c r="D342" t="s">
        <v>1247</v>
      </c>
      <c r="E342" t="s">
        <v>49</v>
      </c>
      <c r="F342" t="s">
        <v>1245</v>
      </c>
      <c r="G342" t="s">
        <v>4</v>
      </c>
      <c r="H342" t="s">
        <v>175</v>
      </c>
      <c r="I342" t="s">
        <v>10</v>
      </c>
      <c r="J342">
        <v>1.2</v>
      </c>
      <c r="K342" t="s">
        <v>250</v>
      </c>
      <c r="L342">
        <v>2018</v>
      </c>
      <c r="N342">
        <v>1</v>
      </c>
      <c r="Q342">
        <v>1</v>
      </c>
      <c r="R342">
        <v>1</v>
      </c>
      <c r="T342">
        <v>1</v>
      </c>
    </row>
    <row r="343" spans="1:20" x14ac:dyDescent="0.25">
      <c r="A343" t="s">
        <v>20</v>
      </c>
      <c r="B343" s="48" t="e">
        <f>IF(VLOOKUP($D343,#REF!,12, FALSE)="","-",VLOOKUP(D$2,#REF!,12, FALSE))</f>
        <v>#REF!</v>
      </c>
      <c r="C343">
        <v>4</v>
      </c>
      <c r="D343" t="s">
        <v>183</v>
      </c>
      <c r="E343" t="s">
        <v>184</v>
      </c>
      <c r="F343" t="s">
        <v>212</v>
      </c>
      <c r="G343" t="s">
        <v>4</v>
      </c>
      <c r="H343" t="s">
        <v>8</v>
      </c>
      <c r="I343" t="s">
        <v>16</v>
      </c>
      <c r="J343">
        <v>20</v>
      </c>
      <c r="K343" t="s">
        <v>249</v>
      </c>
      <c r="L343">
        <v>2008</v>
      </c>
      <c r="M343">
        <v>1</v>
      </c>
      <c r="S343">
        <v>1</v>
      </c>
    </row>
    <row r="344" spans="1:20" x14ac:dyDescent="0.25">
      <c r="A344" t="s">
        <v>20</v>
      </c>
      <c r="B344" s="48" t="e">
        <f>IF(VLOOKUP($D344,#REF!,12, FALSE)="","-",VLOOKUP(D$2,#REF!,12, FALSE))</f>
        <v>#REF!</v>
      </c>
      <c r="C344">
        <v>4</v>
      </c>
      <c r="D344" t="s">
        <v>400</v>
      </c>
      <c r="E344" t="s">
        <v>136</v>
      </c>
      <c r="F344" t="s">
        <v>171</v>
      </c>
      <c r="G344" t="s">
        <v>42</v>
      </c>
      <c r="H344" t="s">
        <v>7</v>
      </c>
      <c r="I344" t="s">
        <v>10</v>
      </c>
      <c r="J344">
        <v>0.2</v>
      </c>
      <c r="K344" t="s">
        <v>250</v>
      </c>
      <c r="L344">
        <v>2012</v>
      </c>
      <c r="M344">
        <v>1</v>
      </c>
    </row>
    <row r="345" spans="1:20" x14ac:dyDescent="0.25">
      <c r="A345" t="s">
        <v>20</v>
      </c>
      <c r="B345" s="48" t="e">
        <f>IF(VLOOKUP($D345,#REF!,12, FALSE)="","-",VLOOKUP(D$2,#REF!,12, FALSE))</f>
        <v>#REF!</v>
      </c>
      <c r="C345">
        <v>4</v>
      </c>
      <c r="D345" t="s">
        <v>292</v>
      </c>
      <c r="E345" t="s">
        <v>136</v>
      </c>
      <c r="F345" t="s">
        <v>109</v>
      </c>
      <c r="G345" t="s">
        <v>42</v>
      </c>
      <c r="H345" t="s">
        <v>175</v>
      </c>
      <c r="I345" t="s">
        <v>10</v>
      </c>
      <c r="J345">
        <v>0.2</v>
      </c>
      <c r="K345" t="s">
        <v>250</v>
      </c>
      <c r="L345">
        <v>2012</v>
      </c>
      <c r="N345">
        <v>1</v>
      </c>
      <c r="P345">
        <v>1</v>
      </c>
      <c r="R345">
        <v>1</v>
      </c>
      <c r="T345">
        <v>1</v>
      </c>
    </row>
    <row r="346" spans="1:20" x14ac:dyDescent="0.25">
      <c r="A346" t="s">
        <v>20</v>
      </c>
      <c r="B346" s="48" t="e">
        <f>IF(VLOOKUP($D346,#REF!,12, FALSE)="","-",VLOOKUP(D$2,#REF!,12, FALSE))</f>
        <v>#REF!</v>
      </c>
      <c r="C346">
        <v>4</v>
      </c>
      <c r="D346" t="s">
        <v>264</v>
      </c>
      <c r="E346" t="s">
        <v>136</v>
      </c>
      <c r="F346" t="s">
        <v>137</v>
      </c>
      <c r="G346" t="s">
        <v>4</v>
      </c>
      <c r="H346" t="s">
        <v>7</v>
      </c>
      <c r="I346" t="s">
        <v>10</v>
      </c>
      <c r="J346">
        <v>1.25</v>
      </c>
      <c r="K346" t="s">
        <v>250</v>
      </c>
      <c r="L346">
        <v>2012</v>
      </c>
      <c r="T346">
        <v>1</v>
      </c>
    </row>
    <row r="347" spans="1:20" x14ac:dyDescent="0.25">
      <c r="A347" t="s">
        <v>20</v>
      </c>
      <c r="B347" s="48" t="e">
        <f>IF(VLOOKUP($D347,#REF!,12, FALSE)="","-",VLOOKUP(D$2,#REF!,12, FALSE))</f>
        <v>#REF!</v>
      </c>
      <c r="C347">
        <v>4</v>
      </c>
      <c r="D347" t="s">
        <v>1225</v>
      </c>
      <c r="E347" t="s">
        <v>136</v>
      </c>
      <c r="F347" t="s">
        <v>1215</v>
      </c>
      <c r="G347" t="s">
        <v>42</v>
      </c>
      <c r="H347" t="s">
        <v>175</v>
      </c>
      <c r="I347" t="s">
        <v>10</v>
      </c>
      <c r="J347">
        <v>2.7</v>
      </c>
      <c r="K347" t="s">
        <v>250</v>
      </c>
      <c r="L347">
        <v>2019</v>
      </c>
      <c r="R347">
        <v>1</v>
      </c>
    </row>
    <row r="348" spans="1:20" x14ac:dyDescent="0.25">
      <c r="A348" t="s">
        <v>20</v>
      </c>
      <c r="B348" s="48" t="e">
        <f>IF(VLOOKUP($D348,#REF!,12, FALSE)="","-",VLOOKUP(D$2,#REF!,12, FALSE))</f>
        <v>#REF!</v>
      </c>
      <c r="C348">
        <v>4</v>
      </c>
      <c r="D348" t="s">
        <v>256</v>
      </c>
      <c r="E348" t="s">
        <v>136</v>
      </c>
      <c r="F348" t="s">
        <v>257</v>
      </c>
      <c r="G348" t="s">
        <v>5</v>
      </c>
      <c r="H348" t="s">
        <v>7</v>
      </c>
      <c r="I348" t="s">
        <v>10</v>
      </c>
      <c r="J348">
        <v>9.5</v>
      </c>
      <c r="K348" t="s">
        <v>250</v>
      </c>
      <c r="L348">
        <v>2013</v>
      </c>
      <c r="R348">
        <v>1</v>
      </c>
      <c r="T348">
        <v>1</v>
      </c>
    </row>
    <row r="349" spans="1:20" x14ac:dyDescent="0.25">
      <c r="A349" t="s">
        <v>20</v>
      </c>
      <c r="B349" s="48" t="e">
        <f>IF(VLOOKUP($D349,#REF!,12, FALSE)="","-",VLOOKUP(D$2,#REF!,12, FALSE))</f>
        <v>#REF!</v>
      </c>
      <c r="C349">
        <v>6</v>
      </c>
      <c r="D349" t="s">
        <v>677</v>
      </c>
      <c r="E349" t="s">
        <v>59</v>
      </c>
      <c r="F349" t="s">
        <v>678</v>
      </c>
      <c r="G349" t="s">
        <v>42</v>
      </c>
      <c r="H349" t="s">
        <v>8</v>
      </c>
      <c r="I349" t="s">
        <v>10</v>
      </c>
      <c r="J349">
        <v>2.94</v>
      </c>
      <c r="K349" t="s">
        <v>249</v>
      </c>
      <c r="L349">
        <v>2012</v>
      </c>
      <c r="M349">
        <v>1</v>
      </c>
    </row>
    <row r="350" spans="1:20" x14ac:dyDescent="0.25">
      <c r="A350" t="s">
        <v>20</v>
      </c>
      <c r="B350" s="48" t="e">
        <f>IF(VLOOKUP($D350,#REF!,12, FALSE)="","-",VLOOKUP(D$2,#REF!,12, FALSE))</f>
        <v>#REF!</v>
      </c>
      <c r="C350">
        <v>6</v>
      </c>
      <c r="D350" t="s">
        <v>245</v>
      </c>
      <c r="E350" t="s">
        <v>59</v>
      </c>
      <c r="F350" t="s">
        <v>167</v>
      </c>
      <c r="G350" t="s">
        <v>42</v>
      </c>
      <c r="H350" t="s">
        <v>913</v>
      </c>
      <c r="I350" t="s">
        <v>10</v>
      </c>
      <c r="J350" t="s">
        <v>276</v>
      </c>
      <c r="K350" t="s">
        <v>248</v>
      </c>
      <c r="L350">
        <v>2006</v>
      </c>
      <c r="R350">
        <v>1</v>
      </c>
      <c r="T350">
        <v>1</v>
      </c>
    </row>
    <row r="351" spans="1:20" x14ac:dyDescent="0.25">
      <c r="A351" t="s">
        <v>20</v>
      </c>
      <c r="B351" s="48" t="e">
        <f>IF(VLOOKUP($D351,#REF!,12, FALSE)="","-",VLOOKUP(D$2,#REF!,12, FALSE))</f>
        <v>#REF!</v>
      </c>
      <c r="C351">
        <v>6</v>
      </c>
      <c r="D351" t="s">
        <v>416</v>
      </c>
      <c r="E351" t="s">
        <v>59</v>
      </c>
      <c r="F351" t="s">
        <v>335</v>
      </c>
      <c r="G351" t="s">
        <v>4</v>
      </c>
      <c r="H351" t="s">
        <v>8</v>
      </c>
      <c r="I351" t="s">
        <v>11</v>
      </c>
      <c r="J351">
        <v>11.5</v>
      </c>
      <c r="K351" t="s">
        <v>249</v>
      </c>
      <c r="L351">
        <v>2014</v>
      </c>
      <c r="M351">
        <v>1</v>
      </c>
    </row>
    <row r="352" spans="1:20" x14ac:dyDescent="0.25">
      <c r="A352" t="s">
        <v>20</v>
      </c>
      <c r="B352" s="48" t="e">
        <f>IF(VLOOKUP($D352,#REF!,12, FALSE)="","-",VLOOKUP(D$2,#REF!,12, FALSE))</f>
        <v>#REF!</v>
      </c>
      <c r="C352">
        <v>6</v>
      </c>
      <c r="D352" t="s">
        <v>61</v>
      </c>
      <c r="E352" t="s">
        <v>59</v>
      </c>
      <c r="F352" t="s">
        <v>60</v>
      </c>
      <c r="G352" t="s">
        <v>42</v>
      </c>
      <c r="H352" t="s">
        <v>7</v>
      </c>
      <c r="I352" t="s">
        <v>10</v>
      </c>
      <c r="J352">
        <v>0.13</v>
      </c>
      <c r="K352" t="s">
        <v>250</v>
      </c>
      <c r="L352">
        <v>2009</v>
      </c>
      <c r="T352">
        <v>1</v>
      </c>
    </row>
    <row r="353" spans="1:20" x14ac:dyDescent="0.25">
      <c r="A353" t="s">
        <v>20</v>
      </c>
      <c r="B353" s="48" t="e">
        <f>IF(VLOOKUP($D353,#REF!,12, FALSE)="","-",VLOOKUP(D$2,#REF!,12, FALSE))</f>
        <v>#REF!</v>
      </c>
      <c r="C353">
        <v>8</v>
      </c>
      <c r="D353" t="s">
        <v>353</v>
      </c>
      <c r="E353" t="s">
        <v>354</v>
      </c>
      <c r="F353" t="s">
        <v>355</v>
      </c>
      <c r="G353" t="s">
        <v>42</v>
      </c>
      <c r="H353" t="s">
        <v>175</v>
      </c>
      <c r="I353" t="s">
        <v>10</v>
      </c>
      <c r="J353">
        <v>1</v>
      </c>
      <c r="K353" t="s">
        <v>88</v>
      </c>
      <c r="L353">
        <v>2014</v>
      </c>
      <c r="R353">
        <v>1</v>
      </c>
      <c r="T353">
        <v>1</v>
      </c>
    </row>
    <row r="354" spans="1:20" x14ac:dyDescent="0.25">
      <c r="A354" t="s">
        <v>20</v>
      </c>
      <c r="B354" s="48" t="e">
        <f>IF(VLOOKUP($D354,#REF!,12, FALSE)="","-",VLOOKUP(D$2,#REF!,12, FALSE))</f>
        <v>#REF!</v>
      </c>
      <c r="C354">
        <v>3</v>
      </c>
      <c r="D354" t="s">
        <v>925</v>
      </c>
      <c r="E354" t="s">
        <v>148</v>
      </c>
      <c r="F354" t="s">
        <v>926</v>
      </c>
      <c r="G354" t="s">
        <v>218</v>
      </c>
      <c r="H354" t="s">
        <v>175</v>
      </c>
      <c r="I354" t="s">
        <v>10</v>
      </c>
      <c r="J354">
        <v>3.3</v>
      </c>
      <c r="K354" t="s">
        <v>250</v>
      </c>
      <c r="L354">
        <v>2017</v>
      </c>
      <c r="T354">
        <v>1</v>
      </c>
    </row>
    <row r="355" spans="1:20" x14ac:dyDescent="0.25">
      <c r="A355" t="s">
        <v>20</v>
      </c>
      <c r="B355" s="48" t="e">
        <f>IF(VLOOKUP($D355,#REF!,12, FALSE)="","-",VLOOKUP(D$2,#REF!,12, FALSE))</f>
        <v>#REF!</v>
      </c>
      <c r="C355">
        <v>3</v>
      </c>
      <c r="D355" t="s">
        <v>235</v>
      </c>
      <c r="E355" t="s">
        <v>148</v>
      </c>
      <c r="F355" t="s">
        <v>236</v>
      </c>
      <c r="G355" t="s">
        <v>3</v>
      </c>
      <c r="H355" t="s">
        <v>7</v>
      </c>
      <c r="I355" t="s">
        <v>10</v>
      </c>
      <c r="J355">
        <v>3.8999999999999999E-4</v>
      </c>
      <c r="K355" t="s">
        <v>248</v>
      </c>
      <c r="L355">
        <v>2007</v>
      </c>
      <c r="R355">
        <v>1</v>
      </c>
      <c r="T355">
        <v>1</v>
      </c>
    </row>
    <row r="356" spans="1:20" x14ac:dyDescent="0.25">
      <c r="A356" t="s">
        <v>1440</v>
      </c>
      <c r="B356" s="48" t="e">
        <f>IF(VLOOKUP($D356,#REF!,12, FALSE)="","-",VLOOKUP(D$2,#REF!,12, FALSE))</f>
        <v>#REF!</v>
      </c>
      <c r="C356">
        <v>3</v>
      </c>
      <c r="D356" t="s">
        <v>336</v>
      </c>
      <c r="E356" t="s">
        <v>148</v>
      </c>
      <c r="F356" t="s">
        <v>337</v>
      </c>
      <c r="G356" t="s">
        <v>42</v>
      </c>
      <c r="H356" t="s">
        <v>8</v>
      </c>
      <c r="I356" t="s">
        <v>10</v>
      </c>
      <c r="J356">
        <v>1.6</v>
      </c>
      <c r="K356" t="s">
        <v>249</v>
      </c>
      <c r="L356">
        <v>2013</v>
      </c>
      <c r="M356">
        <v>1</v>
      </c>
    </row>
    <row r="357" spans="1:20" x14ac:dyDescent="0.25">
      <c r="A357" t="s">
        <v>1440</v>
      </c>
      <c r="B357" s="48" t="e">
        <f>IF(VLOOKUP($D357,#REF!,12, FALSE)="","-",VLOOKUP(D$2,#REF!,12, FALSE))</f>
        <v>#REF!</v>
      </c>
      <c r="C357">
        <v>3</v>
      </c>
      <c r="D357" t="s">
        <v>1401</v>
      </c>
      <c r="E357" t="s">
        <v>148</v>
      </c>
      <c r="F357" t="s">
        <v>129</v>
      </c>
      <c r="G357" t="s">
        <v>1392</v>
      </c>
      <c r="H357" t="s">
        <v>7</v>
      </c>
      <c r="I357" t="s">
        <v>10</v>
      </c>
      <c r="J357" t="s">
        <v>276</v>
      </c>
      <c r="K357" t="s">
        <v>231</v>
      </c>
      <c r="L357">
        <v>2016</v>
      </c>
      <c r="T357">
        <v>1</v>
      </c>
    </row>
    <row r="358" spans="1:20" x14ac:dyDescent="0.25">
      <c r="A358" t="s">
        <v>20</v>
      </c>
      <c r="B358" s="48" t="e">
        <f>IF(VLOOKUP($D358,#REF!,12, FALSE)="","-",VLOOKUP(D$2,#REF!,12, FALSE))</f>
        <v>#REF!</v>
      </c>
      <c r="C358">
        <v>2</v>
      </c>
      <c r="D358" t="s">
        <v>392</v>
      </c>
      <c r="E358" t="s">
        <v>243</v>
      </c>
      <c r="F358" t="s">
        <v>244</v>
      </c>
      <c r="G358" t="s">
        <v>5</v>
      </c>
      <c r="H358" t="s">
        <v>88</v>
      </c>
      <c r="I358" t="s">
        <v>10</v>
      </c>
      <c r="J358">
        <v>1.65E-4</v>
      </c>
      <c r="K358" t="s">
        <v>248</v>
      </c>
      <c r="L358">
        <v>2003</v>
      </c>
      <c r="R358">
        <v>1</v>
      </c>
      <c r="T358">
        <v>1</v>
      </c>
    </row>
    <row r="359" spans="1:20" x14ac:dyDescent="0.25">
      <c r="A359" t="s">
        <v>20</v>
      </c>
      <c r="B359" s="48" t="e">
        <f>IF(VLOOKUP($D359,#REF!,12, FALSE)="","-",VLOOKUP(D$2,#REF!,12, FALSE))</f>
        <v>#REF!</v>
      </c>
      <c r="C359">
        <v>2</v>
      </c>
      <c r="D359" t="s">
        <v>395</v>
      </c>
      <c r="E359" t="s">
        <v>243</v>
      </c>
      <c r="F359" t="s">
        <v>244</v>
      </c>
      <c r="G359" t="s">
        <v>5</v>
      </c>
      <c r="H359" t="s">
        <v>88</v>
      </c>
      <c r="I359" t="s">
        <v>10</v>
      </c>
      <c r="J359">
        <v>3.3E-4</v>
      </c>
      <c r="K359" t="s">
        <v>248</v>
      </c>
      <c r="L359">
        <v>2006</v>
      </c>
      <c r="R359">
        <v>1</v>
      </c>
      <c r="T359">
        <v>1</v>
      </c>
    </row>
    <row r="360" spans="1:20" x14ac:dyDescent="0.25">
      <c r="A360" t="s">
        <v>20</v>
      </c>
      <c r="B360" s="48" t="e">
        <f>IF(VLOOKUP($D360,#REF!,12, FALSE)="","-",VLOOKUP(D$2,#REF!,12, FALSE))</f>
        <v>#REF!</v>
      </c>
      <c r="C360">
        <v>2</v>
      </c>
      <c r="D360" t="s">
        <v>695</v>
      </c>
      <c r="E360" t="s">
        <v>243</v>
      </c>
      <c r="F360" t="s">
        <v>244</v>
      </c>
      <c r="G360" t="s">
        <v>5</v>
      </c>
      <c r="H360" t="s">
        <v>88</v>
      </c>
      <c r="I360" t="s">
        <v>11</v>
      </c>
      <c r="J360" t="s">
        <v>276</v>
      </c>
      <c r="K360" t="s">
        <v>248</v>
      </c>
      <c r="L360">
        <v>2002</v>
      </c>
      <c r="R360">
        <v>1</v>
      </c>
      <c r="T360">
        <v>1</v>
      </c>
    </row>
    <row r="361" spans="1:20" x14ac:dyDescent="0.25">
      <c r="A361" t="s">
        <v>20</v>
      </c>
      <c r="B361" s="48" t="e">
        <f>IF(VLOOKUP($D361,#REF!,12, FALSE)="","-",VLOOKUP(D$2,#REF!,12, FALSE))</f>
        <v>#REF!</v>
      </c>
      <c r="C361">
        <v>2</v>
      </c>
      <c r="D361" t="s">
        <v>396</v>
      </c>
      <c r="E361" t="s">
        <v>243</v>
      </c>
      <c r="F361" t="s">
        <v>244</v>
      </c>
      <c r="G361" t="s">
        <v>5</v>
      </c>
      <c r="H361" t="s">
        <v>88</v>
      </c>
      <c r="I361" t="s">
        <v>11</v>
      </c>
      <c r="J361" t="s">
        <v>276</v>
      </c>
      <c r="K361" t="s">
        <v>248</v>
      </c>
      <c r="L361">
        <v>2006</v>
      </c>
      <c r="R361">
        <v>1</v>
      </c>
      <c r="T361">
        <v>1</v>
      </c>
    </row>
    <row r="362" spans="1:20" x14ac:dyDescent="0.25">
      <c r="A362" t="s">
        <v>20</v>
      </c>
      <c r="B362" s="48" t="e">
        <f>IF(VLOOKUP($D362,#REF!,12, FALSE)="","-",VLOOKUP(D$2,#REF!,12, FALSE))</f>
        <v>#REF!</v>
      </c>
      <c r="C362">
        <v>1</v>
      </c>
      <c r="D362" t="s">
        <v>403</v>
      </c>
      <c r="E362" t="s">
        <v>91</v>
      </c>
      <c r="F362" t="s">
        <v>404</v>
      </c>
      <c r="G362" t="s">
        <v>218</v>
      </c>
      <c r="H362" t="s">
        <v>7</v>
      </c>
      <c r="I362" t="s">
        <v>10</v>
      </c>
      <c r="J362">
        <v>2.7</v>
      </c>
      <c r="K362" t="s">
        <v>250</v>
      </c>
      <c r="L362">
        <v>2015</v>
      </c>
      <c r="R362">
        <v>1</v>
      </c>
    </row>
    <row r="363" spans="1:20" x14ac:dyDescent="0.25">
      <c r="A363" t="s">
        <v>20</v>
      </c>
      <c r="B363" s="48" t="e">
        <f>IF(VLOOKUP($D363,#REF!,12, FALSE)="","-",VLOOKUP(D$2,#REF!,12, FALSE))</f>
        <v>#REF!</v>
      </c>
      <c r="C363">
        <v>1</v>
      </c>
      <c r="D363" t="s">
        <v>87</v>
      </c>
      <c r="E363" t="s">
        <v>91</v>
      </c>
      <c r="F363" t="s">
        <v>110</v>
      </c>
      <c r="G363" t="s">
        <v>4</v>
      </c>
      <c r="H363" t="s">
        <v>7</v>
      </c>
      <c r="I363" t="s">
        <v>10</v>
      </c>
      <c r="J363">
        <v>7</v>
      </c>
      <c r="K363" t="s">
        <v>250</v>
      </c>
      <c r="L363">
        <v>2017</v>
      </c>
      <c r="R363">
        <v>1</v>
      </c>
      <c r="S363">
        <v>1</v>
      </c>
      <c r="T363">
        <v>1</v>
      </c>
    </row>
    <row r="364" spans="1:20" x14ac:dyDescent="0.25">
      <c r="A364" t="s">
        <v>20</v>
      </c>
      <c r="B364" s="48" t="e">
        <f>IF(VLOOKUP($D364,#REF!,12, FALSE)="","-",VLOOKUP(D$2,#REF!,12, FALSE))</f>
        <v>#REF!</v>
      </c>
      <c r="C364">
        <v>1</v>
      </c>
      <c r="D364" t="s">
        <v>414</v>
      </c>
      <c r="E364" t="s">
        <v>91</v>
      </c>
      <c r="F364" t="s">
        <v>297</v>
      </c>
      <c r="G364" t="s">
        <v>42</v>
      </c>
      <c r="H364" t="s">
        <v>175</v>
      </c>
      <c r="I364" t="s">
        <v>10</v>
      </c>
      <c r="J364">
        <v>1</v>
      </c>
      <c r="K364" t="s">
        <v>250</v>
      </c>
      <c r="L364">
        <v>2016</v>
      </c>
      <c r="M364">
        <v>1</v>
      </c>
    </row>
    <row r="365" spans="1:20" x14ac:dyDescent="0.25">
      <c r="A365" t="s">
        <v>20</v>
      </c>
      <c r="B365" s="48" t="e">
        <f>IF(VLOOKUP($D365,#REF!,12, FALSE)="","-",VLOOKUP(D$2,#REF!,12, FALSE))</f>
        <v>#REF!</v>
      </c>
      <c r="C365">
        <v>1</v>
      </c>
      <c r="D365" t="s">
        <v>1236</v>
      </c>
      <c r="E365" t="s">
        <v>91</v>
      </c>
      <c r="F365" t="s">
        <v>1235</v>
      </c>
      <c r="G365" t="s">
        <v>3</v>
      </c>
      <c r="H365" t="s">
        <v>7</v>
      </c>
      <c r="I365" t="s">
        <v>10</v>
      </c>
      <c r="J365">
        <v>0.745</v>
      </c>
      <c r="K365" t="s">
        <v>250</v>
      </c>
      <c r="L365">
        <v>2019</v>
      </c>
      <c r="M365">
        <v>1</v>
      </c>
      <c r="R365">
        <v>1</v>
      </c>
    </row>
    <row r="366" spans="1:20" x14ac:dyDescent="0.25">
      <c r="A366" t="s">
        <v>20</v>
      </c>
      <c r="B366" s="48" t="e">
        <f>IF(VLOOKUP($D366,#REF!,12, FALSE)="","-",VLOOKUP(D$2,#REF!,12, FALSE))</f>
        <v>#REF!</v>
      </c>
      <c r="C366">
        <v>1</v>
      </c>
      <c r="D366" t="s">
        <v>1117</v>
      </c>
      <c r="E366" t="s">
        <v>91</v>
      </c>
      <c r="F366" t="s">
        <v>1114</v>
      </c>
      <c r="G366" t="s">
        <v>1392</v>
      </c>
      <c r="H366" t="s">
        <v>7</v>
      </c>
      <c r="I366" t="s">
        <v>10</v>
      </c>
      <c r="J366">
        <v>0.48499999999999999</v>
      </c>
      <c r="K366" t="s">
        <v>250</v>
      </c>
      <c r="L366">
        <v>2018</v>
      </c>
      <c r="T366">
        <v>1</v>
      </c>
    </row>
    <row r="367" spans="1:20" x14ac:dyDescent="0.25">
      <c r="A367" t="s">
        <v>20</v>
      </c>
      <c r="B367" s="48" t="e">
        <f>IF(VLOOKUP($D367,#REF!,12, FALSE)="","-",VLOOKUP(D$2,#REF!,12, FALSE))</f>
        <v>#REF!</v>
      </c>
      <c r="C367">
        <v>1</v>
      </c>
      <c r="D367" t="s">
        <v>1116</v>
      </c>
      <c r="E367" t="s">
        <v>91</v>
      </c>
      <c r="F367" t="s">
        <v>1114</v>
      </c>
      <c r="G367" t="s">
        <v>1392</v>
      </c>
      <c r="H367" t="s">
        <v>7</v>
      </c>
      <c r="I367" t="s">
        <v>10</v>
      </c>
      <c r="J367">
        <v>0.5</v>
      </c>
      <c r="K367" t="s">
        <v>250</v>
      </c>
      <c r="L367">
        <v>2018</v>
      </c>
      <c r="T367">
        <v>1</v>
      </c>
    </row>
    <row r="368" spans="1:20" x14ac:dyDescent="0.25">
      <c r="A368" t="s">
        <v>20</v>
      </c>
      <c r="B368" s="48" t="e">
        <f>IF(VLOOKUP($D368,#REF!,12, FALSE)="","-",VLOOKUP(D$2,#REF!,12, FALSE))</f>
        <v>#REF!</v>
      </c>
      <c r="C368">
        <v>1</v>
      </c>
      <c r="D368" t="s">
        <v>571</v>
      </c>
      <c r="E368" t="s">
        <v>91</v>
      </c>
      <c r="F368" t="s">
        <v>302</v>
      </c>
      <c r="G368" t="s">
        <v>42</v>
      </c>
      <c r="H368" t="s">
        <v>175</v>
      </c>
      <c r="I368" t="s">
        <v>10</v>
      </c>
      <c r="J368">
        <v>2.2999999999999998</v>
      </c>
      <c r="K368" t="s">
        <v>250</v>
      </c>
      <c r="L368">
        <v>2015</v>
      </c>
      <c r="N368">
        <v>1</v>
      </c>
      <c r="P368">
        <v>1</v>
      </c>
    </row>
    <row r="369" spans="1:20" x14ac:dyDescent="0.25">
      <c r="A369" t="s">
        <v>20</v>
      </c>
      <c r="B369" s="48" t="e">
        <f>IF(VLOOKUP($D369,#REF!,12, FALSE)="","-",VLOOKUP(D$2,#REF!,12, FALSE))</f>
        <v>#REF!</v>
      </c>
      <c r="C369">
        <v>1</v>
      </c>
      <c r="D369" t="s">
        <v>902</v>
      </c>
      <c r="E369" t="s">
        <v>91</v>
      </c>
      <c r="F369" t="s">
        <v>903</v>
      </c>
      <c r="G369" t="s">
        <v>42</v>
      </c>
      <c r="H369" t="s">
        <v>175</v>
      </c>
      <c r="I369" t="s">
        <v>10</v>
      </c>
      <c r="J369">
        <v>2.2000000000000002</v>
      </c>
      <c r="K369" t="s">
        <v>250</v>
      </c>
      <c r="L369">
        <v>2017</v>
      </c>
      <c r="M369">
        <v>1</v>
      </c>
      <c r="T369">
        <v>1</v>
      </c>
    </row>
    <row r="370" spans="1:20" x14ac:dyDescent="0.25">
      <c r="A370" t="s">
        <v>1440</v>
      </c>
      <c r="B370" s="48" t="e">
        <f>IF(VLOOKUP($D370,#REF!,12, FALSE)="","-",VLOOKUP(D$2,#REF!,12, FALSE))</f>
        <v>#REF!</v>
      </c>
      <c r="C370">
        <v>1</v>
      </c>
      <c r="D370" t="s">
        <v>1406</v>
      </c>
      <c r="E370" t="s">
        <v>91</v>
      </c>
      <c r="F370" t="s">
        <v>129</v>
      </c>
      <c r="G370" t="s">
        <v>1392</v>
      </c>
      <c r="H370" t="s">
        <v>7</v>
      </c>
      <c r="I370" t="s">
        <v>10</v>
      </c>
      <c r="J370" t="s">
        <v>276</v>
      </c>
      <c r="K370" t="s">
        <v>249</v>
      </c>
      <c r="L370">
        <v>2018</v>
      </c>
      <c r="R370">
        <v>1</v>
      </c>
    </row>
    <row r="371" spans="1:20" x14ac:dyDescent="0.25">
      <c r="A371" t="s">
        <v>20</v>
      </c>
      <c r="B371" s="48" t="e">
        <f>IF(VLOOKUP($D371,#REF!,12, FALSE)="","-",VLOOKUP(D$2,#REF!,12, FALSE))</f>
        <v>#REF!</v>
      </c>
      <c r="C371">
        <v>1</v>
      </c>
      <c r="D371" t="s">
        <v>373</v>
      </c>
      <c r="E371" t="s">
        <v>91</v>
      </c>
      <c r="F371" t="s">
        <v>374</v>
      </c>
      <c r="G371" t="s">
        <v>42</v>
      </c>
      <c r="H371" t="s">
        <v>175</v>
      </c>
      <c r="I371" t="s">
        <v>10</v>
      </c>
      <c r="J371">
        <v>0.15</v>
      </c>
      <c r="K371" t="s">
        <v>277</v>
      </c>
      <c r="L371">
        <v>2014</v>
      </c>
      <c r="T371">
        <v>1</v>
      </c>
    </row>
    <row r="372" spans="1:20" x14ac:dyDescent="0.25">
      <c r="A372" t="s">
        <v>1440</v>
      </c>
      <c r="B372" s="48" t="e">
        <f>IF(VLOOKUP($D372,#REF!,12, FALSE)="","-",VLOOKUP(D$2,#REF!,12, FALSE))</f>
        <v>#REF!</v>
      </c>
      <c r="C372">
        <v>1</v>
      </c>
      <c r="D372" t="s">
        <v>1388</v>
      </c>
      <c r="E372" t="s">
        <v>91</v>
      </c>
      <c r="F372" t="s">
        <v>698</v>
      </c>
      <c r="G372" t="s">
        <v>3</v>
      </c>
      <c r="H372" t="s">
        <v>7</v>
      </c>
      <c r="I372" t="s">
        <v>10</v>
      </c>
      <c r="J372">
        <v>3.2</v>
      </c>
      <c r="K372" t="s">
        <v>250</v>
      </c>
      <c r="L372">
        <v>2019</v>
      </c>
      <c r="R372">
        <v>1</v>
      </c>
    </row>
    <row r="373" spans="1:20" x14ac:dyDescent="0.25">
      <c r="A373" t="s">
        <v>20</v>
      </c>
      <c r="B373" s="48" t="e">
        <f>IF(VLOOKUP($D373,#REF!,12, FALSE)="","-",VLOOKUP(D$2,#REF!,12, FALSE))</f>
        <v>#REF!</v>
      </c>
      <c r="C373">
        <v>1</v>
      </c>
      <c r="D373" t="s">
        <v>315</v>
      </c>
      <c r="E373" t="s">
        <v>91</v>
      </c>
      <c r="F373" t="s">
        <v>316</v>
      </c>
      <c r="G373" t="s">
        <v>42</v>
      </c>
      <c r="H373" t="s">
        <v>175</v>
      </c>
      <c r="I373" t="s">
        <v>10</v>
      </c>
      <c r="J373">
        <v>5</v>
      </c>
      <c r="K373" t="s">
        <v>250</v>
      </c>
      <c r="L373">
        <v>2018</v>
      </c>
      <c r="N373">
        <v>1</v>
      </c>
      <c r="P373">
        <v>1</v>
      </c>
      <c r="T373">
        <v>1</v>
      </c>
    </row>
    <row r="374" spans="1:20" x14ac:dyDescent="0.25">
      <c r="A374" t="s">
        <v>20</v>
      </c>
      <c r="B374" s="48" t="e">
        <f>IF(VLOOKUP($D374,#REF!,12, FALSE)="","-",VLOOKUP(D$2,#REF!,12, FALSE))</f>
        <v>#REF!</v>
      </c>
      <c r="C374">
        <v>5</v>
      </c>
      <c r="D374" t="s">
        <v>520</v>
      </c>
      <c r="E374" t="s">
        <v>85</v>
      </c>
      <c r="F374" t="s">
        <v>521</v>
      </c>
      <c r="G374" t="s">
        <v>42</v>
      </c>
      <c r="H374" t="s">
        <v>7</v>
      </c>
      <c r="I374" t="s">
        <v>10</v>
      </c>
      <c r="J374">
        <v>2.2999999999999998</v>
      </c>
      <c r="K374" t="s">
        <v>250</v>
      </c>
      <c r="L374">
        <v>2016</v>
      </c>
      <c r="R374">
        <v>1</v>
      </c>
    </row>
    <row r="375" spans="1:20" x14ac:dyDescent="0.25">
      <c r="A375" t="s">
        <v>20</v>
      </c>
      <c r="B375" s="48" t="e">
        <f>IF(VLOOKUP($D375,#REF!,12, FALSE)="","-",VLOOKUP(D$2,#REF!,12, FALSE))</f>
        <v>#REF!</v>
      </c>
      <c r="C375">
        <v>5</v>
      </c>
      <c r="D375" t="s">
        <v>280</v>
      </c>
      <c r="E375" t="s">
        <v>85</v>
      </c>
      <c r="F375" t="s">
        <v>281</v>
      </c>
      <c r="G375" t="s">
        <v>42</v>
      </c>
      <c r="H375" t="s">
        <v>7</v>
      </c>
      <c r="I375" t="s">
        <v>10</v>
      </c>
      <c r="J375">
        <v>0.54</v>
      </c>
      <c r="K375" t="s">
        <v>347</v>
      </c>
      <c r="L375">
        <v>2010</v>
      </c>
      <c r="M375">
        <v>1</v>
      </c>
      <c r="T375">
        <v>1</v>
      </c>
    </row>
    <row r="376" spans="1:20" x14ac:dyDescent="0.25">
      <c r="A376" t="s">
        <v>20</v>
      </c>
      <c r="B376" s="48" t="e">
        <f>IF(VLOOKUP($D376,#REF!,12, FALSE)="","-",VLOOKUP(D$2,#REF!,12, FALSE))</f>
        <v>#REF!</v>
      </c>
      <c r="C376">
        <v>5</v>
      </c>
      <c r="D376" t="s">
        <v>84</v>
      </c>
      <c r="E376" t="s">
        <v>85</v>
      </c>
      <c r="F376" t="s">
        <v>124</v>
      </c>
      <c r="G376" t="s">
        <v>4</v>
      </c>
      <c r="H376" t="s">
        <v>1</v>
      </c>
      <c r="I376" t="s">
        <v>10</v>
      </c>
      <c r="J376">
        <v>0.01</v>
      </c>
      <c r="K376" t="s">
        <v>248</v>
      </c>
      <c r="L376">
        <v>2010</v>
      </c>
      <c r="R376">
        <v>1</v>
      </c>
      <c r="S376">
        <v>1</v>
      </c>
      <c r="T376">
        <v>1</v>
      </c>
    </row>
    <row r="377" spans="1:20" x14ac:dyDescent="0.25">
      <c r="A377" t="s">
        <v>20</v>
      </c>
      <c r="B377" s="48" t="e">
        <f>IF(VLOOKUP($D377,#REF!,12, FALSE)="","-",VLOOKUP(D$2,#REF!,12, FALSE))</f>
        <v>#REF!</v>
      </c>
      <c r="C377">
        <v>5</v>
      </c>
      <c r="D377" t="s">
        <v>1049</v>
      </c>
      <c r="E377" t="s">
        <v>85</v>
      </c>
      <c r="F377" t="s">
        <v>1050</v>
      </c>
      <c r="G377" t="s">
        <v>42</v>
      </c>
      <c r="H377" t="s">
        <v>7</v>
      </c>
      <c r="I377" t="s">
        <v>10</v>
      </c>
      <c r="J377">
        <v>1</v>
      </c>
      <c r="K377" t="s">
        <v>277</v>
      </c>
      <c r="L377">
        <v>2017</v>
      </c>
      <c r="N377">
        <v>1</v>
      </c>
      <c r="P377">
        <v>1</v>
      </c>
      <c r="T377">
        <v>1</v>
      </c>
    </row>
    <row r="378" spans="1:20" x14ac:dyDescent="0.25">
      <c r="A378" t="s">
        <v>1440</v>
      </c>
      <c r="B378" s="48" t="e">
        <f>IF(VLOOKUP($D378,#REF!,12, FALSE)="","-",VLOOKUP(D$2,#REF!,12, FALSE))</f>
        <v>#REF!</v>
      </c>
      <c r="C378">
        <v>3</v>
      </c>
      <c r="D378" t="s">
        <v>1398</v>
      </c>
      <c r="E378" t="s">
        <v>89</v>
      </c>
      <c r="F378" t="s">
        <v>1399</v>
      </c>
      <c r="G378" t="s">
        <v>1392</v>
      </c>
      <c r="H378" t="s">
        <v>1250</v>
      </c>
      <c r="I378" t="s">
        <v>10</v>
      </c>
      <c r="J378" t="s">
        <v>276</v>
      </c>
      <c r="K378" t="s">
        <v>231</v>
      </c>
      <c r="L378">
        <v>2010</v>
      </c>
      <c r="T378">
        <v>1</v>
      </c>
    </row>
    <row r="379" spans="1:20" x14ac:dyDescent="0.25">
      <c r="A379" t="s">
        <v>1440</v>
      </c>
      <c r="B379" s="48" t="e">
        <f>IF(VLOOKUP($D379,#REF!,12, FALSE)="","-",VLOOKUP(D$2,#REF!,12, FALSE))</f>
        <v>#REF!</v>
      </c>
      <c r="C379">
        <v>3</v>
      </c>
      <c r="D379" t="s">
        <v>1400</v>
      </c>
      <c r="E379" t="s">
        <v>89</v>
      </c>
      <c r="F379" t="s">
        <v>1399</v>
      </c>
      <c r="G379" t="s">
        <v>1392</v>
      </c>
      <c r="H379" t="s">
        <v>1250</v>
      </c>
      <c r="I379" t="s">
        <v>10</v>
      </c>
      <c r="J379" t="s">
        <v>276</v>
      </c>
      <c r="K379" t="s">
        <v>249</v>
      </c>
      <c r="L379">
        <v>2012</v>
      </c>
      <c r="R379">
        <v>1</v>
      </c>
      <c r="T379">
        <v>1</v>
      </c>
    </row>
    <row r="380" spans="1:20" x14ac:dyDescent="0.25">
      <c r="A380" t="s">
        <v>20</v>
      </c>
      <c r="B380" s="48" t="e">
        <f>IF(VLOOKUP($D380,#REF!,12, FALSE)="","-",VLOOKUP(D$2,#REF!,12, FALSE))</f>
        <v>#REF!</v>
      </c>
      <c r="C380">
        <v>8</v>
      </c>
      <c r="D380" t="s">
        <v>123</v>
      </c>
      <c r="E380" t="s">
        <v>94</v>
      </c>
      <c r="F380" t="s">
        <v>122</v>
      </c>
      <c r="G380" t="s">
        <v>5</v>
      </c>
      <c r="H380" t="s">
        <v>7</v>
      </c>
      <c r="I380" t="s">
        <v>11</v>
      </c>
      <c r="J380">
        <v>16.5</v>
      </c>
      <c r="K380" t="s">
        <v>250</v>
      </c>
      <c r="L380">
        <v>2009</v>
      </c>
      <c r="S380">
        <v>1</v>
      </c>
    </row>
    <row r="381" spans="1:20" x14ac:dyDescent="0.25">
      <c r="A381" t="s">
        <v>20</v>
      </c>
      <c r="B381" s="48" t="e">
        <f>IF(VLOOKUP($D381,#REF!,12, FALSE)="","-",VLOOKUP(D$2,#REF!,12, FALSE))</f>
        <v>#REF!</v>
      </c>
      <c r="C381">
        <v>8</v>
      </c>
      <c r="D381" t="s">
        <v>390</v>
      </c>
      <c r="E381" t="s">
        <v>94</v>
      </c>
      <c r="F381" t="s">
        <v>344</v>
      </c>
      <c r="G381" t="s">
        <v>383</v>
      </c>
      <c r="H381" t="s">
        <v>7</v>
      </c>
      <c r="I381" t="s">
        <v>11</v>
      </c>
      <c r="J381">
        <v>118.5</v>
      </c>
      <c r="K381" t="s">
        <v>250</v>
      </c>
      <c r="L381">
        <v>2008</v>
      </c>
      <c r="R381">
        <v>1</v>
      </c>
    </row>
    <row r="382" spans="1:20" x14ac:dyDescent="0.25">
      <c r="A382" t="s">
        <v>20</v>
      </c>
      <c r="B382" s="48" t="e">
        <f>IF(VLOOKUP($D382,#REF!,12, FALSE)="","-",VLOOKUP(D$2,#REF!,12, FALSE))</f>
        <v>#REF!</v>
      </c>
      <c r="C382">
        <v>8</v>
      </c>
      <c r="D382" t="s">
        <v>391</v>
      </c>
      <c r="E382" t="s">
        <v>94</v>
      </c>
      <c r="F382" t="s">
        <v>344</v>
      </c>
      <c r="G382" t="s">
        <v>383</v>
      </c>
      <c r="H382" t="s">
        <v>7</v>
      </c>
      <c r="I382" t="s">
        <v>11</v>
      </c>
      <c r="J382">
        <v>39</v>
      </c>
      <c r="K382" t="s">
        <v>250</v>
      </c>
      <c r="L382">
        <v>2009</v>
      </c>
      <c r="R382">
        <v>1</v>
      </c>
    </row>
    <row r="383" spans="1:20" x14ac:dyDescent="0.25">
      <c r="A383" t="s">
        <v>20</v>
      </c>
      <c r="B383" s="48" t="e">
        <f>IF(VLOOKUP($D383,#REF!,12, FALSE)="","-",VLOOKUP(D$2,#REF!,12, FALSE))</f>
        <v>#REF!</v>
      </c>
      <c r="C383">
        <v>8</v>
      </c>
      <c r="D383" t="s">
        <v>258</v>
      </c>
      <c r="E383" t="s">
        <v>94</v>
      </c>
      <c r="F383" t="s">
        <v>259</v>
      </c>
      <c r="G383" t="s">
        <v>4</v>
      </c>
      <c r="H383" t="s">
        <v>8</v>
      </c>
      <c r="I383" t="s">
        <v>11</v>
      </c>
      <c r="J383">
        <v>3.32</v>
      </c>
      <c r="K383" t="s">
        <v>250</v>
      </c>
      <c r="L383">
        <v>2009</v>
      </c>
      <c r="M383">
        <v>1</v>
      </c>
    </row>
    <row r="384" spans="1:20" x14ac:dyDescent="0.25">
      <c r="B384" s="48"/>
      <c r="M384">
        <f t="shared" ref="M384:T384" si="8">SUM(M2:M383)</f>
        <v>158</v>
      </c>
      <c r="N384">
        <f t="shared" si="8"/>
        <v>99</v>
      </c>
      <c r="O384">
        <f t="shared" si="8"/>
        <v>48</v>
      </c>
      <c r="P384">
        <f t="shared" si="8"/>
        <v>45</v>
      </c>
      <c r="Q384">
        <f t="shared" si="8"/>
        <v>28</v>
      </c>
      <c r="R384">
        <f t="shared" si="8"/>
        <v>158</v>
      </c>
      <c r="S384">
        <f t="shared" si="8"/>
        <v>47</v>
      </c>
      <c r="T384">
        <f t="shared" si="8"/>
        <v>164</v>
      </c>
    </row>
    <row r="385" spans="2:2" x14ac:dyDescent="0.25">
      <c r="B385" s="48"/>
    </row>
    <row r="386" spans="2:2" x14ac:dyDescent="0.25">
      <c r="B386" s="48"/>
    </row>
    <row r="387" spans="2:2" x14ac:dyDescent="0.25">
      <c r="B387" s="48"/>
    </row>
    <row r="388" spans="2:2" x14ac:dyDescent="0.25">
      <c r="B388" s="48"/>
    </row>
    <row r="389" spans="2:2" x14ac:dyDescent="0.25">
      <c r="B389" s="48"/>
    </row>
    <row r="390" spans="2:2" x14ac:dyDescent="0.25">
      <c r="B390" s="48"/>
    </row>
    <row r="391" spans="2:2" x14ac:dyDescent="0.25">
      <c r="B391" s="48"/>
    </row>
    <row r="392" spans="2:2" x14ac:dyDescent="0.25">
      <c r="B392" s="48"/>
    </row>
    <row r="393" spans="2:2" x14ac:dyDescent="0.25">
      <c r="B393" s="48"/>
    </row>
    <row r="394" spans="2:2" x14ac:dyDescent="0.25">
      <c r="B394" s="48"/>
    </row>
    <row r="395" spans="2:2" x14ac:dyDescent="0.25">
      <c r="B395" s="48"/>
    </row>
    <row r="396" spans="2:2" x14ac:dyDescent="0.25">
      <c r="B396" s="48"/>
    </row>
    <row r="397" spans="2:2" x14ac:dyDescent="0.25">
      <c r="B397" s="48"/>
    </row>
    <row r="398" spans="2:2" x14ac:dyDescent="0.25">
      <c r="B398" s="48"/>
    </row>
    <row r="399" spans="2:2" x14ac:dyDescent="0.25">
      <c r="B399" s="48"/>
    </row>
    <row r="400" spans="2:2" x14ac:dyDescent="0.25">
      <c r="B400" s="48"/>
    </row>
    <row r="401" spans="2:2" x14ac:dyDescent="0.25">
      <c r="B401" s="48"/>
    </row>
    <row r="402" spans="2:2" x14ac:dyDescent="0.25">
      <c r="B402" s="48"/>
    </row>
    <row r="403" spans="2:2" x14ac:dyDescent="0.25">
      <c r="B403" s="48"/>
    </row>
    <row r="404" spans="2:2" x14ac:dyDescent="0.25">
      <c r="B404" s="48"/>
    </row>
    <row r="405" spans="2:2" x14ac:dyDescent="0.25">
      <c r="B405" s="48"/>
    </row>
    <row r="406" spans="2:2" x14ac:dyDescent="0.25">
      <c r="B406" s="48"/>
    </row>
    <row r="407" spans="2:2" x14ac:dyDescent="0.25">
      <c r="B407" s="48"/>
    </row>
    <row r="408" spans="2:2" x14ac:dyDescent="0.25">
      <c r="B408" s="48"/>
    </row>
    <row r="409" spans="2:2" x14ac:dyDescent="0.25">
      <c r="B409" s="48"/>
    </row>
    <row r="410" spans="2:2" x14ac:dyDescent="0.25">
      <c r="B410" s="48"/>
    </row>
    <row r="411" spans="2:2" x14ac:dyDescent="0.25">
      <c r="B411" s="48"/>
    </row>
    <row r="412" spans="2:2" x14ac:dyDescent="0.25">
      <c r="B412" s="48"/>
    </row>
    <row r="413" spans="2:2" x14ac:dyDescent="0.25">
      <c r="B413" s="48"/>
    </row>
    <row r="414" spans="2:2" x14ac:dyDescent="0.25">
      <c r="B414" s="48"/>
    </row>
    <row r="415" spans="2:2" x14ac:dyDescent="0.25">
      <c r="B415" s="48"/>
    </row>
    <row r="416" spans="2:2" x14ac:dyDescent="0.25">
      <c r="B416" s="48"/>
    </row>
    <row r="417" spans="2:2" x14ac:dyDescent="0.25">
      <c r="B417" s="48"/>
    </row>
    <row r="418" spans="2:2" x14ac:dyDescent="0.25">
      <c r="B418" s="48"/>
    </row>
    <row r="419" spans="2:2" x14ac:dyDescent="0.25">
      <c r="B419" s="48"/>
    </row>
  </sheetData>
  <autoFilter ref="A1:T419"/>
  <sortState ref="A2:AD420">
    <sortCondition ref="E2:E420"/>
    <sortCondition ref="D2:D420"/>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CF47D16A1C114D9DBF7C620F32A9B8" ma:contentTypeVersion="10" ma:contentTypeDescription="Create a new document." ma:contentTypeScope="" ma:versionID="b538d0fbef347012a57130c298dd8472">
  <xsd:schema xmlns:xsd="http://www.w3.org/2001/XMLSchema" xmlns:xs="http://www.w3.org/2001/XMLSchema" xmlns:p="http://schemas.microsoft.com/office/2006/metadata/properties" xmlns:ns3="7ee427ce-c5bb-41c5-b689-28aa88c65768" xmlns:ns4="c98f4c38-2afd-48ee-8492-942c6e56ff5a" targetNamespace="http://schemas.microsoft.com/office/2006/metadata/properties" ma:root="true" ma:fieldsID="d0550ed45e77bd0bb320cd1bc6cd215c" ns3:_="" ns4:_="">
    <xsd:import namespace="7ee427ce-c5bb-41c5-b689-28aa88c65768"/>
    <xsd:import namespace="c98f4c38-2afd-48ee-8492-942c6e56ff5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e427ce-c5bb-41c5-b689-28aa88c6576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8f4c38-2afd-48ee-8492-942c6e56ff5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DAEF8C-A5DA-4192-8258-70F5EE91E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e427ce-c5bb-41c5-b689-28aa88c65768"/>
    <ds:schemaRef ds:uri="c98f4c38-2afd-48ee-8492-942c6e56f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D9A480-15C8-4BE1-9CA7-69CCB77C96B3}">
  <ds:schemaRefs>
    <ds:schemaRef ds:uri="http://schemas.microsoft.com/sharepoint/v3/contenttype/forms"/>
  </ds:schemaRefs>
</ds:datastoreItem>
</file>

<file path=customXml/itemProps3.xml><?xml version="1.0" encoding="utf-8"?>
<ds:datastoreItem xmlns:ds="http://schemas.openxmlformats.org/officeDocument/2006/customXml" ds:itemID="{D0E96E3B-E665-4232-98F5-F5141D0C0A6D}">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c98f4c38-2afd-48ee-8492-942c6e56ff5a"/>
    <ds:schemaRef ds:uri="7ee427ce-c5bb-41c5-b689-28aa88c6576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Internal Benefits Worksheet</vt:lpstr>
      <vt:lpstr>Benefits Matrix December 2020</vt:lpstr>
      <vt:lpstr>Benefits Graphics Data</vt:lpstr>
      <vt:lpstr>Sheet1</vt:lpstr>
      <vt:lpstr>'Benefits Matrix December 2020'!Print_Area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RE-Powering America's Land Initiative: Renewable Energy Installations on Potentially Contaminated Lands, Landfills, and Mines Sites</dc:title>
  <dc:subject>The RE-Powering Renewable Energy project list tracks completed projects where renewable energy systems have been installed on contaminated lands, landfills, and mine sites.This resource is for informational purposes only and may not be comprehensive.</dc:subject>
  <dc:creator>US EPA, OSWER, CPA, RE-Powering America's Land Initiative</dc:creator>
  <cp:keywords>redevelopment; renewable energy; solar; wind; geothermal; biompass; hydropower; contaminated land; landfill; mine site; installation</cp:keywords>
  <cp:lastModifiedBy>Rkent</cp:lastModifiedBy>
  <cp:lastPrinted>2019-09-16T18:36:19Z</cp:lastPrinted>
  <dcterms:created xsi:type="dcterms:W3CDTF">2001-07-27T20:48:50Z</dcterms:created>
  <dcterms:modified xsi:type="dcterms:W3CDTF">2020-12-15T18:19:19Z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TC060878721033</vt:lpwstr>
  </property>
  <property fmtid="{D5CDD505-2E9C-101B-9397-08002B2CF9AE}" pid="3" name="ContentTypeId">
    <vt:lpwstr>0x010100FACF47D16A1C114D9DBF7C620F32A9B8</vt:lpwstr>
  </property>
</Properties>
</file>