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255" yWindow="45" windowWidth="18735" windowHeight="5550"/>
  </bookViews>
  <sheets>
    <sheet name="Summary" sheetId="8" r:id="rId1"/>
    <sheet name="Attributes" sheetId="2" r:id="rId2"/>
    <sheet name="Monitoring" sheetId="10" r:id="rId3"/>
    <sheet name="Pollution Sources" sheetId="11" r:id="rId4"/>
    <sheet name="2010 All Actions" sheetId="13" r:id="rId5"/>
    <sheet name="2010 Swim Season Actions" sheetId="4" r:id="rId6"/>
    <sheet name="Action Durations" sheetId="9" r:id="rId7"/>
    <sheet name="Beach Days" sheetId="7" r:id="rId8"/>
    <sheet name="Tier 1 Stats" sheetId="12" r:id="rId9"/>
    <sheet name="Oil Actions" sheetId="15" r:id="rId10"/>
  </sheets>
  <definedNames>
    <definedName name="_xlnm.Print_Area" localSheetId="4">'2010 All Actions'!$A$1:$J$43</definedName>
    <definedName name="_xlnm.Print_Area" localSheetId="5">'2010 Swim Season Actions'!$A$1:$J$25</definedName>
    <definedName name="_xlnm.Print_Area" localSheetId="6">'Action Durations'!$A$1:$K$19</definedName>
    <definedName name="_xlnm.Print_Area" localSheetId="1">Attributes!$A$1:$J$34</definedName>
    <definedName name="_xlnm.Print_Area" localSheetId="7">'Beach Days'!$A$1:$L$40</definedName>
    <definedName name="_xlnm.Print_Area" localSheetId="2">Monitoring!$A$1:$J$36</definedName>
    <definedName name="_xlnm.Print_Area" localSheetId="3">'Pollution Sources'!$A$1:$R$52</definedName>
    <definedName name="_xlnm.Print_Area" localSheetId="0">Summary!$A$1:$W$27</definedName>
    <definedName name="_xlnm.Print_Area" localSheetId="8">'Tier 1 Stats'!$A$1:$L$21</definedName>
    <definedName name="_xlnm.Print_Titles" localSheetId="4">'2010 All Actions'!$1:$1</definedName>
    <definedName name="_xlnm.Print_Titles" localSheetId="5">'2010 Swim Season Actions'!$1:$1</definedName>
    <definedName name="_xlnm.Print_Titles" localSheetId="6">'Action Durations'!$1:$2</definedName>
    <definedName name="_xlnm.Print_Titles" localSheetId="1">Attributes!$1:$1</definedName>
    <definedName name="_xlnm.Print_Titles" localSheetId="7">'Beach Days'!$1:$2</definedName>
    <definedName name="_xlnm.Print_Titles" localSheetId="2">Monitoring!$1:$1</definedName>
    <definedName name="_xlnm.Print_Titles" localSheetId="3">'Pollution Sources'!$1:$2</definedName>
    <definedName name="_xlnm.Print_Titles" localSheetId="0">Summary!$1:$2</definedName>
    <definedName name="_xlnm.Print_Titles" localSheetId="8">'Tier 1 Stats'!$1:$1</definedName>
  </definedNames>
  <calcPr calcId="125725"/>
</workbook>
</file>

<file path=xl/calcChain.xml><?xml version="1.0" encoding="utf-8"?>
<calcChain xmlns="http://schemas.openxmlformats.org/spreadsheetml/2006/main">
  <c r="G18" i="9"/>
  <c r="G17"/>
  <c r="G16"/>
  <c r="G15"/>
  <c r="G14"/>
  <c r="D11"/>
  <c r="D10"/>
  <c r="D9"/>
  <c r="E22" i="15"/>
  <c r="E21"/>
  <c r="E20"/>
  <c r="G17"/>
  <c r="D17"/>
  <c r="B17"/>
  <c r="G10"/>
  <c r="D10"/>
  <c r="B10"/>
  <c r="E18" i="12" l="1"/>
  <c r="E16"/>
  <c r="E15"/>
  <c r="E14"/>
  <c r="D18" i="4"/>
  <c r="L5" i="12"/>
  <c r="L4"/>
  <c r="L3"/>
  <c r="L6"/>
  <c r="L7"/>
  <c r="L8"/>
  <c r="B10"/>
  <c r="D10"/>
  <c r="E35" i="7"/>
  <c r="E34"/>
  <c r="K29"/>
  <c r="L29" s="1"/>
  <c r="I29"/>
  <c r="K28"/>
  <c r="L28" s="1"/>
  <c r="I28"/>
  <c r="K27"/>
  <c r="L27" s="1"/>
  <c r="I27"/>
  <c r="K26"/>
  <c r="L26" s="1"/>
  <c r="I26"/>
  <c r="K23"/>
  <c r="L23" s="1"/>
  <c r="I23"/>
  <c r="K22"/>
  <c r="L22" s="1"/>
  <c r="I22"/>
  <c r="K21"/>
  <c r="L21" s="1"/>
  <c r="I21"/>
  <c r="K20"/>
  <c r="L20" s="1"/>
  <c r="I20"/>
  <c r="K19"/>
  <c r="L19" s="1"/>
  <c r="I19"/>
  <c r="K18"/>
  <c r="L18" s="1"/>
  <c r="I18"/>
  <c r="K17"/>
  <c r="L17" s="1"/>
  <c r="I17"/>
  <c r="K16"/>
  <c r="L16" s="1"/>
  <c r="I16"/>
  <c r="K15"/>
  <c r="L15" s="1"/>
  <c r="I15"/>
  <c r="K14"/>
  <c r="L14" s="1"/>
  <c r="I14"/>
  <c r="K13"/>
  <c r="L13" s="1"/>
  <c r="I13"/>
  <c r="K12"/>
  <c r="L12" s="1"/>
  <c r="I12"/>
  <c r="K11"/>
  <c r="L11" s="1"/>
  <c r="I11"/>
  <c r="K10"/>
  <c r="L10" s="1"/>
  <c r="I10"/>
  <c r="K9"/>
  <c r="L9" s="1"/>
  <c r="I9"/>
  <c r="K8"/>
  <c r="L8" s="1"/>
  <c r="I8"/>
  <c r="K7"/>
  <c r="L7" s="1"/>
  <c r="I7"/>
  <c r="K6"/>
  <c r="L6" s="1"/>
  <c r="I6"/>
  <c r="K5"/>
  <c r="L5" s="1"/>
  <c r="I5"/>
  <c r="K4"/>
  <c r="L4" s="1"/>
  <c r="I4"/>
  <c r="K3"/>
  <c r="L3" s="1"/>
  <c r="I3"/>
  <c r="D24" i="4"/>
  <c r="D21"/>
  <c r="E21" s="1"/>
  <c r="G37" i="13"/>
  <c r="D37"/>
  <c r="B37"/>
  <c r="G27"/>
  <c r="D27"/>
  <c r="B27"/>
  <c r="D7" i="4"/>
  <c r="D12" s="1"/>
  <c r="G51" i="11"/>
  <c r="G50"/>
  <c r="G49"/>
  <c r="G48"/>
  <c r="G47"/>
  <c r="G46"/>
  <c r="G45"/>
  <c r="G44"/>
  <c r="G43"/>
  <c r="G42"/>
  <c r="G41"/>
  <c r="G40"/>
  <c r="G39"/>
  <c r="G36"/>
  <c r="G35"/>
  <c r="G34"/>
  <c r="D36" i="10"/>
  <c r="D33"/>
  <c r="D34" i="2"/>
  <c r="D33"/>
  <c r="D22" i="4" l="1"/>
  <c r="D19"/>
  <c r="D25"/>
  <c r="E10" i="12"/>
  <c r="G10"/>
  <c r="L9"/>
  <c r="L2"/>
  <c r="K10"/>
  <c r="E20" s="1"/>
  <c r="J10"/>
  <c r="E19" s="1"/>
  <c r="I10"/>
  <c r="J29" i="10"/>
  <c r="F4" i="8" s="1"/>
  <c r="J23" i="10"/>
  <c r="F3" i="8" s="1"/>
  <c r="F29" i="2"/>
  <c r="F23"/>
  <c r="F29" i="10"/>
  <c r="D4" i="8" s="1"/>
  <c r="F23" i="10"/>
  <c r="D34" s="1"/>
  <c r="E24" i="7"/>
  <c r="E30"/>
  <c r="U4" i="8" s="1"/>
  <c r="E30" i="11"/>
  <c r="E24"/>
  <c r="B7" i="4"/>
  <c r="D11" s="1"/>
  <c r="G7"/>
  <c r="D13" s="1"/>
  <c r="R24" i="11"/>
  <c r="R30"/>
  <c r="Q24"/>
  <c r="Q30"/>
  <c r="D24"/>
  <c r="D30"/>
  <c r="P24"/>
  <c r="P30"/>
  <c r="O24"/>
  <c r="O30"/>
  <c r="N24"/>
  <c r="N30"/>
  <c r="M24"/>
  <c r="M30"/>
  <c r="L24"/>
  <c r="L30"/>
  <c r="K24"/>
  <c r="K30"/>
  <c r="J24"/>
  <c r="J30"/>
  <c r="I24"/>
  <c r="I30"/>
  <c r="H24"/>
  <c r="H30"/>
  <c r="G24"/>
  <c r="G30"/>
  <c r="F24"/>
  <c r="F30"/>
  <c r="B24"/>
  <c r="B30"/>
  <c r="H24" i="7"/>
  <c r="B30"/>
  <c r="H30"/>
  <c r="V4" i="8" s="1"/>
  <c r="G30" i="7"/>
  <c r="G24"/>
  <c r="E36" s="1"/>
  <c r="B24"/>
  <c r="G6" i="9"/>
  <c r="E6"/>
  <c r="D6"/>
  <c r="B6"/>
  <c r="B29" i="10"/>
  <c r="C4" i="8" s="1"/>
  <c r="U3"/>
  <c r="H6" i="9"/>
  <c r="I6"/>
  <c r="J6"/>
  <c r="K6"/>
  <c r="B23" i="10"/>
  <c r="C3" i="8" s="1"/>
  <c r="B23" i="2"/>
  <c r="B29"/>
  <c r="E37" i="7" l="1"/>
  <c r="I24"/>
  <c r="V3" i="8"/>
  <c r="E18" i="4"/>
  <c r="E22"/>
  <c r="E19"/>
  <c r="E21" i="12"/>
  <c r="F10"/>
  <c r="H3" i="8" s="1"/>
  <c r="S3"/>
  <c r="S5" s="1"/>
  <c r="O3"/>
  <c r="P3"/>
  <c r="P5" s="1"/>
  <c r="N3"/>
  <c r="E24" i="4"/>
  <c r="D35" i="10"/>
  <c r="G3" i="8"/>
  <c r="G5" s="1"/>
  <c r="L10" i="12"/>
  <c r="F5" i="8"/>
  <c r="U5"/>
  <c r="W3"/>
  <c r="Q3"/>
  <c r="Q5" s="1"/>
  <c r="K24" i="7"/>
  <c r="K30"/>
  <c r="L30" s="1"/>
  <c r="I30"/>
  <c r="K4" i="8"/>
  <c r="O5"/>
  <c r="L4"/>
  <c r="E4"/>
  <c r="D3"/>
  <c r="E3" s="1"/>
  <c r="W4"/>
  <c r="J3"/>
  <c r="V5"/>
  <c r="R3"/>
  <c r="R5" s="1"/>
  <c r="N5"/>
  <c r="E39" i="7" l="1"/>
  <c r="E17" i="12"/>
  <c r="H5" i="8" s="1"/>
  <c r="E25" i="4"/>
  <c r="C5" i="8"/>
  <c r="E38" i="7"/>
  <c r="L24"/>
  <c r="E40"/>
  <c r="G52" i="11"/>
  <c r="G19" i="9"/>
  <c r="H18" s="1"/>
  <c r="W5" i="8"/>
  <c r="D5"/>
  <c r="J5"/>
  <c r="L3"/>
  <c r="K3"/>
  <c r="E5" l="1"/>
  <c r="H15" i="9"/>
  <c r="H17"/>
  <c r="H16"/>
  <c r="H14"/>
  <c r="L5" i="8"/>
  <c r="K5"/>
  <c r="H19" i="9" l="1"/>
</calcChain>
</file>

<file path=xl/sharedStrings.xml><?xml version="1.0" encoding="utf-8"?>
<sst xmlns="http://schemas.openxmlformats.org/spreadsheetml/2006/main" count="1111" uniqueCount="248">
  <si>
    <t>No. of monitored beaches with actions</t>
  </si>
  <si>
    <t>No. of monitored beaches without actions</t>
  </si>
  <si>
    <t>Percent of monitored beaches affected by a beach action</t>
  </si>
  <si>
    <t>No. of beach actions</t>
  </si>
  <si>
    <t>No. of actions of 1 day duration</t>
  </si>
  <si>
    <t>No. of actions of 2 day duration</t>
  </si>
  <si>
    <t>No. of actions of 3 - 7 day duration</t>
  </si>
  <si>
    <t>No. of actions of 8 - 30 day duration</t>
  </si>
  <si>
    <t>No. of actions greater than 30 day duration</t>
  </si>
  <si>
    <t>No. of beach days (monitored beaches)</t>
  </si>
  <si>
    <t>No. of days under a beach action (monitored beaches)</t>
  </si>
  <si>
    <t>Beach Name</t>
  </si>
  <si>
    <t xml:space="preserve">COUNTY </t>
  </si>
  <si>
    <t xml:space="preserve">BEACH ID </t>
  </si>
  <si>
    <t xml:space="preserve">BEACH NAME </t>
  </si>
  <si>
    <t>OTHER</t>
  </si>
  <si>
    <t>County</t>
  </si>
  <si>
    <t>Beach ID</t>
  </si>
  <si>
    <t>No. of days under a beach action</t>
  </si>
  <si>
    <t>Percent days under a beach action</t>
  </si>
  <si>
    <t>No. of days not under a beach action</t>
  </si>
  <si>
    <t>Percent days not under a beach action</t>
  </si>
  <si>
    <t>No. of days under an action</t>
  </si>
  <si>
    <t>CSO</t>
  </si>
  <si>
    <t>SSO</t>
  </si>
  <si>
    <t>CAFO</t>
  </si>
  <si>
    <t>POTW</t>
  </si>
  <si>
    <t>UNKNOWN</t>
  </si>
  <si>
    <t>Swim Season Actions Sorted by Duration</t>
  </si>
  <si>
    <t>Monitored Beaches with Actions During Swim Season</t>
  </si>
  <si>
    <t>Monitored Beaches</t>
  </si>
  <si>
    <t>No. of beach days</t>
  </si>
  <si>
    <t>Under a Beach Action</t>
  </si>
  <si>
    <t>Yes</t>
  </si>
  <si>
    <t>Public/Public</t>
  </si>
  <si>
    <t>Private/Public</t>
  </si>
  <si>
    <t>PER_MONTH</t>
  </si>
  <si>
    <t>ELEV_BACT</t>
  </si>
  <si>
    <t>ENTERO</t>
  </si>
  <si>
    <t>Contamination Advisory</t>
  </si>
  <si>
    <t>Not Under an Action</t>
  </si>
  <si>
    <t>No</t>
  </si>
  <si>
    <t>BEACH Act Beaches</t>
  </si>
  <si>
    <t>MONITORED BEACHES</t>
  </si>
  <si>
    <t>Beach action in 2010?</t>
  </si>
  <si>
    <t>Actions During Swim Season</t>
  </si>
  <si>
    <t>---</t>
  </si>
  <si>
    <t>No. of BEACH Act beaches</t>
  </si>
  <si>
    <t>No. of Tier 1 beaches</t>
  </si>
  <si>
    <t>Swim Season Beach Days</t>
  </si>
  <si>
    <t>Actions Sorted by Duration</t>
  </si>
  <si>
    <t>Total no. of beach actions</t>
  </si>
  <si>
    <t>No. of monitored beaches</t>
  </si>
  <si>
    <t>Percent of beaches monitored</t>
  </si>
  <si>
    <t xml:space="preserve">BEACH Act Beaches: </t>
  </si>
  <si>
    <t xml:space="preserve">Tier 1 beaches: </t>
  </si>
  <si>
    <t xml:space="preserve">Beach actions: </t>
  </si>
  <si>
    <t>Definitions</t>
  </si>
  <si>
    <t xml:space="preserve">Monitored beaches: </t>
  </si>
  <si>
    <t xml:space="preserve">Swim season: </t>
  </si>
  <si>
    <t xml:space="preserve">Action duration: </t>
  </si>
  <si>
    <t xml:space="preserve">Beach days: </t>
  </si>
  <si>
    <t>Percent of Tier 1 beaches monitored</t>
  </si>
  <si>
    <t>States indicate to EPA the period of time they consider to be the swim (or recreational) season for each beach. See "Monitoring" tab for swim season lengths.</t>
  </si>
  <si>
    <t>The number of days in the swim season. See "Beach Days" tab for the number of beach days under an action.</t>
  </si>
  <si>
    <t>Beaches that are monitored at regular intervals. See "Monitoring" tab for monitoring frequency information.</t>
  </si>
  <si>
    <t>BEACH Act refers to the Beaches Environmental Assessment, Closure, and Health Act of 2000 which focuses on coastal recreational waters. States/territories provide EPA with a list of their</t>
  </si>
  <si>
    <t>coastal recreational beaches.</t>
  </si>
  <si>
    <t>States and territories designate their significant public beaches as Tier 1 beaches (requirement of BEACH Act grant program).  These are the beaches that have the highest risk. See "Attributes" tab</t>
  </si>
  <si>
    <t>for Tier designations.</t>
  </si>
  <si>
    <t xml:space="preserve">Beach-specific advisories or closings issued by the reporting state or local governments. An action is recorded for a beach even if only a portion of the beach is affected. See "2010 Actions" tab </t>
  </si>
  <si>
    <t>for action information.</t>
  </si>
  <si>
    <t>Action duration is based on the times an action begins and ends. One "day" is considered the 24-hour period following the time an action is issued. Additional "days" are recorded when an action</t>
  </si>
  <si>
    <t>extends into any portion of subsequent 24-hour period(s). For example, an action that lasts 26 hours is recorded as a two-day action. See "Action Durations" tab for duration breakdowns.</t>
  </si>
  <si>
    <t xml:space="preserve">Beach Tier Rank </t>
  </si>
  <si>
    <t>Swim season monitor frequency</t>
  </si>
  <si>
    <t>Swim season monitor frequency units</t>
  </si>
  <si>
    <t>Is beach monitored?</t>
  </si>
  <si>
    <t>POLLUTION SOURCES SUMMARY</t>
  </si>
  <si>
    <t>2010 ACTIONS SUMMARY</t>
  </si>
  <si>
    <t>TIER 1 BEACH SUMMARY</t>
  </si>
  <si>
    <t xml:space="preserve">Beach Name </t>
  </si>
  <si>
    <t>Swim Season Length</t>
  </si>
  <si>
    <t>Swim Season Length Units</t>
  </si>
  <si>
    <t>Swim Season Monitoring Frequency</t>
  </si>
  <si>
    <t>Swim Season Monitoring Frequency Units</t>
  </si>
  <si>
    <t>Off Season Monitoring Frequency</t>
  </si>
  <si>
    <t>Off Season Monitoring Frequency Units</t>
  </si>
  <si>
    <t xml:space="preserve">Beach name </t>
  </si>
  <si>
    <t>Beach accessibility</t>
  </si>
  <si>
    <t xml:space="preserve">Beach tier rank </t>
  </si>
  <si>
    <t>Start latitude</t>
  </si>
  <si>
    <t>Start longitude</t>
  </si>
  <si>
    <t>End latitude</t>
  </si>
  <si>
    <t>End longitude</t>
  </si>
  <si>
    <t>Pollution sources investigated?</t>
  </si>
  <si>
    <t>Pollution sources found?</t>
  </si>
  <si>
    <t>Runoff</t>
  </si>
  <si>
    <t>Storm</t>
  </si>
  <si>
    <t>Agriculture</t>
  </si>
  <si>
    <t>Boat</t>
  </si>
  <si>
    <t>Sewer line</t>
  </si>
  <si>
    <t>Septic</t>
  </si>
  <si>
    <t>Wildlife</t>
  </si>
  <si>
    <t>Other</t>
  </si>
  <si>
    <t>Unknown</t>
  </si>
  <si>
    <t xml:space="preserve">Action type </t>
  </si>
  <si>
    <t xml:space="preserve">Action start date/time </t>
  </si>
  <si>
    <t xml:space="preserve">Action end date/time </t>
  </si>
  <si>
    <t xml:space="preserve">Action duration (Days) </t>
  </si>
  <si>
    <t xml:space="preserve">Action reason(s) </t>
  </si>
  <si>
    <t>Action indicator(s)</t>
  </si>
  <si>
    <t>Action source(s)</t>
  </si>
  <si>
    <t>ELEV_BACT:</t>
  </si>
  <si>
    <t>ENTERO:</t>
  </si>
  <si>
    <t>Totals</t>
  </si>
  <si>
    <t>Percentages</t>
  </si>
  <si>
    <t>No. of BEACH Act beaches:</t>
  </si>
  <si>
    <t>Total length of BEACH Act beaches:</t>
  </si>
  <si>
    <t xml:space="preserve"> ATTRIBUTE SUMMARY</t>
  </si>
  <si>
    <t>No. of monitored beaches:</t>
  </si>
  <si>
    <t>Total length of monitored beaches:</t>
  </si>
  <si>
    <t xml:space="preserve"> MONITORING SUMMARY</t>
  </si>
  <si>
    <t>No. of investigated monitored beaches:</t>
  </si>
  <si>
    <t>No. of investigated monitored beaches with possible pollution sources:</t>
  </si>
  <si>
    <t>POLLUTION SOURCE TALLY</t>
  </si>
  <si>
    <t>Percent</t>
  </si>
  <si>
    <t>No. of actions during the swim season:</t>
  </si>
  <si>
    <t>No. of days under an action during the swim season:</t>
  </si>
  <si>
    <t>ACTION REASON, INDICATOR, AND SOURCE TALLY</t>
  </si>
  <si>
    <t>UNKNOWN:</t>
  </si>
  <si>
    <r>
      <rPr>
        <b/>
        <sz val="9"/>
        <rFont val="Arial"/>
        <family val="2"/>
      </rPr>
      <t>Runoff</t>
    </r>
    <r>
      <rPr>
        <sz val="9"/>
        <rFont val="Arial"/>
        <family val="2"/>
      </rPr>
      <t xml:space="preserve"> (Non-storm related, dryweather runoff):</t>
    </r>
  </si>
  <si>
    <r>
      <rPr>
        <b/>
        <sz val="9"/>
        <rFont val="Arial"/>
        <family val="2"/>
      </rPr>
      <t>Storm</t>
    </r>
    <r>
      <rPr>
        <sz val="9"/>
        <rFont val="Arial"/>
        <family val="2"/>
      </rPr>
      <t xml:space="preserve"> (Storm related, wet-weather runoff):</t>
    </r>
  </si>
  <si>
    <r>
      <rPr>
        <b/>
        <sz val="9"/>
        <rFont val="Arial"/>
        <family val="2"/>
      </rPr>
      <t>Agriculture</t>
    </r>
    <r>
      <rPr>
        <sz val="9"/>
        <rFont val="Arial"/>
        <family val="2"/>
      </rPr>
      <t xml:space="preserve"> (Agricultural runoff):</t>
    </r>
  </si>
  <si>
    <r>
      <rPr>
        <b/>
        <sz val="9"/>
        <rFont val="Arial"/>
        <family val="2"/>
      </rPr>
      <t>Boat</t>
    </r>
    <r>
      <rPr>
        <sz val="9"/>
        <rFont val="Arial"/>
        <family val="2"/>
      </rPr>
      <t xml:space="preserve"> (Boat discharge):</t>
    </r>
  </si>
  <si>
    <r>
      <rPr>
        <b/>
        <sz val="9"/>
        <rFont val="Arial"/>
        <family val="2"/>
      </rPr>
      <t>CAFO</t>
    </r>
    <r>
      <rPr>
        <sz val="9"/>
        <rFont val="Arial"/>
        <family val="2"/>
      </rPr>
      <t xml:space="preserve"> (Concentrated animal feeding operation):</t>
    </r>
  </si>
  <si>
    <r>
      <rPr>
        <b/>
        <sz val="9"/>
        <rFont val="Arial"/>
        <family val="2"/>
      </rPr>
      <t>CSO</t>
    </r>
    <r>
      <rPr>
        <sz val="9"/>
        <rFont val="Arial"/>
        <family val="2"/>
      </rPr>
      <t xml:space="preserve"> (Combined sewer overflow):</t>
    </r>
  </si>
  <si>
    <r>
      <rPr>
        <b/>
        <sz val="9"/>
        <rFont val="Arial"/>
        <family val="2"/>
      </rPr>
      <t>SSO</t>
    </r>
    <r>
      <rPr>
        <sz val="9"/>
        <rFont val="Arial"/>
        <family val="2"/>
      </rPr>
      <t xml:space="preserve"> (Sanitary sewer overflow):</t>
    </r>
  </si>
  <si>
    <r>
      <rPr>
        <b/>
        <sz val="9"/>
        <rFont val="Arial"/>
        <family val="2"/>
      </rPr>
      <t>POTW</t>
    </r>
    <r>
      <rPr>
        <sz val="9"/>
        <rFont val="Arial"/>
        <family val="2"/>
      </rPr>
      <t xml:space="preserve"> (Publicly-owned treatment works):</t>
    </r>
  </si>
  <si>
    <r>
      <rPr>
        <b/>
        <sz val="9"/>
        <rFont val="Arial"/>
        <family val="2"/>
      </rPr>
      <t>Sewer line</t>
    </r>
    <r>
      <rPr>
        <sz val="9"/>
        <rFont val="Arial"/>
        <family val="2"/>
      </rPr>
      <t xml:space="preserve"> (Sewer line leak, blockage, or break):</t>
    </r>
  </si>
  <si>
    <r>
      <rPr>
        <b/>
        <sz val="9"/>
        <rFont val="Arial"/>
        <family val="2"/>
      </rPr>
      <t>Septic</t>
    </r>
    <r>
      <rPr>
        <sz val="9"/>
        <rFont val="Arial"/>
        <family val="2"/>
      </rPr>
      <t xml:space="preserve"> (Septic system leakage):</t>
    </r>
  </si>
  <si>
    <r>
      <rPr>
        <b/>
        <sz val="9"/>
        <rFont val="Arial"/>
        <family val="2"/>
      </rPr>
      <t>Wildlife</t>
    </r>
    <r>
      <rPr>
        <sz val="9"/>
        <rFont val="Arial"/>
        <family val="2"/>
      </rPr>
      <t xml:space="preserve"> (Wildlife pollution):</t>
    </r>
  </si>
  <si>
    <r>
      <rPr>
        <b/>
        <sz val="9"/>
        <rFont val="Arial"/>
        <family val="2"/>
      </rPr>
      <t>Other</t>
    </r>
    <r>
      <rPr>
        <sz val="9"/>
        <rFont val="Arial"/>
        <family val="2"/>
      </rPr>
      <t xml:space="preserve"> (Other source known but not listed above):</t>
    </r>
  </si>
  <si>
    <r>
      <rPr>
        <b/>
        <sz val="9"/>
        <rFont val="Arial"/>
        <family val="2"/>
      </rPr>
      <t>Unknown</t>
    </r>
    <r>
      <rPr>
        <sz val="9"/>
        <rFont val="Arial"/>
        <family val="2"/>
      </rPr>
      <t xml:space="preserve"> (Source exists but unidentified):</t>
    </r>
  </si>
  <si>
    <t>Action reasons summary:</t>
  </si>
  <si>
    <t>Action indicators summary:</t>
  </si>
  <si>
    <t>Action sources summary:</t>
  </si>
  <si>
    <t>2010 ACTIONS DURATION SUMMARY</t>
  </si>
  <si>
    <t>No. of monitored beaches with actions during swim season:</t>
  </si>
  <si>
    <t>No. of actions during swim season:</t>
  </si>
  <si>
    <t>No. of days under an action during swim season:</t>
  </si>
  <si>
    <t>No. of actions of 1 day duration:</t>
  </si>
  <si>
    <t>No. of actions of 2 day duration:</t>
  </si>
  <si>
    <t>No. of actions of 3-7 day duration:</t>
  </si>
  <si>
    <t>No. of actions of 8-30 day duration:</t>
  </si>
  <si>
    <t>No. of actions of greater than 30 day duration:</t>
  </si>
  <si>
    <t>ACTION DURATION DAY TALLY</t>
  </si>
  <si>
    <t>2010 BEACH DAYS SUMMARY</t>
  </si>
  <si>
    <t>No. of beach days in swim season:</t>
  </si>
  <si>
    <t>No. of beach days under an action during the swim season:</t>
  </si>
  <si>
    <t>Percent of beach days under an action during the swim season:</t>
  </si>
  <si>
    <t>No. of beach days not under an action during the swim season:</t>
  </si>
  <si>
    <t>Percent of beach days not under an action during the swim season:</t>
  </si>
  <si>
    <t>No. of Tier 1 beaches:</t>
  </si>
  <si>
    <t>Total length of Tier 1 beaches:</t>
  </si>
  <si>
    <t>Percent of Tier 1 beaches monitored:</t>
  </si>
  <si>
    <t>Percent of BEACH Act beaches monitored:</t>
  </si>
  <si>
    <t>No.  of Tier 1 beaches monitored:</t>
  </si>
  <si>
    <t>No. of Tier 1 beach days:</t>
  </si>
  <si>
    <t>No. of Tier 1 beaches with actions:</t>
  </si>
  <si>
    <t>No. of days under a Tier 1 beach action:</t>
  </si>
  <si>
    <t>Percent of Tier 1 beach days under an action:</t>
  </si>
  <si>
    <t>POSSIBLE POLLUTION SOURCES</t>
  </si>
  <si>
    <t>BALDWIN</t>
  </si>
  <si>
    <t>AL769933</t>
  </si>
  <si>
    <t>ALABAMA POINT (GULF OF MEXICO)</t>
  </si>
  <si>
    <t>AL656449</t>
  </si>
  <si>
    <t>BEAR POINT CIVIC ASSOCIATION</t>
  </si>
  <si>
    <t>AL300816</t>
  </si>
  <si>
    <t>BON SECOUR NATIONAL WILDLIFE REFUGE</t>
  </si>
  <si>
    <t>AL854232</t>
  </si>
  <si>
    <t>CAMP BECKWITH</t>
  </si>
  <si>
    <t>AL497694</t>
  </si>
  <si>
    <t>CAMP DIXIE</t>
  </si>
  <si>
    <t>AL711135</t>
  </si>
  <si>
    <t>COTTON BAYOU</t>
  </si>
  <si>
    <t>AL432101</t>
  </si>
  <si>
    <t>ESCAMBIA AVENUE</t>
  </si>
  <si>
    <t>AL824748</t>
  </si>
  <si>
    <t>FAIRHOPE PUBLIC BEACH</t>
  </si>
  <si>
    <t>AL548743</t>
  </si>
  <si>
    <t>FLORIDA POINT</t>
  </si>
  <si>
    <t>AL069764</t>
  </si>
  <si>
    <t>FORT MORGAN PUBLIC BEACH</t>
  </si>
  <si>
    <t>AL368349</t>
  </si>
  <si>
    <t>GULF SHORES PUBLIC BEACH</t>
  </si>
  <si>
    <t>AL726329</t>
  </si>
  <si>
    <t>GULF STATE PARK - PAVILION</t>
  </si>
  <si>
    <t>AL261419</t>
  </si>
  <si>
    <t>KEE AVENUE</t>
  </si>
  <si>
    <t>AL496284</t>
  </si>
  <si>
    <t>LITTLE LAGOON PASS BEACH</t>
  </si>
  <si>
    <t>AL112942</t>
  </si>
  <si>
    <t>MARY ANN NELSON BEACH</t>
  </si>
  <si>
    <t>AL216753</t>
  </si>
  <si>
    <t>MAY DAY PARK</t>
  </si>
  <si>
    <t>AL436981</t>
  </si>
  <si>
    <t>ORANGE BEACH WATERFRONT PARK</t>
  </si>
  <si>
    <t>AL477431</t>
  </si>
  <si>
    <t>ORANGE STREET PIER/BEACH</t>
  </si>
  <si>
    <t>AL304641</t>
  </si>
  <si>
    <t>PIRATE'S COVE</t>
  </si>
  <si>
    <t>AL890020</t>
  </si>
  <si>
    <t>SPANISH COVE</t>
  </si>
  <si>
    <t>AL819426</t>
  </si>
  <si>
    <t>VOLANTA AVENUE</t>
  </si>
  <si>
    <t>Private/Private</t>
  </si>
  <si>
    <t>Beach length (MI)</t>
  </si>
  <si>
    <t>MOBILE</t>
  </si>
  <si>
    <t>AL150939</t>
  </si>
  <si>
    <t>DAUPHIN ISLAND EAST END</t>
  </si>
  <si>
    <t>AL525441</t>
  </si>
  <si>
    <t>DAUPHIN ISLAND PUBLIC BEACH</t>
  </si>
  <si>
    <t>AL574749</t>
  </si>
  <si>
    <t>DOG RIVER, ALBA CLUB</t>
  </si>
  <si>
    <t>AL197202</t>
  </si>
  <si>
    <t>FOWL RIVER @ HW 193</t>
  </si>
  <si>
    <t>Miles</t>
  </si>
  <si>
    <t>MONTHS</t>
  </si>
  <si>
    <t>Monitored Beach Length (MI)</t>
  </si>
  <si>
    <t>CHEM_OIL</t>
  </si>
  <si>
    <t xml:space="preserve"> = Action does not occur in the swim season. It will not be included in EPA's swim season summary statistics.</t>
  </si>
  <si>
    <t>Beach Length (MI)</t>
  </si>
  <si>
    <t xml:space="preserve">    Please see "2010 Swim Season Actions" worksheet for data used in Alabama's swim season analysis.</t>
  </si>
  <si>
    <t>Total length of monitored beaches (MI)</t>
  </si>
  <si>
    <t>2010 OIL-RELATED ACTIONS SUMMARY</t>
  </si>
  <si>
    <t>No. of monitored beaches with oil-related actions during swim season:</t>
  </si>
  <si>
    <t>No. of oil-related actions during swim season:</t>
  </si>
  <si>
    <t>No. of days under an oil-related action during swim season:</t>
  </si>
  <si>
    <t>Oil Spill-Related Notification Actions</t>
  </si>
  <si>
    <t>Notification actions directly attributable to the oil spill that resulted from the April 20, 2010 explosion on the BP leased Deepwater Horizon offshore drilling platform are not included in the summary statistics presented above.</t>
  </si>
  <si>
    <t>Summary</t>
  </si>
  <si>
    <t xml:space="preserve"> = Action is related to the oil spill. It will not be included in EPA's swim season summary statistics.</t>
  </si>
  <si>
    <t>A list of oil-related actions can be found in the last tab of this file labeled "Oil Actions."</t>
  </si>
  <si>
    <t>Action end date</t>
  </si>
  <si>
    <t xml:space="preserve">Action start date </t>
  </si>
  <si>
    <t>Action start date</t>
  </si>
  <si>
    <t xml:space="preserve">Action end date </t>
  </si>
</sst>
</file>

<file path=xl/styles.xml><?xml version="1.0" encoding="utf-8"?>
<styleSheet xmlns="http://schemas.openxmlformats.org/spreadsheetml/2006/main">
  <numFmts count="2">
    <numFmt numFmtId="164" formatCode="0.0%"/>
    <numFmt numFmtId="165" formatCode="[$-409]m/d/yy\ h:mm\ AM/PM;@"/>
  </numFmts>
  <fonts count="21">
    <font>
      <sz val="10"/>
      <name val="Arial"/>
    </font>
    <font>
      <b/>
      <sz val="8"/>
      <name val="Arial"/>
      <family val="2"/>
    </font>
    <font>
      <sz val="8"/>
      <name val="Arial"/>
      <family val="2"/>
    </font>
    <font>
      <sz val="8"/>
      <name val="Arial"/>
      <family val="2"/>
    </font>
    <font>
      <b/>
      <sz val="7"/>
      <name val="Arial"/>
      <family val="2"/>
    </font>
    <font>
      <sz val="7"/>
      <name val="Arial"/>
      <family val="2"/>
    </font>
    <font>
      <b/>
      <i/>
      <sz val="7"/>
      <name val="Arial"/>
      <family val="2"/>
    </font>
    <font>
      <b/>
      <sz val="10"/>
      <name val="Arial"/>
      <family val="2"/>
    </font>
    <font>
      <sz val="7"/>
      <name val="Arial"/>
      <family val="2"/>
    </font>
    <font>
      <b/>
      <sz val="8"/>
      <color indexed="9"/>
      <name val="Arial"/>
      <family val="2"/>
    </font>
    <font>
      <sz val="8"/>
      <color indexed="9"/>
      <name val="Arial"/>
      <family val="2"/>
    </font>
    <font>
      <sz val="10"/>
      <color indexed="9"/>
      <name val="Arial"/>
      <family val="2"/>
    </font>
    <font>
      <sz val="7"/>
      <color theme="1"/>
      <name val="Arial"/>
      <family val="2"/>
    </font>
    <font>
      <b/>
      <sz val="7"/>
      <color rgb="FFFF0000"/>
      <name val="Arial"/>
      <family val="2"/>
    </font>
    <font>
      <sz val="7"/>
      <color theme="0"/>
      <name val="Arial"/>
      <family val="2"/>
    </font>
    <font>
      <sz val="8"/>
      <color rgb="FF151515"/>
      <name val="Arial"/>
      <family val="2"/>
    </font>
    <font>
      <b/>
      <sz val="9"/>
      <color rgb="FFFF0000"/>
      <name val="Arial"/>
      <family val="2"/>
    </font>
    <font>
      <sz val="9"/>
      <name val="Arial"/>
      <family val="2"/>
    </font>
    <font>
      <b/>
      <sz val="9"/>
      <name val="Arial"/>
      <family val="2"/>
    </font>
    <font>
      <sz val="9"/>
      <color theme="1"/>
      <name val="Arial"/>
      <family val="2"/>
    </font>
    <font>
      <sz val="10"/>
      <name val="Arial"/>
      <family val="2"/>
    </font>
  </fonts>
  <fills count="5">
    <fill>
      <patternFill patternType="none"/>
    </fill>
    <fill>
      <patternFill patternType="gray125"/>
    </fill>
    <fill>
      <patternFill patternType="solid">
        <fgColor indexed="8"/>
        <bgColor indexed="64"/>
      </patternFill>
    </fill>
    <fill>
      <patternFill patternType="solid">
        <fgColor theme="8" tint="0.39997558519241921"/>
        <bgColor indexed="64"/>
      </patternFill>
    </fill>
    <fill>
      <patternFill patternType="solid">
        <fgColor rgb="FFFFFF00"/>
        <bgColor indexed="64"/>
      </patternFill>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
    <xf numFmtId="0" fontId="0" fillId="0" borderId="0"/>
  </cellStyleXfs>
  <cellXfs count="190">
    <xf numFmtId="0" fontId="0" fillId="0" borderId="0" xfId="0"/>
    <xf numFmtId="0" fontId="5" fillId="0" borderId="0" xfId="0" applyFont="1"/>
    <xf numFmtId="0" fontId="5" fillId="0" borderId="0" xfId="0" applyFont="1" applyFill="1" applyBorder="1"/>
    <xf numFmtId="0" fontId="4" fillId="0" borderId="1" xfId="0" applyFont="1" applyFill="1" applyBorder="1" applyAlignment="1">
      <alignment horizontal="center" wrapText="1"/>
    </xf>
    <xf numFmtId="0" fontId="4" fillId="0" borderId="1" xfId="0" applyFont="1" applyFill="1" applyBorder="1" applyAlignment="1">
      <alignment horizontal="center"/>
    </xf>
    <xf numFmtId="0" fontId="0" fillId="0" borderId="0" xfId="0" applyFill="1"/>
    <xf numFmtId="0" fontId="0" fillId="0" borderId="0" xfId="0" applyFill="1" applyAlignment="1">
      <alignment horizontal="center"/>
    </xf>
    <xf numFmtId="0" fontId="2" fillId="0" borderId="0" xfId="0" applyFont="1" applyFill="1" applyBorder="1" applyAlignment="1">
      <alignment wrapText="1"/>
    </xf>
    <xf numFmtId="0" fontId="2" fillId="0" borderId="2" xfId="0" applyFont="1" applyFill="1" applyBorder="1" applyAlignment="1">
      <alignment wrapText="1"/>
    </xf>
    <xf numFmtId="0" fontId="1" fillId="0" borderId="0" xfId="0" applyFont="1" applyFill="1" applyBorder="1" applyAlignment="1">
      <alignment horizontal="center" wrapText="1"/>
    </xf>
    <xf numFmtId="3" fontId="4" fillId="0" borderId="0" xfId="0" applyNumberFormat="1" applyFont="1" applyFill="1" applyAlignment="1">
      <alignment horizontal="center"/>
    </xf>
    <xf numFmtId="0" fontId="5" fillId="0" borderId="0" xfId="0" applyFont="1" applyFill="1"/>
    <xf numFmtId="0" fontId="4" fillId="0" borderId="0" xfId="0" applyFont="1" applyFill="1" applyAlignment="1">
      <alignment horizontal="center"/>
    </xf>
    <xf numFmtId="0" fontId="5" fillId="0" borderId="0" xfId="0" applyFont="1" applyFill="1" applyAlignment="1">
      <alignment horizontal="center"/>
    </xf>
    <xf numFmtId="0" fontId="4" fillId="0" borderId="1" xfId="0" applyNumberFormat="1" applyFont="1" applyFill="1" applyBorder="1" applyAlignment="1">
      <alignment horizontal="center" wrapText="1"/>
    </xf>
    <xf numFmtId="3" fontId="4" fillId="0" borderId="1" xfId="0" applyNumberFormat="1" applyFont="1" applyFill="1" applyBorder="1" applyAlignment="1">
      <alignment horizontal="center" wrapText="1"/>
    </xf>
    <xf numFmtId="0" fontId="6" fillId="0" borderId="0" xfId="0" applyFont="1" applyFill="1" applyBorder="1" applyAlignment="1">
      <alignment horizontal="right" wrapText="1"/>
    </xf>
    <xf numFmtId="1" fontId="4" fillId="0" borderId="0" xfId="0" applyNumberFormat="1" applyFont="1" applyFill="1" applyAlignment="1">
      <alignment horizontal="center"/>
    </xf>
    <xf numFmtId="164" fontId="4" fillId="0" borderId="0" xfId="0" applyNumberFormat="1" applyFont="1" applyFill="1" applyAlignment="1">
      <alignment horizontal="center"/>
    </xf>
    <xf numFmtId="3" fontId="0" fillId="0" borderId="0" xfId="0" applyNumberFormat="1" applyFill="1"/>
    <xf numFmtId="0" fontId="4" fillId="0" borderId="0" xfId="0" applyFont="1" applyFill="1" applyBorder="1" applyAlignment="1">
      <alignment horizontal="center" wrapText="1"/>
    </xf>
    <xf numFmtId="0" fontId="5" fillId="0" borderId="0" xfId="0" applyFont="1" applyAlignment="1">
      <alignment horizontal="center" wrapText="1"/>
    </xf>
    <xf numFmtId="165" fontId="5" fillId="0" borderId="0" xfId="0" applyNumberFormat="1" applyFont="1"/>
    <xf numFmtId="3" fontId="5" fillId="0" borderId="0" xfId="0" applyNumberFormat="1" applyFont="1"/>
    <xf numFmtId="0" fontId="5" fillId="0" borderId="0" xfId="0" applyFont="1" applyBorder="1"/>
    <xf numFmtId="0" fontId="4" fillId="0" borderId="1" xfId="0" applyFont="1" applyBorder="1" applyAlignment="1">
      <alignment horizontal="center" wrapText="1"/>
    </xf>
    <xf numFmtId="165" fontId="4" fillId="0" borderId="1" xfId="0" applyNumberFormat="1" applyFont="1" applyBorder="1" applyAlignment="1">
      <alignment horizontal="center" wrapText="1"/>
    </xf>
    <xf numFmtId="3" fontId="4" fillId="0" borderId="1" xfId="0" applyNumberFormat="1" applyFont="1" applyBorder="1" applyAlignment="1">
      <alignment horizontal="center" wrapText="1"/>
    </xf>
    <xf numFmtId="0" fontId="5" fillId="0" borderId="0" xfId="0" applyFont="1" applyBorder="1" applyAlignment="1">
      <alignment horizontal="center"/>
    </xf>
    <xf numFmtId="0" fontId="4" fillId="0" borderId="0" xfId="0" applyFont="1" applyBorder="1" applyAlignment="1">
      <alignment horizontal="center" wrapText="1"/>
    </xf>
    <xf numFmtId="0" fontId="5" fillId="0" borderId="0" xfId="0" applyFont="1" applyBorder="1" applyAlignment="1">
      <alignment horizontal="center" wrapText="1"/>
    </xf>
    <xf numFmtId="0" fontId="5" fillId="0" borderId="1" xfId="0" applyFont="1" applyBorder="1" applyAlignment="1">
      <alignment horizontal="center" wrapText="1"/>
    </xf>
    <xf numFmtId="0" fontId="5" fillId="0" borderId="0" xfId="0" applyFont="1" applyFill="1" applyBorder="1" applyAlignment="1">
      <alignment horizont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0" fillId="0" borderId="0" xfId="0" applyFill="1" applyAlignment="1">
      <alignment vertical="center"/>
    </xf>
    <xf numFmtId="0" fontId="5" fillId="0" borderId="1" xfId="0" applyFont="1" applyBorder="1" applyAlignment="1">
      <alignment horizontal="center" vertical="center" wrapText="1"/>
    </xf>
    <xf numFmtId="0" fontId="8" fillId="0" borderId="0" xfId="0" applyFont="1" applyFill="1" applyAlignment="1">
      <alignment horizontal="center" vertical="center"/>
    </xf>
    <xf numFmtId="0" fontId="0" fillId="0" borderId="0" xfId="0" applyFill="1" applyAlignment="1">
      <alignment horizontal="center" vertical="center"/>
    </xf>
    <xf numFmtId="3" fontId="4" fillId="0" borderId="0" xfId="0" applyNumberFormat="1" applyFont="1" applyBorder="1" applyAlignment="1">
      <alignment horizontal="center" vertical="center" wrapText="1"/>
    </xf>
    <xf numFmtId="0" fontId="8" fillId="0" borderId="0" xfId="0" applyFont="1" applyFill="1" applyAlignment="1">
      <alignment horizontal="center"/>
    </xf>
    <xf numFmtId="164" fontId="5" fillId="0" borderId="0" xfId="0" applyNumberFormat="1" applyFont="1" applyFill="1" applyBorder="1" applyAlignment="1">
      <alignment horizontal="center"/>
    </xf>
    <xf numFmtId="164" fontId="5"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0" fontId="7" fillId="0" borderId="0" xfId="0" applyFont="1" applyFill="1" applyAlignment="1">
      <alignment horizontal="center" vertical="center"/>
    </xf>
    <xf numFmtId="164" fontId="4" fillId="0" borderId="0" xfId="0" applyNumberFormat="1" applyFont="1" applyFill="1" applyBorder="1" applyAlignment="1">
      <alignment horizontal="center" vertical="center"/>
    </xf>
    <xf numFmtId="0" fontId="4" fillId="0" borderId="0" xfId="0" applyFont="1" applyFill="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1" fontId="5" fillId="0" borderId="0" xfId="0" applyNumberFormat="1" applyFont="1" applyFill="1" applyAlignment="1">
      <alignment horizontal="center"/>
    </xf>
    <xf numFmtId="164" fontId="5" fillId="0" borderId="0" xfId="0" applyNumberFormat="1" applyFont="1" applyFill="1" applyAlignment="1">
      <alignment horizontal="center"/>
    </xf>
    <xf numFmtId="3" fontId="5" fillId="0" borderId="0" xfId="0" applyNumberFormat="1" applyFont="1" applyFill="1" applyAlignment="1">
      <alignment horizontal="center"/>
    </xf>
    <xf numFmtId="0" fontId="0" fillId="0" borderId="0" xfId="0" applyBorder="1"/>
    <xf numFmtId="164" fontId="4"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0" fontId="5" fillId="0" borderId="0" xfId="0" applyFont="1" applyFill="1" applyBorder="1" applyAlignment="1">
      <alignment horizont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2" xfId="0" applyFont="1" applyFill="1" applyBorder="1" applyAlignment="1">
      <alignment horizontal="center" wrapText="1"/>
    </xf>
    <xf numFmtId="3" fontId="0" fillId="0" borderId="0" xfId="0" applyNumberFormat="1" applyFill="1" applyAlignment="1">
      <alignment horizontal="center" vertical="center"/>
    </xf>
    <xf numFmtId="0" fontId="5" fillId="0" borderId="0" xfId="0" applyFont="1" applyFill="1" applyAlignment="1">
      <alignment horizontal="center" vertical="center"/>
    </xf>
    <xf numFmtId="0" fontId="0" fillId="0" borderId="0" xfId="0" applyAlignment="1">
      <alignment horizontal="center" vertical="center"/>
    </xf>
    <xf numFmtId="0" fontId="4" fillId="0" borderId="0" xfId="0" applyFont="1" applyFill="1" applyBorder="1" applyAlignment="1">
      <alignment horizontal="center" vertical="center" wrapText="1"/>
    </xf>
    <xf numFmtId="0" fontId="4" fillId="0" borderId="0" xfId="0" applyFont="1" applyAlignment="1">
      <alignment horizontal="center"/>
    </xf>
    <xf numFmtId="0" fontId="5" fillId="0" borderId="1" xfId="0" applyFont="1" applyFill="1" applyBorder="1" applyAlignment="1">
      <alignment horizontal="center"/>
    </xf>
    <xf numFmtId="1" fontId="5" fillId="0" borderId="1" xfId="0" applyNumberFormat="1" applyFont="1" applyFill="1" applyBorder="1" applyAlignment="1">
      <alignment horizontal="center"/>
    </xf>
    <xf numFmtId="0" fontId="5" fillId="0" borderId="1" xfId="0" applyFont="1" applyFill="1" applyBorder="1" applyAlignment="1">
      <alignment horizontal="center" vertical="center"/>
    </xf>
    <xf numFmtId="0" fontId="0" fillId="0" borderId="0" xfId="0" applyFill="1" applyBorder="1"/>
    <xf numFmtId="0" fontId="2" fillId="0" borderId="0" xfId="0" applyFont="1" applyFill="1" applyBorder="1" applyAlignment="1">
      <alignment horizontal="center" vertical="center"/>
    </xf>
    <xf numFmtId="3" fontId="1" fillId="0" borderId="0"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1" xfId="0" applyFont="1" applyBorder="1" applyAlignment="1">
      <alignment horizontal="center" vertical="center" wrapText="1"/>
    </xf>
    <xf numFmtId="14" fontId="12" fillId="0" borderId="0" xfId="0" applyNumberFormat="1" applyFont="1" applyBorder="1" applyAlignment="1">
      <alignment horizontal="center" vertical="center" wrapText="1"/>
    </xf>
    <xf numFmtId="14" fontId="12" fillId="0" borderId="1" xfId="0" applyNumberFormat="1" applyFont="1" applyBorder="1" applyAlignment="1">
      <alignment horizontal="center" vertical="center" wrapText="1"/>
    </xf>
    <xf numFmtId="0" fontId="5" fillId="0" borderId="0" xfId="0" applyFont="1" applyFill="1" applyAlignment="1">
      <alignment horizontal="center" vertical="center"/>
    </xf>
    <xf numFmtId="0" fontId="4" fillId="0" borderId="0" xfId="0" applyFont="1" applyFill="1" applyAlignment="1">
      <alignment horizontal="center" vertical="center"/>
    </xf>
    <xf numFmtId="0" fontId="14" fillId="0" borderId="0" xfId="0" applyFont="1" applyFill="1" applyBorder="1" applyAlignment="1">
      <alignment horizontal="center" vertical="center" wrapText="1"/>
    </xf>
    <xf numFmtId="4" fontId="4" fillId="0" borderId="1" xfId="0" applyNumberFormat="1" applyFont="1" applyFill="1" applyBorder="1" applyAlignment="1">
      <alignment horizontal="center" wrapText="1"/>
    </xf>
    <xf numFmtId="0" fontId="2" fillId="0" borderId="0" xfId="0" applyFont="1" applyFill="1"/>
    <xf numFmtId="0" fontId="15" fillId="0" borderId="0" xfId="0" applyFont="1"/>
    <xf numFmtId="9" fontId="4" fillId="0" borderId="0" xfId="0" applyNumberFormat="1" applyFont="1" applyFill="1" applyBorder="1" applyAlignment="1">
      <alignment horizontal="center" vertical="center" wrapText="1"/>
    </xf>
    <xf numFmtId="9" fontId="5" fillId="0" borderId="0" xfId="0" applyNumberFormat="1" applyFont="1" applyFill="1" applyAlignment="1">
      <alignment horizontal="center"/>
    </xf>
    <xf numFmtId="9" fontId="4" fillId="0" borderId="0" xfId="0" applyNumberFormat="1" applyFont="1" applyFill="1" applyAlignment="1">
      <alignment horizontal="center"/>
    </xf>
    <xf numFmtId="0" fontId="5" fillId="0" borderId="0" xfId="0" applyFont="1" applyAlignment="1">
      <alignment horizontal="right"/>
    </xf>
    <xf numFmtId="0" fontId="12" fillId="0" borderId="0" xfId="0" applyFont="1" applyBorder="1" applyAlignment="1">
      <alignment horizontal="right" vertical="center" wrapText="1"/>
    </xf>
    <xf numFmtId="0" fontId="13" fillId="0" borderId="0" xfId="0" applyFont="1" applyBorder="1" applyAlignment="1">
      <alignment horizontal="right" vertical="center"/>
    </xf>
    <xf numFmtId="0" fontId="13" fillId="0" borderId="0" xfId="0" applyFont="1" applyBorder="1" applyAlignment="1">
      <alignment horizontal="center" vertical="top" wrapText="1"/>
    </xf>
    <xf numFmtId="0" fontId="4" fillId="0" borderId="0" xfId="0" quotePrefix="1" applyFont="1" applyFill="1" applyBorder="1" applyAlignment="1">
      <alignment horizontal="center" wrapText="1"/>
    </xf>
    <xf numFmtId="0" fontId="1" fillId="0" borderId="0" xfId="0" applyFont="1" applyFill="1" applyAlignment="1">
      <alignment horizontal="right"/>
    </xf>
    <xf numFmtId="0" fontId="7" fillId="0" borderId="0" xfId="0" applyFont="1" applyFill="1"/>
    <xf numFmtId="3" fontId="4" fillId="0" borderId="0" xfId="0" applyNumberFormat="1" applyFont="1" applyBorder="1" applyAlignment="1">
      <alignment horizontal="center" vertical="center"/>
    </xf>
    <xf numFmtId="0" fontId="0" fillId="0" borderId="0" xfId="0" applyBorder="1" applyAlignment="1">
      <alignment horizontal="center" vertical="center"/>
    </xf>
    <xf numFmtId="0" fontId="5" fillId="0" borderId="0" xfId="0" applyFont="1" applyFill="1" applyAlignment="1">
      <alignment horizontal="center" vertical="center"/>
    </xf>
    <xf numFmtId="164" fontId="5" fillId="0" borderId="0" xfId="0" applyNumberFormat="1" applyFont="1" applyBorder="1" applyAlignment="1">
      <alignment horizontal="center" vertical="center"/>
    </xf>
    <xf numFmtId="0" fontId="5" fillId="0" borderId="0" xfId="0" applyFont="1" applyBorder="1" applyAlignment="1">
      <alignment horizontal="right" vertical="center"/>
    </xf>
    <xf numFmtId="1" fontId="5" fillId="0" borderId="0" xfId="0" applyNumberFormat="1" applyFont="1" applyBorder="1" applyAlignment="1">
      <alignment horizontal="center" vertical="center"/>
    </xf>
    <xf numFmtId="0" fontId="2" fillId="0" borderId="0" xfId="0" applyFont="1"/>
    <xf numFmtId="0" fontId="2" fillId="0" borderId="0" xfId="0" applyFont="1" applyBorder="1"/>
    <xf numFmtId="0" fontId="16" fillId="0" borderId="0" xfId="0" applyFont="1" applyBorder="1" applyAlignment="1">
      <alignment horizontal="left"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right" vertical="center" wrapText="1"/>
    </xf>
    <xf numFmtId="1" fontId="17" fillId="0" borderId="0" xfId="0" applyNumberFormat="1" applyFont="1" applyBorder="1" applyAlignment="1">
      <alignment horizontal="center" vertical="center"/>
    </xf>
    <xf numFmtId="3"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0" fontId="16" fillId="0" borderId="0" xfId="0" applyFont="1" applyBorder="1" applyAlignment="1">
      <alignment horizontal="left" vertical="center"/>
    </xf>
    <xf numFmtId="0" fontId="17" fillId="0" borderId="0" xfId="0" applyFont="1" applyBorder="1" applyAlignment="1">
      <alignment horizontal="center" vertical="center" wrapText="1"/>
    </xf>
    <xf numFmtId="0" fontId="17" fillId="0" borderId="0" xfId="0" applyFont="1" applyFill="1" applyBorder="1" applyAlignment="1">
      <alignment horizontal="center" vertical="center" wrapText="1"/>
    </xf>
    <xf numFmtId="0" fontId="16" fillId="0" borderId="0" xfId="0" applyFont="1" applyBorder="1" applyAlignment="1">
      <alignment horizontal="center" vertical="center"/>
    </xf>
    <xf numFmtId="0" fontId="17" fillId="0" borderId="0" xfId="0" applyFont="1" applyBorder="1"/>
    <xf numFmtId="0" fontId="17" fillId="0" borderId="0" xfId="0" applyFont="1"/>
    <xf numFmtId="0" fontId="18" fillId="0" borderId="0" xfId="0" applyFont="1"/>
    <xf numFmtId="0" fontId="18" fillId="0" borderId="0" xfId="0" applyFont="1" applyBorder="1"/>
    <xf numFmtId="0" fontId="17" fillId="0" borderId="0" xfId="0" applyFont="1" applyFill="1" applyBorder="1" applyAlignment="1">
      <alignment horizontal="right" vertical="center"/>
    </xf>
    <xf numFmtId="0" fontId="17" fillId="0" borderId="0" xfId="0" quotePrefix="1" applyFont="1" applyFill="1" applyBorder="1" applyAlignment="1">
      <alignment horizontal="right"/>
    </xf>
    <xf numFmtId="0" fontId="18" fillId="0" borderId="3" xfId="0" applyFont="1" applyFill="1" applyBorder="1" applyAlignment="1">
      <alignment horizontal="center" wrapText="1"/>
    </xf>
    <xf numFmtId="0" fontId="17" fillId="0" borderId="0" xfId="0" applyFont="1" applyFill="1" applyBorder="1" applyAlignment="1">
      <alignment horizontal="right"/>
    </xf>
    <xf numFmtId="0" fontId="18" fillId="0" borderId="0" xfId="0" applyFont="1" applyBorder="1" applyAlignment="1">
      <alignment horizontal="center" vertical="center"/>
    </xf>
    <xf numFmtId="164" fontId="17" fillId="0" borderId="0" xfId="0" applyNumberFormat="1" applyFont="1" applyAlignment="1">
      <alignment horizontal="center" vertical="center"/>
    </xf>
    <xf numFmtId="164" fontId="17" fillId="0" borderId="1" xfId="0" applyNumberFormat="1"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Border="1" applyAlignment="1">
      <alignment horizontal="center" wrapText="1"/>
    </xf>
    <xf numFmtId="0" fontId="18" fillId="0" borderId="0" xfId="0" applyFont="1" applyAlignment="1">
      <alignment horizontal="center"/>
    </xf>
    <xf numFmtId="0" fontId="17" fillId="0" borderId="0" xfId="0" quotePrefix="1" applyFont="1" applyFill="1" applyBorder="1" applyAlignment="1">
      <alignment horizontal="right" vertical="center"/>
    </xf>
    <xf numFmtId="0" fontId="16" fillId="0" borderId="0" xfId="0" applyFont="1" applyBorder="1" applyAlignment="1">
      <alignment horizontal="right" vertical="center"/>
    </xf>
    <xf numFmtId="0" fontId="18" fillId="0" borderId="0" xfId="0" applyFont="1" applyBorder="1" applyAlignment="1">
      <alignment horizontal="right" vertical="center"/>
    </xf>
    <xf numFmtId="0" fontId="19" fillId="0" borderId="0" xfId="0" applyFont="1" applyBorder="1" applyAlignment="1">
      <alignment horizontal="right" vertical="center" wrapText="1"/>
    </xf>
    <xf numFmtId="0" fontId="17" fillId="0" borderId="0" xfId="0" applyFont="1" applyAlignment="1">
      <alignment horizontal="center" vertical="center"/>
    </xf>
    <xf numFmtId="0" fontId="17" fillId="0" borderId="1" xfId="0" applyFont="1" applyBorder="1" applyAlignment="1">
      <alignment horizontal="center" vertical="center"/>
    </xf>
    <xf numFmtId="0" fontId="17" fillId="0" borderId="0" xfId="0" applyFont="1" applyAlignment="1">
      <alignment vertical="center"/>
    </xf>
    <xf numFmtId="1" fontId="17" fillId="0" borderId="0" xfId="0" applyNumberFormat="1" applyFont="1" applyAlignment="1">
      <alignment horizontal="center" vertical="center"/>
    </xf>
    <xf numFmtId="164" fontId="17" fillId="0" borderId="0" xfId="0" applyNumberFormat="1" applyFont="1" applyBorder="1" applyAlignment="1">
      <alignment horizontal="center" vertical="center"/>
    </xf>
    <xf numFmtId="0" fontId="20" fillId="0" borderId="0" xfId="0" applyFont="1" applyFill="1" applyAlignment="1">
      <alignment horizontal="center"/>
    </xf>
    <xf numFmtId="4" fontId="12" fillId="0" borderId="0"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4" fontId="4" fillId="0" borderId="0" xfId="0" applyNumberFormat="1" applyFont="1" applyFill="1" applyBorder="1" applyAlignment="1">
      <alignment horizontal="center"/>
    </xf>
    <xf numFmtId="164" fontId="17" fillId="0" borderId="0" xfId="0" quotePrefix="1" applyNumberFormat="1" applyFont="1" applyAlignment="1">
      <alignment horizontal="center" vertical="center"/>
    </xf>
    <xf numFmtId="164" fontId="17" fillId="0" borderId="1" xfId="0" quotePrefix="1" applyNumberFormat="1" applyFont="1" applyBorder="1" applyAlignment="1">
      <alignment horizontal="center" vertical="center"/>
    </xf>
    <xf numFmtId="0" fontId="12" fillId="3" borderId="0" xfId="0" applyFont="1" applyFill="1" applyBorder="1" applyAlignment="1">
      <alignment horizontal="center" vertical="center" wrapText="1"/>
    </xf>
    <xf numFmtId="14" fontId="12" fillId="3" borderId="0"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164" fontId="5" fillId="0" borderId="0" xfId="0" applyNumberFormat="1" applyFont="1" applyFill="1" applyBorder="1" applyAlignment="1">
      <alignment horizontal="center" vertical="center"/>
    </xf>
    <xf numFmtId="3" fontId="5" fillId="0" borderId="0" xfId="0" applyNumberFormat="1" applyFont="1" applyFill="1" applyBorder="1" applyAlignment="1">
      <alignment horizontal="center" vertical="center"/>
    </xf>
    <xf numFmtId="0" fontId="0" fillId="0" borderId="1" xfId="0" applyFill="1" applyBorder="1" applyAlignment="1">
      <alignment horizontal="center" vertical="center"/>
    </xf>
    <xf numFmtId="164" fontId="5" fillId="0" borderId="1" xfId="0" applyNumberFormat="1" applyFont="1" applyFill="1" applyBorder="1" applyAlignment="1">
      <alignment horizontal="center" vertical="center"/>
    </xf>
    <xf numFmtId="3" fontId="5" fillId="0" borderId="1"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center"/>
    </xf>
    <xf numFmtId="0" fontId="5" fillId="0" borderId="1" xfId="0" applyFont="1" applyFill="1" applyBorder="1" applyAlignment="1">
      <alignment horizontal="center" vertical="center" wrapText="1"/>
    </xf>
    <xf numFmtId="4" fontId="17" fillId="0" borderId="0" xfId="0" applyNumberFormat="1" applyFont="1" applyBorder="1" applyAlignment="1">
      <alignment horizontal="center" vertical="center"/>
    </xf>
    <xf numFmtId="4" fontId="4" fillId="0" borderId="0" xfId="0" applyNumberFormat="1" applyFont="1" applyBorder="1" applyAlignment="1">
      <alignment horizontal="center" vertical="center" wrapText="1"/>
    </xf>
    <xf numFmtId="4" fontId="5" fillId="0" borderId="0" xfId="0" applyNumberFormat="1" applyFont="1" applyBorder="1" applyAlignment="1">
      <alignment horizontal="center" wrapText="1"/>
    </xf>
    <xf numFmtId="4" fontId="5" fillId="0" borderId="1" xfId="0" applyNumberFormat="1" applyFont="1" applyBorder="1" applyAlignment="1">
      <alignment horizontal="center" wrapText="1"/>
    </xf>
    <xf numFmtId="4" fontId="4" fillId="0" borderId="0" xfId="0" applyNumberFormat="1" applyFont="1" applyFill="1" applyAlignment="1">
      <alignment horizontal="center"/>
    </xf>
    <xf numFmtId="0" fontId="6" fillId="0" borderId="1" xfId="0" applyFont="1" applyFill="1" applyBorder="1" applyAlignment="1">
      <alignment horizontal="right" wrapText="1"/>
    </xf>
    <xf numFmtId="9" fontId="5" fillId="0" borderId="1" xfId="0" quotePrefix="1" applyNumberFormat="1" applyFont="1" applyFill="1" applyBorder="1" applyAlignment="1">
      <alignment horizontal="center"/>
    </xf>
    <xf numFmtId="0" fontId="12" fillId="4" borderId="0" xfId="0" applyFont="1" applyFill="1" applyBorder="1" applyAlignment="1">
      <alignment horizontal="center" vertical="center" wrapText="1"/>
    </xf>
    <xf numFmtId="3" fontId="4" fillId="0" borderId="0" xfId="0" applyNumberFormat="1" applyFont="1" applyBorder="1" applyAlignment="1">
      <alignment horizontal="center" wrapText="1"/>
    </xf>
    <xf numFmtId="3" fontId="5" fillId="0" borderId="0" xfId="0" applyNumberFormat="1" applyFont="1" applyFill="1" applyBorder="1" applyAlignment="1">
      <alignment horizontal="center" vertical="center" wrapText="1"/>
    </xf>
    <xf numFmtId="3" fontId="5" fillId="0" borderId="0" xfId="0" applyNumberFormat="1" applyFont="1" applyBorder="1" applyAlignment="1">
      <alignment horizontal="center" vertical="center" wrapText="1"/>
    </xf>
    <xf numFmtId="0" fontId="16" fillId="0" borderId="1" xfId="0" applyFont="1" applyFill="1" applyBorder="1" applyAlignment="1">
      <alignment horizontal="left"/>
    </xf>
    <xf numFmtId="0" fontId="0" fillId="0" borderId="1" xfId="0" applyFill="1" applyBorder="1"/>
    <xf numFmtId="0" fontId="1" fillId="0" borderId="1" xfId="0" applyFont="1" applyFill="1" applyBorder="1"/>
    <xf numFmtId="0" fontId="2" fillId="0" borderId="0" xfId="0" quotePrefix="1" applyFont="1" applyFill="1" applyBorder="1" applyAlignment="1">
      <alignment horizontal="right" vertical="center"/>
    </xf>
    <xf numFmtId="0" fontId="2" fillId="0" borderId="0" xfId="0" applyFont="1" applyFill="1" applyAlignment="1">
      <alignment horizontal="center"/>
    </xf>
    <xf numFmtId="3" fontId="2" fillId="0" borderId="0" xfId="0" applyNumberFormat="1" applyFont="1" applyFill="1" applyAlignment="1">
      <alignment horizontal="center"/>
    </xf>
    <xf numFmtId="0" fontId="16" fillId="0" borderId="1" xfId="0" applyFont="1" applyFill="1" applyBorder="1" applyAlignment="1">
      <alignment horizontal="center"/>
    </xf>
    <xf numFmtId="0" fontId="5" fillId="0" borderId="0" xfId="0" applyFont="1" applyFill="1" applyAlignment="1">
      <alignment horizontal="center" vertical="center"/>
    </xf>
    <xf numFmtId="14" fontId="12" fillId="4" borderId="0" xfId="0" applyNumberFormat="1" applyFont="1" applyFill="1" applyBorder="1" applyAlignment="1">
      <alignment horizontal="center" vertical="center" wrapText="1"/>
    </xf>
    <xf numFmtId="0" fontId="0" fillId="3" borderId="0" xfId="0" applyFill="1" applyBorder="1"/>
    <xf numFmtId="0" fontId="5" fillId="4" borderId="0" xfId="0" applyFont="1" applyFill="1" applyBorder="1"/>
    <xf numFmtId="0" fontId="1" fillId="0" borderId="0" xfId="0" applyFont="1" applyFill="1" applyBorder="1" applyAlignment="1">
      <alignment horizontal="left"/>
    </xf>
    <xf numFmtId="0" fontId="1" fillId="0" borderId="0" xfId="0" applyFont="1" applyFill="1" applyBorder="1" applyAlignment="1">
      <alignment horizontal="center" vertical="center"/>
    </xf>
    <xf numFmtId="0" fontId="4" fillId="0" borderId="0" xfId="0" applyFont="1" applyFill="1" applyBorder="1" applyAlignment="1">
      <alignment horizontal="center" vertical="center"/>
    </xf>
    <xf numFmtId="3" fontId="5" fillId="0" borderId="0" xfId="0" applyNumberFormat="1" applyFont="1" applyFill="1" applyBorder="1"/>
    <xf numFmtId="0" fontId="1" fillId="0" borderId="0" xfId="0" applyFont="1" applyFill="1" applyBorder="1"/>
    <xf numFmtId="165" fontId="1" fillId="0" borderId="0" xfId="0" applyNumberFormat="1" applyFont="1" applyFill="1" applyBorder="1"/>
    <xf numFmtId="165" fontId="5" fillId="0" borderId="0" xfId="0" applyNumberFormat="1" applyFont="1" applyFill="1" applyBorder="1"/>
    <xf numFmtId="0" fontId="4" fillId="0" borderId="0" xfId="0" applyFont="1" applyFill="1" applyAlignment="1">
      <alignment horizontal="center" vertical="center"/>
    </xf>
    <xf numFmtId="0" fontId="0" fillId="0" borderId="0" xfId="0" applyAlignment="1">
      <alignment horizontal="center" vertical="center"/>
    </xf>
    <xf numFmtId="0" fontId="5" fillId="0" borderId="0" xfId="0" applyFont="1" applyFill="1" applyAlignment="1">
      <alignment horizontal="center" vertical="center"/>
    </xf>
    <xf numFmtId="14" fontId="9" fillId="2" borderId="0" xfId="0" applyNumberFormat="1" applyFont="1" applyFill="1" applyBorder="1" applyAlignment="1">
      <alignment horizontal="center" vertical="center" wrapText="1"/>
    </xf>
    <xf numFmtId="0" fontId="9" fillId="2" borderId="0" xfId="0" applyFont="1" applyFill="1" applyAlignment="1">
      <alignment horizontal="center" vertical="center"/>
    </xf>
    <xf numFmtId="0" fontId="0" fillId="2" borderId="0" xfId="0" applyFill="1" applyAlignment="1">
      <alignment horizontal="center" vertical="center"/>
    </xf>
    <xf numFmtId="0" fontId="9" fillId="2" borderId="0" xfId="0" applyFont="1" applyFill="1" applyAlignment="1">
      <alignment horizontal="center"/>
    </xf>
    <xf numFmtId="0" fontId="11" fillId="2" borderId="0" xfId="0" applyFont="1" applyFill="1" applyAlignment="1">
      <alignment horizontal="center"/>
    </xf>
    <xf numFmtId="0" fontId="9" fillId="2" borderId="0" xfId="0" applyFont="1" applyFill="1" applyBorder="1" applyAlignment="1">
      <alignment horizontal="center" wrapText="1"/>
    </xf>
    <xf numFmtId="0" fontId="10" fillId="2" borderId="0" xfId="0" applyFont="1" applyFill="1" applyBorder="1" applyAlignment="1">
      <alignment horizontal="center"/>
    </xf>
    <xf numFmtId="14" fontId="9" fillId="2" borderId="0" xfId="0" applyNumberFormat="1" applyFont="1" applyFill="1" applyBorder="1" applyAlignment="1">
      <alignment horizontal="center"/>
    </xf>
    <xf numFmtId="14" fontId="9" fillId="2" borderId="0" xfId="0" applyNumberFormat="1"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W27"/>
  <sheetViews>
    <sheetView tabSelected="1" workbookViewId="0">
      <selection activeCell="L29" sqref="L29"/>
    </sheetView>
  </sheetViews>
  <sheetFormatPr defaultRowHeight="12.75"/>
  <cols>
    <col min="1" max="1" width="11.5703125" style="5" customWidth="1"/>
    <col min="2" max="2" width="0.5703125" style="5" customWidth="1"/>
    <col min="3" max="8" width="8.28515625" style="5" customWidth="1"/>
    <col min="9" max="9" width="0.5703125" style="5" customWidth="1"/>
    <col min="10" max="12" width="8.28515625" style="5" customWidth="1"/>
    <col min="13" max="13" width="0.5703125" style="5" customWidth="1"/>
    <col min="14" max="19" width="8.28515625" style="5" customWidth="1"/>
    <col min="20" max="20" width="0.5703125" style="5" customWidth="1"/>
    <col min="21" max="16384" width="9.140625" style="5"/>
  </cols>
  <sheetData>
    <row r="1" spans="1:23">
      <c r="A1" s="11"/>
      <c r="B1" s="11"/>
      <c r="C1" s="178" t="s">
        <v>42</v>
      </c>
      <c r="D1" s="180"/>
      <c r="E1" s="180"/>
      <c r="F1" s="179"/>
      <c r="G1" s="179"/>
      <c r="H1" s="60"/>
      <c r="I1" s="74"/>
      <c r="J1" s="178" t="s">
        <v>45</v>
      </c>
      <c r="K1" s="178"/>
      <c r="L1" s="178"/>
      <c r="M1" s="60"/>
      <c r="N1" s="178" t="s">
        <v>50</v>
      </c>
      <c r="O1" s="179"/>
      <c r="P1" s="179"/>
      <c r="Q1" s="179"/>
      <c r="R1" s="179"/>
      <c r="S1" s="179"/>
      <c r="T1" s="60"/>
      <c r="U1" s="178" t="s">
        <v>49</v>
      </c>
      <c r="V1" s="179"/>
      <c r="W1" s="179"/>
    </row>
    <row r="2" spans="1:23" ht="88.5" customHeight="1">
      <c r="A2" s="4" t="s">
        <v>16</v>
      </c>
      <c r="B2" s="4"/>
      <c r="C2" s="3" t="s">
        <v>47</v>
      </c>
      <c r="D2" s="3" t="s">
        <v>52</v>
      </c>
      <c r="E2" s="3" t="s">
        <v>53</v>
      </c>
      <c r="F2" s="3" t="s">
        <v>234</v>
      </c>
      <c r="G2" s="3" t="s">
        <v>48</v>
      </c>
      <c r="H2" s="3" t="s">
        <v>62</v>
      </c>
      <c r="I2" s="3"/>
      <c r="J2" s="3" t="s">
        <v>0</v>
      </c>
      <c r="K2" s="3" t="s">
        <v>1</v>
      </c>
      <c r="L2" s="3" t="s">
        <v>2</v>
      </c>
      <c r="M2" s="3"/>
      <c r="N2" s="14" t="s">
        <v>51</v>
      </c>
      <c r="O2" s="3" t="s">
        <v>4</v>
      </c>
      <c r="P2" s="3" t="s">
        <v>5</v>
      </c>
      <c r="Q2" s="3" t="s">
        <v>6</v>
      </c>
      <c r="R2" s="3" t="s">
        <v>7</v>
      </c>
      <c r="S2" s="3" t="s">
        <v>8</v>
      </c>
      <c r="T2" s="3"/>
      <c r="U2" s="14" t="s">
        <v>9</v>
      </c>
      <c r="V2" s="15" t="s">
        <v>10</v>
      </c>
      <c r="W2" s="3" t="s">
        <v>19</v>
      </c>
    </row>
    <row r="3" spans="1:23">
      <c r="A3" s="70" t="s">
        <v>173</v>
      </c>
      <c r="B3" s="16"/>
      <c r="C3" s="33">
        <f>Monitoring!$B$23</f>
        <v>21</v>
      </c>
      <c r="D3" s="30">
        <f>Monitoring!$F$23</f>
        <v>21</v>
      </c>
      <c r="E3" s="50">
        <f>D3/C3</f>
        <v>1</v>
      </c>
      <c r="F3" s="151">
        <f>Monitoring!$J$23</f>
        <v>8.6500000000000021</v>
      </c>
      <c r="G3" s="13">
        <f>'Tier 1 Stats'!B10</f>
        <v>8</v>
      </c>
      <c r="H3" s="81">
        <f>'Tier 1 Stats'!F10</f>
        <v>1</v>
      </c>
      <c r="I3" s="13"/>
      <c r="J3" s="49">
        <f>'2010 Swim Season Actions'!$B$7</f>
        <v>3</v>
      </c>
      <c r="K3" s="49">
        <f>D3-J3</f>
        <v>18</v>
      </c>
      <c r="L3" s="50">
        <f>J3/D3</f>
        <v>0.14285714285714285</v>
      </c>
      <c r="M3" s="13"/>
      <c r="N3" s="60">
        <f>'Action Durations'!$D$6</f>
        <v>5</v>
      </c>
      <c r="O3" s="49">
        <f>'Action Durations'!G6</f>
        <v>5</v>
      </c>
      <c r="P3" s="49">
        <f>'Action Durations'!H6</f>
        <v>0</v>
      </c>
      <c r="Q3" s="49">
        <f>'Action Durations'!I6</f>
        <v>0</v>
      </c>
      <c r="R3" s="49">
        <f>'Action Durations'!J6</f>
        <v>0</v>
      </c>
      <c r="S3" s="49">
        <f>'Action Durations'!K6</f>
        <v>0</v>
      </c>
      <c r="T3" s="13"/>
      <c r="U3" s="51">
        <f>'Beach Days'!$E$24</f>
        <v>3213</v>
      </c>
      <c r="V3" s="51">
        <f>'Beach Days'!$H$24</f>
        <v>5</v>
      </c>
      <c r="W3" s="41">
        <f>V3/U3</f>
        <v>1.556178026766262E-3</v>
      </c>
    </row>
    <row r="4" spans="1:23">
      <c r="A4" s="71" t="s">
        <v>218</v>
      </c>
      <c r="B4" s="154"/>
      <c r="C4" s="148">
        <f>Monitoring!$B$29</f>
        <v>4</v>
      </c>
      <c r="D4" s="31">
        <f>Monitoring!$F$29</f>
        <v>4</v>
      </c>
      <c r="E4" s="42">
        <f>D4/C4</f>
        <v>1</v>
      </c>
      <c r="F4" s="152">
        <f>Monitoring!$J$29</f>
        <v>2.5</v>
      </c>
      <c r="G4" s="64">
        <v>0</v>
      </c>
      <c r="H4" s="155" t="s">
        <v>46</v>
      </c>
      <c r="I4" s="64"/>
      <c r="J4" s="65">
        <v>0</v>
      </c>
      <c r="K4" s="65">
        <f>D4-J4</f>
        <v>4</v>
      </c>
      <c r="L4" s="42">
        <f>J4/D4</f>
        <v>0</v>
      </c>
      <c r="M4" s="64"/>
      <c r="N4" s="66">
        <v>0</v>
      </c>
      <c r="O4" s="155" t="s">
        <v>46</v>
      </c>
      <c r="P4" s="155" t="s">
        <v>46</v>
      </c>
      <c r="Q4" s="155" t="s">
        <v>46</v>
      </c>
      <c r="R4" s="155" t="s">
        <v>46</v>
      </c>
      <c r="S4" s="155" t="s">
        <v>46</v>
      </c>
      <c r="T4" s="64"/>
      <c r="U4" s="43">
        <f>'Beach Days'!$E$30</f>
        <v>612</v>
      </c>
      <c r="V4" s="43">
        <f>'Beach Days'!$H$30</f>
        <v>0</v>
      </c>
      <c r="W4" s="42">
        <f>V4/U4</f>
        <v>0</v>
      </c>
    </row>
    <row r="5" spans="1:23">
      <c r="C5" s="12">
        <f>SUM(C3:C4)</f>
        <v>25</v>
      </c>
      <c r="D5" s="12">
        <f>SUM(D3:D4)</f>
        <v>25</v>
      </c>
      <c r="E5" s="18">
        <f>D5/C5</f>
        <v>1</v>
      </c>
      <c r="F5" s="153">
        <f>SUM(F3:F4)</f>
        <v>11.150000000000002</v>
      </c>
      <c r="G5" s="10">
        <f>SUM(G3:G4)</f>
        <v>8</v>
      </c>
      <c r="H5" s="82">
        <f>'Tier 1 Stats'!E17</f>
        <v>1</v>
      </c>
      <c r="I5" s="12"/>
      <c r="J5" s="12">
        <f>SUM(J3:J4)</f>
        <v>3</v>
      </c>
      <c r="K5" s="17">
        <f>D5-J5</f>
        <v>22</v>
      </c>
      <c r="L5" s="18">
        <f>J5/D5</f>
        <v>0.12</v>
      </c>
      <c r="M5" s="12"/>
      <c r="N5" s="12">
        <f t="shared" ref="N5:S5" si="0">SUM(N3:N4)</f>
        <v>5</v>
      </c>
      <c r="O5" s="12">
        <f t="shared" si="0"/>
        <v>5</v>
      </c>
      <c r="P5" s="12">
        <f t="shared" si="0"/>
        <v>0</v>
      </c>
      <c r="Q5" s="12">
        <f t="shared" si="0"/>
        <v>0</v>
      </c>
      <c r="R5" s="12">
        <f t="shared" si="0"/>
        <v>0</v>
      </c>
      <c r="S5" s="12">
        <f t="shared" si="0"/>
        <v>0</v>
      </c>
      <c r="T5" s="12"/>
      <c r="U5" s="10">
        <f>SUM(U3:U4)</f>
        <v>3825</v>
      </c>
      <c r="V5" s="10">
        <f>SUM(V3:V4)</f>
        <v>5</v>
      </c>
      <c r="W5" s="53">
        <f>V5/U5</f>
        <v>1.30718954248366E-3</v>
      </c>
    </row>
    <row r="6" spans="1:23">
      <c r="C6" s="12"/>
      <c r="D6" s="12"/>
      <c r="E6" s="18"/>
      <c r="F6" s="10"/>
      <c r="G6" s="10"/>
      <c r="H6" s="82"/>
      <c r="I6" s="12"/>
      <c r="J6" s="12"/>
      <c r="K6" s="17"/>
      <c r="L6" s="18"/>
      <c r="M6" s="12"/>
      <c r="N6" s="12"/>
      <c r="O6" s="12"/>
      <c r="P6" s="12"/>
      <c r="Q6" s="12"/>
      <c r="R6" s="12"/>
      <c r="S6" s="12"/>
      <c r="T6" s="12"/>
      <c r="U6" s="10"/>
      <c r="V6" s="10"/>
      <c r="W6" s="53"/>
    </row>
    <row r="7" spans="1:23">
      <c r="V7" s="19"/>
    </row>
    <row r="8" spans="1:23">
      <c r="A8" s="166" t="s">
        <v>57</v>
      </c>
      <c r="V8" s="19"/>
    </row>
    <row r="9" spans="1:23">
      <c r="C9" s="88" t="s">
        <v>54</v>
      </c>
      <c r="D9" s="79" t="s">
        <v>66</v>
      </c>
    </row>
    <row r="10" spans="1:23">
      <c r="C10" s="88"/>
      <c r="D10" s="79" t="s">
        <v>67</v>
      </c>
    </row>
    <row r="11" spans="1:23">
      <c r="C11" s="88" t="s">
        <v>58</v>
      </c>
      <c r="D11" s="78" t="s">
        <v>65</v>
      </c>
    </row>
    <row r="12" spans="1:23">
      <c r="C12" s="88" t="s">
        <v>55</v>
      </c>
      <c r="D12" s="79" t="s">
        <v>68</v>
      </c>
    </row>
    <row r="13" spans="1:23">
      <c r="C13" s="88"/>
      <c r="D13" s="79" t="s">
        <v>69</v>
      </c>
    </row>
    <row r="14" spans="1:23">
      <c r="C14" s="88" t="s">
        <v>56</v>
      </c>
      <c r="D14" s="78" t="s">
        <v>70</v>
      </c>
    </row>
    <row r="15" spans="1:23">
      <c r="C15" s="88"/>
      <c r="D15" s="78" t="s">
        <v>71</v>
      </c>
    </row>
    <row r="16" spans="1:23">
      <c r="C16" s="88" t="s">
        <v>60</v>
      </c>
      <c r="D16" s="78" t="s">
        <v>72</v>
      </c>
    </row>
    <row r="17" spans="1:10">
      <c r="C17" s="89"/>
      <c r="D17" s="78" t="s">
        <v>73</v>
      </c>
    </row>
    <row r="18" spans="1:10">
      <c r="C18" s="88" t="s">
        <v>59</v>
      </c>
      <c r="D18" s="78" t="s">
        <v>63</v>
      </c>
    </row>
    <row r="19" spans="1:10">
      <c r="C19" s="88" t="s">
        <v>61</v>
      </c>
      <c r="D19" s="78" t="s">
        <v>64</v>
      </c>
    </row>
    <row r="21" spans="1:10">
      <c r="A21" s="160" t="s">
        <v>239</v>
      </c>
      <c r="B21" s="161"/>
      <c r="C21" s="161"/>
      <c r="D21" s="161"/>
    </row>
    <row r="22" spans="1:10">
      <c r="C22" s="78" t="s">
        <v>240</v>
      </c>
    </row>
    <row r="23" spans="1:10">
      <c r="C23" s="78" t="s">
        <v>243</v>
      </c>
    </row>
    <row r="24" spans="1:10">
      <c r="C24" s="162" t="s">
        <v>241</v>
      </c>
    </row>
    <row r="25" spans="1:10">
      <c r="C25" s="78"/>
      <c r="D25" s="78"/>
      <c r="E25" s="78"/>
      <c r="F25" s="78"/>
      <c r="G25" s="78"/>
      <c r="H25" s="78"/>
      <c r="I25" s="163" t="s">
        <v>236</v>
      </c>
      <c r="J25" s="164">
        <v>10</v>
      </c>
    </row>
    <row r="26" spans="1:10">
      <c r="C26" s="78"/>
      <c r="D26" s="78"/>
      <c r="E26" s="78"/>
      <c r="F26" s="78"/>
      <c r="G26" s="78"/>
      <c r="H26" s="78"/>
      <c r="I26" s="163" t="s">
        <v>237</v>
      </c>
      <c r="J26" s="164">
        <v>12</v>
      </c>
    </row>
    <row r="27" spans="1:10">
      <c r="C27" s="78"/>
      <c r="D27" s="78"/>
      <c r="E27" s="78"/>
      <c r="F27" s="78"/>
      <c r="G27" s="78"/>
      <c r="H27" s="78"/>
      <c r="I27" s="163" t="s">
        <v>238</v>
      </c>
      <c r="J27" s="165">
        <v>538</v>
      </c>
    </row>
  </sheetData>
  <mergeCells count="4">
    <mergeCell ref="J1:L1"/>
    <mergeCell ref="N1:S1"/>
    <mergeCell ref="U1:W1"/>
    <mergeCell ref="C1:G1"/>
  </mergeCells>
  <phoneticPr fontId="3" type="noConversion"/>
  <printOptions horizontalCentered="1" gridLines="1"/>
  <pageMargins left="0.25" right="0.25" top="1.5" bottom="0.75" header="0.5" footer="0.5"/>
  <pageSetup scale="80" orientation="landscape" r:id="rId1"/>
  <headerFooter alignWithMargins="0">
    <oddHeader>&amp;C&amp;"Arial,Bold"&amp;16 2010 Swimming Season
Alabama Summary</oddHeader>
    <oddFooter>&amp;R&amp;P of &amp;N</oddFooter>
  </headerFooter>
</worksheet>
</file>

<file path=xl/worksheets/sheet10.xml><?xml version="1.0" encoding="utf-8"?>
<worksheet xmlns="http://schemas.openxmlformats.org/spreadsheetml/2006/main" xmlns:r="http://schemas.openxmlformats.org/officeDocument/2006/relationships">
  <dimension ref="A1:J25"/>
  <sheetViews>
    <sheetView workbookViewId="0">
      <selection activeCell="F20" sqref="F20"/>
    </sheetView>
  </sheetViews>
  <sheetFormatPr defaultRowHeight="12.75"/>
  <cols>
    <col min="1" max="1" width="12.7109375" style="1" customWidth="1"/>
    <col min="2" max="2" width="8.28515625" style="1" customWidth="1"/>
    <col min="3" max="3" width="29.5703125" style="21" customWidth="1"/>
    <col min="4" max="4" width="16.7109375" style="1" customWidth="1"/>
    <col min="5" max="6" width="13" style="22" customWidth="1"/>
    <col min="7" max="7" width="9.28515625" style="23" customWidth="1"/>
    <col min="8" max="8" width="12.28515625" style="1" customWidth="1"/>
    <col min="9" max="10" width="13.42578125" style="1" customWidth="1"/>
  </cols>
  <sheetData>
    <row r="1" spans="1:10" ht="31.5" customHeight="1">
      <c r="A1" s="25" t="s">
        <v>16</v>
      </c>
      <c r="B1" s="25" t="s">
        <v>17</v>
      </c>
      <c r="C1" s="25" t="s">
        <v>81</v>
      </c>
      <c r="D1" s="25" t="s">
        <v>106</v>
      </c>
      <c r="E1" s="26" t="s">
        <v>107</v>
      </c>
      <c r="F1" s="26" t="s">
        <v>108</v>
      </c>
      <c r="G1" s="27" t="s">
        <v>109</v>
      </c>
      <c r="H1" s="25" t="s">
        <v>110</v>
      </c>
      <c r="I1" s="25" t="s">
        <v>111</v>
      </c>
      <c r="J1" s="25" t="s">
        <v>112</v>
      </c>
    </row>
    <row r="2" spans="1:10" ht="12.75" customHeight="1">
      <c r="A2" s="70" t="s">
        <v>173</v>
      </c>
      <c r="B2" s="70" t="s">
        <v>174</v>
      </c>
      <c r="C2" s="70" t="s">
        <v>175</v>
      </c>
      <c r="D2" s="70" t="s">
        <v>39</v>
      </c>
      <c r="E2" s="72">
        <v>40336</v>
      </c>
      <c r="F2" s="72">
        <v>40389</v>
      </c>
      <c r="G2" s="70">
        <v>53</v>
      </c>
      <c r="H2" s="70" t="s">
        <v>230</v>
      </c>
      <c r="I2" s="70" t="s">
        <v>15</v>
      </c>
      <c r="J2" s="70" t="s">
        <v>15</v>
      </c>
    </row>
    <row r="3" spans="1:10" ht="12.75" customHeight="1">
      <c r="A3" s="70" t="s">
        <v>173</v>
      </c>
      <c r="B3" s="70" t="s">
        <v>178</v>
      </c>
      <c r="C3" s="70" t="s">
        <v>179</v>
      </c>
      <c r="D3" s="70" t="s">
        <v>39</v>
      </c>
      <c r="E3" s="72">
        <v>40336</v>
      </c>
      <c r="F3" s="72">
        <v>40389</v>
      </c>
      <c r="G3" s="70">
        <v>53</v>
      </c>
      <c r="H3" s="70" t="s">
        <v>230</v>
      </c>
      <c r="I3" s="70" t="s">
        <v>15</v>
      </c>
      <c r="J3" s="70" t="s">
        <v>15</v>
      </c>
    </row>
    <row r="4" spans="1:10">
      <c r="A4" s="70" t="s">
        <v>173</v>
      </c>
      <c r="B4" s="70" t="s">
        <v>184</v>
      </c>
      <c r="C4" s="70" t="s">
        <v>185</v>
      </c>
      <c r="D4" s="70" t="s">
        <v>39</v>
      </c>
      <c r="E4" s="72">
        <v>40336</v>
      </c>
      <c r="F4" s="72">
        <v>40389</v>
      </c>
      <c r="G4" s="70">
        <v>53</v>
      </c>
      <c r="H4" s="70" t="s">
        <v>230</v>
      </c>
      <c r="I4" s="70" t="s">
        <v>15</v>
      </c>
      <c r="J4" s="70" t="s">
        <v>15</v>
      </c>
    </row>
    <row r="5" spans="1:10">
      <c r="A5" s="70" t="s">
        <v>173</v>
      </c>
      <c r="B5" s="70" t="s">
        <v>190</v>
      </c>
      <c r="C5" s="70" t="s">
        <v>191</v>
      </c>
      <c r="D5" s="70" t="s">
        <v>39</v>
      </c>
      <c r="E5" s="72">
        <v>40336</v>
      </c>
      <c r="F5" s="72">
        <v>40389</v>
      </c>
      <c r="G5" s="70">
        <v>53</v>
      </c>
      <c r="H5" s="70" t="s">
        <v>230</v>
      </c>
      <c r="I5" s="70" t="s">
        <v>15</v>
      </c>
      <c r="J5" s="70" t="s">
        <v>15</v>
      </c>
    </row>
    <row r="6" spans="1:10">
      <c r="A6" s="70" t="s">
        <v>173</v>
      </c>
      <c r="B6" s="70" t="s">
        <v>192</v>
      </c>
      <c r="C6" s="70" t="s">
        <v>193</v>
      </c>
      <c r="D6" s="70" t="s">
        <v>39</v>
      </c>
      <c r="E6" s="72">
        <v>40336</v>
      </c>
      <c r="F6" s="72">
        <v>40389</v>
      </c>
      <c r="G6" s="70">
        <v>53</v>
      </c>
      <c r="H6" s="70" t="s">
        <v>230</v>
      </c>
      <c r="I6" s="70" t="s">
        <v>15</v>
      </c>
      <c r="J6" s="70" t="s">
        <v>15</v>
      </c>
    </row>
    <row r="7" spans="1:10">
      <c r="A7" s="70" t="s">
        <v>173</v>
      </c>
      <c r="B7" s="70" t="s">
        <v>194</v>
      </c>
      <c r="C7" s="70" t="s">
        <v>195</v>
      </c>
      <c r="D7" s="70" t="s">
        <v>39</v>
      </c>
      <c r="E7" s="72">
        <v>40336</v>
      </c>
      <c r="F7" s="72">
        <v>40389</v>
      </c>
      <c r="G7" s="70">
        <v>53</v>
      </c>
      <c r="H7" s="70" t="s">
        <v>230</v>
      </c>
      <c r="I7" s="70" t="s">
        <v>15</v>
      </c>
      <c r="J7" s="70" t="s">
        <v>15</v>
      </c>
    </row>
    <row r="8" spans="1:10">
      <c r="A8" s="70" t="s">
        <v>173</v>
      </c>
      <c r="B8" s="70" t="s">
        <v>196</v>
      </c>
      <c r="C8" s="70" t="s">
        <v>197</v>
      </c>
      <c r="D8" s="70" t="s">
        <v>39</v>
      </c>
      <c r="E8" s="72">
        <v>40336</v>
      </c>
      <c r="F8" s="72">
        <v>40389</v>
      </c>
      <c r="G8" s="70">
        <v>53</v>
      </c>
      <c r="H8" s="70" t="s">
        <v>230</v>
      </c>
      <c r="I8" s="70" t="s">
        <v>15</v>
      </c>
      <c r="J8" s="70" t="s">
        <v>15</v>
      </c>
    </row>
    <row r="9" spans="1:10">
      <c r="A9" s="71" t="s">
        <v>173</v>
      </c>
      <c r="B9" s="71" t="s">
        <v>200</v>
      </c>
      <c r="C9" s="71" t="s">
        <v>201</v>
      </c>
      <c r="D9" s="71" t="s">
        <v>39</v>
      </c>
      <c r="E9" s="73">
        <v>40336</v>
      </c>
      <c r="F9" s="73">
        <v>40389</v>
      </c>
      <c r="G9" s="71">
        <v>53</v>
      </c>
      <c r="H9" s="71" t="s">
        <v>230</v>
      </c>
      <c r="I9" s="71" t="s">
        <v>15</v>
      </c>
      <c r="J9" s="71" t="s">
        <v>15</v>
      </c>
    </row>
    <row r="10" spans="1:10">
      <c r="A10" s="33"/>
      <c r="B10" s="63">
        <f>SUM(IF(FREQUENCY(MATCH(B2:B9,B2:B9,0),MATCH(B2:B9,B2:B9,0))&gt;0,1))</f>
        <v>8</v>
      </c>
      <c r="C10" s="34"/>
      <c r="D10" s="29">
        <f>COUNTA(D2:D9)</f>
        <v>8</v>
      </c>
      <c r="E10" s="29"/>
      <c r="F10" s="29"/>
      <c r="G10" s="29">
        <f>SUM(G2:G9)</f>
        <v>424</v>
      </c>
      <c r="H10" s="33"/>
      <c r="I10" s="33"/>
      <c r="J10" s="33"/>
    </row>
    <row r="11" spans="1:10">
      <c r="A11" s="33"/>
      <c r="B11" s="63"/>
      <c r="C11" s="34"/>
      <c r="D11" s="29"/>
      <c r="E11" s="29"/>
      <c r="F11" s="29"/>
      <c r="G11" s="29"/>
      <c r="H11" s="33"/>
      <c r="I11" s="33"/>
      <c r="J11" s="33"/>
    </row>
    <row r="12" spans="1:10">
      <c r="A12" s="33"/>
      <c r="B12" s="63"/>
      <c r="C12" s="34"/>
      <c r="D12" s="29"/>
      <c r="E12" s="29"/>
      <c r="F12" s="29"/>
      <c r="G12" s="29"/>
      <c r="H12" s="33"/>
      <c r="I12" s="33"/>
      <c r="J12" s="33"/>
    </row>
    <row r="13" spans="1:10">
      <c r="A13" s="70" t="s">
        <v>218</v>
      </c>
      <c r="B13" s="70" t="s">
        <v>219</v>
      </c>
      <c r="C13" s="70" t="s">
        <v>220</v>
      </c>
      <c r="D13" s="70" t="s">
        <v>39</v>
      </c>
      <c r="E13" s="72">
        <v>40326</v>
      </c>
      <c r="F13" s="72">
        <v>40347</v>
      </c>
      <c r="G13" s="70">
        <v>21</v>
      </c>
      <c r="H13" s="70" t="s">
        <v>230</v>
      </c>
      <c r="I13" s="70" t="s">
        <v>15</v>
      </c>
      <c r="J13" s="70" t="s">
        <v>15</v>
      </c>
    </row>
    <row r="14" spans="1:10">
      <c r="A14" s="70" t="s">
        <v>218</v>
      </c>
      <c r="B14" s="70" t="s">
        <v>219</v>
      </c>
      <c r="C14" s="70" t="s">
        <v>220</v>
      </c>
      <c r="D14" s="70" t="s">
        <v>39</v>
      </c>
      <c r="E14" s="72">
        <v>40353</v>
      </c>
      <c r="F14" s="72">
        <v>40389</v>
      </c>
      <c r="G14" s="70">
        <v>36</v>
      </c>
      <c r="H14" s="70" t="s">
        <v>230</v>
      </c>
      <c r="I14" s="70" t="s">
        <v>15</v>
      </c>
      <c r="J14" s="70" t="s">
        <v>15</v>
      </c>
    </row>
    <row r="15" spans="1:10">
      <c r="A15" s="70" t="s">
        <v>218</v>
      </c>
      <c r="B15" s="70" t="s">
        <v>221</v>
      </c>
      <c r="C15" s="70" t="s">
        <v>222</v>
      </c>
      <c r="D15" s="70" t="s">
        <v>39</v>
      </c>
      <c r="E15" s="72">
        <v>40326</v>
      </c>
      <c r="F15" s="72">
        <v>40347</v>
      </c>
      <c r="G15" s="70">
        <v>21</v>
      </c>
      <c r="H15" s="70" t="s">
        <v>230</v>
      </c>
      <c r="I15" s="70" t="s">
        <v>15</v>
      </c>
      <c r="J15" s="70" t="s">
        <v>15</v>
      </c>
    </row>
    <row r="16" spans="1:10">
      <c r="A16" s="71" t="s">
        <v>218</v>
      </c>
      <c r="B16" s="71" t="s">
        <v>221</v>
      </c>
      <c r="C16" s="71" t="s">
        <v>222</v>
      </c>
      <c r="D16" s="71" t="s">
        <v>39</v>
      </c>
      <c r="E16" s="73">
        <v>40353</v>
      </c>
      <c r="F16" s="73">
        <v>40389</v>
      </c>
      <c r="G16" s="71">
        <v>36</v>
      </c>
      <c r="H16" s="71" t="s">
        <v>230</v>
      </c>
      <c r="I16" s="71" t="s">
        <v>15</v>
      </c>
      <c r="J16" s="71" t="s">
        <v>15</v>
      </c>
    </row>
    <row r="17" spans="1:10">
      <c r="A17" s="33"/>
      <c r="B17" s="63">
        <f>SUM(IF(FREQUENCY(MATCH(B13:B16,B13:B16,0),MATCH(B13:B16,B13:B16,0))&gt;0,1))</f>
        <v>2</v>
      </c>
      <c r="C17" s="34"/>
      <c r="D17" s="29">
        <f>COUNTA(D13:D16)</f>
        <v>4</v>
      </c>
      <c r="E17" s="29"/>
      <c r="F17" s="29"/>
      <c r="G17" s="157">
        <f>SUM(G13:G16)</f>
        <v>114</v>
      </c>
      <c r="H17" s="158"/>
      <c r="I17" s="159"/>
      <c r="J17" s="159"/>
    </row>
    <row r="18" spans="1:10">
      <c r="A18" s="33"/>
      <c r="B18" s="63"/>
      <c r="C18" s="34"/>
      <c r="D18" s="29"/>
      <c r="E18" s="29"/>
      <c r="F18" s="29"/>
      <c r="G18" s="29"/>
      <c r="H18" s="56"/>
      <c r="I18" s="33"/>
      <c r="J18" s="33"/>
    </row>
    <row r="19" spans="1:10">
      <c r="A19" s="33"/>
      <c r="B19" s="104" t="s">
        <v>235</v>
      </c>
      <c r="C19" s="119"/>
      <c r="D19" s="120"/>
      <c r="E19" s="120"/>
      <c r="F19" s="29"/>
      <c r="G19" s="29"/>
      <c r="H19" s="33"/>
      <c r="I19" s="33"/>
      <c r="J19" s="33"/>
    </row>
    <row r="20" spans="1:10">
      <c r="A20" s="33"/>
      <c r="C20" s="121"/>
      <c r="D20" s="122" t="s">
        <v>236</v>
      </c>
      <c r="E20" s="103">
        <f>SUM(B10+B17)</f>
        <v>10</v>
      </c>
      <c r="F20" s="29"/>
      <c r="G20" s="29"/>
      <c r="H20" s="33"/>
      <c r="I20" s="33"/>
      <c r="J20" s="33"/>
    </row>
    <row r="21" spans="1:10">
      <c r="A21" s="33"/>
      <c r="C21" s="121"/>
      <c r="D21" s="122" t="s">
        <v>237</v>
      </c>
      <c r="E21" s="103">
        <f>SUM(D10+D17)</f>
        <v>12</v>
      </c>
      <c r="F21" s="29"/>
      <c r="G21" s="29"/>
      <c r="H21" s="33"/>
      <c r="I21" s="33"/>
      <c r="J21" s="33"/>
    </row>
    <row r="22" spans="1:10">
      <c r="A22" s="33"/>
      <c r="C22" s="121"/>
      <c r="D22" s="122" t="s">
        <v>238</v>
      </c>
      <c r="E22" s="102">
        <f>SUM(G10+G17)</f>
        <v>538</v>
      </c>
      <c r="F22" s="29"/>
      <c r="G22" s="29"/>
      <c r="H22" s="33"/>
      <c r="I22" s="33"/>
      <c r="J22" s="33"/>
    </row>
    <row r="23" spans="1:10">
      <c r="A23" s="33"/>
      <c r="B23" s="121"/>
      <c r="C23" s="119"/>
      <c r="D23" s="120"/>
      <c r="E23" s="120"/>
      <c r="F23" s="29"/>
      <c r="G23" s="29"/>
      <c r="H23" s="33"/>
      <c r="I23" s="33"/>
      <c r="J23" s="33"/>
    </row>
    <row r="24" spans="1:10">
      <c r="H24" s="70"/>
      <c r="I24" s="47"/>
      <c r="J24" s="93"/>
    </row>
    <row r="25" spans="1:10">
      <c r="H25" s="24"/>
      <c r="I25" s="95"/>
      <c r="J25" s="24"/>
    </row>
  </sheetData>
  <printOptions horizontalCentered="1" gridLines="1"/>
  <pageMargins left="0.5" right="0.5" top="1.5" bottom="0.75" header="0.5" footer="0.5"/>
  <pageSetup paperSize="0" scale="80" orientation="landscape" r:id="rId1"/>
  <headerFooter>
    <oddHeader>&amp;C&amp;"Arial,Bold"&amp;16 2010 Swimming Season
Alabama Oil Spill Actions</oddHeader>
  </headerFooter>
</worksheet>
</file>

<file path=xl/worksheets/sheet2.xml><?xml version="1.0" encoding="utf-8"?>
<worksheet xmlns="http://schemas.openxmlformats.org/spreadsheetml/2006/main" xmlns:r="http://schemas.openxmlformats.org/officeDocument/2006/relationships">
  <sheetPr codeName="Sheet2"/>
  <dimension ref="A1:K34"/>
  <sheetViews>
    <sheetView zoomScaleNormal="100" workbookViewId="0">
      <selection activeCell="N26" sqref="N26"/>
    </sheetView>
  </sheetViews>
  <sheetFormatPr defaultRowHeight="12.75"/>
  <cols>
    <col min="1" max="1" width="12.5703125" style="28" customWidth="1"/>
    <col min="2" max="2" width="7.7109375" style="28" customWidth="1"/>
    <col min="3" max="3" width="33" style="28" customWidth="1"/>
    <col min="4" max="4" width="12.5703125" style="28" customWidth="1"/>
    <col min="5" max="5" width="8.28515625" style="55" customWidth="1"/>
    <col min="6" max="6" width="9.140625" style="24"/>
    <col min="7" max="10" width="9.7109375" style="28" customWidth="1"/>
    <col min="12" max="16384" width="9.140625" style="24"/>
  </cols>
  <sheetData>
    <row r="1" spans="1:10" ht="33.75" customHeight="1">
      <c r="A1" s="25" t="s">
        <v>16</v>
      </c>
      <c r="B1" s="25" t="s">
        <v>17</v>
      </c>
      <c r="C1" s="25" t="s">
        <v>88</v>
      </c>
      <c r="D1" s="25" t="s">
        <v>89</v>
      </c>
      <c r="E1" s="3" t="s">
        <v>90</v>
      </c>
      <c r="F1" s="77" t="s">
        <v>217</v>
      </c>
      <c r="G1" s="25" t="s">
        <v>91</v>
      </c>
      <c r="H1" s="25" t="s">
        <v>92</v>
      </c>
      <c r="I1" s="25" t="s">
        <v>93</v>
      </c>
      <c r="J1" s="25" t="s">
        <v>94</v>
      </c>
    </row>
    <row r="2" spans="1:10" ht="12.75" customHeight="1">
      <c r="A2" s="70" t="s">
        <v>173</v>
      </c>
      <c r="B2" s="70" t="s">
        <v>174</v>
      </c>
      <c r="C2" s="70" t="s">
        <v>175</v>
      </c>
      <c r="D2" s="70" t="s">
        <v>34</v>
      </c>
      <c r="E2" s="70">
        <v>2</v>
      </c>
      <c r="F2" s="132">
        <v>1</v>
      </c>
      <c r="G2" s="70">
        <v>30.275580999999999</v>
      </c>
      <c r="H2" s="70">
        <v>87.542128000000005</v>
      </c>
      <c r="I2" s="70">
        <v>30.282278000000002</v>
      </c>
      <c r="J2" s="70">
        <v>87.509106000000003</v>
      </c>
    </row>
    <row r="3" spans="1:10" ht="12.75" customHeight="1">
      <c r="A3" s="70" t="s">
        <v>173</v>
      </c>
      <c r="B3" s="70" t="s">
        <v>176</v>
      </c>
      <c r="C3" s="70" t="s">
        <v>177</v>
      </c>
      <c r="D3" s="70" t="s">
        <v>216</v>
      </c>
      <c r="E3" s="70">
        <v>3</v>
      </c>
      <c r="F3" s="132">
        <v>0.1</v>
      </c>
      <c r="G3" s="70">
        <v>30.308513999999999</v>
      </c>
      <c r="H3" s="70">
        <v>87.526793999999995</v>
      </c>
      <c r="I3" s="70">
        <v>30.309850000000001</v>
      </c>
      <c r="J3" s="70">
        <v>87.526843999999997</v>
      </c>
    </row>
    <row r="4" spans="1:10" ht="12.75" customHeight="1">
      <c r="A4" s="70" t="s">
        <v>173</v>
      </c>
      <c r="B4" s="70" t="s">
        <v>178</v>
      </c>
      <c r="C4" s="70" t="s">
        <v>179</v>
      </c>
      <c r="D4" s="70" t="s">
        <v>34</v>
      </c>
      <c r="E4" s="70">
        <v>3</v>
      </c>
      <c r="F4" s="132">
        <v>1</v>
      </c>
      <c r="G4" s="70">
        <v>30.228961000000002</v>
      </c>
      <c r="H4" s="70">
        <v>87.855718999999993</v>
      </c>
      <c r="I4" s="70">
        <v>30.231033</v>
      </c>
      <c r="J4" s="70">
        <v>87.801333</v>
      </c>
    </row>
    <row r="5" spans="1:10" ht="12.75" customHeight="1">
      <c r="A5" s="70" t="s">
        <v>173</v>
      </c>
      <c r="B5" s="70" t="s">
        <v>180</v>
      </c>
      <c r="C5" s="70" t="s">
        <v>181</v>
      </c>
      <c r="D5" s="70" t="s">
        <v>216</v>
      </c>
      <c r="E5" s="70">
        <v>1</v>
      </c>
      <c r="F5" s="132">
        <v>0.25</v>
      </c>
      <c r="G5" s="70">
        <v>30.389918999999999</v>
      </c>
      <c r="H5" s="70">
        <v>87.844722000000004</v>
      </c>
      <c r="I5" s="70">
        <v>30.385636000000002</v>
      </c>
      <c r="J5" s="70">
        <v>87.841588999999999</v>
      </c>
    </row>
    <row r="6" spans="1:10" ht="12.75" customHeight="1">
      <c r="A6" s="70" t="s">
        <v>173</v>
      </c>
      <c r="B6" s="70" t="s">
        <v>182</v>
      </c>
      <c r="C6" s="70" t="s">
        <v>183</v>
      </c>
      <c r="D6" s="70" t="s">
        <v>34</v>
      </c>
      <c r="E6" s="70">
        <v>1</v>
      </c>
      <c r="F6" s="132">
        <v>0.25</v>
      </c>
      <c r="G6" s="70">
        <v>30.325714000000001</v>
      </c>
      <c r="H6" s="70">
        <v>87.516525000000001</v>
      </c>
      <c r="I6" s="70">
        <v>30.327347</v>
      </c>
      <c r="J6" s="70">
        <v>87.515952999999996</v>
      </c>
    </row>
    <row r="7" spans="1:10" ht="12.75" customHeight="1">
      <c r="A7" s="70" t="s">
        <v>173</v>
      </c>
      <c r="B7" s="70" t="s">
        <v>184</v>
      </c>
      <c r="C7" s="70" t="s">
        <v>185</v>
      </c>
      <c r="D7" s="70" t="s">
        <v>34</v>
      </c>
      <c r="E7" s="70">
        <v>1</v>
      </c>
      <c r="F7" s="132">
        <v>0.2</v>
      </c>
      <c r="G7" s="70">
        <v>30.268031000000001</v>
      </c>
      <c r="H7" s="70">
        <v>87.585228000000001</v>
      </c>
      <c r="I7" s="70">
        <v>30.271757999999998</v>
      </c>
      <c r="J7" s="70">
        <v>87.559089</v>
      </c>
    </row>
    <row r="8" spans="1:10" ht="12.75" customHeight="1">
      <c r="A8" s="70" t="s">
        <v>173</v>
      </c>
      <c r="B8" s="70" t="s">
        <v>186</v>
      </c>
      <c r="C8" s="70" t="s">
        <v>187</v>
      </c>
      <c r="D8" s="70" t="s">
        <v>34</v>
      </c>
      <c r="E8" s="70">
        <v>3</v>
      </c>
      <c r="F8" s="132">
        <v>0.01</v>
      </c>
      <c r="G8" s="70">
        <v>30.340924999999999</v>
      </c>
      <c r="H8" s="70">
        <v>87.502606</v>
      </c>
      <c r="I8" s="70">
        <v>30.341453000000001</v>
      </c>
      <c r="J8" s="70">
        <v>87.501581000000002</v>
      </c>
    </row>
    <row r="9" spans="1:10" ht="12.75" customHeight="1">
      <c r="A9" s="70" t="s">
        <v>173</v>
      </c>
      <c r="B9" s="70" t="s">
        <v>188</v>
      </c>
      <c r="C9" s="70" t="s">
        <v>189</v>
      </c>
      <c r="D9" s="70" t="s">
        <v>34</v>
      </c>
      <c r="E9" s="70">
        <v>1</v>
      </c>
      <c r="F9" s="132">
        <v>0.25</v>
      </c>
      <c r="G9" s="70">
        <v>30.522611000000001</v>
      </c>
      <c r="H9" s="70">
        <v>87.913272000000006</v>
      </c>
      <c r="I9" s="70">
        <v>30.531407999999999</v>
      </c>
      <c r="J9" s="70">
        <v>87.908360999999999</v>
      </c>
    </row>
    <row r="10" spans="1:10" ht="12.75" customHeight="1">
      <c r="A10" s="70" t="s">
        <v>173</v>
      </c>
      <c r="B10" s="70" t="s">
        <v>190</v>
      </c>
      <c r="C10" s="70" t="s">
        <v>191</v>
      </c>
      <c r="D10" s="70" t="s">
        <v>34</v>
      </c>
      <c r="E10" s="70">
        <v>1</v>
      </c>
      <c r="F10" s="132">
        <v>0.75</v>
      </c>
      <c r="G10" s="70">
        <v>30.277941999999999</v>
      </c>
      <c r="H10" s="70">
        <v>87.267244000000005</v>
      </c>
      <c r="I10" s="70">
        <v>30.274332999999999</v>
      </c>
      <c r="J10" s="70">
        <v>87.279381000000001</v>
      </c>
    </row>
    <row r="11" spans="1:10" ht="12.75" customHeight="1">
      <c r="A11" s="70" t="s">
        <v>173</v>
      </c>
      <c r="B11" s="70" t="s">
        <v>192</v>
      </c>
      <c r="C11" s="70" t="s">
        <v>193</v>
      </c>
      <c r="D11" s="70" t="s">
        <v>34</v>
      </c>
      <c r="E11" s="70">
        <v>3</v>
      </c>
      <c r="F11" s="132">
        <v>1</v>
      </c>
      <c r="G11" s="70">
        <v>30.230471999999999</v>
      </c>
      <c r="H11" s="70">
        <v>88.023882999999998</v>
      </c>
      <c r="I11" s="70">
        <v>30.231874999999999</v>
      </c>
      <c r="J11" s="70">
        <v>87.927839000000006</v>
      </c>
    </row>
    <row r="12" spans="1:10" ht="12.75" customHeight="1">
      <c r="A12" s="70" t="s">
        <v>173</v>
      </c>
      <c r="B12" s="70" t="s">
        <v>194</v>
      </c>
      <c r="C12" s="70" t="s">
        <v>195</v>
      </c>
      <c r="D12" s="70" t="s">
        <v>34</v>
      </c>
      <c r="E12" s="70">
        <v>1</v>
      </c>
      <c r="F12" s="132">
        <v>1</v>
      </c>
      <c r="G12" s="70">
        <v>30.243300000000001</v>
      </c>
      <c r="H12" s="70">
        <v>87.717366999999996</v>
      </c>
      <c r="I12" s="70">
        <v>30.249635999999999</v>
      </c>
      <c r="J12" s="70">
        <v>87.667277999999996</v>
      </c>
    </row>
    <row r="13" spans="1:10" ht="12.75" customHeight="1">
      <c r="A13" s="70" t="s">
        <v>173</v>
      </c>
      <c r="B13" s="70" t="s">
        <v>196</v>
      </c>
      <c r="C13" s="70" t="s">
        <v>197</v>
      </c>
      <c r="D13" s="70" t="s">
        <v>34</v>
      </c>
      <c r="E13" s="70">
        <v>1</v>
      </c>
      <c r="F13" s="132">
        <v>1</v>
      </c>
      <c r="G13" s="70">
        <v>30.249808000000002</v>
      </c>
      <c r="H13" s="70">
        <v>87.667253000000002</v>
      </c>
      <c r="I13" s="70">
        <v>30.261064000000001</v>
      </c>
      <c r="J13" s="70">
        <v>87.615307999999999</v>
      </c>
    </row>
    <row r="14" spans="1:10" ht="12.75" customHeight="1">
      <c r="A14" s="70" t="s">
        <v>173</v>
      </c>
      <c r="B14" s="70" t="s">
        <v>198</v>
      </c>
      <c r="C14" s="70" t="s">
        <v>199</v>
      </c>
      <c r="D14" s="70" t="s">
        <v>34</v>
      </c>
      <c r="E14" s="70">
        <v>2</v>
      </c>
      <c r="F14" s="132">
        <v>0.04</v>
      </c>
      <c r="G14" s="70">
        <v>30.415918999999999</v>
      </c>
      <c r="H14" s="70">
        <v>87.432197000000002</v>
      </c>
      <c r="I14" s="70">
        <v>30.417266999999999</v>
      </c>
      <c r="J14" s="70">
        <v>87.430741999999995</v>
      </c>
    </row>
    <row r="15" spans="1:10" ht="12.75" customHeight="1">
      <c r="A15" s="70" t="s">
        <v>173</v>
      </c>
      <c r="B15" s="70" t="s">
        <v>200</v>
      </c>
      <c r="C15" s="70" t="s">
        <v>201</v>
      </c>
      <c r="D15" s="70" t="s">
        <v>34</v>
      </c>
      <c r="E15" s="70">
        <v>2</v>
      </c>
      <c r="F15" s="132">
        <v>1</v>
      </c>
      <c r="G15" s="70">
        <v>30.239288999999999</v>
      </c>
      <c r="H15" s="70">
        <v>87.749775</v>
      </c>
      <c r="I15" s="70">
        <v>30.242585999999999</v>
      </c>
      <c r="J15" s="70">
        <v>87.717347000000004</v>
      </c>
    </row>
    <row r="16" spans="1:10" ht="12.75" customHeight="1">
      <c r="A16" s="70" t="s">
        <v>173</v>
      </c>
      <c r="B16" s="70" t="s">
        <v>202</v>
      </c>
      <c r="C16" s="70" t="s">
        <v>203</v>
      </c>
      <c r="D16" s="70" t="s">
        <v>34</v>
      </c>
      <c r="E16" s="70">
        <v>3</v>
      </c>
      <c r="F16" s="132">
        <v>0.05</v>
      </c>
      <c r="G16" s="70">
        <v>30.378903000000001</v>
      </c>
      <c r="H16" s="70">
        <v>87.854275000000001</v>
      </c>
      <c r="I16" s="70">
        <v>30.378357999999999</v>
      </c>
      <c r="J16" s="70">
        <v>87.851485999999994</v>
      </c>
    </row>
    <row r="17" spans="1:10" ht="12.75" customHeight="1">
      <c r="A17" s="70" t="s">
        <v>173</v>
      </c>
      <c r="B17" s="70" t="s">
        <v>204</v>
      </c>
      <c r="C17" s="70" t="s">
        <v>205</v>
      </c>
      <c r="D17" s="70" t="s">
        <v>34</v>
      </c>
      <c r="E17" s="70">
        <v>2</v>
      </c>
      <c r="F17" s="132">
        <v>7.0000000000000007E-2</v>
      </c>
      <c r="G17" s="70">
        <v>30.598078000000001</v>
      </c>
      <c r="H17" s="70">
        <v>87.913994000000002</v>
      </c>
      <c r="I17" s="70">
        <v>30.601011</v>
      </c>
      <c r="J17" s="70">
        <v>87.913471999999999</v>
      </c>
    </row>
    <row r="18" spans="1:10" ht="12.75" customHeight="1">
      <c r="A18" s="70" t="s">
        <v>173</v>
      </c>
      <c r="B18" s="70" t="s">
        <v>206</v>
      </c>
      <c r="C18" s="70" t="s">
        <v>207</v>
      </c>
      <c r="D18" s="70" t="s">
        <v>34</v>
      </c>
      <c r="E18" s="70">
        <v>2</v>
      </c>
      <c r="F18" s="132">
        <v>0.08</v>
      </c>
      <c r="G18" s="70">
        <v>30.294394</v>
      </c>
      <c r="H18" s="70">
        <v>87.576196999999993</v>
      </c>
      <c r="I18" s="70">
        <v>30.295435999999999</v>
      </c>
      <c r="J18" s="70">
        <v>87.573438999999993</v>
      </c>
    </row>
    <row r="19" spans="1:10" ht="12.75" customHeight="1">
      <c r="A19" s="70" t="s">
        <v>173</v>
      </c>
      <c r="B19" s="70" t="s">
        <v>208</v>
      </c>
      <c r="C19" s="70" t="s">
        <v>209</v>
      </c>
      <c r="D19" s="70" t="s">
        <v>34</v>
      </c>
      <c r="E19" s="70">
        <v>2</v>
      </c>
      <c r="F19" s="132">
        <v>0.31</v>
      </c>
      <c r="G19" s="70">
        <v>30.513953000000001</v>
      </c>
      <c r="H19" s="70">
        <v>87.919272000000007</v>
      </c>
      <c r="I19" s="70">
        <v>30.517005999999999</v>
      </c>
      <c r="J19" s="70">
        <v>87.916306000000006</v>
      </c>
    </row>
    <row r="20" spans="1:10" ht="12.75" customHeight="1">
      <c r="A20" s="70" t="s">
        <v>173</v>
      </c>
      <c r="B20" s="70" t="s">
        <v>210</v>
      </c>
      <c r="C20" s="70" t="s">
        <v>211</v>
      </c>
      <c r="D20" s="70" t="s">
        <v>35</v>
      </c>
      <c r="E20" s="70">
        <v>1</v>
      </c>
      <c r="F20" s="132">
        <v>0.08</v>
      </c>
      <c r="G20" s="70">
        <v>30.320727999999999</v>
      </c>
      <c r="H20" s="70">
        <v>87.534193999999999</v>
      </c>
      <c r="I20" s="70">
        <v>30.322181</v>
      </c>
      <c r="J20" s="70">
        <v>87.534741999999994</v>
      </c>
    </row>
    <row r="21" spans="1:10" ht="12.75" customHeight="1">
      <c r="A21" s="70" t="s">
        <v>173</v>
      </c>
      <c r="B21" s="70" t="s">
        <v>212</v>
      </c>
      <c r="C21" s="70" t="s">
        <v>213</v>
      </c>
      <c r="D21" s="70" t="s">
        <v>216</v>
      </c>
      <c r="E21" s="70">
        <v>2</v>
      </c>
      <c r="F21" s="132">
        <v>0.06</v>
      </c>
      <c r="G21" s="70">
        <v>30.386011</v>
      </c>
      <c r="H21" s="70">
        <v>87.453121999999993</v>
      </c>
      <c r="I21" s="70">
        <v>30.387978</v>
      </c>
      <c r="J21" s="70">
        <v>87.452650000000006</v>
      </c>
    </row>
    <row r="22" spans="1:10" ht="12.75" customHeight="1">
      <c r="A22" s="71" t="s">
        <v>173</v>
      </c>
      <c r="B22" s="71" t="s">
        <v>214</v>
      </c>
      <c r="C22" s="71" t="s">
        <v>215</v>
      </c>
      <c r="D22" s="71" t="s">
        <v>34</v>
      </c>
      <c r="E22" s="71">
        <v>2</v>
      </c>
      <c r="F22" s="133">
        <v>0.15</v>
      </c>
      <c r="G22" s="71">
        <v>30.539344</v>
      </c>
      <c r="H22" s="71">
        <v>87.904403000000002</v>
      </c>
      <c r="I22" s="71">
        <v>30.543244000000001</v>
      </c>
      <c r="J22" s="71">
        <v>87.904419000000004</v>
      </c>
    </row>
    <row r="23" spans="1:10" ht="12.75" customHeight="1">
      <c r="A23" s="33"/>
      <c r="B23" s="34">
        <f>COUNTA(B2:B22)</f>
        <v>21</v>
      </c>
      <c r="C23" s="33"/>
      <c r="D23" s="33"/>
      <c r="E23" s="76"/>
      <c r="F23" s="134">
        <f>SUM(F2:F22)</f>
        <v>8.6500000000000021</v>
      </c>
      <c r="G23" s="33"/>
      <c r="H23" s="33"/>
      <c r="I23" s="33"/>
      <c r="J23" s="33"/>
    </row>
    <row r="24" spans="1:10" ht="12.75" customHeight="1">
      <c r="A24" s="33"/>
      <c r="B24" s="33"/>
      <c r="C24" s="33"/>
      <c r="D24" s="33"/>
      <c r="E24" s="56"/>
      <c r="G24" s="33"/>
      <c r="H24" s="33"/>
      <c r="I24" s="33"/>
      <c r="J24" s="33"/>
    </row>
    <row r="25" spans="1:10" ht="12.75" customHeight="1">
      <c r="A25" s="70" t="s">
        <v>218</v>
      </c>
      <c r="B25" s="70" t="s">
        <v>219</v>
      </c>
      <c r="C25" s="70" t="s">
        <v>220</v>
      </c>
      <c r="D25" s="70" t="s">
        <v>34</v>
      </c>
      <c r="E25" s="70">
        <v>2</v>
      </c>
      <c r="F25" s="132">
        <v>1</v>
      </c>
      <c r="G25" s="70">
        <v>30.244097</v>
      </c>
      <c r="H25" s="70">
        <v>88.090913999999998</v>
      </c>
      <c r="I25" s="70">
        <v>30.247171999999999</v>
      </c>
      <c r="J25" s="70">
        <v>88.074710999999994</v>
      </c>
    </row>
    <row r="26" spans="1:10" ht="12.75" customHeight="1">
      <c r="A26" s="70" t="s">
        <v>218</v>
      </c>
      <c r="B26" s="70" t="s">
        <v>221</v>
      </c>
      <c r="C26" s="70" t="s">
        <v>222</v>
      </c>
      <c r="D26" s="70" t="s">
        <v>34</v>
      </c>
      <c r="E26" s="70">
        <v>2</v>
      </c>
      <c r="F26" s="132">
        <v>1</v>
      </c>
      <c r="G26" s="70">
        <v>30.248542</v>
      </c>
      <c r="H26" s="70">
        <v>88.191666999999995</v>
      </c>
      <c r="I26" s="70">
        <v>30.244364000000001</v>
      </c>
      <c r="J26" s="70">
        <v>88.112622000000002</v>
      </c>
    </row>
    <row r="27" spans="1:10" ht="12.75" customHeight="1">
      <c r="A27" s="70" t="s">
        <v>218</v>
      </c>
      <c r="B27" s="70" t="s">
        <v>223</v>
      </c>
      <c r="C27" s="70" t="s">
        <v>224</v>
      </c>
      <c r="D27" s="70" t="s">
        <v>34</v>
      </c>
      <c r="E27" s="70">
        <v>2</v>
      </c>
      <c r="F27" s="132">
        <v>0.25</v>
      </c>
      <c r="G27" s="70">
        <v>30.589428000000002</v>
      </c>
      <c r="H27" s="70">
        <v>88.108581000000001</v>
      </c>
      <c r="I27" s="70">
        <v>30.586189000000001</v>
      </c>
      <c r="J27" s="70">
        <v>88.106136000000006</v>
      </c>
    </row>
    <row r="28" spans="1:10" ht="12.75" customHeight="1">
      <c r="A28" s="71" t="s">
        <v>218</v>
      </c>
      <c r="B28" s="71" t="s">
        <v>225</v>
      </c>
      <c r="C28" s="71" t="s">
        <v>226</v>
      </c>
      <c r="D28" s="71" t="s">
        <v>34</v>
      </c>
      <c r="E28" s="71">
        <v>2</v>
      </c>
      <c r="F28" s="133">
        <v>0.25</v>
      </c>
      <c r="G28" s="71">
        <v>30.443019</v>
      </c>
      <c r="H28" s="71">
        <v>88.115274999999997</v>
      </c>
      <c r="I28" s="71">
        <v>30.445385999999999</v>
      </c>
      <c r="J28" s="71">
        <v>88.111427000000006</v>
      </c>
    </row>
    <row r="29" spans="1:10" ht="12.75" customHeight="1">
      <c r="A29" s="33"/>
      <c r="B29" s="34">
        <f>COUNTA(B25:B28)</f>
        <v>4</v>
      </c>
      <c r="C29" s="33"/>
      <c r="D29" s="33"/>
      <c r="E29" s="76"/>
      <c r="F29" s="134">
        <f>SUM(F25:F28)</f>
        <v>2.5</v>
      </c>
      <c r="G29" s="33"/>
      <c r="H29" s="33"/>
      <c r="I29" s="33"/>
      <c r="J29" s="33"/>
    </row>
    <row r="30" spans="1:10" ht="12.75" customHeight="1">
      <c r="A30" s="33"/>
      <c r="B30" s="33"/>
      <c r="C30" s="33"/>
      <c r="D30" s="33"/>
      <c r="E30" s="56"/>
      <c r="G30" s="33"/>
      <c r="H30" s="33"/>
      <c r="I30" s="33"/>
      <c r="J30" s="33"/>
    </row>
    <row r="31" spans="1:10" ht="12.75" customHeight="1">
      <c r="A31" s="33"/>
      <c r="B31" s="34"/>
      <c r="C31" s="33"/>
      <c r="D31" s="33"/>
      <c r="E31" s="76"/>
      <c r="F31" s="54"/>
      <c r="G31" s="33"/>
      <c r="H31" s="33"/>
      <c r="I31" s="33"/>
      <c r="J31" s="33"/>
    </row>
    <row r="32" spans="1:10" ht="12.75" customHeight="1">
      <c r="A32" s="33"/>
      <c r="C32" s="104" t="s">
        <v>119</v>
      </c>
      <c r="D32" s="105"/>
      <c r="E32" s="106"/>
      <c r="G32" s="33"/>
      <c r="H32" s="33"/>
      <c r="I32" s="33"/>
      <c r="J32" s="33"/>
    </row>
    <row r="33" spans="1:10" s="2" customFormat="1" ht="12.75" customHeight="1">
      <c r="C33" s="100" t="s">
        <v>117</v>
      </c>
      <c r="D33" s="101">
        <f>SUM(B23+B29)</f>
        <v>25</v>
      </c>
      <c r="E33" s="106"/>
      <c r="G33" s="55"/>
      <c r="H33" s="55"/>
      <c r="I33" s="55"/>
      <c r="J33" s="55"/>
    </row>
    <row r="34" spans="1:10" ht="12.75" customHeight="1">
      <c r="A34" s="48"/>
      <c r="B34" s="48"/>
      <c r="C34" s="100" t="s">
        <v>118</v>
      </c>
      <c r="D34" s="149">
        <f>SUM(F23+F29)</f>
        <v>11.150000000000002</v>
      </c>
      <c r="E34" s="103" t="s">
        <v>227</v>
      </c>
      <c r="F34" s="90"/>
      <c r="G34" s="47"/>
      <c r="H34" s="47"/>
      <c r="I34" s="47"/>
      <c r="J34" s="47"/>
    </row>
  </sheetData>
  <phoneticPr fontId="3" type="noConversion"/>
  <printOptions horizontalCentered="1" gridLines="1"/>
  <pageMargins left="0.5" right="0.5" top="1.5" bottom="0.75" header="0.5" footer="0.5"/>
  <pageSetup scale="80" orientation="landscape" r:id="rId1"/>
  <headerFooter alignWithMargins="0">
    <oddHeader>&amp;C&amp;"Arial,Bold"&amp;16 2010 Swimming Season
Alabama Beach Attributes</oddHeader>
    <oddFooter>&amp;R&amp;P of &amp;N</oddFooter>
  </headerFooter>
</worksheet>
</file>

<file path=xl/worksheets/sheet3.xml><?xml version="1.0" encoding="utf-8"?>
<worksheet xmlns="http://schemas.openxmlformats.org/spreadsheetml/2006/main" xmlns:r="http://schemas.openxmlformats.org/officeDocument/2006/relationships">
  <sheetPr codeName="Sheet3"/>
  <dimension ref="A1:J36"/>
  <sheetViews>
    <sheetView workbookViewId="0">
      <selection activeCell="K14" sqref="K14"/>
    </sheetView>
  </sheetViews>
  <sheetFormatPr defaultRowHeight="12.75"/>
  <cols>
    <col min="1" max="1" width="11.5703125" style="5" customWidth="1"/>
    <col min="2" max="2" width="7.7109375" style="5" customWidth="1"/>
    <col min="3" max="3" width="41" style="5" customWidth="1"/>
    <col min="4" max="6" width="9.28515625" style="5" customWidth="1"/>
    <col min="7" max="7" width="11" style="5" customWidth="1"/>
    <col min="8" max="8" width="9.28515625" style="5" customWidth="1"/>
    <col min="9" max="9" width="11" style="5" customWidth="1"/>
    <col min="10" max="16384" width="9.140625" style="5"/>
  </cols>
  <sheetData>
    <row r="1" spans="1:10" s="2" customFormat="1" ht="40.5" customHeight="1">
      <c r="A1" s="25" t="s">
        <v>16</v>
      </c>
      <c r="B1" s="25" t="s">
        <v>17</v>
      </c>
      <c r="C1" s="25" t="s">
        <v>81</v>
      </c>
      <c r="D1" s="3" t="s">
        <v>82</v>
      </c>
      <c r="E1" s="3" t="s">
        <v>83</v>
      </c>
      <c r="F1" s="3" t="s">
        <v>84</v>
      </c>
      <c r="G1" s="3" t="s">
        <v>85</v>
      </c>
      <c r="H1" s="3" t="s">
        <v>86</v>
      </c>
      <c r="I1" s="3" t="s">
        <v>87</v>
      </c>
      <c r="J1" s="77" t="s">
        <v>229</v>
      </c>
    </row>
    <row r="2" spans="1:10" ht="12.75" customHeight="1">
      <c r="A2" s="70" t="s">
        <v>173</v>
      </c>
      <c r="B2" s="70" t="s">
        <v>174</v>
      </c>
      <c r="C2" s="70" t="s">
        <v>175</v>
      </c>
      <c r="D2" s="70">
        <v>5</v>
      </c>
      <c r="E2" s="70" t="s">
        <v>228</v>
      </c>
      <c r="F2" s="70">
        <v>4</v>
      </c>
      <c r="G2" s="70" t="s">
        <v>36</v>
      </c>
      <c r="H2" s="70">
        <v>1</v>
      </c>
      <c r="I2" s="70" t="s">
        <v>36</v>
      </c>
      <c r="J2" s="132">
        <v>1</v>
      </c>
    </row>
    <row r="3" spans="1:10" ht="12.75" customHeight="1">
      <c r="A3" s="70" t="s">
        <v>173</v>
      </c>
      <c r="B3" s="70" t="s">
        <v>176</v>
      </c>
      <c r="C3" s="70" t="s">
        <v>177</v>
      </c>
      <c r="D3" s="70">
        <v>5</v>
      </c>
      <c r="E3" s="70" t="s">
        <v>228</v>
      </c>
      <c r="F3" s="70">
        <v>2</v>
      </c>
      <c r="G3" s="70" t="s">
        <v>36</v>
      </c>
      <c r="H3" s="70">
        <v>1</v>
      </c>
      <c r="I3" s="70" t="s">
        <v>36</v>
      </c>
      <c r="J3" s="132">
        <v>0.1</v>
      </c>
    </row>
    <row r="4" spans="1:10" ht="12.75" customHeight="1">
      <c r="A4" s="70" t="s">
        <v>173</v>
      </c>
      <c r="B4" s="70" t="s">
        <v>178</v>
      </c>
      <c r="C4" s="70" t="s">
        <v>179</v>
      </c>
      <c r="D4" s="70">
        <v>5</v>
      </c>
      <c r="E4" s="70" t="s">
        <v>228</v>
      </c>
      <c r="F4" s="70">
        <v>2</v>
      </c>
      <c r="G4" s="70" t="s">
        <v>36</v>
      </c>
      <c r="H4" s="70">
        <v>1</v>
      </c>
      <c r="I4" s="70" t="s">
        <v>36</v>
      </c>
      <c r="J4" s="132">
        <v>1</v>
      </c>
    </row>
    <row r="5" spans="1:10" ht="12.75" customHeight="1">
      <c r="A5" s="70" t="s">
        <v>173</v>
      </c>
      <c r="B5" s="70" t="s">
        <v>180</v>
      </c>
      <c r="C5" s="70" t="s">
        <v>181</v>
      </c>
      <c r="D5" s="70">
        <v>5</v>
      </c>
      <c r="E5" s="70" t="s">
        <v>228</v>
      </c>
      <c r="F5" s="70">
        <v>8</v>
      </c>
      <c r="G5" s="70" t="s">
        <v>36</v>
      </c>
      <c r="H5" s="70">
        <v>1</v>
      </c>
      <c r="I5" s="70" t="s">
        <v>36</v>
      </c>
      <c r="J5" s="132">
        <v>0.25</v>
      </c>
    </row>
    <row r="6" spans="1:10" ht="12.75" customHeight="1">
      <c r="A6" s="70" t="s">
        <v>173</v>
      </c>
      <c r="B6" s="70" t="s">
        <v>182</v>
      </c>
      <c r="C6" s="70" t="s">
        <v>183</v>
      </c>
      <c r="D6" s="70">
        <v>5</v>
      </c>
      <c r="E6" s="70" t="s">
        <v>228</v>
      </c>
      <c r="F6" s="70">
        <v>8</v>
      </c>
      <c r="G6" s="70" t="s">
        <v>36</v>
      </c>
      <c r="H6" s="70">
        <v>1</v>
      </c>
      <c r="I6" s="70" t="s">
        <v>36</v>
      </c>
      <c r="J6" s="132">
        <v>0.25</v>
      </c>
    </row>
    <row r="7" spans="1:10" ht="12.75" customHeight="1">
      <c r="A7" s="70" t="s">
        <v>173</v>
      </c>
      <c r="B7" s="70" t="s">
        <v>184</v>
      </c>
      <c r="C7" s="70" t="s">
        <v>185</v>
      </c>
      <c r="D7" s="70">
        <v>5</v>
      </c>
      <c r="E7" s="70" t="s">
        <v>228</v>
      </c>
      <c r="F7" s="70">
        <v>8</v>
      </c>
      <c r="G7" s="70" t="s">
        <v>36</v>
      </c>
      <c r="H7" s="70">
        <v>1</v>
      </c>
      <c r="I7" s="70" t="s">
        <v>36</v>
      </c>
      <c r="J7" s="132">
        <v>0.2</v>
      </c>
    </row>
    <row r="8" spans="1:10" ht="12.75" customHeight="1">
      <c r="A8" s="70" t="s">
        <v>173</v>
      </c>
      <c r="B8" s="70" t="s">
        <v>186</v>
      </c>
      <c r="C8" s="70" t="s">
        <v>187</v>
      </c>
      <c r="D8" s="70">
        <v>5</v>
      </c>
      <c r="E8" s="70" t="s">
        <v>228</v>
      </c>
      <c r="F8" s="70">
        <v>2</v>
      </c>
      <c r="G8" s="70" t="s">
        <v>36</v>
      </c>
      <c r="H8" s="70">
        <v>1</v>
      </c>
      <c r="I8" s="70" t="s">
        <v>36</v>
      </c>
      <c r="J8" s="132">
        <v>0.01</v>
      </c>
    </row>
    <row r="9" spans="1:10" ht="12.75" customHeight="1">
      <c r="A9" s="70" t="s">
        <v>173</v>
      </c>
      <c r="B9" s="70" t="s">
        <v>188</v>
      </c>
      <c r="C9" s="70" t="s">
        <v>189</v>
      </c>
      <c r="D9" s="70">
        <v>5</v>
      </c>
      <c r="E9" s="70" t="s">
        <v>228</v>
      </c>
      <c r="F9" s="70">
        <v>8</v>
      </c>
      <c r="G9" s="70" t="s">
        <v>36</v>
      </c>
      <c r="H9" s="70">
        <v>1</v>
      </c>
      <c r="I9" s="70" t="s">
        <v>36</v>
      </c>
      <c r="J9" s="132">
        <v>0.25</v>
      </c>
    </row>
    <row r="10" spans="1:10" ht="12.75" customHeight="1">
      <c r="A10" s="70" t="s">
        <v>173</v>
      </c>
      <c r="B10" s="70" t="s">
        <v>190</v>
      </c>
      <c r="C10" s="70" t="s">
        <v>191</v>
      </c>
      <c r="D10" s="70">
        <v>5</v>
      </c>
      <c r="E10" s="70" t="s">
        <v>228</v>
      </c>
      <c r="F10" s="70">
        <v>8</v>
      </c>
      <c r="G10" s="70" t="s">
        <v>36</v>
      </c>
      <c r="H10" s="70">
        <v>1</v>
      </c>
      <c r="I10" s="70" t="s">
        <v>36</v>
      </c>
      <c r="J10" s="132">
        <v>0.75</v>
      </c>
    </row>
    <row r="11" spans="1:10" ht="12.75" customHeight="1">
      <c r="A11" s="70" t="s">
        <v>173</v>
      </c>
      <c r="B11" s="70" t="s">
        <v>192</v>
      </c>
      <c r="C11" s="70" t="s">
        <v>193</v>
      </c>
      <c r="D11" s="70">
        <v>5</v>
      </c>
      <c r="E11" s="70" t="s">
        <v>228</v>
      </c>
      <c r="F11" s="70">
        <v>2</v>
      </c>
      <c r="G11" s="70" t="s">
        <v>36</v>
      </c>
      <c r="H11" s="70">
        <v>1</v>
      </c>
      <c r="I11" s="70" t="s">
        <v>36</v>
      </c>
      <c r="J11" s="132">
        <v>1</v>
      </c>
    </row>
    <row r="12" spans="1:10" ht="12.75" customHeight="1">
      <c r="A12" s="70" t="s">
        <v>173</v>
      </c>
      <c r="B12" s="70" t="s">
        <v>194</v>
      </c>
      <c r="C12" s="70" t="s">
        <v>195</v>
      </c>
      <c r="D12" s="70">
        <v>5</v>
      </c>
      <c r="E12" s="70" t="s">
        <v>228</v>
      </c>
      <c r="F12" s="70">
        <v>8</v>
      </c>
      <c r="G12" s="70" t="s">
        <v>36</v>
      </c>
      <c r="H12" s="70">
        <v>1</v>
      </c>
      <c r="I12" s="70" t="s">
        <v>36</v>
      </c>
      <c r="J12" s="132">
        <v>1</v>
      </c>
    </row>
    <row r="13" spans="1:10" ht="12.75" customHeight="1">
      <c r="A13" s="70" t="s">
        <v>173</v>
      </c>
      <c r="B13" s="70" t="s">
        <v>196</v>
      </c>
      <c r="C13" s="70" t="s">
        <v>197</v>
      </c>
      <c r="D13" s="70">
        <v>5</v>
      </c>
      <c r="E13" s="70" t="s">
        <v>228</v>
      </c>
      <c r="F13" s="70">
        <v>8</v>
      </c>
      <c r="G13" s="70" t="s">
        <v>36</v>
      </c>
      <c r="H13" s="70">
        <v>1</v>
      </c>
      <c r="I13" s="70" t="s">
        <v>36</v>
      </c>
      <c r="J13" s="132">
        <v>1</v>
      </c>
    </row>
    <row r="14" spans="1:10" ht="12.75" customHeight="1">
      <c r="A14" s="70" t="s">
        <v>173</v>
      </c>
      <c r="B14" s="70" t="s">
        <v>198</v>
      </c>
      <c r="C14" s="70" t="s">
        <v>199</v>
      </c>
      <c r="D14" s="70">
        <v>5</v>
      </c>
      <c r="E14" s="70" t="s">
        <v>228</v>
      </c>
      <c r="F14" s="70">
        <v>4</v>
      </c>
      <c r="G14" s="70" t="s">
        <v>36</v>
      </c>
      <c r="H14" s="70">
        <v>1</v>
      </c>
      <c r="I14" s="70" t="s">
        <v>36</v>
      </c>
      <c r="J14" s="132">
        <v>0.04</v>
      </c>
    </row>
    <row r="15" spans="1:10" ht="12.75" customHeight="1">
      <c r="A15" s="70" t="s">
        <v>173</v>
      </c>
      <c r="B15" s="70" t="s">
        <v>200</v>
      </c>
      <c r="C15" s="70" t="s">
        <v>201</v>
      </c>
      <c r="D15" s="70">
        <v>5</v>
      </c>
      <c r="E15" s="70" t="s">
        <v>228</v>
      </c>
      <c r="F15" s="70">
        <v>4</v>
      </c>
      <c r="G15" s="70" t="s">
        <v>36</v>
      </c>
      <c r="H15" s="70">
        <v>1</v>
      </c>
      <c r="I15" s="70" t="s">
        <v>36</v>
      </c>
      <c r="J15" s="132">
        <v>1</v>
      </c>
    </row>
    <row r="16" spans="1:10" ht="12.75" customHeight="1">
      <c r="A16" s="70" t="s">
        <v>173</v>
      </c>
      <c r="B16" s="70" t="s">
        <v>202</v>
      </c>
      <c r="C16" s="70" t="s">
        <v>203</v>
      </c>
      <c r="D16" s="70">
        <v>5</v>
      </c>
      <c r="E16" s="70" t="s">
        <v>228</v>
      </c>
      <c r="F16" s="70">
        <v>2</v>
      </c>
      <c r="G16" s="70" t="s">
        <v>36</v>
      </c>
      <c r="H16" s="70">
        <v>1</v>
      </c>
      <c r="I16" s="70" t="s">
        <v>36</v>
      </c>
      <c r="J16" s="132">
        <v>0.05</v>
      </c>
    </row>
    <row r="17" spans="1:10" ht="12.75" customHeight="1">
      <c r="A17" s="70" t="s">
        <v>173</v>
      </c>
      <c r="B17" s="70" t="s">
        <v>204</v>
      </c>
      <c r="C17" s="70" t="s">
        <v>205</v>
      </c>
      <c r="D17" s="70">
        <v>5</v>
      </c>
      <c r="E17" s="70" t="s">
        <v>228</v>
      </c>
      <c r="F17" s="70">
        <v>4</v>
      </c>
      <c r="G17" s="70" t="s">
        <v>36</v>
      </c>
      <c r="H17" s="70">
        <v>1</v>
      </c>
      <c r="I17" s="70" t="s">
        <v>36</v>
      </c>
      <c r="J17" s="132">
        <v>7.0000000000000007E-2</v>
      </c>
    </row>
    <row r="18" spans="1:10" ht="12.75" customHeight="1">
      <c r="A18" s="70" t="s">
        <v>173</v>
      </c>
      <c r="B18" s="70" t="s">
        <v>206</v>
      </c>
      <c r="C18" s="70" t="s">
        <v>207</v>
      </c>
      <c r="D18" s="70">
        <v>5</v>
      </c>
      <c r="E18" s="70" t="s">
        <v>228</v>
      </c>
      <c r="F18" s="70">
        <v>4</v>
      </c>
      <c r="G18" s="70" t="s">
        <v>36</v>
      </c>
      <c r="H18" s="70">
        <v>1</v>
      </c>
      <c r="I18" s="70" t="s">
        <v>36</v>
      </c>
      <c r="J18" s="132">
        <v>0.08</v>
      </c>
    </row>
    <row r="19" spans="1:10" ht="12.75" customHeight="1">
      <c r="A19" s="70" t="s">
        <v>173</v>
      </c>
      <c r="B19" s="70" t="s">
        <v>208</v>
      </c>
      <c r="C19" s="70" t="s">
        <v>209</v>
      </c>
      <c r="D19" s="70">
        <v>5</v>
      </c>
      <c r="E19" s="70" t="s">
        <v>228</v>
      </c>
      <c r="F19" s="70">
        <v>4</v>
      </c>
      <c r="G19" s="70" t="s">
        <v>36</v>
      </c>
      <c r="H19" s="70">
        <v>1</v>
      </c>
      <c r="I19" s="70" t="s">
        <v>36</v>
      </c>
      <c r="J19" s="132">
        <v>0.31</v>
      </c>
    </row>
    <row r="20" spans="1:10" ht="12.75" customHeight="1">
      <c r="A20" s="70" t="s">
        <v>173</v>
      </c>
      <c r="B20" s="70" t="s">
        <v>210</v>
      </c>
      <c r="C20" s="70" t="s">
        <v>211</v>
      </c>
      <c r="D20" s="70">
        <v>5</v>
      </c>
      <c r="E20" s="70" t="s">
        <v>228</v>
      </c>
      <c r="F20" s="70">
        <v>8</v>
      </c>
      <c r="G20" s="70" t="s">
        <v>36</v>
      </c>
      <c r="H20" s="70">
        <v>1</v>
      </c>
      <c r="I20" s="70" t="s">
        <v>36</v>
      </c>
      <c r="J20" s="132">
        <v>0.08</v>
      </c>
    </row>
    <row r="21" spans="1:10" ht="12.75" customHeight="1">
      <c r="A21" s="70" t="s">
        <v>173</v>
      </c>
      <c r="B21" s="70" t="s">
        <v>212</v>
      </c>
      <c r="C21" s="70" t="s">
        <v>213</v>
      </c>
      <c r="D21" s="70">
        <v>5</v>
      </c>
      <c r="E21" s="70" t="s">
        <v>228</v>
      </c>
      <c r="F21" s="70">
        <v>4</v>
      </c>
      <c r="G21" s="70" t="s">
        <v>36</v>
      </c>
      <c r="H21" s="70">
        <v>1</v>
      </c>
      <c r="I21" s="70" t="s">
        <v>36</v>
      </c>
      <c r="J21" s="132">
        <v>0.06</v>
      </c>
    </row>
    <row r="22" spans="1:10" ht="12.75" customHeight="1">
      <c r="A22" s="71" t="s">
        <v>173</v>
      </c>
      <c r="B22" s="71" t="s">
        <v>214</v>
      </c>
      <c r="C22" s="71" t="s">
        <v>215</v>
      </c>
      <c r="D22" s="71">
        <v>5</v>
      </c>
      <c r="E22" s="71" t="s">
        <v>228</v>
      </c>
      <c r="F22" s="71">
        <v>4</v>
      </c>
      <c r="G22" s="71" t="s">
        <v>36</v>
      </c>
      <c r="H22" s="71">
        <v>1</v>
      </c>
      <c r="I22" s="71" t="s">
        <v>36</v>
      </c>
      <c r="J22" s="133">
        <v>0.15</v>
      </c>
    </row>
    <row r="23" spans="1:10" ht="12.75" customHeight="1">
      <c r="A23" s="32"/>
      <c r="B23" s="62">
        <f>COUNTA(B2:B22)</f>
        <v>21</v>
      </c>
      <c r="C23" s="20"/>
      <c r="D23" s="20"/>
      <c r="E23" s="20"/>
      <c r="F23" s="29">
        <f>COUNTIF(F2:F22, "&gt;0")</f>
        <v>21</v>
      </c>
      <c r="G23" s="20"/>
      <c r="H23" s="29"/>
      <c r="I23" s="32"/>
      <c r="J23" s="134">
        <f>SUM(J2:J22)</f>
        <v>8.6500000000000021</v>
      </c>
    </row>
    <row r="24" spans="1:10" ht="12.75" customHeight="1">
      <c r="A24" s="32"/>
      <c r="B24" s="56"/>
      <c r="C24" s="32"/>
      <c r="D24" s="32"/>
      <c r="E24" s="32"/>
      <c r="F24" s="32"/>
      <c r="G24" s="32"/>
      <c r="H24" s="32"/>
      <c r="I24" s="32"/>
      <c r="J24" s="24"/>
    </row>
    <row r="25" spans="1:10" ht="12.75" customHeight="1">
      <c r="A25" s="70" t="s">
        <v>218</v>
      </c>
      <c r="B25" s="70" t="s">
        <v>219</v>
      </c>
      <c r="C25" s="70" t="s">
        <v>220</v>
      </c>
      <c r="D25" s="70">
        <v>5</v>
      </c>
      <c r="E25" s="70" t="s">
        <v>228</v>
      </c>
      <c r="F25" s="70">
        <v>4</v>
      </c>
      <c r="G25" s="70" t="s">
        <v>36</v>
      </c>
      <c r="H25" s="70">
        <v>1</v>
      </c>
      <c r="I25" s="70" t="s">
        <v>36</v>
      </c>
      <c r="J25" s="132">
        <v>1</v>
      </c>
    </row>
    <row r="26" spans="1:10" ht="12.75" customHeight="1">
      <c r="A26" s="70" t="s">
        <v>218</v>
      </c>
      <c r="B26" s="70" t="s">
        <v>221</v>
      </c>
      <c r="C26" s="70" t="s">
        <v>222</v>
      </c>
      <c r="D26" s="70">
        <v>5</v>
      </c>
      <c r="E26" s="70" t="s">
        <v>228</v>
      </c>
      <c r="F26" s="70">
        <v>4</v>
      </c>
      <c r="G26" s="70" t="s">
        <v>36</v>
      </c>
      <c r="H26" s="70">
        <v>1</v>
      </c>
      <c r="I26" s="70" t="s">
        <v>36</v>
      </c>
      <c r="J26" s="132">
        <v>1</v>
      </c>
    </row>
    <row r="27" spans="1:10" ht="12.75" customHeight="1">
      <c r="A27" s="70" t="s">
        <v>218</v>
      </c>
      <c r="B27" s="70" t="s">
        <v>223</v>
      </c>
      <c r="C27" s="70" t="s">
        <v>224</v>
      </c>
      <c r="D27" s="70">
        <v>5</v>
      </c>
      <c r="E27" s="70" t="s">
        <v>228</v>
      </c>
      <c r="F27" s="70">
        <v>4</v>
      </c>
      <c r="G27" s="70" t="s">
        <v>36</v>
      </c>
      <c r="H27" s="70">
        <v>1</v>
      </c>
      <c r="I27" s="70" t="s">
        <v>36</v>
      </c>
      <c r="J27" s="132">
        <v>0.25</v>
      </c>
    </row>
    <row r="28" spans="1:10" ht="12.75" customHeight="1">
      <c r="A28" s="71" t="s">
        <v>218</v>
      </c>
      <c r="B28" s="71" t="s">
        <v>225</v>
      </c>
      <c r="C28" s="71" t="s">
        <v>226</v>
      </c>
      <c r="D28" s="71">
        <v>5</v>
      </c>
      <c r="E28" s="71" t="s">
        <v>228</v>
      </c>
      <c r="F28" s="71">
        <v>4</v>
      </c>
      <c r="G28" s="71" t="s">
        <v>36</v>
      </c>
      <c r="H28" s="71">
        <v>1</v>
      </c>
      <c r="I28" s="71" t="s">
        <v>36</v>
      </c>
      <c r="J28" s="133">
        <v>0.25</v>
      </c>
    </row>
    <row r="29" spans="1:10" ht="12.75" customHeight="1">
      <c r="A29" s="32"/>
      <c r="B29" s="62">
        <f>COUNTA(B25:B28)</f>
        <v>4</v>
      </c>
      <c r="C29" s="20"/>
      <c r="D29" s="20"/>
      <c r="E29" s="20"/>
      <c r="F29" s="29">
        <f>COUNTIF(F25:F28, "&gt;0")</f>
        <v>4</v>
      </c>
      <c r="G29" s="20"/>
      <c r="H29" s="20"/>
      <c r="I29" s="32"/>
      <c r="J29" s="134">
        <f>SUM(J25:J28)</f>
        <v>2.5</v>
      </c>
    </row>
    <row r="30" spans="1:10">
      <c r="A30" s="30"/>
      <c r="B30" s="29"/>
      <c r="C30" s="29"/>
      <c r="D30" s="30"/>
      <c r="E30" s="30"/>
      <c r="F30" s="29"/>
      <c r="G30" s="30"/>
      <c r="H30" s="29"/>
      <c r="I30" s="30"/>
      <c r="J30" s="24"/>
    </row>
    <row r="31" spans="1:10">
      <c r="A31" s="67"/>
      <c r="B31" s="67"/>
      <c r="C31" s="67"/>
      <c r="D31" s="67"/>
      <c r="E31" s="67"/>
      <c r="F31" s="67"/>
      <c r="G31" s="67"/>
      <c r="H31" s="67"/>
      <c r="I31" s="67"/>
      <c r="J31" s="67"/>
    </row>
    <row r="32" spans="1:10">
      <c r="A32" s="67"/>
      <c r="B32" s="67"/>
      <c r="C32" s="98" t="s">
        <v>122</v>
      </c>
      <c r="D32" s="99"/>
      <c r="E32" s="99"/>
      <c r="F32" s="67"/>
      <c r="G32" s="67"/>
      <c r="H32" s="67"/>
      <c r="I32" s="67"/>
      <c r="J32" s="67"/>
    </row>
    <row r="33" spans="1:10">
      <c r="A33" s="67"/>
      <c r="B33" s="67"/>
      <c r="C33" s="100" t="s">
        <v>117</v>
      </c>
      <c r="D33" s="101">
        <f>SUM(B23+B29)</f>
        <v>25</v>
      </c>
      <c r="E33" s="99"/>
      <c r="F33" s="67"/>
      <c r="G33" s="67"/>
      <c r="H33" s="67"/>
      <c r="I33" s="67"/>
      <c r="J33" s="67"/>
    </row>
    <row r="34" spans="1:10">
      <c r="C34" s="100" t="s">
        <v>120</v>
      </c>
      <c r="D34" s="101">
        <f>SUM(F23+F29)</f>
        <v>25</v>
      </c>
      <c r="E34" s="99"/>
    </row>
    <row r="35" spans="1:10">
      <c r="C35" s="112" t="s">
        <v>166</v>
      </c>
      <c r="D35" s="130">
        <f>D34/D33</f>
        <v>1</v>
      </c>
      <c r="E35" s="99"/>
    </row>
    <row r="36" spans="1:10">
      <c r="C36" s="100" t="s">
        <v>121</v>
      </c>
      <c r="D36" s="149">
        <f>SUM(J23+J29)</f>
        <v>11.150000000000002</v>
      </c>
      <c r="E36" s="103" t="s">
        <v>227</v>
      </c>
    </row>
  </sheetData>
  <phoneticPr fontId="3" type="noConversion"/>
  <printOptions horizontalCentered="1" gridLines="1"/>
  <pageMargins left="0.5" right="0.5" top="1.5" bottom="0.75" header="0.5" footer="0.5"/>
  <pageSetup scale="80" orientation="landscape" r:id="rId1"/>
  <headerFooter alignWithMargins="0">
    <oddHeader>&amp;C&amp;"Arial,Bold"&amp;16  2010 Swimming Season
Alabama Beach Monitoring</oddHeader>
    <oddFooter>&amp;R&amp;P of &amp;N</oddFooter>
  </headerFooter>
</worksheet>
</file>

<file path=xl/worksheets/sheet4.xml><?xml version="1.0" encoding="utf-8"?>
<worksheet xmlns="http://schemas.openxmlformats.org/spreadsheetml/2006/main" xmlns:r="http://schemas.openxmlformats.org/officeDocument/2006/relationships">
  <sheetPr codeName="Sheet4"/>
  <dimension ref="A1:AG52"/>
  <sheetViews>
    <sheetView zoomScaleNormal="100" workbookViewId="0">
      <pane ySplit="2" topLeftCell="A3" activePane="bottomLeft" state="frozen"/>
      <selection pane="bottomLeft"/>
    </sheetView>
  </sheetViews>
  <sheetFormatPr defaultRowHeight="12.75"/>
  <cols>
    <col min="1" max="1" width="10.85546875" customWidth="1"/>
    <col min="2" max="2" width="7.28515625" customWidth="1"/>
    <col min="3" max="3" width="24.42578125" customWidth="1"/>
    <col min="4" max="4" width="8" customWidth="1"/>
    <col min="5" max="5" width="7.7109375" customWidth="1"/>
    <col min="6" max="7" width="7.85546875" customWidth="1"/>
    <col min="8" max="8" width="8.85546875" customWidth="1"/>
    <col min="9" max="18" width="7.85546875" customWidth="1"/>
  </cols>
  <sheetData>
    <row r="1" spans="1:33">
      <c r="A1" s="61"/>
      <c r="B1" s="181" t="s">
        <v>43</v>
      </c>
      <c r="C1" s="181"/>
      <c r="D1" s="61"/>
      <c r="E1" s="61"/>
      <c r="F1" s="182" t="s">
        <v>172</v>
      </c>
      <c r="G1" s="183"/>
      <c r="H1" s="183"/>
      <c r="I1" s="183"/>
      <c r="J1" s="183"/>
      <c r="K1" s="183"/>
      <c r="L1" s="183"/>
      <c r="M1" s="183"/>
      <c r="N1" s="183"/>
      <c r="O1" s="183"/>
      <c r="P1" s="183"/>
      <c r="Q1" s="183"/>
      <c r="R1" s="183"/>
    </row>
    <row r="2" spans="1:33" s="24" customFormat="1" ht="39" customHeight="1">
      <c r="A2" s="25" t="s">
        <v>16</v>
      </c>
      <c r="B2" s="25" t="s">
        <v>17</v>
      </c>
      <c r="C2" s="25" t="s">
        <v>81</v>
      </c>
      <c r="D2" s="25" t="s">
        <v>95</v>
      </c>
      <c r="E2" s="25" t="s">
        <v>96</v>
      </c>
      <c r="F2" s="25" t="s">
        <v>97</v>
      </c>
      <c r="G2" s="25" t="s">
        <v>98</v>
      </c>
      <c r="H2" s="3" t="s">
        <v>99</v>
      </c>
      <c r="I2" s="25" t="s">
        <v>100</v>
      </c>
      <c r="J2" s="25" t="s">
        <v>25</v>
      </c>
      <c r="K2" s="25" t="s">
        <v>23</v>
      </c>
      <c r="L2" s="25" t="s">
        <v>24</v>
      </c>
      <c r="M2" s="25" t="s">
        <v>26</v>
      </c>
      <c r="N2" s="25" t="s">
        <v>101</v>
      </c>
      <c r="O2" s="25" t="s">
        <v>102</v>
      </c>
      <c r="P2" s="25" t="s">
        <v>103</v>
      </c>
      <c r="Q2" s="25" t="s">
        <v>104</v>
      </c>
      <c r="R2" s="25" t="s">
        <v>105</v>
      </c>
    </row>
    <row r="3" spans="1:33" ht="18">
      <c r="A3" s="70" t="s">
        <v>173</v>
      </c>
      <c r="B3" s="70" t="s">
        <v>174</v>
      </c>
      <c r="C3" s="70" t="s">
        <v>175</v>
      </c>
      <c r="D3" s="33" t="s">
        <v>33</v>
      </c>
      <c r="E3" s="33" t="s">
        <v>41</v>
      </c>
      <c r="F3" s="33"/>
      <c r="G3" s="33"/>
      <c r="H3" s="33"/>
      <c r="I3" s="33"/>
      <c r="J3" s="33"/>
      <c r="K3" s="33"/>
      <c r="L3" s="33"/>
      <c r="M3" s="33"/>
      <c r="N3" s="33"/>
      <c r="O3" s="33"/>
      <c r="P3" s="33"/>
      <c r="Q3" s="33"/>
      <c r="R3" s="33"/>
      <c r="S3" s="30"/>
      <c r="T3" s="52"/>
      <c r="U3" s="52"/>
      <c r="V3" s="52"/>
      <c r="W3" s="52"/>
      <c r="X3" s="52"/>
      <c r="Y3" s="52"/>
      <c r="Z3" s="52"/>
      <c r="AA3" s="52"/>
      <c r="AB3" s="52"/>
      <c r="AC3" s="52"/>
      <c r="AD3" s="52"/>
      <c r="AE3" s="52"/>
      <c r="AF3" s="52"/>
      <c r="AG3" s="52"/>
    </row>
    <row r="4" spans="1:33">
      <c r="A4" s="70" t="s">
        <v>173</v>
      </c>
      <c r="B4" s="70" t="s">
        <v>176</v>
      </c>
      <c r="C4" s="70" t="s">
        <v>177</v>
      </c>
      <c r="D4" s="33" t="s">
        <v>33</v>
      </c>
      <c r="E4" s="33" t="s">
        <v>41</v>
      </c>
      <c r="F4" s="33"/>
      <c r="G4" s="33"/>
      <c r="H4" s="33"/>
      <c r="I4" s="33"/>
      <c r="J4" s="33"/>
      <c r="K4" s="33"/>
      <c r="L4" s="33"/>
      <c r="M4" s="33"/>
      <c r="N4" s="33"/>
      <c r="O4" s="33"/>
      <c r="P4" s="33"/>
      <c r="Q4" s="33"/>
      <c r="R4" s="33"/>
      <c r="S4" s="30"/>
      <c r="T4" s="52"/>
      <c r="U4" s="52"/>
      <c r="V4" s="52"/>
      <c r="W4" s="52"/>
      <c r="X4" s="52"/>
      <c r="Y4" s="52"/>
      <c r="Z4" s="52"/>
      <c r="AA4" s="52"/>
      <c r="AB4" s="52"/>
      <c r="AC4" s="52"/>
      <c r="AD4" s="52"/>
      <c r="AE4" s="52"/>
      <c r="AF4" s="52"/>
      <c r="AG4" s="52"/>
    </row>
    <row r="5" spans="1:33" ht="18">
      <c r="A5" s="70" t="s">
        <v>173</v>
      </c>
      <c r="B5" s="70" t="s">
        <v>178</v>
      </c>
      <c r="C5" s="70" t="s">
        <v>179</v>
      </c>
      <c r="D5" s="33" t="s">
        <v>33</v>
      </c>
      <c r="E5" s="33" t="s">
        <v>41</v>
      </c>
      <c r="F5" s="33"/>
      <c r="G5" s="33"/>
      <c r="H5" s="33"/>
      <c r="I5" s="33"/>
      <c r="J5" s="33"/>
      <c r="K5" s="33"/>
      <c r="L5" s="33"/>
      <c r="M5" s="33"/>
      <c r="N5" s="33"/>
      <c r="O5" s="33"/>
      <c r="P5" s="33"/>
      <c r="Q5" s="33"/>
      <c r="R5" s="33"/>
      <c r="S5" s="30"/>
      <c r="T5" s="52"/>
      <c r="U5" s="52"/>
      <c r="V5" s="52"/>
      <c r="W5" s="52"/>
      <c r="X5" s="52"/>
      <c r="Y5" s="52"/>
      <c r="Z5" s="52"/>
      <c r="AA5" s="52"/>
      <c r="AB5" s="52"/>
      <c r="AC5" s="52"/>
      <c r="AD5" s="52"/>
      <c r="AE5" s="52"/>
      <c r="AF5" s="52"/>
      <c r="AG5" s="52"/>
    </row>
    <row r="6" spans="1:33">
      <c r="A6" s="70" t="s">
        <v>173</v>
      </c>
      <c r="B6" s="70" t="s">
        <v>180</v>
      </c>
      <c r="C6" s="70" t="s">
        <v>181</v>
      </c>
      <c r="D6" s="33" t="s">
        <v>33</v>
      </c>
      <c r="E6" s="33" t="s">
        <v>41</v>
      </c>
      <c r="F6" s="33"/>
      <c r="G6" s="33"/>
      <c r="H6" s="33"/>
      <c r="I6" s="33"/>
      <c r="J6" s="33"/>
      <c r="K6" s="33"/>
      <c r="L6" s="33"/>
      <c r="M6" s="33"/>
      <c r="N6" s="33"/>
      <c r="O6" s="33"/>
      <c r="P6" s="33"/>
      <c r="Q6" s="33"/>
      <c r="R6" s="33"/>
      <c r="S6" s="30"/>
      <c r="T6" s="52"/>
      <c r="U6" s="52"/>
      <c r="V6" s="52"/>
      <c r="W6" s="52"/>
      <c r="X6" s="52"/>
      <c r="Y6" s="52"/>
      <c r="Z6" s="52"/>
      <c r="AA6" s="52"/>
      <c r="AB6" s="52"/>
      <c r="AC6" s="52"/>
      <c r="AD6" s="52"/>
      <c r="AE6" s="52"/>
      <c r="AF6" s="52"/>
      <c r="AG6" s="52"/>
    </row>
    <row r="7" spans="1:33">
      <c r="A7" s="70" t="s">
        <v>173</v>
      </c>
      <c r="B7" s="70" t="s">
        <v>182</v>
      </c>
      <c r="C7" s="70" t="s">
        <v>183</v>
      </c>
      <c r="D7" s="33" t="s">
        <v>33</v>
      </c>
      <c r="E7" s="33" t="s">
        <v>41</v>
      </c>
      <c r="F7" s="33"/>
      <c r="G7" s="33"/>
      <c r="H7" s="33"/>
      <c r="I7" s="33"/>
      <c r="J7" s="33"/>
      <c r="K7" s="33"/>
      <c r="L7" s="33"/>
      <c r="M7" s="33"/>
      <c r="N7" s="33"/>
      <c r="O7" s="33"/>
      <c r="P7" s="33"/>
      <c r="Q7" s="33"/>
      <c r="R7" s="33"/>
      <c r="S7" s="30"/>
      <c r="T7" s="52"/>
      <c r="U7" s="52"/>
      <c r="V7" s="52"/>
      <c r="W7" s="52"/>
      <c r="X7" s="52"/>
      <c r="Y7" s="52"/>
      <c r="Z7" s="52"/>
      <c r="AA7" s="52"/>
      <c r="AB7" s="52"/>
      <c r="AC7" s="52"/>
      <c r="AD7" s="52"/>
      <c r="AE7" s="52"/>
      <c r="AF7" s="52"/>
      <c r="AG7" s="52"/>
    </row>
    <row r="8" spans="1:33">
      <c r="A8" s="70" t="s">
        <v>173</v>
      </c>
      <c r="B8" s="70" t="s">
        <v>184</v>
      </c>
      <c r="C8" s="70" t="s">
        <v>185</v>
      </c>
      <c r="D8" s="33" t="s">
        <v>33</v>
      </c>
      <c r="E8" s="33" t="s">
        <v>41</v>
      </c>
      <c r="F8" s="33"/>
      <c r="G8" s="33"/>
      <c r="H8" s="33"/>
      <c r="I8" s="33"/>
      <c r="J8" s="33"/>
      <c r="K8" s="33"/>
      <c r="L8" s="33"/>
      <c r="M8" s="33"/>
      <c r="N8" s="33"/>
      <c r="O8" s="33"/>
      <c r="P8" s="33"/>
      <c r="Q8" s="33"/>
      <c r="R8" s="33"/>
      <c r="S8" s="30"/>
      <c r="T8" s="52"/>
      <c r="U8" s="52"/>
      <c r="V8" s="52"/>
      <c r="W8" s="52"/>
      <c r="X8" s="52"/>
      <c r="Y8" s="52"/>
      <c r="Z8" s="52"/>
      <c r="AA8" s="52"/>
      <c r="AB8" s="52"/>
      <c r="AC8" s="52"/>
      <c r="AD8" s="52"/>
      <c r="AE8" s="52"/>
      <c r="AF8" s="52"/>
      <c r="AG8" s="52"/>
    </row>
    <row r="9" spans="1:33">
      <c r="A9" s="70" t="s">
        <v>173</v>
      </c>
      <c r="B9" s="70" t="s">
        <v>186</v>
      </c>
      <c r="C9" s="70" t="s">
        <v>187</v>
      </c>
      <c r="D9" s="33" t="s">
        <v>33</v>
      </c>
      <c r="E9" s="33" t="s">
        <v>41</v>
      </c>
      <c r="F9" s="33"/>
      <c r="G9" s="33"/>
      <c r="H9" s="33"/>
      <c r="I9" s="33"/>
      <c r="J9" s="33"/>
      <c r="K9" s="33"/>
      <c r="L9" s="33"/>
      <c r="M9" s="33"/>
      <c r="N9" s="33"/>
      <c r="O9" s="33"/>
      <c r="P9" s="33"/>
      <c r="Q9" s="33"/>
      <c r="R9" s="33"/>
      <c r="S9" s="30"/>
      <c r="T9" s="52"/>
      <c r="U9" s="52"/>
      <c r="V9" s="52"/>
      <c r="W9" s="52"/>
      <c r="X9" s="52"/>
      <c r="Y9" s="52"/>
      <c r="Z9" s="52"/>
      <c r="AA9" s="52"/>
      <c r="AB9" s="52"/>
      <c r="AC9" s="52"/>
      <c r="AD9" s="52"/>
      <c r="AE9" s="52"/>
      <c r="AF9" s="52"/>
      <c r="AG9" s="52"/>
    </row>
    <row r="10" spans="1:33">
      <c r="A10" s="70" t="s">
        <v>173</v>
      </c>
      <c r="B10" s="70" t="s">
        <v>188</v>
      </c>
      <c r="C10" s="70" t="s">
        <v>189</v>
      </c>
      <c r="D10" s="33" t="s">
        <v>33</v>
      </c>
      <c r="E10" s="33" t="s">
        <v>41</v>
      </c>
      <c r="F10" s="33"/>
      <c r="G10" s="33"/>
      <c r="H10" s="33"/>
      <c r="I10" s="33"/>
      <c r="J10" s="33"/>
      <c r="K10" s="33"/>
      <c r="L10" s="33"/>
      <c r="M10" s="33"/>
      <c r="N10" s="33"/>
      <c r="O10" s="33"/>
      <c r="P10" s="33"/>
      <c r="Q10" s="33"/>
      <c r="R10" s="33"/>
      <c r="S10" s="30"/>
      <c r="T10" s="52"/>
      <c r="U10" s="52"/>
      <c r="V10" s="52"/>
      <c r="W10" s="52"/>
      <c r="X10" s="52"/>
      <c r="Y10" s="52"/>
      <c r="Z10" s="52"/>
      <c r="AA10" s="52"/>
      <c r="AB10" s="52"/>
      <c r="AC10" s="52"/>
      <c r="AD10" s="52"/>
      <c r="AE10" s="52"/>
      <c r="AF10" s="52"/>
      <c r="AG10" s="52"/>
    </row>
    <row r="11" spans="1:33">
      <c r="A11" s="70" t="s">
        <v>173</v>
      </c>
      <c r="B11" s="70" t="s">
        <v>190</v>
      </c>
      <c r="C11" s="70" t="s">
        <v>191</v>
      </c>
      <c r="D11" s="33" t="s">
        <v>33</v>
      </c>
      <c r="E11" s="33" t="s">
        <v>41</v>
      </c>
      <c r="F11" s="33"/>
      <c r="G11" s="33"/>
      <c r="H11" s="33"/>
      <c r="I11" s="33"/>
      <c r="J11" s="33"/>
      <c r="K11" s="33"/>
      <c r="L11" s="33"/>
      <c r="M11" s="33"/>
      <c r="N11" s="33"/>
      <c r="O11" s="33"/>
      <c r="P11" s="33"/>
      <c r="Q11" s="33"/>
      <c r="R11" s="33"/>
      <c r="S11" s="30"/>
      <c r="T11" s="52"/>
      <c r="U11" s="52"/>
      <c r="V11" s="52"/>
      <c r="W11" s="52"/>
      <c r="X11" s="52"/>
      <c r="Y11" s="52"/>
      <c r="Z11" s="52"/>
      <c r="AA11" s="52"/>
      <c r="AB11" s="52"/>
      <c r="AC11" s="52"/>
      <c r="AD11" s="52"/>
      <c r="AE11" s="52"/>
      <c r="AF11" s="52"/>
      <c r="AG11" s="52"/>
    </row>
    <row r="12" spans="1:33">
      <c r="A12" s="70" t="s">
        <v>173</v>
      </c>
      <c r="B12" s="70" t="s">
        <v>192</v>
      </c>
      <c r="C12" s="70" t="s">
        <v>193</v>
      </c>
      <c r="D12" s="33" t="s">
        <v>33</v>
      </c>
      <c r="E12" s="33" t="s">
        <v>41</v>
      </c>
      <c r="F12" s="33"/>
      <c r="G12" s="33"/>
      <c r="H12" s="33"/>
      <c r="I12" s="33"/>
      <c r="J12" s="33"/>
      <c r="K12" s="33"/>
      <c r="L12" s="33"/>
      <c r="M12" s="33"/>
      <c r="N12" s="33"/>
      <c r="O12" s="33"/>
      <c r="P12" s="33"/>
      <c r="Q12" s="33"/>
      <c r="R12" s="33"/>
      <c r="S12" s="30"/>
      <c r="T12" s="52"/>
      <c r="U12" s="52"/>
      <c r="V12" s="52"/>
      <c r="W12" s="52"/>
      <c r="X12" s="52"/>
      <c r="Y12" s="52"/>
      <c r="Z12" s="52"/>
      <c r="AA12" s="52"/>
      <c r="AB12" s="52"/>
      <c r="AC12" s="52"/>
      <c r="AD12" s="52"/>
      <c r="AE12" s="52"/>
      <c r="AF12" s="52"/>
      <c r="AG12" s="52"/>
    </row>
    <row r="13" spans="1:33">
      <c r="A13" s="70" t="s">
        <v>173</v>
      </c>
      <c r="B13" s="70" t="s">
        <v>194</v>
      </c>
      <c r="C13" s="70" t="s">
        <v>195</v>
      </c>
      <c r="D13" s="33" t="s">
        <v>33</v>
      </c>
      <c r="E13" s="33" t="s">
        <v>41</v>
      </c>
      <c r="F13" s="33"/>
      <c r="G13" s="33"/>
      <c r="H13" s="33"/>
      <c r="I13" s="33"/>
      <c r="J13" s="33"/>
      <c r="K13" s="33"/>
      <c r="L13" s="33"/>
      <c r="M13" s="33"/>
      <c r="N13" s="33"/>
      <c r="O13" s="33"/>
      <c r="P13" s="33"/>
      <c r="Q13" s="33"/>
      <c r="R13" s="33"/>
      <c r="S13" s="30"/>
      <c r="T13" s="52"/>
      <c r="U13" s="52"/>
      <c r="V13" s="52"/>
      <c r="W13" s="52"/>
      <c r="X13" s="52"/>
      <c r="Y13" s="52"/>
      <c r="Z13" s="52"/>
      <c r="AA13" s="52"/>
      <c r="AB13" s="52"/>
      <c r="AC13" s="52"/>
      <c r="AD13" s="52"/>
      <c r="AE13" s="52"/>
      <c r="AF13" s="52"/>
      <c r="AG13" s="52"/>
    </row>
    <row r="14" spans="1:33">
      <c r="A14" s="70" t="s">
        <v>173</v>
      </c>
      <c r="B14" s="70" t="s">
        <v>196</v>
      </c>
      <c r="C14" s="70" t="s">
        <v>197</v>
      </c>
      <c r="D14" s="33" t="s">
        <v>33</v>
      </c>
      <c r="E14" s="33" t="s">
        <v>41</v>
      </c>
      <c r="F14" s="33"/>
      <c r="G14" s="33"/>
      <c r="H14" s="33"/>
      <c r="I14" s="33"/>
      <c r="J14" s="33"/>
      <c r="K14" s="33"/>
      <c r="L14" s="33"/>
      <c r="M14" s="33"/>
      <c r="N14" s="33"/>
      <c r="O14" s="33"/>
      <c r="P14" s="33"/>
      <c r="Q14" s="33"/>
      <c r="R14" s="33"/>
      <c r="S14" s="30"/>
      <c r="T14" s="52"/>
      <c r="U14" s="52"/>
      <c r="V14" s="52"/>
      <c r="W14" s="52"/>
      <c r="X14" s="52"/>
      <c r="Y14" s="52"/>
      <c r="Z14" s="52"/>
      <c r="AA14" s="52"/>
      <c r="AB14" s="52"/>
      <c r="AC14" s="52"/>
      <c r="AD14" s="52"/>
      <c r="AE14" s="52"/>
      <c r="AF14" s="52"/>
      <c r="AG14" s="52"/>
    </row>
    <row r="15" spans="1:33">
      <c r="A15" s="70" t="s">
        <v>173</v>
      </c>
      <c r="B15" s="70" t="s">
        <v>198</v>
      </c>
      <c r="C15" s="70" t="s">
        <v>199</v>
      </c>
      <c r="D15" s="33" t="s">
        <v>33</v>
      </c>
      <c r="E15" s="33" t="s">
        <v>41</v>
      </c>
      <c r="F15" s="33"/>
      <c r="G15" s="33"/>
      <c r="H15" s="33"/>
      <c r="I15" s="33"/>
      <c r="J15" s="33"/>
      <c r="K15" s="33"/>
      <c r="L15" s="33"/>
      <c r="M15" s="33"/>
      <c r="N15" s="33"/>
      <c r="O15" s="33"/>
      <c r="P15" s="33"/>
      <c r="Q15" s="33"/>
      <c r="R15" s="33"/>
      <c r="S15" s="30"/>
      <c r="T15" s="52"/>
      <c r="U15" s="52"/>
      <c r="V15" s="52"/>
      <c r="W15" s="52"/>
      <c r="X15" s="52"/>
      <c r="Y15" s="52"/>
      <c r="Z15" s="52"/>
      <c r="AA15" s="52"/>
      <c r="AB15" s="52"/>
      <c r="AC15" s="52"/>
      <c r="AD15" s="52"/>
      <c r="AE15" s="52"/>
      <c r="AF15" s="52"/>
      <c r="AG15" s="52"/>
    </row>
    <row r="16" spans="1:33">
      <c r="A16" s="70" t="s">
        <v>173</v>
      </c>
      <c r="B16" s="70" t="s">
        <v>200</v>
      </c>
      <c r="C16" s="70" t="s">
        <v>201</v>
      </c>
      <c r="D16" s="33" t="s">
        <v>33</v>
      </c>
      <c r="E16" s="33" t="s">
        <v>41</v>
      </c>
      <c r="F16" s="33"/>
      <c r="G16" s="33"/>
      <c r="H16" s="33"/>
      <c r="I16" s="33"/>
      <c r="J16" s="33"/>
      <c r="K16" s="33"/>
      <c r="L16" s="33"/>
      <c r="M16" s="33"/>
      <c r="N16" s="33"/>
      <c r="O16" s="33"/>
      <c r="P16" s="33"/>
      <c r="Q16" s="33"/>
      <c r="R16" s="33"/>
      <c r="S16" s="30"/>
      <c r="T16" s="52"/>
      <c r="U16" s="52"/>
      <c r="V16" s="52"/>
      <c r="W16" s="52"/>
      <c r="X16" s="52"/>
      <c r="Y16" s="52"/>
      <c r="Z16" s="52"/>
      <c r="AA16" s="52"/>
      <c r="AB16" s="52"/>
      <c r="AC16" s="52"/>
      <c r="AD16" s="52"/>
      <c r="AE16" s="52"/>
      <c r="AF16" s="52"/>
      <c r="AG16" s="52"/>
    </row>
    <row r="17" spans="1:33">
      <c r="A17" s="70" t="s">
        <v>173</v>
      </c>
      <c r="B17" s="70" t="s">
        <v>202</v>
      </c>
      <c r="C17" s="70" t="s">
        <v>203</v>
      </c>
      <c r="D17" s="33" t="s">
        <v>33</v>
      </c>
      <c r="E17" s="33" t="s">
        <v>41</v>
      </c>
      <c r="F17" s="33"/>
      <c r="G17" s="33"/>
      <c r="H17" s="33"/>
      <c r="I17" s="33"/>
      <c r="J17" s="33"/>
      <c r="K17" s="33"/>
      <c r="L17" s="33"/>
      <c r="M17" s="33"/>
      <c r="N17" s="33"/>
      <c r="O17" s="33"/>
      <c r="P17" s="33"/>
      <c r="Q17" s="33"/>
      <c r="R17" s="33"/>
      <c r="S17" s="30"/>
      <c r="T17" s="52"/>
      <c r="U17" s="52"/>
      <c r="V17" s="52"/>
      <c r="W17" s="52"/>
      <c r="X17" s="52"/>
      <c r="Y17" s="52"/>
      <c r="Z17" s="52"/>
      <c r="AA17" s="52"/>
      <c r="AB17" s="52"/>
      <c r="AC17" s="52"/>
      <c r="AD17" s="52"/>
      <c r="AE17" s="52"/>
      <c r="AF17" s="52"/>
      <c r="AG17" s="52"/>
    </row>
    <row r="18" spans="1:33">
      <c r="A18" s="70" t="s">
        <v>173</v>
      </c>
      <c r="B18" s="70" t="s">
        <v>204</v>
      </c>
      <c r="C18" s="70" t="s">
        <v>205</v>
      </c>
      <c r="D18" s="33" t="s">
        <v>33</v>
      </c>
      <c r="E18" s="33" t="s">
        <v>41</v>
      </c>
      <c r="F18" s="33"/>
      <c r="G18" s="33"/>
      <c r="H18" s="33"/>
      <c r="I18" s="33"/>
      <c r="J18" s="33"/>
      <c r="K18" s="33"/>
      <c r="L18" s="33"/>
      <c r="M18" s="33"/>
      <c r="N18" s="33"/>
      <c r="O18" s="33"/>
      <c r="P18" s="33"/>
      <c r="Q18" s="33"/>
      <c r="R18" s="33"/>
      <c r="S18" s="30"/>
      <c r="T18" s="52"/>
      <c r="U18" s="52"/>
      <c r="V18" s="52"/>
      <c r="W18" s="52"/>
      <c r="X18" s="52"/>
      <c r="Y18" s="52"/>
      <c r="Z18" s="52"/>
      <c r="AA18" s="52"/>
      <c r="AB18" s="52"/>
      <c r="AC18" s="52"/>
      <c r="AD18" s="52"/>
      <c r="AE18" s="52"/>
      <c r="AF18" s="52"/>
      <c r="AG18" s="52"/>
    </row>
    <row r="19" spans="1:33" ht="18">
      <c r="A19" s="70" t="s">
        <v>173</v>
      </c>
      <c r="B19" s="70" t="s">
        <v>206</v>
      </c>
      <c r="C19" s="70" t="s">
        <v>207</v>
      </c>
      <c r="D19" s="33" t="s">
        <v>33</v>
      </c>
      <c r="E19" s="33" t="s">
        <v>41</v>
      </c>
      <c r="F19" s="33"/>
      <c r="G19" s="33"/>
      <c r="H19" s="33"/>
      <c r="I19" s="33"/>
      <c r="J19" s="33"/>
      <c r="K19" s="33"/>
      <c r="L19" s="33"/>
      <c r="M19" s="33"/>
      <c r="N19" s="33"/>
      <c r="O19" s="33"/>
      <c r="P19" s="33"/>
      <c r="Q19" s="33"/>
      <c r="R19" s="33"/>
      <c r="S19" s="30"/>
      <c r="T19" s="52"/>
      <c r="U19" s="52"/>
      <c r="V19" s="52"/>
      <c r="W19" s="52"/>
      <c r="X19" s="52"/>
      <c r="Y19" s="52"/>
      <c r="Z19" s="52"/>
      <c r="AA19" s="52"/>
      <c r="AB19" s="52"/>
      <c r="AC19" s="52"/>
      <c r="AD19" s="52"/>
      <c r="AE19" s="52"/>
      <c r="AF19" s="52"/>
      <c r="AG19" s="52"/>
    </row>
    <row r="20" spans="1:33">
      <c r="A20" s="70" t="s">
        <v>173</v>
      </c>
      <c r="B20" s="70" t="s">
        <v>208</v>
      </c>
      <c r="C20" s="70" t="s">
        <v>209</v>
      </c>
      <c r="D20" s="33" t="s">
        <v>33</v>
      </c>
      <c r="E20" s="33" t="s">
        <v>41</v>
      </c>
      <c r="F20" s="33"/>
      <c r="G20" s="33"/>
      <c r="H20" s="33"/>
      <c r="I20" s="33"/>
      <c r="J20" s="33"/>
      <c r="K20" s="33"/>
      <c r="L20" s="33"/>
      <c r="M20" s="33"/>
      <c r="N20" s="33"/>
      <c r="O20" s="33"/>
      <c r="P20" s="33"/>
      <c r="Q20" s="33"/>
      <c r="R20" s="33"/>
      <c r="S20" s="30"/>
      <c r="T20" s="52"/>
      <c r="U20" s="52"/>
      <c r="V20" s="52"/>
      <c r="W20" s="52"/>
      <c r="X20" s="52"/>
      <c r="Y20" s="52"/>
      <c r="Z20" s="52"/>
      <c r="AA20" s="52"/>
      <c r="AB20" s="52"/>
      <c r="AC20" s="52"/>
      <c r="AD20" s="52"/>
      <c r="AE20" s="52"/>
      <c r="AF20" s="52"/>
      <c r="AG20" s="52"/>
    </row>
    <row r="21" spans="1:33">
      <c r="A21" s="70" t="s">
        <v>173</v>
      </c>
      <c r="B21" s="70" t="s">
        <v>210</v>
      </c>
      <c r="C21" s="70" t="s">
        <v>211</v>
      </c>
      <c r="D21" s="33" t="s">
        <v>33</v>
      </c>
      <c r="E21" s="33" t="s">
        <v>41</v>
      </c>
      <c r="F21" s="33"/>
      <c r="G21" s="33"/>
      <c r="H21" s="33"/>
      <c r="I21" s="33"/>
      <c r="J21" s="33"/>
      <c r="K21" s="33"/>
      <c r="L21" s="33"/>
      <c r="M21" s="33"/>
      <c r="N21" s="33"/>
      <c r="O21" s="33"/>
      <c r="P21" s="33"/>
      <c r="Q21" s="33"/>
      <c r="R21" s="33"/>
      <c r="S21" s="30"/>
      <c r="T21" s="52"/>
      <c r="U21" s="52"/>
      <c r="V21" s="52"/>
      <c r="W21" s="52"/>
      <c r="X21" s="52"/>
      <c r="Y21" s="52"/>
      <c r="Z21" s="52"/>
      <c r="AA21" s="52"/>
      <c r="AB21" s="52"/>
      <c r="AC21" s="52"/>
      <c r="AD21" s="52"/>
      <c r="AE21" s="52"/>
      <c r="AF21" s="52"/>
      <c r="AG21" s="52"/>
    </row>
    <row r="22" spans="1:33">
      <c r="A22" s="70" t="s">
        <v>173</v>
      </c>
      <c r="B22" s="70" t="s">
        <v>212</v>
      </c>
      <c r="C22" s="70" t="s">
        <v>213</v>
      </c>
      <c r="D22" s="33" t="s">
        <v>33</v>
      </c>
      <c r="E22" s="33" t="s">
        <v>41</v>
      </c>
      <c r="F22" s="33"/>
      <c r="G22" s="33"/>
      <c r="H22" s="33"/>
      <c r="I22" s="33"/>
      <c r="J22" s="33"/>
      <c r="K22" s="33"/>
      <c r="L22" s="33"/>
      <c r="M22" s="33"/>
      <c r="N22" s="33"/>
      <c r="O22" s="33"/>
      <c r="P22" s="33"/>
      <c r="Q22" s="33"/>
      <c r="R22" s="33"/>
      <c r="S22" s="30"/>
      <c r="T22" s="52"/>
      <c r="U22" s="52"/>
      <c r="V22" s="52"/>
      <c r="W22" s="52"/>
      <c r="X22" s="52"/>
      <c r="Y22" s="52"/>
      <c r="Z22" s="52"/>
      <c r="AA22" s="52"/>
      <c r="AB22" s="52"/>
      <c r="AC22" s="52"/>
      <c r="AD22" s="52"/>
      <c r="AE22" s="52"/>
      <c r="AF22" s="52"/>
      <c r="AG22" s="52"/>
    </row>
    <row r="23" spans="1:33">
      <c r="A23" s="71" t="s">
        <v>173</v>
      </c>
      <c r="B23" s="71" t="s">
        <v>214</v>
      </c>
      <c r="C23" s="71" t="s">
        <v>215</v>
      </c>
      <c r="D23" s="36" t="s">
        <v>33</v>
      </c>
      <c r="E23" s="36" t="s">
        <v>41</v>
      </c>
      <c r="F23" s="36"/>
      <c r="G23" s="36"/>
      <c r="H23" s="36"/>
      <c r="I23" s="36"/>
      <c r="J23" s="36"/>
      <c r="K23" s="36"/>
      <c r="L23" s="36"/>
      <c r="M23" s="36"/>
      <c r="N23" s="36"/>
      <c r="O23" s="36"/>
      <c r="P23" s="36"/>
      <c r="Q23" s="36"/>
      <c r="R23" s="36"/>
      <c r="S23" s="30"/>
      <c r="T23" s="52"/>
      <c r="U23" s="52"/>
      <c r="V23" s="52"/>
      <c r="W23" s="52"/>
      <c r="X23" s="52"/>
      <c r="Y23" s="52"/>
      <c r="Z23" s="52"/>
      <c r="AA23" s="52"/>
      <c r="AB23" s="52"/>
      <c r="AC23" s="52"/>
      <c r="AD23" s="52"/>
      <c r="AE23" s="52"/>
      <c r="AF23" s="52"/>
      <c r="AG23" s="52"/>
    </row>
    <row r="24" spans="1:33">
      <c r="A24" s="33"/>
      <c r="B24" s="34">
        <f>COUNTA(B3:B23)</f>
        <v>21</v>
      </c>
      <c r="C24" s="61"/>
      <c r="D24" s="34">
        <f t="shared" ref="D24:R24" si="0">COUNTIF(D3:D23,"Yes")</f>
        <v>21</v>
      </c>
      <c r="E24" s="34">
        <f t="shared" si="0"/>
        <v>0</v>
      </c>
      <c r="F24" s="34">
        <f t="shared" si="0"/>
        <v>0</v>
      </c>
      <c r="G24" s="34">
        <f t="shared" si="0"/>
        <v>0</v>
      </c>
      <c r="H24" s="34">
        <f t="shared" si="0"/>
        <v>0</v>
      </c>
      <c r="I24" s="34">
        <f t="shared" si="0"/>
        <v>0</v>
      </c>
      <c r="J24" s="34">
        <f t="shared" si="0"/>
        <v>0</v>
      </c>
      <c r="K24" s="34">
        <f t="shared" si="0"/>
        <v>0</v>
      </c>
      <c r="L24" s="34">
        <f t="shared" si="0"/>
        <v>0</v>
      </c>
      <c r="M24" s="34">
        <f t="shared" si="0"/>
        <v>0</v>
      </c>
      <c r="N24" s="34">
        <f t="shared" si="0"/>
        <v>0</v>
      </c>
      <c r="O24" s="34">
        <f t="shared" si="0"/>
        <v>0</v>
      </c>
      <c r="P24" s="34">
        <f t="shared" si="0"/>
        <v>0</v>
      </c>
      <c r="Q24" s="34">
        <f t="shared" si="0"/>
        <v>0</v>
      </c>
      <c r="R24" s="34">
        <f t="shared" si="0"/>
        <v>0</v>
      </c>
      <c r="S24" s="52"/>
      <c r="T24" s="52"/>
      <c r="U24" s="52"/>
      <c r="V24" s="52"/>
      <c r="W24" s="52"/>
      <c r="X24" s="52"/>
      <c r="Y24" s="52"/>
      <c r="Z24" s="52"/>
      <c r="AA24" s="52"/>
      <c r="AB24" s="52"/>
      <c r="AC24" s="52"/>
      <c r="AD24" s="52"/>
      <c r="AE24" s="52"/>
      <c r="AF24" s="52"/>
      <c r="AG24" s="52"/>
    </row>
    <row r="25" spans="1:33">
      <c r="A25" s="33"/>
      <c r="B25" s="33"/>
      <c r="C25" s="33"/>
      <c r="D25" s="33"/>
      <c r="E25" s="33"/>
      <c r="F25" s="33"/>
      <c r="G25" s="33"/>
      <c r="H25" s="33"/>
      <c r="I25" s="33"/>
      <c r="J25" s="33"/>
      <c r="K25" s="33"/>
      <c r="L25" s="33"/>
      <c r="M25" s="33"/>
      <c r="N25" s="33"/>
      <c r="O25" s="33"/>
      <c r="P25" s="33"/>
      <c r="Q25" s="33"/>
      <c r="R25" s="33"/>
      <c r="S25" s="52"/>
      <c r="T25" s="52"/>
      <c r="U25" s="52"/>
      <c r="V25" s="52"/>
      <c r="W25" s="52"/>
      <c r="X25" s="52"/>
      <c r="Y25" s="52"/>
      <c r="Z25" s="52"/>
      <c r="AA25" s="52"/>
      <c r="AB25" s="52"/>
      <c r="AC25" s="52"/>
      <c r="AD25" s="52"/>
      <c r="AE25" s="52"/>
      <c r="AF25" s="52"/>
      <c r="AG25" s="52"/>
    </row>
    <row r="26" spans="1:33">
      <c r="A26" s="33" t="s">
        <v>218</v>
      </c>
      <c r="B26" s="33" t="s">
        <v>219</v>
      </c>
      <c r="C26" s="33" t="s">
        <v>220</v>
      </c>
      <c r="D26" s="33" t="s">
        <v>33</v>
      </c>
      <c r="E26" s="33" t="s">
        <v>41</v>
      </c>
      <c r="F26" s="33"/>
      <c r="G26" s="33"/>
      <c r="H26" s="33"/>
      <c r="I26" s="33"/>
      <c r="J26" s="33"/>
      <c r="K26" s="33"/>
      <c r="L26" s="33"/>
      <c r="M26" s="33"/>
      <c r="N26" s="33"/>
      <c r="O26" s="33"/>
      <c r="P26" s="33"/>
      <c r="Q26" s="33"/>
      <c r="R26" s="33"/>
    </row>
    <row r="27" spans="1:33">
      <c r="A27" s="33" t="s">
        <v>218</v>
      </c>
      <c r="B27" s="33" t="s">
        <v>221</v>
      </c>
      <c r="C27" s="33" t="s">
        <v>222</v>
      </c>
      <c r="D27" s="33" t="s">
        <v>33</v>
      </c>
      <c r="E27" s="33" t="s">
        <v>41</v>
      </c>
      <c r="F27" s="33"/>
      <c r="G27" s="33"/>
      <c r="H27" s="33"/>
      <c r="I27" s="33"/>
      <c r="J27" s="33"/>
      <c r="K27" s="33"/>
      <c r="L27" s="33"/>
      <c r="M27" s="33"/>
      <c r="N27" s="33"/>
      <c r="O27" s="33"/>
      <c r="P27" s="33"/>
      <c r="Q27" s="33"/>
      <c r="R27" s="33"/>
    </row>
    <row r="28" spans="1:33">
      <c r="A28" s="33" t="s">
        <v>218</v>
      </c>
      <c r="B28" s="33" t="s">
        <v>223</v>
      </c>
      <c r="C28" s="33" t="s">
        <v>224</v>
      </c>
      <c r="D28" s="33" t="s">
        <v>33</v>
      </c>
      <c r="E28" s="33" t="s">
        <v>41</v>
      </c>
      <c r="F28" s="33"/>
      <c r="G28" s="33"/>
      <c r="H28" s="33"/>
      <c r="I28" s="33"/>
      <c r="J28" s="33"/>
      <c r="K28" s="33"/>
      <c r="L28" s="33"/>
      <c r="M28" s="33"/>
      <c r="N28" s="33"/>
      <c r="O28" s="33"/>
      <c r="P28" s="33"/>
      <c r="Q28" s="33"/>
      <c r="R28" s="33"/>
    </row>
    <row r="29" spans="1:33">
      <c r="A29" s="36" t="s">
        <v>218</v>
      </c>
      <c r="B29" s="36" t="s">
        <v>225</v>
      </c>
      <c r="C29" s="36" t="s">
        <v>226</v>
      </c>
      <c r="D29" s="36" t="s">
        <v>33</v>
      </c>
      <c r="E29" s="36" t="s">
        <v>41</v>
      </c>
      <c r="F29" s="36"/>
      <c r="G29" s="36"/>
      <c r="H29" s="36"/>
      <c r="I29" s="36"/>
      <c r="J29" s="36"/>
      <c r="K29" s="36"/>
      <c r="L29" s="36"/>
      <c r="M29" s="36"/>
      <c r="N29" s="36"/>
      <c r="O29" s="36"/>
      <c r="P29" s="36"/>
      <c r="Q29" s="36"/>
      <c r="R29" s="36"/>
    </row>
    <row r="30" spans="1:33">
      <c r="A30" s="33"/>
      <c r="B30" s="34">
        <f>COUNTA(B26:B29)</f>
        <v>4</v>
      </c>
      <c r="C30" s="61"/>
      <c r="D30" s="34">
        <f t="shared" ref="D30:R30" si="1">COUNTIF(D26:D29,"Yes")</f>
        <v>4</v>
      </c>
      <c r="E30" s="34">
        <f t="shared" si="1"/>
        <v>0</v>
      </c>
      <c r="F30" s="34">
        <f t="shared" si="1"/>
        <v>0</v>
      </c>
      <c r="G30" s="34">
        <f t="shared" si="1"/>
        <v>0</v>
      </c>
      <c r="H30" s="34">
        <f t="shared" si="1"/>
        <v>0</v>
      </c>
      <c r="I30" s="34">
        <f t="shared" si="1"/>
        <v>0</v>
      </c>
      <c r="J30" s="34">
        <f t="shared" si="1"/>
        <v>0</v>
      </c>
      <c r="K30" s="34">
        <f t="shared" si="1"/>
        <v>0</v>
      </c>
      <c r="L30" s="34">
        <f t="shared" si="1"/>
        <v>0</v>
      </c>
      <c r="M30" s="34">
        <f t="shared" si="1"/>
        <v>0</v>
      </c>
      <c r="N30" s="34">
        <f t="shared" si="1"/>
        <v>0</v>
      </c>
      <c r="O30" s="34">
        <f t="shared" si="1"/>
        <v>0</v>
      </c>
      <c r="P30" s="34">
        <f t="shared" si="1"/>
        <v>0</v>
      </c>
      <c r="Q30" s="34">
        <f t="shared" si="1"/>
        <v>0</v>
      </c>
      <c r="R30" s="34">
        <f t="shared" si="1"/>
        <v>0</v>
      </c>
    </row>
    <row r="31" spans="1:33">
      <c r="A31" s="48"/>
      <c r="B31" s="48"/>
      <c r="C31" s="91"/>
      <c r="D31" s="48"/>
      <c r="E31" s="48"/>
      <c r="F31" s="48"/>
      <c r="G31" s="48"/>
      <c r="H31" s="48"/>
      <c r="I31" s="48"/>
      <c r="J31" s="48"/>
      <c r="K31" s="48"/>
      <c r="L31" s="48"/>
      <c r="M31" s="48"/>
      <c r="N31" s="48"/>
      <c r="O31" s="48"/>
      <c r="P31" s="48"/>
      <c r="Q31" s="48"/>
      <c r="R31" s="48"/>
    </row>
    <row r="32" spans="1:33">
      <c r="A32" s="52"/>
      <c r="B32" s="67"/>
      <c r="C32" s="67"/>
      <c r="D32" s="67"/>
      <c r="E32" s="67"/>
      <c r="F32" s="67"/>
      <c r="G32" s="67"/>
      <c r="H32" s="67"/>
      <c r="I32" s="67"/>
      <c r="J32" s="67"/>
      <c r="K32" s="67"/>
      <c r="L32" s="67"/>
      <c r="M32" s="67"/>
      <c r="N32" s="67"/>
      <c r="O32" s="67"/>
      <c r="P32" s="67"/>
      <c r="Q32" s="67"/>
      <c r="R32" s="67"/>
    </row>
    <row r="33" spans="1:18">
      <c r="A33" s="52"/>
      <c r="C33" s="107" t="s">
        <v>78</v>
      </c>
      <c r="D33" s="108"/>
      <c r="E33" s="108"/>
      <c r="F33" s="108"/>
      <c r="G33" s="108"/>
      <c r="H33" s="108"/>
      <c r="I33" s="52"/>
      <c r="J33" s="52"/>
      <c r="K33" s="52"/>
      <c r="L33" s="52"/>
      <c r="M33" s="52"/>
      <c r="N33" s="52"/>
      <c r="O33" s="52"/>
      <c r="P33" s="52"/>
      <c r="Q33" s="52"/>
      <c r="R33" s="52"/>
    </row>
    <row r="34" spans="1:18">
      <c r="A34" s="52"/>
      <c r="B34" s="97"/>
      <c r="C34" s="109"/>
      <c r="D34" s="110"/>
      <c r="E34" s="111"/>
      <c r="F34" s="112" t="s">
        <v>120</v>
      </c>
      <c r="G34" s="103">
        <f>SUM(B24+B30)</f>
        <v>25</v>
      </c>
      <c r="H34" s="108"/>
      <c r="I34" s="52"/>
      <c r="J34" s="52"/>
      <c r="K34" s="52"/>
      <c r="L34" s="52"/>
      <c r="M34" s="52"/>
      <c r="N34" s="52"/>
      <c r="O34" s="52"/>
      <c r="P34" s="52"/>
      <c r="Q34" s="52"/>
      <c r="R34" s="52"/>
    </row>
    <row r="35" spans="1:18">
      <c r="B35" s="96"/>
      <c r="C35" s="109"/>
      <c r="D35" s="110"/>
      <c r="E35" s="110"/>
      <c r="F35" s="113" t="s">
        <v>123</v>
      </c>
      <c r="G35" s="103">
        <f>SUM(D24+D30)</f>
        <v>25</v>
      </c>
      <c r="H35" s="109"/>
    </row>
    <row r="36" spans="1:18">
      <c r="B36" s="96"/>
      <c r="C36" s="109"/>
      <c r="D36" s="110"/>
      <c r="E36" s="110"/>
      <c r="F36" s="113" t="s">
        <v>124</v>
      </c>
      <c r="G36" s="103">
        <f>SUM(E24+E30)</f>
        <v>0</v>
      </c>
      <c r="H36" s="109"/>
    </row>
    <row r="37" spans="1:18">
      <c r="B37" s="96"/>
      <c r="C37" s="109"/>
      <c r="D37" s="109"/>
      <c r="E37" s="109"/>
      <c r="F37" s="109"/>
      <c r="G37" s="109"/>
      <c r="H37" s="109"/>
    </row>
    <row r="38" spans="1:18">
      <c r="B38" s="96"/>
      <c r="C38" s="107" t="s">
        <v>125</v>
      </c>
      <c r="D38" s="109"/>
      <c r="E38" s="109"/>
      <c r="F38" s="109"/>
      <c r="G38" s="114" t="s">
        <v>115</v>
      </c>
      <c r="H38" s="114" t="s">
        <v>126</v>
      </c>
    </row>
    <row r="39" spans="1:18">
      <c r="B39" s="96"/>
      <c r="C39" s="109"/>
      <c r="D39" s="109"/>
      <c r="E39" s="109"/>
      <c r="F39" s="115" t="s">
        <v>131</v>
      </c>
      <c r="G39" s="103">
        <f>SUM(F24+F30)</f>
        <v>0</v>
      </c>
      <c r="H39" s="135" t="s">
        <v>46</v>
      </c>
    </row>
    <row r="40" spans="1:18">
      <c r="B40" s="96"/>
      <c r="C40" s="109"/>
      <c r="D40" s="109"/>
      <c r="E40" s="109"/>
      <c r="F40" s="115" t="s">
        <v>132</v>
      </c>
      <c r="G40" s="103">
        <f>SUM(G24+G30)</f>
        <v>0</v>
      </c>
      <c r="H40" s="135" t="s">
        <v>46</v>
      </c>
    </row>
    <row r="41" spans="1:18">
      <c r="B41" s="96"/>
      <c r="C41" s="109"/>
      <c r="D41" s="109"/>
      <c r="E41" s="109"/>
      <c r="F41" s="115" t="s">
        <v>133</v>
      </c>
      <c r="G41" s="103">
        <f>SUM(H24+H30)</f>
        <v>0</v>
      </c>
      <c r="H41" s="135" t="s">
        <v>46</v>
      </c>
    </row>
    <row r="42" spans="1:18">
      <c r="B42" s="96"/>
      <c r="C42" s="109"/>
      <c r="D42" s="109"/>
      <c r="E42" s="109"/>
      <c r="F42" s="115" t="s">
        <v>134</v>
      </c>
      <c r="G42" s="103">
        <f>SUM(I24+I30)</f>
        <v>0</v>
      </c>
      <c r="H42" s="135" t="s">
        <v>46</v>
      </c>
    </row>
    <row r="43" spans="1:18">
      <c r="B43" s="96"/>
      <c r="C43" s="109"/>
      <c r="D43" s="109"/>
      <c r="E43" s="109"/>
      <c r="F43" s="115" t="s">
        <v>135</v>
      </c>
      <c r="G43" s="103">
        <f>SUM(J24+J30)</f>
        <v>0</v>
      </c>
      <c r="H43" s="135" t="s">
        <v>46</v>
      </c>
    </row>
    <row r="44" spans="1:18">
      <c r="B44" s="96"/>
      <c r="C44" s="109"/>
      <c r="D44" s="109"/>
      <c r="E44" s="109"/>
      <c r="F44" s="115" t="s">
        <v>136</v>
      </c>
      <c r="G44" s="103">
        <f>SUM(K24+K30)</f>
        <v>0</v>
      </c>
      <c r="H44" s="135" t="s">
        <v>46</v>
      </c>
    </row>
    <row r="45" spans="1:18">
      <c r="B45" s="96"/>
      <c r="C45" s="109"/>
      <c r="D45" s="109"/>
      <c r="E45" s="109"/>
      <c r="F45" s="115" t="s">
        <v>137</v>
      </c>
      <c r="G45" s="103">
        <f>SUM(L24+L30)</f>
        <v>0</v>
      </c>
      <c r="H45" s="135" t="s">
        <v>46</v>
      </c>
    </row>
    <row r="46" spans="1:18">
      <c r="B46" s="96"/>
      <c r="C46" s="109"/>
      <c r="D46" s="109"/>
      <c r="E46" s="109"/>
      <c r="F46" s="115" t="s">
        <v>138</v>
      </c>
      <c r="G46" s="103">
        <f>SUM(M24+M30)</f>
        <v>0</v>
      </c>
      <c r="H46" s="135" t="s">
        <v>46</v>
      </c>
    </row>
    <row r="47" spans="1:18">
      <c r="B47" s="96"/>
      <c r="C47" s="109"/>
      <c r="D47" s="109"/>
      <c r="E47" s="109"/>
      <c r="F47" s="115" t="s">
        <v>139</v>
      </c>
      <c r="G47" s="103">
        <f>SUM(N24+N30)</f>
        <v>0</v>
      </c>
      <c r="H47" s="135" t="s">
        <v>46</v>
      </c>
    </row>
    <row r="48" spans="1:18">
      <c r="B48" s="96"/>
      <c r="C48" s="109"/>
      <c r="D48" s="109"/>
      <c r="E48" s="109"/>
      <c r="F48" s="115" t="s">
        <v>140</v>
      </c>
      <c r="G48" s="103">
        <f>SUM(O24+O30)</f>
        <v>0</v>
      </c>
      <c r="H48" s="135" t="s">
        <v>46</v>
      </c>
    </row>
    <row r="49" spans="2:8">
      <c r="B49" s="96"/>
      <c r="C49" s="109"/>
      <c r="D49" s="109"/>
      <c r="E49" s="109"/>
      <c r="F49" s="115" t="s">
        <v>141</v>
      </c>
      <c r="G49" s="103">
        <f>SUM(P24+P30)</f>
        <v>0</v>
      </c>
      <c r="H49" s="135" t="s">
        <v>46</v>
      </c>
    </row>
    <row r="50" spans="2:8">
      <c r="B50" s="96"/>
      <c r="C50" s="109"/>
      <c r="D50" s="109"/>
      <c r="E50" s="109"/>
      <c r="F50" s="115" t="s">
        <v>142</v>
      </c>
      <c r="G50" s="103">
        <f>SUM(Q24+Q30)</f>
        <v>0</v>
      </c>
      <c r="H50" s="135" t="s">
        <v>46</v>
      </c>
    </row>
    <row r="51" spans="2:8">
      <c r="B51" s="96"/>
      <c r="C51" s="109"/>
      <c r="D51" s="109"/>
      <c r="E51" s="109"/>
      <c r="F51" s="115" t="s">
        <v>143</v>
      </c>
      <c r="G51" s="127">
        <f>SUM(R24+R30)</f>
        <v>0</v>
      </c>
      <c r="H51" s="136" t="s">
        <v>46</v>
      </c>
    </row>
    <row r="52" spans="2:8">
      <c r="B52" s="96"/>
      <c r="C52" s="109"/>
      <c r="D52" s="109"/>
      <c r="E52" s="109"/>
      <c r="F52" s="115"/>
      <c r="G52" s="126">
        <f>SUM(G39:G51)</f>
        <v>0</v>
      </c>
      <c r="H52" s="135" t="s">
        <v>46</v>
      </c>
    </row>
  </sheetData>
  <mergeCells count="2">
    <mergeCell ref="B1:C1"/>
    <mergeCell ref="F1:R1"/>
  </mergeCells>
  <phoneticPr fontId="3" type="noConversion"/>
  <printOptions gridLines="1"/>
  <pageMargins left="0.5" right="0.5" top="1.5" bottom="0.75" header="0.5" footer="0.5"/>
  <pageSetup scale="80" orientation="landscape" r:id="rId1"/>
  <headerFooter alignWithMargins="0">
    <oddHeader>&amp;C&amp;"Arial,Bold"&amp;16 2010 Swimming Season
Possible Pollution Sources for Monitored Alabama Beaches</oddHeader>
    <oddFooter>&amp;R&amp;P of &amp;N</oddFooter>
  </headerFooter>
  <rowBreaks count="1" manualBreakCount="1">
    <brk id="31" max="17" man="1"/>
  </rowBreaks>
</worksheet>
</file>

<file path=xl/worksheets/sheet5.xml><?xml version="1.0" encoding="utf-8"?>
<worksheet xmlns="http://schemas.openxmlformats.org/spreadsheetml/2006/main" xmlns:r="http://schemas.openxmlformats.org/officeDocument/2006/relationships">
  <dimension ref="A1:J47"/>
  <sheetViews>
    <sheetView workbookViewId="0">
      <selection activeCell="E2" sqref="E2"/>
    </sheetView>
  </sheetViews>
  <sheetFormatPr defaultRowHeight="9"/>
  <cols>
    <col min="1" max="1" width="12.7109375" style="1" customWidth="1"/>
    <col min="2" max="2" width="8.28515625" style="1" customWidth="1"/>
    <col min="3" max="3" width="39" style="21" customWidth="1"/>
    <col min="4" max="4" width="16.7109375" style="1" customWidth="1"/>
    <col min="5" max="6" width="13" style="22" customWidth="1"/>
    <col min="7" max="7" width="9.28515625" style="23" customWidth="1"/>
    <col min="8" max="10" width="12.28515625" style="1" customWidth="1"/>
    <col min="11" max="16384" width="9.140625" style="1"/>
  </cols>
  <sheetData>
    <row r="1" spans="1:10" ht="27">
      <c r="A1" s="25" t="s">
        <v>16</v>
      </c>
      <c r="B1" s="25" t="s">
        <v>17</v>
      </c>
      <c r="C1" s="25" t="s">
        <v>81</v>
      </c>
      <c r="D1" s="25" t="s">
        <v>106</v>
      </c>
      <c r="E1" s="26" t="s">
        <v>245</v>
      </c>
      <c r="F1" s="26" t="s">
        <v>244</v>
      </c>
      <c r="G1" s="27" t="s">
        <v>109</v>
      </c>
      <c r="H1" s="25" t="s">
        <v>110</v>
      </c>
      <c r="I1" s="25" t="s">
        <v>111</v>
      </c>
      <c r="J1" s="25" t="s">
        <v>112</v>
      </c>
    </row>
    <row r="2" spans="1:10" ht="12.75" customHeight="1">
      <c r="A2" s="156" t="s">
        <v>173</v>
      </c>
      <c r="B2" s="156" t="s">
        <v>174</v>
      </c>
      <c r="C2" s="156" t="s">
        <v>175</v>
      </c>
      <c r="D2" s="156" t="s">
        <v>39</v>
      </c>
      <c r="E2" s="168">
        <v>40336</v>
      </c>
      <c r="F2" s="168">
        <v>40389</v>
      </c>
      <c r="G2" s="156">
        <v>53</v>
      </c>
      <c r="H2" s="156" t="s">
        <v>230</v>
      </c>
      <c r="I2" s="156" t="s">
        <v>15</v>
      </c>
      <c r="J2" s="156" t="s">
        <v>15</v>
      </c>
    </row>
    <row r="3" spans="1:10" ht="12.75" customHeight="1">
      <c r="A3" s="156" t="s">
        <v>173</v>
      </c>
      <c r="B3" s="156" t="s">
        <v>178</v>
      </c>
      <c r="C3" s="156" t="s">
        <v>179</v>
      </c>
      <c r="D3" s="156" t="s">
        <v>39</v>
      </c>
      <c r="E3" s="168">
        <v>40336</v>
      </c>
      <c r="F3" s="168">
        <v>40389</v>
      </c>
      <c r="G3" s="156">
        <v>53</v>
      </c>
      <c r="H3" s="156" t="s">
        <v>230</v>
      </c>
      <c r="I3" s="156" t="s">
        <v>15</v>
      </c>
      <c r="J3" s="156" t="s">
        <v>15</v>
      </c>
    </row>
    <row r="4" spans="1:10" ht="12.75" customHeight="1">
      <c r="A4" s="70" t="s">
        <v>173</v>
      </c>
      <c r="B4" s="70" t="s">
        <v>180</v>
      </c>
      <c r="C4" s="70" t="s">
        <v>181</v>
      </c>
      <c r="D4" s="137" t="s">
        <v>39</v>
      </c>
      <c r="E4" s="138">
        <v>40242</v>
      </c>
      <c r="F4" s="138">
        <v>40246</v>
      </c>
      <c r="G4" s="137">
        <v>4</v>
      </c>
      <c r="H4" s="70" t="s">
        <v>37</v>
      </c>
      <c r="I4" s="70" t="s">
        <v>38</v>
      </c>
      <c r="J4" s="70" t="s">
        <v>27</v>
      </c>
    </row>
    <row r="5" spans="1:10" ht="12.75" customHeight="1">
      <c r="A5" s="70" t="s">
        <v>173</v>
      </c>
      <c r="B5" s="70" t="s">
        <v>180</v>
      </c>
      <c r="C5" s="70" t="s">
        <v>181</v>
      </c>
      <c r="D5" s="137" t="s">
        <v>39</v>
      </c>
      <c r="E5" s="138">
        <v>40487</v>
      </c>
      <c r="F5" s="138">
        <v>40488</v>
      </c>
      <c r="G5" s="137">
        <v>1</v>
      </c>
      <c r="H5" s="70" t="s">
        <v>37</v>
      </c>
      <c r="I5" s="70" t="s">
        <v>38</v>
      </c>
      <c r="J5" s="70" t="s">
        <v>27</v>
      </c>
    </row>
    <row r="6" spans="1:10" ht="12.75" customHeight="1">
      <c r="A6" s="156" t="s">
        <v>173</v>
      </c>
      <c r="B6" s="156" t="s">
        <v>184</v>
      </c>
      <c r="C6" s="156" t="s">
        <v>185</v>
      </c>
      <c r="D6" s="156" t="s">
        <v>39</v>
      </c>
      <c r="E6" s="168">
        <v>40336</v>
      </c>
      <c r="F6" s="168">
        <v>40389</v>
      </c>
      <c r="G6" s="156">
        <v>53</v>
      </c>
      <c r="H6" s="156" t="s">
        <v>230</v>
      </c>
      <c r="I6" s="156" t="s">
        <v>15</v>
      </c>
      <c r="J6" s="156" t="s">
        <v>15</v>
      </c>
    </row>
    <row r="7" spans="1:10" ht="12.75" customHeight="1">
      <c r="A7" s="70" t="s">
        <v>173</v>
      </c>
      <c r="B7" s="70" t="s">
        <v>188</v>
      </c>
      <c r="C7" s="70" t="s">
        <v>189</v>
      </c>
      <c r="D7" s="137" t="s">
        <v>39</v>
      </c>
      <c r="E7" s="138">
        <v>40242</v>
      </c>
      <c r="F7" s="138">
        <v>40246</v>
      </c>
      <c r="G7" s="137">
        <v>4</v>
      </c>
      <c r="H7" s="70" t="s">
        <v>37</v>
      </c>
      <c r="I7" s="70" t="s">
        <v>38</v>
      </c>
      <c r="J7" s="70" t="s">
        <v>27</v>
      </c>
    </row>
    <row r="8" spans="1:10" ht="12.75" customHeight="1">
      <c r="A8" s="70" t="s">
        <v>173</v>
      </c>
      <c r="B8" s="70" t="s">
        <v>188</v>
      </c>
      <c r="C8" s="70" t="s">
        <v>189</v>
      </c>
      <c r="D8" s="70" t="s">
        <v>39</v>
      </c>
      <c r="E8" s="72">
        <v>40352</v>
      </c>
      <c r="F8" s="72">
        <v>40353</v>
      </c>
      <c r="G8" s="70">
        <v>1</v>
      </c>
      <c r="H8" s="70" t="s">
        <v>37</v>
      </c>
      <c r="I8" s="70" t="s">
        <v>38</v>
      </c>
      <c r="J8" s="70" t="s">
        <v>27</v>
      </c>
    </row>
    <row r="9" spans="1:10" ht="12.75" customHeight="1">
      <c r="A9" s="70" t="s">
        <v>173</v>
      </c>
      <c r="B9" s="70" t="s">
        <v>188</v>
      </c>
      <c r="C9" s="70" t="s">
        <v>189</v>
      </c>
      <c r="D9" s="137" t="s">
        <v>39</v>
      </c>
      <c r="E9" s="138">
        <v>40487</v>
      </c>
      <c r="F9" s="138">
        <v>40488</v>
      </c>
      <c r="G9" s="137">
        <v>1</v>
      </c>
      <c r="H9" s="70" t="s">
        <v>37</v>
      </c>
      <c r="I9" s="70" t="s">
        <v>38</v>
      </c>
      <c r="J9" s="70" t="s">
        <v>27</v>
      </c>
    </row>
    <row r="10" spans="1:10" ht="12.75" customHeight="1">
      <c r="A10" s="156" t="s">
        <v>173</v>
      </c>
      <c r="B10" s="156" t="s">
        <v>190</v>
      </c>
      <c r="C10" s="156" t="s">
        <v>191</v>
      </c>
      <c r="D10" s="156" t="s">
        <v>39</v>
      </c>
      <c r="E10" s="168">
        <v>40336</v>
      </c>
      <c r="F10" s="168">
        <v>40389</v>
      </c>
      <c r="G10" s="156">
        <v>53</v>
      </c>
      <c r="H10" s="156" t="s">
        <v>230</v>
      </c>
      <c r="I10" s="156" t="s">
        <v>15</v>
      </c>
      <c r="J10" s="156" t="s">
        <v>15</v>
      </c>
    </row>
    <row r="11" spans="1:10" ht="12.75" customHeight="1">
      <c r="A11" s="156" t="s">
        <v>173</v>
      </c>
      <c r="B11" s="156" t="s">
        <v>192</v>
      </c>
      <c r="C11" s="156" t="s">
        <v>193</v>
      </c>
      <c r="D11" s="156" t="s">
        <v>39</v>
      </c>
      <c r="E11" s="168">
        <v>40336</v>
      </c>
      <c r="F11" s="168">
        <v>40389</v>
      </c>
      <c r="G11" s="156">
        <v>53</v>
      </c>
      <c r="H11" s="156" t="s">
        <v>230</v>
      </c>
      <c r="I11" s="156" t="s">
        <v>15</v>
      </c>
      <c r="J11" s="156" t="s">
        <v>15</v>
      </c>
    </row>
    <row r="12" spans="1:10" ht="12.75" customHeight="1">
      <c r="A12" s="156" t="s">
        <v>173</v>
      </c>
      <c r="B12" s="156" t="s">
        <v>194</v>
      </c>
      <c r="C12" s="156" t="s">
        <v>195</v>
      </c>
      <c r="D12" s="156" t="s">
        <v>39</v>
      </c>
      <c r="E12" s="168">
        <v>40336</v>
      </c>
      <c r="F12" s="168">
        <v>40389</v>
      </c>
      <c r="G12" s="156">
        <v>53</v>
      </c>
      <c r="H12" s="156" t="s">
        <v>230</v>
      </c>
      <c r="I12" s="156" t="s">
        <v>15</v>
      </c>
      <c r="J12" s="156" t="s">
        <v>15</v>
      </c>
    </row>
    <row r="13" spans="1:10" ht="12.75" customHeight="1">
      <c r="A13" s="156" t="s">
        <v>173</v>
      </c>
      <c r="B13" s="156" t="s">
        <v>196</v>
      </c>
      <c r="C13" s="156" t="s">
        <v>197</v>
      </c>
      <c r="D13" s="156" t="s">
        <v>39</v>
      </c>
      <c r="E13" s="168">
        <v>40336</v>
      </c>
      <c r="F13" s="168">
        <v>40389</v>
      </c>
      <c r="G13" s="156">
        <v>53</v>
      </c>
      <c r="H13" s="156" t="s">
        <v>230</v>
      </c>
      <c r="I13" s="156" t="s">
        <v>15</v>
      </c>
      <c r="J13" s="156" t="s">
        <v>15</v>
      </c>
    </row>
    <row r="14" spans="1:10" ht="12.75" customHeight="1">
      <c r="A14" s="70" t="s">
        <v>173</v>
      </c>
      <c r="B14" s="70" t="s">
        <v>198</v>
      </c>
      <c r="C14" s="70" t="s">
        <v>199</v>
      </c>
      <c r="D14" s="137" t="s">
        <v>39</v>
      </c>
      <c r="E14" s="138">
        <v>40487</v>
      </c>
      <c r="F14" s="138">
        <v>40488</v>
      </c>
      <c r="G14" s="137">
        <v>1</v>
      </c>
      <c r="H14" s="70" t="s">
        <v>37</v>
      </c>
      <c r="I14" s="70" t="s">
        <v>38</v>
      </c>
      <c r="J14" s="70" t="s">
        <v>27</v>
      </c>
    </row>
    <row r="15" spans="1:10" ht="12.75" customHeight="1">
      <c r="A15" s="156" t="s">
        <v>173</v>
      </c>
      <c r="B15" s="156" t="s">
        <v>200</v>
      </c>
      <c r="C15" s="156" t="s">
        <v>201</v>
      </c>
      <c r="D15" s="156" t="s">
        <v>39</v>
      </c>
      <c r="E15" s="168">
        <v>40336</v>
      </c>
      <c r="F15" s="168">
        <v>40389</v>
      </c>
      <c r="G15" s="156">
        <v>53</v>
      </c>
      <c r="H15" s="156" t="s">
        <v>230</v>
      </c>
      <c r="I15" s="156" t="s">
        <v>15</v>
      </c>
      <c r="J15" s="156" t="s">
        <v>15</v>
      </c>
    </row>
    <row r="16" spans="1:10" ht="12.75" customHeight="1">
      <c r="A16" s="70" t="s">
        <v>173</v>
      </c>
      <c r="B16" s="70" t="s">
        <v>202</v>
      </c>
      <c r="C16" s="70" t="s">
        <v>203</v>
      </c>
      <c r="D16" s="137" t="s">
        <v>39</v>
      </c>
      <c r="E16" s="138">
        <v>40242</v>
      </c>
      <c r="F16" s="138">
        <v>40246</v>
      </c>
      <c r="G16" s="137">
        <v>4</v>
      </c>
      <c r="H16" s="70" t="s">
        <v>37</v>
      </c>
      <c r="I16" s="70" t="s">
        <v>38</v>
      </c>
      <c r="J16" s="70" t="s">
        <v>27</v>
      </c>
    </row>
    <row r="17" spans="1:10" ht="12.75" customHeight="1">
      <c r="A17" s="70" t="s">
        <v>173</v>
      </c>
      <c r="B17" s="70" t="s">
        <v>202</v>
      </c>
      <c r="C17" s="70" t="s">
        <v>203</v>
      </c>
      <c r="D17" s="137" t="s">
        <v>39</v>
      </c>
      <c r="E17" s="138">
        <v>40487</v>
      </c>
      <c r="F17" s="138">
        <v>40488</v>
      </c>
      <c r="G17" s="137">
        <v>1</v>
      </c>
      <c r="H17" s="70" t="s">
        <v>37</v>
      </c>
      <c r="I17" s="70" t="s">
        <v>38</v>
      </c>
      <c r="J17" s="70" t="s">
        <v>27</v>
      </c>
    </row>
    <row r="18" spans="1:10" ht="12.75" customHeight="1">
      <c r="A18" s="70" t="s">
        <v>173</v>
      </c>
      <c r="B18" s="70" t="s">
        <v>208</v>
      </c>
      <c r="C18" s="70" t="s">
        <v>209</v>
      </c>
      <c r="D18" s="137" t="s">
        <v>39</v>
      </c>
      <c r="E18" s="138">
        <v>40487</v>
      </c>
      <c r="F18" s="138">
        <v>40488</v>
      </c>
      <c r="G18" s="137">
        <v>1</v>
      </c>
      <c r="H18" s="70" t="s">
        <v>37</v>
      </c>
      <c r="I18" s="70" t="s">
        <v>38</v>
      </c>
      <c r="J18" s="70" t="s">
        <v>27</v>
      </c>
    </row>
    <row r="19" spans="1:10" ht="12.75" customHeight="1">
      <c r="A19" s="70" t="s">
        <v>173</v>
      </c>
      <c r="B19" s="70" t="s">
        <v>210</v>
      </c>
      <c r="C19" s="70" t="s">
        <v>211</v>
      </c>
      <c r="D19" s="70" t="s">
        <v>39</v>
      </c>
      <c r="E19" s="72">
        <v>40303</v>
      </c>
      <c r="F19" s="72">
        <v>40304</v>
      </c>
      <c r="G19" s="70">
        <v>1</v>
      </c>
      <c r="H19" s="70" t="s">
        <v>37</v>
      </c>
      <c r="I19" s="70" t="s">
        <v>38</v>
      </c>
      <c r="J19" s="70" t="s">
        <v>27</v>
      </c>
    </row>
    <row r="20" spans="1:10" ht="12.75" customHeight="1">
      <c r="A20" s="70" t="s">
        <v>173</v>
      </c>
      <c r="B20" s="70" t="s">
        <v>210</v>
      </c>
      <c r="C20" s="70" t="s">
        <v>211</v>
      </c>
      <c r="D20" s="70" t="s">
        <v>39</v>
      </c>
      <c r="E20" s="72">
        <v>40353</v>
      </c>
      <c r="F20" s="72">
        <v>40354</v>
      </c>
      <c r="G20" s="70">
        <v>1</v>
      </c>
      <c r="H20" s="70" t="s">
        <v>37</v>
      </c>
      <c r="I20" s="70" t="s">
        <v>38</v>
      </c>
      <c r="J20" s="70" t="s">
        <v>27</v>
      </c>
    </row>
    <row r="21" spans="1:10" ht="12.75" customHeight="1">
      <c r="A21" s="70" t="s">
        <v>173</v>
      </c>
      <c r="B21" s="70" t="s">
        <v>210</v>
      </c>
      <c r="C21" s="70" t="s">
        <v>211</v>
      </c>
      <c r="D21" s="70" t="s">
        <v>39</v>
      </c>
      <c r="E21" s="72">
        <v>40438</v>
      </c>
      <c r="F21" s="72">
        <v>40439</v>
      </c>
      <c r="G21" s="70">
        <v>1</v>
      </c>
      <c r="H21" s="70" t="s">
        <v>37</v>
      </c>
      <c r="I21" s="70" t="s">
        <v>38</v>
      </c>
      <c r="J21" s="70" t="s">
        <v>27</v>
      </c>
    </row>
    <row r="22" spans="1:10" ht="12.75" customHeight="1">
      <c r="A22" s="70" t="s">
        <v>173</v>
      </c>
      <c r="B22" s="70" t="s">
        <v>210</v>
      </c>
      <c r="C22" s="70" t="s">
        <v>211</v>
      </c>
      <c r="D22" s="137" t="s">
        <v>39</v>
      </c>
      <c r="E22" s="138">
        <v>40487</v>
      </c>
      <c r="F22" s="138">
        <v>40488</v>
      </c>
      <c r="G22" s="137">
        <v>1</v>
      </c>
      <c r="H22" s="70" t="s">
        <v>37</v>
      </c>
      <c r="I22" s="70" t="s">
        <v>38</v>
      </c>
      <c r="J22" s="70" t="s">
        <v>27</v>
      </c>
    </row>
    <row r="23" spans="1:10" ht="12.75" customHeight="1">
      <c r="A23" s="70" t="s">
        <v>173</v>
      </c>
      <c r="B23" s="70" t="s">
        <v>212</v>
      </c>
      <c r="C23" s="70" t="s">
        <v>213</v>
      </c>
      <c r="D23" s="70" t="s">
        <v>39</v>
      </c>
      <c r="E23" s="72">
        <v>40424</v>
      </c>
      <c r="F23" s="72">
        <v>40425</v>
      </c>
      <c r="G23" s="70">
        <v>1</v>
      </c>
      <c r="H23" s="70" t="s">
        <v>37</v>
      </c>
      <c r="I23" s="70" t="s">
        <v>38</v>
      </c>
      <c r="J23" s="70" t="s">
        <v>27</v>
      </c>
    </row>
    <row r="24" spans="1:10" ht="12.75" customHeight="1">
      <c r="A24" s="70" t="s">
        <v>173</v>
      </c>
      <c r="B24" s="70" t="s">
        <v>212</v>
      </c>
      <c r="C24" s="70" t="s">
        <v>213</v>
      </c>
      <c r="D24" s="137" t="s">
        <v>39</v>
      </c>
      <c r="E24" s="138">
        <v>40487</v>
      </c>
      <c r="F24" s="138">
        <v>40488</v>
      </c>
      <c r="G24" s="137">
        <v>1</v>
      </c>
      <c r="H24" s="70" t="s">
        <v>37</v>
      </c>
      <c r="I24" s="70" t="s">
        <v>38</v>
      </c>
      <c r="J24" s="70" t="s">
        <v>27</v>
      </c>
    </row>
    <row r="25" spans="1:10" ht="12.75" customHeight="1">
      <c r="A25" s="70" t="s">
        <v>173</v>
      </c>
      <c r="B25" s="70" t="s">
        <v>214</v>
      </c>
      <c r="C25" s="70" t="s">
        <v>215</v>
      </c>
      <c r="D25" s="137" t="s">
        <v>39</v>
      </c>
      <c r="E25" s="138">
        <v>40242</v>
      </c>
      <c r="F25" s="138">
        <v>40243</v>
      </c>
      <c r="G25" s="137">
        <v>1</v>
      </c>
      <c r="H25" s="70" t="s">
        <v>37</v>
      </c>
      <c r="I25" s="70" t="s">
        <v>38</v>
      </c>
      <c r="J25" s="70" t="s">
        <v>27</v>
      </c>
    </row>
    <row r="26" spans="1:10" ht="12.75" customHeight="1">
      <c r="A26" s="71" t="s">
        <v>173</v>
      </c>
      <c r="B26" s="71" t="s">
        <v>214</v>
      </c>
      <c r="C26" s="71" t="s">
        <v>215</v>
      </c>
      <c r="D26" s="139" t="s">
        <v>39</v>
      </c>
      <c r="E26" s="140">
        <v>40487</v>
      </c>
      <c r="F26" s="140">
        <v>40488</v>
      </c>
      <c r="G26" s="139">
        <v>1</v>
      </c>
      <c r="H26" s="71" t="s">
        <v>37</v>
      </c>
      <c r="I26" s="71" t="s">
        <v>38</v>
      </c>
      <c r="J26" s="71" t="s">
        <v>27</v>
      </c>
    </row>
    <row r="27" spans="1:10" ht="12.75" customHeight="1">
      <c r="A27" s="33"/>
      <c r="B27" s="63">
        <f>SUM(IF(FREQUENCY(MATCH(B2:B26,B2:B26,0),MATCH(B2:B26,B2:B26,0))&gt;0,1))</f>
        <v>16</v>
      </c>
      <c r="C27" s="63"/>
      <c r="D27" s="29">
        <f>COUNTA(D2:D26)</f>
        <v>25</v>
      </c>
      <c r="E27" s="29"/>
      <c r="F27" s="29"/>
      <c r="G27" s="29">
        <f>SUM(G2:G26)</f>
        <v>450</v>
      </c>
      <c r="H27" s="33"/>
      <c r="I27" s="33"/>
      <c r="J27" s="33"/>
    </row>
    <row r="28" spans="1:10" ht="12.75" customHeight="1">
      <c r="A28" s="33"/>
      <c r="B28" s="33"/>
      <c r="C28" s="33"/>
      <c r="D28" s="33"/>
      <c r="E28" s="33"/>
      <c r="F28" s="33"/>
      <c r="G28" s="33"/>
      <c r="H28" s="33"/>
      <c r="I28" s="33"/>
      <c r="J28" s="33"/>
    </row>
    <row r="29" spans="1:10" ht="12.75" customHeight="1">
      <c r="A29" s="156" t="s">
        <v>218</v>
      </c>
      <c r="B29" s="156" t="s">
        <v>219</v>
      </c>
      <c r="C29" s="156" t="s">
        <v>220</v>
      </c>
      <c r="D29" s="156" t="s">
        <v>39</v>
      </c>
      <c r="E29" s="168">
        <v>40326</v>
      </c>
      <c r="F29" s="168">
        <v>40347</v>
      </c>
      <c r="G29" s="156">
        <v>21</v>
      </c>
      <c r="H29" s="156" t="s">
        <v>230</v>
      </c>
      <c r="I29" s="156" t="s">
        <v>15</v>
      </c>
      <c r="J29" s="156" t="s">
        <v>15</v>
      </c>
    </row>
    <row r="30" spans="1:10" ht="12.75" customHeight="1">
      <c r="A30" s="156" t="s">
        <v>218</v>
      </c>
      <c r="B30" s="156" t="s">
        <v>219</v>
      </c>
      <c r="C30" s="156" t="s">
        <v>220</v>
      </c>
      <c r="D30" s="156" t="s">
        <v>39</v>
      </c>
      <c r="E30" s="168">
        <v>40353</v>
      </c>
      <c r="F30" s="168">
        <v>40389</v>
      </c>
      <c r="G30" s="156">
        <v>36</v>
      </c>
      <c r="H30" s="156" t="s">
        <v>230</v>
      </c>
      <c r="I30" s="156" t="s">
        <v>15</v>
      </c>
      <c r="J30" s="156" t="s">
        <v>15</v>
      </c>
    </row>
    <row r="31" spans="1:10" ht="12.75" customHeight="1">
      <c r="A31" s="156" t="s">
        <v>218</v>
      </c>
      <c r="B31" s="156" t="s">
        <v>221</v>
      </c>
      <c r="C31" s="156" t="s">
        <v>222</v>
      </c>
      <c r="D31" s="156" t="s">
        <v>39</v>
      </c>
      <c r="E31" s="168">
        <v>40326</v>
      </c>
      <c r="F31" s="168">
        <v>40347</v>
      </c>
      <c r="G31" s="156">
        <v>21</v>
      </c>
      <c r="H31" s="156" t="s">
        <v>230</v>
      </c>
      <c r="I31" s="156" t="s">
        <v>15</v>
      </c>
      <c r="J31" s="156" t="s">
        <v>15</v>
      </c>
    </row>
    <row r="32" spans="1:10" ht="12.75" customHeight="1">
      <c r="A32" s="156" t="s">
        <v>218</v>
      </c>
      <c r="B32" s="156" t="s">
        <v>221</v>
      </c>
      <c r="C32" s="156" t="s">
        <v>222</v>
      </c>
      <c r="D32" s="156" t="s">
        <v>39</v>
      </c>
      <c r="E32" s="168">
        <v>40353</v>
      </c>
      <c r="F32" s="168">
        <v>40389</v>
      </c>
      <c r="G32" s="156">
        <v>36</v>
      </c>
      <c r="H32" s="156" t="s">
        <v>230</v>
      </c>
      <c r="I32" s="156" t="s">
        <v>15</v>
      </c>
      <c r="J32" s="156" t="s">
        <v>15</v>
      </c>
    </row>
    <row r="33" spans="1:10" ht="12.75" customHeight="1">
      <c r="A33" s="70" t="s">
        <v>218</v>
      </c>
      <c r="B33" s="70" t="s">
        <v>223</v>
      </c>
      <c r="C33" s="70" t="s">
        <v>224</v>
      </c>
      <c r="D33" s="137" t="s">
        <v>39</v>
      </c>
      <c r="E33" s="138">
        <v>40185</v>
      </c>
      <c r="F33" s="138">
        <v>40186</v>
      </c>
      <c r="G33" s="137">
        <v>1</v>
      </c>
      <c r="H33" s="70" t="s">
        <v>37</v>
      </c>
      <c r="I33" s="70" t="s">
        <v>38</v>
      </c>
      <c r="J33" s="70" t="s">
        <v>27</v>
      </c>
    </row>
    <row r="34" spans="1:10" ht="12.75" customHeight="1">
      <c r="A34" s="70" t="s">
        <v>218</v>
      </c>
      <c r="B34" s="70" t="s">
        <v>223</v>
      </c>
      <c r="C34" s="70" t="s">
        <v>224</v>
      </c>
      <c r="D34" s="137" t="s">
        <v>39</v>
      </c>
      <c r="E34" s="138">
        <v>40243</v>
      </c>
      <c r="F34" s="138">
        <v>40246</v>
      </c>
      <c r="G34" s="137">
        <v>3</v>
      </c>
      <c r="H34" s="70" t="s">
        <v>37</v>
      </c>
      <c r="I34" s="70" t="s">
        <v>38</v>
      </c>
      <c r="J34" s="70" t="s">
        <v>27</v>
      </c>
    </row>
    <row r="35" spans="1:10" ht="12.75" customHeight="1">
      <c r="A35" s="70" t="s">
        <v>218</v>
      </c>
      <c r="B35" s="70" t="s">
        <v>223</v>
      </c>
      <c r="C35" s="70" t="s">
        <v>224</v>
      </c>
      <c r="D35" s="137" t="s">
        <v>39</v>
      </c>
      <c r="E35" s="138">
        <v>40488</v>
      </c>
      <c r="F35" s="138">
        <v>40491</v>
      </c>
      <c r="G35" s="137">
        <v>3</v>
      </c>
      <c r="H35" s="70" t="s">
        <v>37</v>
      </c>
      <c r="I35" s="70" t="s">
        <v>38</v>
      </c>
      <c r="J35" s="70" t="s">
        <v>27</v>
      </c>
    </row>
    <row r="36" spans="1:10" ht="12.75" customHeight="1">
      <c r="A36" s="71" t="s">
        <v>218</v>
      </c>
      <c r="B36" s="71" t="s">
        <v>225</v>
      </c>
      <c r="C36" s="71" t="s">
        <v>226</v>
      </c>
      <c r="D36" s="139" t="s">
        <v>39</v>
      </c>
      <c r="E36" s="140">
        <v>40243</v>
      </c>
      <c r="F36" s="140">
        <v>40246</v>
      </c>
      <c r="G36" s="139">
        <v>3</v>
      </c>
      <c r="H36" s="71" t="s">
        <v>37</v>
      </c>
      <c r="I36" s="71" t="s">
        <v>38</v>
      </c>
      <c r="J36" s="71" t="s">
        <v>27</v>
      </c>
    </row>
    <row r="37" spans="1:10" ht="12.75" customHeight="1">
      <c r="A37" s="33"/>
      <c r="B37" s="63">
        <f>SUM(IF(FREQUENCY(MATCH(B29:B36,B29:B36,0),MATCH(B29:B36,B29:B36,0))&gt;0,1))</f>
        <v>4</v>
      </c>
      <c r="C37" s="63"/>
      <c r="D37" s="29">
        <f>COUNTA(D29:D36)</f>
        <v>8</v>
      </c>
      <c r="E37" s="29"/>
      <c r="F37" s="29"/>
      <c r="G37" s="29">
        <f>SUM(G29:G36)</f>
        <v>124</v>
      </c>
      <c r="H37" s="33"/>
      <c r="I37" s="56"/>
      <c r="J37" s="56"/>
    </row>
    <row r="38" spans="1:10" ht="12.75" customHeight="1">
      <c r="A38" s="33"/>
      <c r="B38" s="33"/>
      <c r="C38" s="33"/>
      <c r="D38" s="33"/>
      <c r="E38" s="33"/>
      <c r="F38" s="33"/>
      <c r="G38" s="33"/>
      <c r="H38" s="33"/>
      <c r="I38" s="56"/>
      <c r="J38" s="56"/>
    </row>
    <row r="39" spans="1:10" ht="12.75" customHeight="1">
      <c r="A39" s="33"/>
      <c r="B39" s="171"/>
      <c r="C39" s="172"/>
      <c r="D39" s="173"/>
      <c r="E39" s="56"/>
      <c r="F39" s="56"/>
      <c r="G39" s="174"/>
      <c r="H39" s="33"/>
      <c r="I39" s="56"/>
      <c r="J39" s="56"/>
    </row>
    <row r="40" spans="1:10" ht="12.75" customHeight="1">
      <c r="A40" s="33"/>
      <c r="B40" s="169"/>
      <c r="C40" s="171" t="s">
        <v>231</v>
      </c>
      <c r="D40" s="175"/>
      <c r="E40" s="176"/>
      <c r="F40" s="177"/>
      <c r="G40" s="174"/>
      <c r="H40" s="33"/>
      <c r="I40" s="56"/>
      <c r="J40" s="56"/>
    </row>
    <row r="41" spans="1:10" ht="12.75" customHeight="1">
      <c r="A41" s="33"/>
      <c r="B41" s="171"/>
      <c r="C41" s="171" t="s">
        <v>233</v>
      </c>
      <c r="D41" s="175"/>
      <c r="E41" s="176"/>
      <c r="F41" s="177"/>
      <c r="G41" s="174"/>
      <c r="H41" s="33"/>
      <c r="I41" s="56"/>
      <c r="J41" s="56"/>
    </row>
    <row r="42" spans="1:10" ht="12.75" customHeight="1">
      <c r="A42" s="33"/>
      <c r="B42" s="170"/>
      <c r="C42" s="171" t="s">
        <v>242</v>
      </c>
      <c r="D42" s="175"/>
      <c r="E42" s="176"/>
      <c r="F42" s="177"/>
      <c r="G42" s="174"/>
      <c r="H42" s="33"/>
      <c r="I42" s="56"/>
      <c r="J42" s="56"/>
    </row>
    <row r="43" spans="1:10" ht="12.75" customHeight="1">
      <c r="A43" s="33"/>
      <c r="B43" s="33"/>
      <c r="C43" s="33"/>
      <c r="D43" s="33"/>
      <c r="E43" s="33"/>
      <c r="F43" s="33"/>
      <c r="G43" s="33"/>
      <c r="H43" s="33"/>
      <c r="I43" s="56"/>
      <c r="J43" s="56"/>
    </row>
    <row r="44" spans="1:10" ht="12.75" customHeight="1">
      <c r="A44" s="33"/>
      <c r="B44" s="33"/>
      <c r="C44" s="33"/>
      <c r="D44" s="33"/>
      <c r="E44" s="33"/>
      <c r="F44" s="33"/>
      <c r="G44" s="33"/>
      <c r="H44" s="33"/>
      <c r="I44" s="56"/>
      <c r="J44" s="56"/>
    </row>
    <row r="45" spans="1:10" ht="12.75" customHeight="1">
      <c r="A45" s="33"/>
      <c r="B45" s="33"/>
      <c r="C45" s="33"/>
      <c r="D45" s="33"/>
      <c r="E45" s="33"/>
      <c r="F45" s="33"/>
      <c r="G45" s="33"/>
      <c r="H45" s="33"/>
      <c r="I45" s="56"/>
      <c r="J45" s="56"/>
    </row>
    <row r="46" spans="1:10" ht="12.75" customHeight="1">
      <c r="H46" s="70"/>
      <c r="I46" s="47"/>
      <c r="J46" s="93"/>
    </row>
    <row r="47" spans="1:10" ht="12" customHeight="1">
      <c r="H47" s="24"/>
      <c r="I47" s="95"/>
      <c r="J47" s="24"/>
    </row>
  </sheetData>
  <printOptions horizontalCentered="1" gridLines="1"/>
  <pageMargins left="0.5" right="0.5" top="1.5" bottom="0.75" header="0.5" footer="0.5"/>
  <pageSetup scale="80" orientation="landscape" r:id="rId1"/>
  <headerFooter>
    <oddHeader>&amp;C&amp;"Arial,Bold"&amp;16 2010 Swimming Season
Alabama Beach Actions (swim season and non-swim season)</oddHeader>
    <oddFooter>&amp;R&amp;P of &amp;N</oddFooter>
  </headerFooter>
</worksheet>
</file>

<file path=xl/worksheets/sheet6.xml><?xml version="1.0" encoding="utf-8"?>
<worksheet xmlns="http://schemas.openxmlformats.org/spreadsheetml/2006/main" xmlns:r="http://schemas.openxmlformats.org/officeDocument/2006/relationships">
  <sheetPr codeName="Sheet5"/>
  <dimension ref="A1:K28"/>
  <sheetViews>
    <sheetView zoomScaleNormal="100" workbookViewId="0">
      <pane ySplit="1" topLeftCell="A2" activePane="bottomLeft" state="frozen"/>
      <selection pane="bottomLeft" activeCell="F2" sqref="F2"/>
    </sheetView>
  </sheetViews>
  <sheetFormatPr defaultRowHeight="9"/>
  <cols>
    <col min="1" max="1" width="12.7109375" style="1" customWidth="1"/>
    <col min="2" max="2" width="8.28515625" style="1" customWidth="1"/>
    <col min="3" max="3" width="39" style="21" customWidth="1"/>
    <col min="4" max="4" width="16.7109375" style="1" customWidth="1"/>
    <col min="5" max="6" width="13" style="22" customWidth="1"/>
    <col min="7" max="7" width="9.28515625" style="23" customWidth="1"/>
    <col min="8" max="10" width="12.28515625" style="1" customWidth="1"/>
    <col min="11" max="16384" width="9.140625" style="1"/>
  </cols>
  <sheetData>
    <row r="1" spans="1:10" ht="37.5" customHeight="1">
      <c r="A1" s="25" t="s">
        <v>16</v>
      </c>
      <c r="B1" s="25" t="s">
        <v>17</v>
      </c>
      <c r="C1" s="25" t="s">
        <v>81</v>
      </c>
      <c r="D1" s="25" t="s">
        <v>106</v>
      </c>
      <c r="E1" s="26" t="s">
        <v>246</v>
      </c>
      <c r="F1" s="26" t="s">
        <v>247</v>
      </c>
      <c r="G1" s="27" t="s">
        <v>109</v>
      </c>
      <c r="H1" s="25" t="s">
        <v>110</v>
      </c>
      <c r="I1" s="25" t="s">
        <v>111</v>
      </c>
      <c r="J1" s="25" t="s">
        <v>112</v>
      </c>
    </row>
    <row r="2" spans="1:10" ht="12.75" customHeight="1">
      <c r="A2" s="70" t="s">
        <v>173</v>
      </c>
      <c r="B2" s="70" t="s">
        <v>188</v>
      </c>
      <c r="C2" s="70" t="s">
        <v>189</v>
      </c>
      <c r="D2" s="70" t="s">
        <v>39</v>
      </c>
      <c r="E2" s="72">
        <v>40352</v>
      </c>
      <c r="F2" s="72">
        <v>40353</v>
      </c>
      <c r="G2" s="70">
        <v>1</v>
      </c>
      <c r="H2" s="70" t="s">
        <v>37</v>
      </c>
      <c r="I2" s="70" t="s">
        <v>38</v>
      </c>
      <c r="J2" s="70" t="s">
        <v>27</v>
      </c>
    </row>
    <row r="3" spans="1:10" ht="12.75" customHeight="1">
      <c r="A3" s="70" t="s">
        <v>173</v>
      </c>
      <c r="B3" s="70" t="s">
        <v>210</v>
      </c>
      <c r="C3" s="70" t="s">
        <v>211</v>
      </c>
      <c r="D3" s="70" t="s">
        <v>39</v>
      </c>
      <c r="E3" s="72">
        <v>40303</v>
      </c>
      <c r="F3" s="72">
        <v>40304</v>
      </c>
      <c r="G3" s="70">
        <v>1</v>
      </c>
      <c r="H3" s="70" t="s">
        <v>37</v>
      </c>
      <c r="I3" s="70" t="s">
        <v>38</v>
      </c>
      <c r="J3" s="70" t="s">
        <v>27</v>
      </c>
    </row>
    <row r="4" spans="1:10" ht="12.75" customHeight="1">
      <c r="A4" s="70" t="s">
        <v>173</v>
      </c>
      <c r="B4" s="70" t="s">
        <v>210</v>
      </c>
      <c r="C4" s="70" t="s">
        <v>211</v>
      </c>
      <c r="D4" s="70" t="s">
        <v>39</v>
      </c>
      <c r="E4" s="72">
        <v>40353</v>
      </c>
      <c r="F4" s="72">
        <v>40354</v>
      </c>
      <c r="G4" s="70">
        <v>1</v>
      </c>
      <c r="H4" s="70" t="s">
        <v>37</v>
      </c>
      <c r="I4" s="70" t="s">
        <v>38</v>
      </c>
      <c r="J4" s="70" t="s">
        <v>27</v>
      </c>
    </row>
    <row r="5" spans="1:10" ht="12.75" customHeight="1">
      <c r="A5" s="70" t="s">
        <v>173</v>
      </c>
      <c r="B5" s="70" t="s">
        <v>210</v>
      </c>
      <c r="C5" s="70" t="s">
        <v>211</v>
      </c>
      <c r="D5" s="70" t="s">
        <v>39</v>
      </c>
      <c r="E5" s="72">
        <v>40438</v>
      </c>
      <c r="F5" s="72">
        <v>40439</v>
      </c>
      <c r="G5" s="70">
        <v>1</v>
      </c>
      <c r="H5" s="70" t="s">
        <v>37</v>
      </c>
      <c r="I5" s="70" t="s">
        <v>38</v>
      </c>
      <c r="J5" s="70" t="s">
        <v>27</v>
      </c>
    </row>
    <row r="6" spans="1:10" ht="12.75" customHeight="1">
      <c r="A6" s="71" t="s">
        <v>173</v>
      </c>
      <c r="B6" s="71" t="s">
        <v>212</v>
      </c>
      <c r="C6" s="71" t="s">
        <v>213</v>
      </c>
      <c r="D6" s="71" t="s">
        <v>39</v>
      </c>
      <c r="E6" s="73">
        <v>40424</v>
      </c>
      <c r="F6" s="73">
        <v>40425</v>
      </c>
      <c r="G6" s="71">
        <v>1</v>
      </c>
      <c r="H6" s="71" t="s">
        <v>37</v>
      </c>
      <c r="I6" s="71" t="s">
        <v>38</v>
      </c>
      <c r="J6" s="71" t="s">
        <v>27</v>
      </c>
    </row>
    <row r="7" spans="1:10" ht="12.75" customHeight="1">
      <c r="A7" s="33"/>
      <c r="B7" s="63">
        <f>SUM(IF(FREQUENCY(MATCH(B2:B6,B2:B6,0),MATCH(B2:B6,B2:B6,0))&gt;0,1))</f>
        <v>3</v>
      </c>
      <c r="C7" s="63"/>
      <c r="D7" s="29">
        <f>COUNTA(D2:D6)</f>
        <v>5</v>
      </c>
      <c r="E7" s="29"/>
      <c r="F7" s="29"/>
      <c r="G7" s="29">
        <f>SUM(G2:G6)</f>
        <v>5</v>
      </c>
      <c r="H7" s="33"/>
      <c r="I7" s="33"/>
      <c r="J7" s="33"/>
    </row>
    <row r="8" spans="1:10" ht="12.75" customHeight="1">
      <c r="A8" s="33"/>
      <c r="B8" s="33"/>
      <c r="C8" s="33"/>
      <c r="D8" s="33"/>
      <c r="E8" s="33"/>
      <c r="F8" s="33"/>
      <c r="G8" s="33"/>
      <c r="H8" s="33"/>
      <c r="I8" s="33"/>
      <c r="J8" s="33"/>
    </row>
    <row r="9" spans="1:10" ht="12.75" customHeight="1">
      <c r="A9" s="33"/>
      <c r="B9" s="33"/>
      <c r="C9" s="33"/>
      <c r="D9" s="33"/>
      <c r="E9" s="33"/>
      <c r="F9" s="33"/>
      <c r="G9" s="33"/>
      <c r="H9" s="33"/>
      <c r="I9" s="56"/>
      <c r="J9" s="56"/>
    </row>
    <row r="10" spans="1:10" ht="12.75" customHeight="1">
      <c r="A10" s="33"/>
      <c r="B10" s="104" t="s">
        <v>79</v>
      </c>
      <c r="C10" s="119"/>
      <c r="D10" s="120"/>
      <c r="E10" s="120"/>
      <c r="F10" s="29"/>
      <c r="G10" s="29"/>
      <c r="H10" s="33"/>
      <c r="I10" s="33"/>
      <c r="J10" s="33"/>
    </row>
    <row r="11" spans="1:10" ht="12.75" customHeight="1">
      <c r="A11" s="33"/>
      <c r="B11" s="121"/>
      <c r="C11" s="122" t="s">
        <v>148</v>
      </c>
      <c r="D11" s="103">
        <f>SUM(B7)</f>
        <v>3</v>
      </c>
      <c r="E11" s="120"/>
      <c r="F11" s="29"/>
      <c r="G11" s="29"/>
      <c r="H11" s="33"/>
      <c r="I11" s="33"/>
      <c r="J11" s="33"/>
    </row>
    <row r="12" spans="1:10" ht="12.75" customHeight="1">
      <c r="A12" s="33"/>
      <c r="B12" s="121"/>
      <c r="C12" s="122" t="s">
        <v>149</v>
      </c>
      <c r="D12" s="103">
        <f>SUM(D7)</f>
        <v>5</v>
      </c>
      <c r="E12" s="120"/>
      <c r="F12" s="29"/>
      <c r="G12" s="29"/>
      <c r="H12" s="33"/>
      <c r="I12" s="33"/>
      <c r="J12" s="33"/>
    </row>
    <row r="13" spans="1:10" ht="12.75" customHeight="1">
      <c r="A13" s="33"/>
      <c r="B13" s="121"/>
      <c r="C13" s="122" t="s">
        <v>150</v>
      </c>
      <c r="D13" s="103">
        <f>SUM(G7)</f>
        <v>5</v>
      </c>
      <c r="E13" s="120"/>
      <c r="F13" s="29"/>
      <c r="G13" s="29"/>
      <c r="H13" s="33"/>
      <c r="I13" s="33"/>
      <c r="J13" s="33"/>
    </row>
    <row r="14" spans="1:10" ht="12.75" customHeight="1">
      <c r="A14" s="33"/>
      <c r="B14" s="121"/>
      <c r="C14" s="119"/>
      <c r="D14" s="120"/>
      <c r="E14" s="120"/>
      <c r="F14" s="29"/>
      <c r="G14" s="29"/>
      <c r="H14" s="33"/>
      <c r="I14" s="33"/>
      <c r="J14" s="33"/>
    </row>
    <row r="15" spans="1:10" ht="12.75" customHeight="1">
      <c r="A15" s="33"/>
      <c r="B15" s="109"/>
      <c r="C15" s="123" t="s">
        <v>129</v>
      </c>
      <c r="D15" s="120"/>
      <c r="E15" s="120"/>
      <c r="F15" s="29"/>
      <c r="G15" s="29"/>
      <c r="H15" s="33"/>
      <c r="I15" s="33"/>
      <c r="J15" s="33"/>
    </row>
    <row r="16" spans="1:10" ht="12.75" customHeight="1">
      <c r="A16" s="33"/>
      <c r="B16" s="121"/>
      <c r="C16" s="105"/>
      <c r="D16" s="114" t="s">
        <v>115</v>
      </c>
      <c r="E16" s="114" t="s">
        <v>116</v>
      </c>
      <c r="F16" s="29"/>
      <c r="G16" s="29"/>
      <c r="H16" s="33"/>
      <c r="I16" s="33"/>
      <c r="J16" s="33"/>
    </row>
    <row r="17" spans="1:11" ht="12.75" customHeight="1">
      <c r="A17" s="86"/>
      <c r="B17" s="109"/>
      <c r="C17" s="124" t="s">
        <v>144</v>
      </c>
      <c r="D17" s="105"/>
      <c r="E17" s="105"/>
      <c r="F17" s="30"/>
      <c r="G17" s="87"/>
      <c r="H17" s="33"/>
      <c r="I17" s="33"/>
      <c r="J17" s="56"/>
    </row>
    <row r="18" spans="1:11" ht="12.75" customHeight="1">
      <c r="A18" s="29"/>
      <c r="B18" s="116"/>
      <c r="C18" s="125" t="s">
        <v>113</v>
      </c>
      <c r="D18" s="127">
        <f>COUNTIF(H2:H8, "*ELEV_BACT*")</f>
        <v>5</v>
      </c>
      <c r="E18" s="118">
        <f>D18/D19</f>
        <v>1</v>
      </c>
      <c r="F18" s="33"/>
      <c r="G18" s="48"/>
      <c r="H18" s="33"/>
      <c r="I18" s="33"/>
      <c r="J18" s="33"/>
    </row>
    <row r="19" spans="1:11" ht="12.75" customHeight="1">
      <c r="B19" s="109"/>
      <c r="C19" s="128"/>
      <c r="D19" s="129">
        <f>SUM(D18:D18)</f>
        <v>5</v>
      </c>
      <c r="E19" s="117">
        <f>SUM(E18:E18)</f>
        <v>1</v>
      </c>
      <c r="F19" s="33"/>
      <c r="H19" s="85"/>
      <c r="I19" s="33"/>
      <c r="J19" s="33"/>
    </row>
    <row r="20" spans="1:11" ht="12.75" customHeight="1">
      <c r="B20" s="109"/>
      <c r="C20" s="124" t="s">
        <v>145</v>
      </c>
      <c r="D20" s="105"/>
      <c r="E20" s="126"/>
      <c r="G20" s="83"/>
      <c r="H20" s="84"/>
      <c r="I20" s="47"/>
      <c r="J20" s="93"/>
    </row>
    <row r="21" spans="1:11" ht="12.75" customHeight="1">
      <c r="B21" s="109"/>
      <c r="C21" s="125" t="s">
        <v>114</v>
      </c>
      <c r="D21" s="127">
        <f>COUNTIF(I2:I8, "*ENTERO*")</f>
        <v>5</v>
      </c>
      <c r="E21" s="118">
        <f>D21/(D21)</f>
        <v>1</v>
      </c>
      <c r="H21" s="94"/>
      <c r="I21" s="47"/>
      <c r="J21" s="93"/>
      <c r="K21" s="70"/>
    </row>
    <row r="22" spans="1:11" ht="12.75" customHeight="1">
      <c r="B22" s="109"/>
      <c r="C22" s="128"/>
      <c r="D22" s="129">
        <f>SUM(D21:D21)</f>
        <v>5</v>
      </c>
      <c r="E22" s="117">
        <f>SUM(E21:E21)</f>
        <v>1</v>
      </c>
      <c r="H22" s="85"/>
      <c r="I22" s="33"/>
      <c r="J22" s="47"/>
      <c r="K22" s="70"/>
    </row>
    <row r="23" spans="1:11" ht="12.75" customHeight="1">
      <c r="B23" s="109"/>
      <c r="C23" s="124" t="s">
        <v>146</v>
      </c>
      <c r="D23" s="105"/>
      <c r="E23" s="126"/>
      <c r="H23" s="84"/>
      <c r="I23" s="47"/>
      <c r="J23" s="93"/>
      <c r="K23" s="70"/>
    </row>
    <row r="24" spans="1:11" ht="12.75" customHeight="1">
      <c r="B24" s="109"/>
      <c r="C24" s="125" t="s">
        <v>130</v>
      </c>
      <c r="D24" s="127">
        <f>COUNTIF(J2:J8, "*UNKNOWN*")</f>
        <v>5</v>
      </c>
      <c r="E24" s="118">
        <f>D24/D25</f>
        <v>1</v>
      </c>
      <c r="H24" s="70"/>
      <c r="I24" s="47"/>
      <c r="J24" s="93"/>
    </row>
    <row r="25" spans="1:11" ht="12.75" customHeight="1">
      <c r="B25" s="109"/>
      <c r="C25" s="109"/>
      <c r="D25" s="129">
        <f>SUM(D24:D24)</f>
        <v>5</v>
      </c>
      <c r="E25" s="117">
        <f>SUM(E24:E24)</f>
        <v>1</v>
      </c>
      <c r="H25" s="70"/>
      <c r="I25" s="47"/>
      <c r="J25" s="93"/>
    </row>
    <row r="26" spans="1:11" ht="12.75" customHeight="1">
      <c r="H26" s="70"/>
      <c r="I26" s="47"/>
      <c r="J26" s="93"/>
    </row>
    <row r="27" spans="1:11" ht="12.75" customHeight="1">
      <c r="H27" s="70"/>
      <c r="I27" s="47"/>
      <c r="J27" s="93"/>
    </row>
    <row r="28" spans="1:11" ht="12" customHeight="1">
      <c r="H28" s="24"/>
      <c r="I28" s="95"/>
      <c r="J28" s="24"/>
    </row>
  </sheetData>
  <phoneticPr fontId="3" type="noConversion"/>
  <printOptions horizontalCentered="1" gridLines="1"/>
  <pageMargins left="0.5" right="0.5" top="1.5" bottom="0.75" header="0.5" footer="0.5"/>
  <pageSetup scale="76" orientation="landscape" r:id="rId1"/>
  <headerFooter alignWithMargins="0">
    <oddHeader>&amp;C&amp;"Arial,Bold"&amp;16 2010 Swimming Season
Alabama Beach Actions (swim season only)</oddHeader>
    <oddFooter>&amp;R&amp;P of &amp;N</oddFooter>
  </headerFooter>
</worksheet>
</file>

<file path=xl/worksheets/sheet7.xml><?xml version="1.0" encoding="utf-8"?>
<worksheet xmlns="http://schemas.openxmlformats.org/spreadsheetml/2006/main" xmlns:r="http://schemas.openxmlformats.org/officeDocument/2006/relationships">
  <sheetPr codeName="Sheet6"/>
  <dimension ref="A1:EQ19"/>
  <sheetViews>
    <sheetView workbookViewId="0">
      <pane ySplit="2" topLeftCell="A3" activePane="bottomLeft" state="frozen"/>
      <selection pane="bottomLeft" activeCell="J9" sqref="J9"/>
    </sheetView>
  </sheetViews>
  <sheetFormatPr defaultRowHeight="9" customHeight="1"/>
  <cols>
    <col min="1" max="1" width="10.85546875" style="5" customWidth="1"/>
    <col min="2" max="2" width="9.140625" style="5"/>
    <col min="3" max="3" width="39.28515625" style="35" customWidth="1"/>
    <col min="4" max="5" width="9.140625" style="6"/>
    <col min="6" max="6" width="0.5703125" style="6" customWidth="1"/>
    <col min="7" max="11" width="9.140625" style="6"/>
    <col min="12" max="16384" width="9.140625" style="5"/>
  </cols>
  <sheetData>
    <row r="1" spans="1:147" s="2" customFormat="1" ht="12" customHeight="1">
      <c r="A1" s="9"/>
      <c r="B1" s="186" t="s">
        <v>29</v>
      </c>
      <c r="C1" s="187"/>
      <c r="D1" s="187"/>
      <c r="E1" s="187"/>
      <c r="F1" s="32"/>
      <c r="G1" s="184" t="s">
        <v>28</v>
      </c>
      <c r="H1" s="185"/>
      <c r="I1" s="185"/>
      <c r="J1" s="185"/>
      <c r="K1" s="185"/>
    </row>
    <row r="2" spans="1:147" s="8" customFormat="1" ht="48" customHeight="1">
      <c r="A2" s="4" t="s">
        <v>16</v>
      </c>
      <c r="B2" s="3" t="s">
        <v>17</v>
      </c>
      <c r="C2" s="3" t="s">
        <v>11</v>
      </c>
      <c r="D2" s="3" t="s">
        <v>3</v>
      </c>
      <c r="E2" s="3" t="s">
        <v>22</v>
      </c>
      <c r="F2" s="32"/>
      <c r="G2" s="3" t="s">
        <v>4</v>
      </c>
      <c r="H2" s="3" t="s">
        <v>5</v>
      </c>
      <c r="I2" s="3" t="s">
        <v>6</v>
      </c>
      <c r="J2" s="3" t="s">
        <v>7</v>
      </c>
      <c r="K2" s="3" t="s">
        <v>8</v>
      </c>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row>
    <row r="3" spans="1:147" ht="12.75" customHeight="1">
      <c r="A3" s="70" t="s">
        <v>173</v>
      </c>
      <c r="B3" s="70" t="s">
        <v>188</v>
      </c>
      <c r="C3" s="70" t="s">
        <v>189</v>
      </c>
      <c r="D3" s="92">
        <v>1</v>
      </c>
      <c r="E3" s="92">
        <v>1</v>
      </c>
      <c r="F3" s="92"/>
      <c r="G3" s="92">
        <v>1</v>
      </c>
      <c r="H3" s="92"/>
      <c r="I3" s="92"/>
      <c r="J3" s="92"/>
      <c r="K3" s="92"/>
    </row>
    <row r="4" spans="1:147" ht="12.75" customHeight="1">
      <c r="A4" s="70" t="s">
        <v>173</v>
      </c>
      <c r="B4" s="70" t="s">
        <v>210</v>
      </c>
      <c r="C4" s="70" t="s">
        <v>211</v>
      </c>
      <c r="D4" s="92">
        <v>3</v>
      </c>
      <c r="E4" s="92">
        <v>3</v>
      </c>
      <c r="F4" s="92"/>
      <c r="G4" s="92">
        <v>3</v>
      </c>
      <c r="H4" s="92"/>
      <c r="I4" s="92"/>
      <c r="J4" s="92"/>
      <c r="K4" s="92"/>
    </row>
    <row r="5" spans="1:147" ht="12.75" customHeight="1">
      <c r="A5" s="71" t="s">
        <v>173</v>
      </c>
      <c r="B5" s="71" t="s">
        <v>212</v>
      </c>
      <c r="C5" s="71" t="s">
        <v>213</v>
      </c>
      <c r="D5" s="66">
        <v>1</v>
      </c>
      <c r="E5" s="66">
        <v>1</v>
      </c>
      <c r="F5" s="66"/>
      <c r="G5" s="66">
        <v>1</v>
      </c>
      <c r="H5" s="66"/>
      <c r="I5" s="66"/>
      <c r="J5" s="66"/>
      <c r="K5" s="66"/>
    </row>
    <row r="6" spans="1:147" ht="12.75" customHeight="1">
      <c r="A6" s="33"/>
      <c r="B6" s="34">
        <f>COUNTA(B3:B5)</f>
        <v>3</v>
      </c>
      <c r="C6" s="34"/>
      <c r="D6" s="46">
        <f>SUM(D3:D5)</f>
        <v>5</v>
      </c>
      <c r="E6" s="46">
        <f>SUM(E3:E5)</f>
        <v>5</v>
      </c>
      <c r="F6" s="46"/>
      <c r="G6" s="46">
        <f>SUM(G3:G5)</f>
        <v>5</v>
      </c>
      <c r="H6" s="46">
        <f>SUM(H3:H5)</f>
        <v>0</v>
      </c>
      <c r="I6" s="46">
        <f>SUM(I3:I5)</f>
        <v>0</v>
      </c>
      <c r="J6" s="46">
        <f>SUM(J3:J5)</f>
        <v>0</v>
      </c>
      <c r="K6" s="46">
        <f>SUM(K3:K5)</f>
        <v>0</v>
      </c>
    </row>
    <row r="7" spans="1:147" ht="12.75" customHeight="1">
      <c r="A7" s="33"/>
      <c r="B7" s="33"/>
      <c r="C7" s="33"/>
      <c r="D7" s="37"/>
      <c r="E7" s="37"/>
      <c r="F7" s="37"/>
      <c r="G7" s="37"/>
      <c r="H7" s="37"/>
      <c r="I7" s="37"/>
      <c r="J7" s="37"/>
      <c r="K7" s="37"/>
    </row>
    <row r="8" spans="1:147" ht="12.75" customHeight="1">
      <c r="B8" s="104" t="s">
        <v>147</v>
      </c>
      <c r="C8" s="119"/>
      <c r="D8" s="120"/>
    </row>
    <row r="9" spans="1:147" ht="12.75" customHeight="1">
      <c r="B9" s="121"/>
      <c r="C9" s="122" t="s">
        <v>148</v>
      </c>
      <c r="D9" s="103">
        <f>SUM(B6)</f>
        <v>3</v>
      </c>
    </row>
    <row r="10" spans="1:147" ht="12.75" customHeight="1">
      <c r="B10" s="121"/>
      <c r="C10" s="122" t="s">
        <v>127</v>
      </c>
      <c r="D10" s="103">
        <f>SUM(D6)</f>
        <v>5</v>
      </c>
    </row>
    <row r="11" spans="1:147" ht="12.75" customHeight="1">
      <c r="B11" s="121"/>
      <c r="C11" s="122" t="s">
        <v>128</v>
      </c>
      <c r="D11" s="103">
        <f>SUM(E6)</f>
        <v>5</v>
      </c>
    </row>
    <row r="12" spans="1:147" ht="12.75" customHeight="1"/>
    <row r="13" spans="1:147" ht="12.75" customHeight="1">
      <c r="C13" s="107" t="s">
        <v>156</v>
      </c>
      <c r="D13" s="109"/>
      <c r="E13" s="109"/>
      <c r="F13" s="109"/>
      <c r="G13" s="114" t="s">
        <v>115</v>
      </c>
      <c r="H13" s="114" t="s">
        <v>126</v>
      </c>
    </row>
    <row r="14" spans="1:147" ht="12.75" customHeight="1">
      <c r="C14" s="128"/>
      <c r="D14" s="128"/>
      <c r="E14" s="112" t="s">
        <v>151</v>
      </c>
      <c r="G14" s="103">
        <f>SUM(G6)</f>
        <v>5</v>
      </c>
      <c r="H14" s="117">
        <f>G14/(G19)</f>
        <v>1</v>
      </c>
    </row>
    <row r="15" spans="1:147" ht="12.75" customHeight="1">
      <c r="C15" s="128"/>
      <c r="D15" s="128"/>
      <c r="E15" s="112" t="s">
        <v>152</v>
      </c>
      <c r="G15" s="103">
        <f>SUM(H6)</f>
        <v>0</v>
      </c>
      <c r="H15" s="117">
        <f>G15/G19</f>
        <v>0</v>
      </c>
    </row>
    <row r="16" spans="1:147" ht="12.75" customHeight="1">
      <c r="C16" s="128"/>
      <c r="D16" s="128"/>
      <c r="E16" s="112" t="s">
        <v>153</v>
      </c>
      <c r="G16" s="103">
        <f>SUM(I6)</f>
        <v>0</v>
      </c>
      <c r="H16" s="117">
        <f>G16/G19</f>
        <v>0</v>
      </c>
    </row>
    <row r="17" spans="3:8" ht="12.75" customHeight="1">
      <c r="C17" s="128"/>
      <c r="D17" s="128"/>
      <c r="E17" s="112" t="s">
        <v>154</v>
      </c>
      <c r="G17" s="103">
        <f>SUM(J6)</f>
        <v>0</v>
      </c>
      <c r="H17" s="117">
        <f>G17/G19</f>
        <v>0</v>
      </c>
    </row>
    <row r="18" spans="3:8" ht="12.75" customHeight="1">
      <c r="C18" s="128"/>
      <c r="D18" s="128"/>
      <c r="E18" s="112" t="s">
        <v>155</v>
      </c>
      <c r="G18" s="127">
        <f>SUM(K6)</f>
        <v>0</v>
      </c>
      <c r="H18" s="118">
        <f>G18/G19</f>
        <v>0</v>
      </c>
    </row>
    <row r="19" spans="3:8" ht="12.75" customHeight="1">
      <c r="C19" s="128"/>
      <c r="D19" s="128"/>
      <c r="E19" s="128"/>
      <c r="F19" s="112"/>
      <c r="G19" s="126">
        <f>SUM(G14:G18)</f>
        <v>5</v>
      </c>
      <c r="H19" s="117">
        <f>SUM(H14:H18)</f>
        <v>1</v>
      </c>
    </row>
  </sheetData>
  <mergeCells count="2">
    <mergeCell ref="G1:K1"/>
    <mergeCell ref="B1:E1"/>
  </mergeCells>
  <phoneticPr fontId="3" type="noConversion"/>
  <printOptions horizontalCentered="1" gridLines="1"/>
  <pageMargins left="0.5" right="0.5" top="1.5" bottom="1" header="0.5" footer="0.5"/>
  <pageSetup scale="80" orientation="landscape" r:id="rId1"/>
  <headerFooter alignWithMargins="0">
    <oddHeader>&amp;C&amp;"Arial,Bold"&amp;16 2010 Swimming Season
Alabama Beach Action Durations</oddHeader>
    <oddFooter>&amp;R&amp;P of &amp;N</oddFooter>
  </headerFooter>
</worksheet>
</file>

<file path=xl/worksheets/sheet8.xml><?xml version="1.0" encoding="utf-8"?>
<worksheet xmlns="http://schemas.openxmlformats.org/spreadsheetml/2006/main" xmlns:r="http://schemas.openxmlformats.org/officeDocument/2006/relationships">
  <sheetPr codeName="Sheet7"/>
  <dimension ref="A1:L45"/>
  <sheetViews>
    <sheetView zoomScaleNormal="100" workbookViewId="0">
      <pane ySplit="2" topLeftCell="A3" activePane="bottomLeft" state="frozen"/>
      <selection pane="bottomLeft" activeCell="G38" sqref="G38"/>
    </sheetView>
  </sheetViews>
  <sheetFormatPr defaultRowHeight="12.75"/>
  <cols>
    <col min="1" max="1" width="11.42578125" style="6" customWidth="1"/>
    <col min="2" max="2" width="9" style="6" customWidth="1"/>
    <col min="3" max="3" width="41" style="6" customWidth="1"/>
    <col min="4" max="4" width="0.85546875" style="6" customWidth="1"/>
    <col min="5" max="5" width="9.140625" style="59"/>
    <col min="6" max="6" width="0.85546875" style="6" customWidth="1"/>
    <col min="7" max="9" width="9.140625" style="6"/>
    <col min="10" max="10" width="0.85546875" style="6" customWidth="1"/>
    <col min="11" max="16384" width="9.140625" style="6"/>
  </cols>
  <sheetData>
    <row r="1" spans="1:12" s="55" customFormat="1" ht="12" customHeight="1">
      <c r="B1" s="189" t="s">
        <v>30</v>
      </c>
      <c r="C1" s="189"/>
      <c r="D1" s="68"/>
      <c r="E1" s="69"/>
      <c r="F1" s="68"/>
      <c r="G1" s="188" t="s">
        <v>32</v>
      </c>
      <c r="H1" s="188"/>
      <c r="I1" s="188"/>
      <c r="J1" s="68"/>
      <c r="K1" s="189" t="s">
        <v>40</v>
      </c>
      <c r="L1" s="189"/>
    </row>
    <row r="2" spans="1:12" s="58" customFormat="1" ht="48.75" customHeight="1">
      <c r="A2" s="3" t="s">
        <v>16</v>
      </c>
      <c r="B2" s="3" t="s">
        <v>17</v>
      </c>
      <c r="C2" s="3" t="s">
        <v>11</v>
      </c>
      <c r="D2" s="3"/>
      <c r="E2" s="15" t="s">
        <v>31</v>
      </c>
      <c r="F2" s="3"/>
      <c r="G2" s="3" t="s">
        <v>44</v>
      </c>
      <c r="H2" s="3" t="s">
        <v>18</v>
      </c>
      <c r="I2" s="3" t="s">
        <v>19</v>
      </c>
      <c r="J2" s="3"/>
      <c r="K2" s="3" t="s">
        <v>20</v>
      </c>
      <c r="L2" s="3" t="s">
        <v>21</v>
      </c>
    </row>
    <row r="3" spans="1:12">
      <c r="A3" s="70" t="s">
        <v>173</v>
      </c>
      <c r="B3" s="70" t="s">
        <v>174</v>
      </c>
      <c r="C3" s="70" t="s">
        <v>175</v>
      </c>
      <c r="D3" s="38"/>
      <c r="E3" s="33">
        <v>153</v>
      </c>
      <c r="F3" s="38"/>
      <c r="G3" s="92"/>
      <c r="H3" s="92"/>
      <c r="I3" s="141">
        <f>H3/E3</f>
        <v>0</v>
      </c>
      <c r="J3" s="57"/>
      <c r="K3" s="142">
        <f>E3-H3</f>
        <v>153</v>
      </c>
      <c r="L3" s="141">
        <f>K3/E3</f>
        <v>1</v>
      </c>
    </row>
    <row r="4" spans="1:12">
      <c r="A4" s="70" t="s">
        <v>173</v>
      </c>
      <c r="B4" s="70" t="s">
        <v>176</v>
      </c>
      <c r="C4" s="70" t="s">
        <v>177</v>
      </c>
      <c r="D4" s="38"/>
      <c r="E4" s="33">
        <v>153</v>
      </c>
      <c r="F4" s="38"/>
      <c r="G4" s="92"/>
      <c r="H4" s="92"/>
      <c r="I4" s="141">
        <f t="shared" ref="I4:I23" si="0">H4/E4</f>
        <v>0</v>
      </c>
      <c r="J4" s="57"/>
      <c r="K4" s="142">
        <f t="shared" ref="K4:K23" si="1">E4-H4</f>
        <v>153</v>
      </c>
      <c r="L4" s="141">
        <f t="shared" ref="L4:L23" si="2">K4/E4</f>
        <v>1</v>
      </c>
    </row>
    <row r="5" spans="1:12">
      <c r="A5" s="70" t="s">
        <v>173</v>
      </c>
      <c r="B5" s="70" t="s">
        <v>178</v>
      </c>
      <c r="C5" s="70" t="s">
        <v>179</v>
      </c>
      <c r="D5" s="38"/>
      <c r="E5" s="33">
        <v>153</v>
      </c>
      <c r="F5" s="38"/>
      <c r="G5" s="92"/>
      <c r="H5" s="92"/>
      <c r="I5" s="141">
        <f t="shared" si="0"/>
        <v>0</v>
      </c>
      <c r="J5" s="57"/>
      <c r="K5" s="142">
        <f t="shared" si="1"/>
        <v>153</v>
      </c>
      <c r="L5" s="141">
        <f t="shared" si="2"/>
        <v>1</v>
      </c>
    </row>
    <row r="6" spans="1:12">
      <c r="A6" s="70" t="s">
        <v>173</v>
      </c>
      <c r="B6" s="70" t="s">
        <v>180</v>
      </c>
      <c r="C6" s="70" t="s">
        <v>181</v>
      </c>
      <c r="D6" s="38"/>
      <c r="E6" s="33">
        <v>153</v>
      </c>
      <c r="F6" s="38"/>
      <c r="G6" s="92"/>
      <c r="H6" s="92"/>
      <c r="I6" s="141">
        <f>H6/E6</f>
        <v>0</v>
      </c>
      <c r="J6" s="57"/>
      <c r="K6" s="142">
        <f>E6-H6</f>
        <v>153</v>
      </c>
      <c r="L6" s="141">
        <f t="shared" si="2"/>
        <v>1</v>
      </c>
    </row>
    <row r="7" spans="1:12">
      <c r="A7" s="70" t="s">
        <v>173</v>
      </c>
      <c r="B7" s="70" t="s">
        <v>182</v>
      </c>
      <c r="C7" s="70" t="s">
        <v>183</v>
      </c>
      <c r="D7" s="38"/>
      <c r="E7" s="33">
        <v>153</v>
      </c>
      <c r="F7" s="38"/>
      <c r="G7" s="92"/>
      <c r="H7" s="92"/>
      <c r="I7" s="141">
        <f t="shared" si="0"/>
        <v>0</v>
      </c>
      <c r="J7" s="57"/>
      <c r="K7" s="142">
        <f t="shared" si="1"/>
        <v>153</v>
      </c>
      <c r="L7" s="141">
        <f t="shared" si="2"/>
        <v>1</v>
      </c>
    </row>
    <row r="8" spans="1:12">
      <c r="A8" s="70" t="s">
        <v>173</v>
      </c>
      <c r="B8" s="70" t="s">
        <v>184</v>
      </c>
      <c r="C8" s="70" t="s">
        <v>185</v>
      </c>
      <c r="D8" s="38"/>
      <c r="E8" s="33">
        <v>153</v>
      </c>
      <c r="F8" s="38"/>
      <c r="G8" s="92"/>
      <c r="H8" s="92"/>
      <c r="I8" s="141">
        <f t="shared" si="0"/>
        <v>0</v>
      </c>
      <c r="J8" s="57"/>
      <c r="K8" s="142">
        <f t="shared" si="1"/>
        <v>153</v>
      </c>
      <c r="L8" s="141">
        <f t="shared" si="2"/>
        <v>1</v>
      </c>
    </row>
    <row r="9" spans="1:12">
      <c r="A9" s="70" t="s">
        <v>173</v>
      </c>
      <c r="B9" s="70" t="s">
        <v>186</v>
      </c>
      <c r="C9" s="70" t="s">
        <v>187</v>
      </c>
      <c r="D9" s="38"/>
      <c r="E9" s="33">
        <v>153</v>
      </c>
      <c r="F9" s="38"/>
      <c r="G9" s="92"/>
      <c r="H9" s="92"/>
      <c r="I9" s="141">
        <f t="shared" si="0"/>
        <v>0</v>
      </c>
      <c r="J9" s="57"/>
      <c r="K9" s="142">
        <f t="shared" si="1"/>
        <v>153</v>
      </c>
      <c r="L9" s="141">
        <f t="shared" si="2"/>
        <v>1</v>
      </c>
    </row>
    <row r="10" spans="1:12">
      <c r="A10" s="70" t="s">
        <v>173</v>
      </c>
      <c r="B10" s="70" t="s">
        <v>188</v>
      </c>
      <c r="C10" s="70" t="s">
        <v>189</v>
      </c>
      <c r="D10" s="38"/>
      <c r="E10" s="33">
        <v>153</v>
      </c>
      <c r="F10" s="38"/>
      <c r="G10" s="92" t="s">
        <v>33</v>
      </c>
      <c r="H10" s="92">
        <v>1</v>
      </c>
      <c r="I10" s="141">
        <f>H10/E10</f>
        <v>6.5359477124183009E-3</v>
      </c>
      <c r="J10" s="57"/>
      <c r="K10" s="142">
        <f>E10-H10</f>
        <v>152</v>
      </c>
      <c r="L10" s="141">
        <f t="shared" si="2"/>
        <v>0.99346405228758172</v>
      </c>
    </row>
    <row r="11" spans="1:12">
      <c r="A11" s="70" t="s">
        <v>173</v>
      </c>
      <c r="B11" s="70" t="s">
        <v>190</v>
      </c>
      <c r="C11" s="70" t="s">
        <v>191</v>
      </c>
      <c r="D11" s="38"/>
      <c r="E11" s="33">
        <v>153</v>
      </c>
      <c r="F11" s="38"/>
      <c r="G11" s="92"/>
      <c r="H11" s="92"/>
      <c r="I11" s="141">
        <f t="shared" si="0"/>
        <v>0</v>
      </c>
      <c r="J11" s="57"/>
      <c r="K11" s="142">
        <f t="shared" si="1"/>
        <v>153</v>
      </c>
      <c r="L11" s="141">
        <f t="shared" si="2"/>
        <v>1</v>
      </c>
    </row>
    <row r="12" spans="1:12">
      <c r="A12" s="70" t="s">
        <v>173</v>
      </c>
      <c r="B12" s="70" t="s">
        <v>192</v>
      </c>
      <c r="C12" s="70" t="s">
        <v>193</v>
      </c>
      <c r="D12" s="38"/>
      <c r="E12" s="33">
        <v>153</v>
      </c>
      <c r="F12" s="38"/>
      <c r="G12" s="92"/>
      <c r="H12" s="92"/>
      <c r="I12" s="141">
        <f t="shared" si="0"/>
        <v>0</v>
      </c>
      <c r="J12" s="57"/>
      <c r="K12" s="142">
        <f t="shared" si="1"/>
        <v>153</v>
      </c>
      <c r="L12" s="141">
        <f t="shared" si="2"/>
        <v>1</v>
      </c>
    </row>
    <row r="13" spans="1:12">
      <c r="A13" s="70" t="s">
        <v>173</v>
      </c>
      <c r="B13" s="70" t="s">
        <v>194</v>
      </c>
      <c r="C13" s="70" t="s">
        <v>195</v>
      </c>
      <c r="D13" s="38"/>
      <c r="E13" s="33">
        <v>153</v>
      </c>
      <c r="F13" s="38"/>
      <c r="G13" s="92"/>
      <c r="H13" s="92"/>
      <c r="I13" s="141">
        <f t="shared" si="0"/>
        <v>0</v>
      </c>
      <c r="J13" s="57"/>
      <c r="K13" s="142">
        <f t="shared" si="1"/>
        <v>153</v>
      </c>
      <c r="L13" s="141">
        <f t="shared" si="2"/>
        <v>1</v>
      </c>
    </row>
    <row r="14" spans="1:12">
      <c r="A14" s="70" t="s">
        <v>173</v>
      </c>
      <c r="B14" s="70" t="s">
        <v>196</v>
      </c>
      <c r="C14" s="70" t="s">
        <v>197</v>
      </c>
      <c r="D14" s="38"/>
      <c r="E14" s="33">
        <v>153</v>
      </c>
      <c r="F14" s="38"/>
      <c r="G14" s="92"/>
      <c r="H14" s="92"/>
      <c r="I14" s="141">
        <f>H14/E14</f>
        <v>0</v>
      </c>
      <c r="J14" s="57"/>
      <c r="K14" s="142">
        <f>E14-H14</f>
        <v>153</v>
      </c>
      <c r="L14" s="141">
        <f>K14/E14</f>
        <v>1</v>
      </c>
    </row>
    <row r="15" spans="1:12">
      <c r="A15" s="70" t="s">
        <v>173</v>
      </c>
      <c r="B15" s="70" t="s">
        <v>198</v>
      </c>
      <c r="C15" s="70" t="s">
        <v>199</v>
      </c>
      <c r="D15" s="38"/>
      <c r="E15" s="33">
        <v>153</v>
      </c>
      <c r="F15" s="38"/>
      <c r="G15" s="92"/>
      <c r="H15" s="92"/>
      <c r="I15" s="141">
        <f>H15/E15</f>
        <v>0</v>
      </c>
      <c r="J15" s="57"/>
      <c r="K15" s="142">
        <f>E15-H15</f>
        <v>153</v>
      </c>
      <c r="L15" s="141">
        <f>K15/E15</f>
        <v>1</v>
      </c>
    </row>
    <row r="16" spans="1:12">
      <c r="A16" s="70" t="s">
        <v>173</v>
      </c>
      <c r="B16" s="70" t="s">
        <v>200</v>
      </c>
      <c r="C16" s="70" t="s">
        <v>201</v>
      </c>
      <c r="D16" s="38"/>
      <c r="E16" s="33">
        <v>153</v>
      </c>
      <c r="F16" s="38"/>
      <c r="G16" s="92"/>
      <c r="H16" s="92"/>
      <c r="I16" s="141">
        <f>H16/E16</f>
        <v>0</v>
      </c>
      <c r="J16" s="57"/>
      <c r="K16" s="142">
        <f>E16-H16</f>
        <v>153</v>
      </c>
      <c r="L16" s="141">
        <f>K16/E16</f>
        <v>1</v>
      </c>
    </row>
    <row r="17" spans="1:12">
      <c r="A17" s="70" t="s">
        <v>173</v>
      </c>
      <c r="B17" s="70" t="s">
        <v>202</v>
      </c>
      <c r="C17" s="70" t="s">
        <v>203</v>
      </c>
      <c r="D17" s="38"/>
      <c r="E17" s="33">
        <v>153</v>
      </c>
      <c r="F17" s="38"/>
      <c r="G17" s="92"/>
      <c r="H17" s="92"/>
      <c r="I17" s="141">
        <f t="shared" si="0"/>
        <v>0</v>
      </c>
      <c r="J17" s="57"/>
      <c r="K17" s="142">
        <f t="shared" si="1"/>
        <v>153</v>
      </c>
      <c r="L17" s="141">
        <f t="shared" si="2"/>
        <v>1</v>
      </c>
    </row>
    <row r="18" spans="1:12">
      <c r="A18" s="70" t="s">
        <v>173</v>
      </c>
      <c r="B18" s="70" t="s">
        <v>204</v>
      </c>
      <c r="C18" s="70" t="s">
        <v>205</v>
      </c>
      <c r="D18" s="38"/>
      <c r="E18" s="33">
        <v>153</v>
      </c>
      <c r="F18" s="38"/>
      <c r="G18" s="92"/>
      <c r="H18" s="92"/>
      <c r="I18" s="141">
        <f t="shared" si="0"/>
        <v>0</v>
      </c>
      <c r="J18" s="57"/>
      <c r="K18" s="142">
        <f t="shared" si="1"/>
        <v>153</v>
      </c>
      <c r="L18" s="141">
        <f t="shared" si="2"/>
        <v>1</v>
      </c>
    </row>
    <row r="19" spans="1:12">
      <c r="A19" s="70" t="s">
        <v>173</v>
      </c>
      <c r="B19" s="70" t="s">
        <v>206</v>
      </c>
      <c r="C19" s="70" t="s">
        <v>207</v>
      </c>
      <c r="D19" s="38"/>
      <c r="E19" s="33">
        <v>153</v>
      </c>
      <c r="F19" s="38"/>
      <c r="G19" s="92"/>
      <c r="H19" s="92"/>
      <c r="I19" s="141">
        <f t="shared" si="0"/>
        <v>0</v>
      </c>
      <c r="J19" s="57"/>
      <c r="K19" s="142">
        <f t="shared" si="1"/>
        <v>153</v>
      </c>
      <c r="L19" s="141">
        <f t="shared" si="2"/>
        <v>1</v>
      </c>
    </row>
    <row r="20" spans="1:12">
      <c r="A20" s="70" t="s">
        <v>173</v>
      </c>
      <c r="B20" s="70" t="s">
        <v>208</v>
      </c>
      <c r="C20" s="70" t="s">
        <v>209</v>
      </c>
      <c r="D20" s="38"/>
      <c r="E20" s="33">
        <v>153</v>
      </c>
      <c r="F20" s="38"/>
      <c r="G20" s="92"/>
      <c r="H20" s="92"/>
      <c r="I20" s="141">
        <f t="shared" si="0"/>
        <v>0</v>
      </c>
      <c r="J20" s="57"/>
      <c r="K20" s="142">
        <f t="shared" si="1"/>
        <v>153</v>
      </c>
      <c r="L20" s="141">
        <f t="shared" si="2"/>
        <v>1</v>
      </c>
    </row>
    <row r="21" spans="1:12">
      <c r="A21" s="70" t="s">
        <v>173</v>
      </c>
      <c r="B21" s="70" t="s">
        <v>210</v>
      </c>
      <c r="C21" s="70" t="s">
        <v>211</v>
      </c>
      <c r="D21" s="38"/>
      <c r="E21" s="33">
        <v>153</v>
      </c>
      <c r="F21" s="38"/>
      <c r="G21" s="92" t="s">
        <v>33</v>
      </c>
      <c r="H21" s="92">
        <v>3</v>
      </c>
      <c r="I21" s="141">
        <f t="shared" si="0"/>
        <v>1.9607843137254902E-2</v>
      </c>
      <c r="J21" s="57"/>
      <c r="K21" s="142">
        <f t="shared" si="1"/>
        <v>150</v>
      </c>
      <c r="L21" s="141">
        <f t="shared" si="2"/>
        <v>0.98039215686274506</v>
      </c>
    </row>
    <row r="22" spans="1:12">
      <c r="A22" s="70" t="s">
        <v>173</v>
      </c>
      <c r="B22" s="70" t="s">
        <v>212</v>
      </c>
      <c r="C22" s="70" t="s">
        <v>213</v>
      </c>
      <c r="D22" s="38"/>
      <c r="E22" s="33">
        <v>153</v>
      </c>
      <c r="F22" s="38"/>
      <c r="G22" s="92" t="s">
        <v>33</v>
      </c>
      <c r="H22" s="92">
        <v>1</v>
      </c>
      <c r="I22" s="141">
        <f t="shared" si="0"/>
        <v>6.5359477124183009E-3</v>
      </c>
      <c r="J22" s="57"/>
      <c r="K22" s="142">
        <f t="shared" si="1"/>
        <v>152</v>
      </c>
      <c r="L22" s="141">
        <f t="shared" si="2"/>
        <v>0.99346405228758172</v>
      </c>
    </row>
    <row r="23" spans="1:12">
      <c r="A23" s="71" t="s">
        <v>173</v>
      </c>
      <c r="B23" s="71" t="s">
        <v>214</v>
      </c>
      <c r="C23" s="71" t="s">
        <v>215</v>
      </c>
      <c r="D23" s="143"/>
      <c r="E23" s="36">
        <v>153</v>
      </c>
      <c r="F23" s="143"/>
      <c r="G23" s="66"/>
      <c r="H23" s="66"/>
      <c r="I23" s="144">
        <f t="shared" si="0"/>
        <v>0</v>
      </c>
      <c r="J23" s="66"/>
      <c r="K23" s="145">
        <f t="shared" si="1"/>
        <v>153</v>
      </c>
      <c r="L23" s="144">
        <f t="shared" si="2"/>
        <v>1</v>
      </c>
    </row>
    <row r="24" spans="1:12">
      <c r="A24" s="33"/>
      <c r="B24" s="34">
        <f>COUNTA(B3:B23)</f>
        <v>21</v>
      </c>
      <c r="C24" s="33"/>
      <c r="E24" s="39">
        <f>SUM(E3:E23)</f>
        <v>3213</v>
      </c>
      <c r="F24" s="44"/>
      <c r="G24" s="34">
        <f>COUNTA(G3:G23)</f>
        <v>3</v>
      </c>
      <c r="H24" s="39">
        <f>SUM(H3:H23)</f>
        <v>5</v>
      </c>
      <c r="I24" s="45">
        <f>H24/E24</f>
        <v>1.556178026766262E-3</v>
      </c>
      <c r="J24" s="46"/>
      <c r="K24" s="39">
        <f>SUM(K3:K23)</f>
        <v>3208</v>
      </c>
      <c r="L24" s="45">
        <f>K24/E24</f>
        <v>0.99844382197323378</v>
      </c>
    </row>
    <row r="25" spans="1:12" ht="12.75" customHeight="1">
      <c r="A25" s="33"/>
      <c r="B25" s="34"/>
      <c r="C25" s="33"/>
      <c r="E25" s="39"/>
      <c r="F25" s="44"/>
      <c r="G25" s="34"/>
      <c r="H25" s="39"/>
      <c r="I25" s="45"/>
      <c r="J25" s="46"/>
      <c r="K25" s="39"/>
      <c r="L25" s="45"/>
    </row>
    <row r="26" spans="1:12">
      <c r="A26" s="33" t="s">
        <v>218</v>
      </c>
      <c r="B26" s="33" t="s">
        <v>219</v>
      </c>
      <c r="C26" s="33" t="s">
        <v>220</v>
      </c>
      <c r="D26" s="38"/>
      <c r="E26" s="33">
        <v>153</v>
      </c>
      <c r="F26" s="146"/>
      <c r="G26" s="57"/>
      <c r="H26" s="92"/>
      <c r="I26" s="141">
        <f>H26/E26</f>
        <v>0</v>
      </c>
      <c r="J26" s="57"/>
      <c r="K26" s="142">
        <f>E26-H26</f>
        <v>153</v>
      </c>
      <c r="L26" s="141">
        <f>K26/E26</f>
        <v>1</v>
      </c>
    </row>
    <row r="27" spans="1:12">
      <c r="A27" s="33" t="s">
        <v>218</v>
      </c>
      <c r="B27" s="33" t="s">
        <v>221</v>
      </c>
      <c r="C27" s="33" t="s">
        <v>222</v>
      </c>
      <c r="D27" s="38"/>
      <c r="E27" s="33">
        <v>153</v>
      </c>
      <c r="F27" s="146"/>
      <c r="G27" s="57"/>
      <c r="H27" s="92"/>
      <c r="I27" s="141">
        <f>H27/E27</f>
        <v>0</v>
      </c>
      <c r="J27" s="57"/>
      <c r="K27" s="142">
        <f>E27-H27</f>
        <v>153</v>
      </c>
      <c r="L27" s="141">
        <f>K27/E27</f>
        <v>1</v>
      </c>
    </row>
    <row r="28" spans="1:12">
      <c r="A28" s="33" t="s">
        <v>218</v>
      </c>
      <c r="B28" s="33" t="s">
        <v>223</v>
      </c>
      <c r="C28" s="33" t="s">
        <v>224</v>
      </c>
      <c r="D28" s="38"/>
      <c r="E28" s="33">
        <v>153</v>
      </c>
      <c r="G28" s="57"/>
      <c r="H28" s="92"/>
      <c r="I28" s="141">
        <f>H28/E28</f>
        <v>0</v>
      </c>
      <c r="J28" s="57"/>
      <c r="K28" s="142">
        <f>E28-H28</f>
        <v>153</v>
      </c>
      <c r="L28" s="141">
        <f>K28/E28</f>
        <v>1</v>
      </c>
    </row>
    <row r="29" spans="1:12">
      <c r="A29" s="36" t="s">
        <v>218</v>
      </c>
      <c r="B29" s="36" t="s">
        <v>225</v>
      </c>
      <c r="C29" s="36" t="s">
        <v>226</v>
      </c>
      <c r="D29" s="143"/>
      <c r="E29" s="36">
        <v>153</v>
      </c>
      <c r="F29" s="147"/>
      <c r="G29" s="66"/>
      <c r="H29" s="66"/>
      <c r="I29" s="144">
        <f>H29/E29</f>
        <v>0</v>
      </c>
      <c r="J29" s="66"/>
      <c r="K29" s="145">
        <f>E29-H29</f>
        <v>153</v>
      </c>
      <c r="L29" s="144">
        <f>K29/E29</f>
        <v>1</v>
      </c>
    </row>
    <row r="30" spans="1:12">
      <c r="A30" s="30"/>
      <c r="B30" s="34">
        <f>COUNTA(B26:B29)</f>
        <v>4</v>
      </c>
      <c r="C30" s="29"/>
      <c r="D30" s="5"/>
      <c r="E30" s="39">
        <f>SUM(E26:E29)</f>
        <v>612</v>
      </c>
      <c r="F30" s="5"/>
      <c r="G30" s="34">
        <f>COUNTA(G26:G29)</f>
        <v>0</v>
      </c>
      <c r="H30" s="39">
        <f>SUM(H26:H29)</f>
        <v>0</v>
      </c>
      <c r="I30" s="45">
        <f t="shared" ref="I30" si="3">H30/E30</f>
        <v>0</v>
      </c>
      <c r="J30" s="46"/>
      <c r="K30" s="39">
        <f>SUM(K26:K29)</f>
        <v>612</v>
      </c>
      <c r="L30" s="45">
        <f t="shared" ref="L30" si="4">K30/E30</f>
        <v>1</v>
      </c>
    </row>
    <row r="31" spans="1:12" ht="12.75" customHeight="1">
      <c r="A31" s="33"/>
      <c r="B31" s="34"/>
      <c r="C31" s="33"/>
      <c r="E31" s="39"/>
      <c r="F31" s="44"/>
      <c r="G31" s="34"/>
      <c r="H31" s="39"/>
      <c r="I31" s="45"/>
      <c r="J31" s="46"/>
      <c r="K31" s="39"/>
      <c r="L31" s="45"/>
    </row>
    <row r="32" spans="1:12">
      <c r="A32" s="33"/>
      <c r="B32" s="34"/>
      <c r="C32" s="33"/>
      <c r="E32" s="39"/>
      <c r="F32" s="44"/>
      <c r="G32" s="34"/>
      <c r="H32" s="39"/>
      <c r="I32" s="45"/>
      <c r="J32" s="75"/>
      <c r="K32" s="54"/>
      <c r="L32" s="45"/>
    </row>
    <row r="33" spans="2:8">
      <c r="B33" s="104" t="s">
        <v>157</v>
      </c>
      <c r="C33" s="119"/>
      <c r="D33" s="120"/>
      <c r="G33" s="40"/>
      <c r="H33" s="40"/>
    </row>
    <row r="34" spans="2:8">
      <c r="B34" s="104"/>
      <c r="C34" s="122" t="s">
        <v>120</v>
      </c>
      <c r="D34" s="120"/>
      <c r="E34" s="103">
        <f>SUM(B24+B30)</f>
        <v>25</v>
      </c>
      <c r="G34" s="40"/>
      <c r="H34" s="40"/>
    </row>
    <row r="35" spans="2:8">
      <c r="B35" s="104"/>
      <c r="C35" s="122" t="s">
        <v>158</v>
      </c>
      <c r="D35" s="120"/>
      <c r="E35" s="102">
        <f>SUM(E24+E30)</f>
        <v>3825</v>
      </c>
      <c r="G35" s="40"/>
      <c r="H35" s="40"/>
    </row>
    <row r="36" spans="2:8">
      <c r="B36" s="121"/>
      <c r="C36" s="122" t="s">
        <v>148</v>
      </c>
      <c r="D36" s="103"/>
      <c r="E36" s="103">
        <f>SUM(G24+G30)</f>
        <v>3</v>
      </c>
      <c r="G36" s="40"/>
      <c r="H36" s="40"/>
    </row>
    <row r="37" spans="2:8">
      <c r="B37" s="121"/>
      <c r="C37" s="122" t="s">
        <v>159</v>
      </c>
      <c r="D37" s="103"/>
      <c r="E37" s="102">
        <f>SUM(H24+H30)</f>
        <v>5</v>
      </c>
      <c r="G37" s="40"/>
      <c r="H37" s="40"/>
    </row>
    <row r="38" spans="2:8">
      <c r="B38" s="121"/>
      <c r="C38" s="122" t="s">
        <v>160</v>
      </c>
      <c r="D38" s="103"/>
      <c r="E38" s="130">
        <f>E37/E35</f>
        <v>1.30718954248366E-3</v>
      </c>
      <c r="G38" s="40"/>
      <c r="H38" s="40"/>
    </row>
    <row r="39" spans="2:8">
      <c r="C39" s="122" t="s">
        <v>161</v>
      </c>
      <c r="E39" s="102">
        <f>SUM(K24+K30)</f>
        <v>3820</v>
      </c>
      <c r="G39" s="40"/>
      <c r="H39" s="40"/>
    </row>
    <row r="40" spans="2:8">
      <c r="C40" s="122" t="s">
        <v>162</v>
      </c>
      <c r="E40" s="130">
        <f>E39/E35</f>
        <v>0.99869281045751634</v>
      </c>
      <c r="G40" s="40"/>
      <c r="H40" s="40"/>
    </row>
    <row r="41" spans="2:8">
      <c r="G41" s="40"/>
      <c r="H41" s="40"/>
    </row>
    <row r="42" spans="2:8">
      <c r="G42" s="40"/>
      <c r="H42" s="40"/>
    </row>
    <row r="43" spans="2:8">
      <c r="G43" s="40"/>
      <c r="H43" s="40"/>
    </row>
    <row r="44" spans="2:8">
      <c r="G44" s="40"/>
      <c r="H44" s="40"/>
    </row>
    <row r="45" spans="2:8">
      <c r="G45" s="40"/>
      <c r="H45" s="40"/>
    </row>
  </sheetData>
  <mergeCells count="3">
    <mergeCell ref="G1:I1"/>
    <mergeCell ref="K1:L1"/>
    <mergeCell ref="B1:C1"/>
  </mergeCells>
  <phoneticPr fontId="3" type="noConversion"/>
  <printOptions horizontalCentered="1" gridLines="1"/>
  <pageMargins left="0.5" right="0.5" top="1.5" bottom="0.75" header="0.5" footer="0.5"/>
  <pageSetup scale="80" orientation="landscape" r:id="rId1"/>
  <headerFooter alignWithMargins="0">
    <oddHeader>&amp;C&amp;"Arial,Bold"&amp;16 2010 Swimming Season
Alabama Beach Days at Monitored Beaches</oddHeader>
    <oddFooter>&amp;R&amp;P of &amp;N</oddFooter>
  </headerFooter>
</worksheet>
</file>

<file path=xl/worksheets/sheet9.xml><?xml version="1.0" encoding="utf-8"?>
<worksheet xmlns="http://schemas.openxmlformats.org/spreadsheetml/2006/main" xmlns:r="http://schemas.openxmlformats.org/officeDocument/2006/relationships">
  <dimension ref="A1:L22"/>
  <sheetViews>
    <sheetView workbookViewId="0">
      <pane ySplit="1" topLeftCell="A2" activePane="bottomLeft" state="frozen"/>
      <selection pane="bottomLeft" activeCell="O8" sqref="O8"/>
    </sheetView>
  </sheetViews>
  <sheetFormatPr defaultRowHeight="12.75"/>
  <cols>
    <col min="1" max="1" width="12.5703125" style="28" customWidth="1"/>
    <col min="2" max="2" width="7.7109375" style="28" customWidth="1"/>
    <col min="3" max="3" width="33" style="28" customWidth="1"/>
    <col min="4" max="4" width="5.5703125" style="55" customWidth="1"/>
    <col min="5" max="5" width="8.5703125" style="55" customWidth="1"/>
    <col min="6" max="6" width="9.7109375" style="5" customWidth="1"/>
    <col min="7" max="7" width="8.7109375" style="5" customWidth="1"/>
    <col min="8" max="8" width="11" style="5" customWidth="1"/>
    <col min="9" max="9" width="9.140625" style="24"/>
    <col min="10" max="11" width="9.140625" style="24" customWidth="1"/>
    <col min="12" max="16384" width="9.140625" style="24"/>
  </cols>
  <sheetData>
    <row r="1" spans="1:12" ht="41.25" customHeight="1">
      <c r="A1" s="25" t="s">
        <v>12</v>
      </c>
      <c r="B1" s="25" t="s">
        <v>13</v>
      </c>
      <c r="C1" s="25" t="s">
        <v>14</v>
      </c>
      <c r="D1" s="3" t="s">
        <v>74</v>
      </c>
      <c r="E1" s="77" t="s">
        <v>232</v>
      </c>
      <c r="F1" s="3" t="s">
        <v>77</v>
      </c>
      <c r="G1" s="3" t="s">
        <v>75</v>
      </c>
      <c r="H1" s="3" t="s">
        <v>76</v>
      </c>
      <c r="I1" s="15" t="s">
        <v>31</v>
      </c>
      <c r="J1" s="3" t="s">
        <v>44</v>
      </c>
      <c r="K1" s="3" t="s">
        <v>18</v>
      </c>
      <c r="L1" s="3" t="s">
        <v>19</v>
      </c>
    </row>
    <row r="2" spans="1:12" ht="12.75" customHeight="1">
      <c r="A2" s="70" t="s">
        <v>173</v>
      </c>
      <c r="B2" s="70" t="s">
        <v>180</v>
      </c>
      <c r="C2" s="70" t="s">
        <v>181</v>
      </c>
      <c r="D2" s="70">
        <v>1</v>
      </c>
      <c r="E2" s="132">
        <v>0.25</v>
      </c>
      <c r="F2" s="70" t="s">
        <v>33</v>
      </c>
      <c r="G2" s="70">
        <v>8</v>
      </c>
      <c r="H2" s="70" t="s">
        <v>36</v>
      </c>
      <c r="I2" s="33">
        <v>153</v>
      </c>
      <c r="J2" s="92"/>
      <c r="K2" s="92"/>
      <c r="L2" s="141">
        <f t="shared" ref="L2:L9" si="0">K2/I2</f>
        <v>0</v>
      </c>
    </row>
    <row r="3" spans="1:12" ht="12.75" customHeight="1">
      <c r="A3" s="70" t="s">
        <v>173</v>
      </c>
      <c r="B3" s="70" t="s">
        <v>182</v>
      </c>
      <c r="C3" s="70" t="s">
        <v>183</v>
      </c>
      <c r="D3" s="70">
        <v>1</v>
      </c>
      <c r="E3" s="132">
        <v>0.25</v>
      </c>
      <c r="F3" s="70" t="s">
        <v>33</v>
      </c>
      <c r="G3" s="70">
        <v>8</v>
      </c>
      <c r="H3" s="70" t="s">
        <v>36</v>
      </c>
      <c r="I3" s="33">
        <v>153</v>
      </c>
      <c r="J3" s="92"/>
      <c r="K3" s="92"/>
      <c r="L3" s="141">
        <f t="shared" si="0"/>
        <v>0</v>
      </c>
    </row>
    <row r="4" spans="1:12" ht="12.75" customHeight="1">
      <c r="A4" s="70" t="s">
        <v>173</v>
      </c>
      <c r="B4" s="70" t="s">
        <v>184</v>
      </c>
      <c r="C4" s="70" t="s">
        <v>185</v>
      </c>
      <c r="D4" s="70">
        <v>1</v>
      </c>
      <c r="E4" s="132">
        <v>0.2</v>
      </c>
      <c r="F4" s="70" t="s">
        <v>33</v>
      </c>
      <c r="G4" s="70">
        <v>8</v>
      </c>
      <c r="H4" s="70" t="s">
        <v>36</v>
      </c>
      <c r="I4" s="33">
        <v>153</v>
      </c>
      <c r="J4" s="92"/>
      <c r="K4" s="92"/>
      <c r="L4" s="141">
        <f t="shared" si="0"/>
        <v>0</v>
      </c>
    </row>
    <row r="5" spans="1:12" ht="12.75" customHeight="1">
      <c r="A5" s="70" t="s">
        <v>173</v>
      </c>
      <c r="B5" s="70" t="s">
        <v>188</v>
      </c>
      <c r="C5" s="70" t="s">
        <v>189</v>
      </c>
      <c r="D5" s="70">
        <v>1</v>
      </c>
      <c r="E5" s="132">
        <v>0.25</v>
      </c>
      <c r="F5" s="70" t="s">
        <v>33</v>
      </c>
      <c r="G5" s="70">
        <v>8</v>
      </c>
      <c r="H5" s="70" t="s">
        <v>36</v>
      </c>
      <c r="I5" s="33">
        <v>153</v>
      </c>
      <c r="J5" s="167" t="s">
        <v>33</v>
      </c>
      <c r="K5" s="92">
        <v>1</v>
      </c>
      <c r="L5" s="141">
        <f t="shared" si="0"/>
        <v>6.5359477124183009E-3</v>
      </c>
    </row>
    <row r="6" spans="1:12" ht="12.75" customHeight="1">
      <c r="A6" s="70" t="s">
        <v>173</v>
      </c>
      <c r="B6" s="70" t="s">
        <v>190</v>
      </c>
      <c r="C6" s="70" t="s">
        <v>191</v>
      </c>
      <c r="D6" s="70">
        <v>1</v>
      </c>
      <c r="E6" s="132">
        <v>0.75</v>
      </c>
      <c r="F6" s="70" t="s">
        <v>33</v>
      </c>
      <c r="G6" s="70">
        <v>10</v>
      </c>
      <c r="H6" s="70" t="s">
        <v>36</v>
      </c>
      <c r="I6" s="33">
        <v>153</v>
      </c>
      <c r="J6" s="92"/>
      <c r="K6" s="92"/>
      <c r="L6" s="141">
        <f t="shared" si="0"/>
        <v>0</v>
      </c>
    </row>
    <row r="7" spans="1:12" ht="12.75" customHeight="1">
      <c r="A7" s="70" t="s">
        <v>173</v>
      </c>
      <c r="B7" s="70" t="s">
        <v>194</v>
      </c>
      <c r="C7" s="70" t="s">
        <v>195</v>
      </c>
      <c r="D7" s="70">
        <v>1</v>
      </c>
      <c r="E7" s="132">
        <v>1</v>
      </c>
      <c r="F7" s="70" t="s">
        <v>33</v>
      </c>
      <c r="G7" s="70">
        <v>8</v>
      </c>
      <c r="H7" s="70" t="s">
        <v>36</v>
      </c>
      <c r="I7" s="33">
        <v>153</v>
      </c>
      <c r="J7" s="92"/>
      <c r="K7" s="92"/>
      <c r="L7" s="141">
        <f t="shared" si="0"/>
        <v>0</v>
      </c>
    </row>
    <row r="8" spans="1:12" ht="12.75" customHeight="1">
      <c r="A8" s="70" t="s">
        <v>173</v>
      </c>
      <c r="B8" s="70" t="s">
        <v>196</v>
      </c>
      <c r="C8" s="70" t="s">
        <v>197</v>
      </c>
      <c r="D8" s="70">
        <v>1</v>
      </c>
      <c r="E8" s="132">
        <v>1</v>
      </c>
      <c r="F8" s="70" t="s">
        <v>33</v>
      </c>
      <c r="G8" s="70">
        <v>8</v>
      </c>
      <c r="H8" s="70" t="s">
        <v>36</v>
      </c>
      <c r="I8" s="33">
        <v>153</v>
      </c>
      <c r="J8" s="92"/>
      <c r="K8" s="92"/>
      <c r="L8" s="141">
        <f t="shared" si="0"/>
        <v>0</v>
      </c>
    </row>
    <row r="9" spans="1:12" ht="12.75" customHeight="1">
      <c r="A9" s="71" t="s">
        <v>173</v>
      </c>
      <c r="B9" s="71" t="s">
        <v>210</v>
      </c>
      <c r="C9" s="71" t="s">
        <v>211</v>
      </c>
      <c r="D9" s="71">
        <v>1</v>
      </c>
      <c r="E9" s="133">
        <v>0.08</v>
      </c>
      <c r="F9" s="71" t="s">
        <v>33</v>
      </c>
      <c r="G9" s="71">
        <v>8</v>
      </c>
      <c r="H9" s="71" t="s">
        <v>36</v>
      </c>
      <c r="I9" s="36">
        <v>153</v>
      </c>
      <c r="J9" s="66" t="s">
        <v>33</v>
      </c>
      <c r="K9" s="66">
        <v>3</v>
      </c>
      <c r="L9" s="144">
        <f t="shared" si="0"/>
        <v>1.9607843137254902E-2</v>
      </c>
    </row>
    <row r="10" spans="1:12" ht="12.75" customHeight="1">
      <c r="A10" s="33"/>
      <c r="B10" s="34">
        <f>COUNTA(B2:B9)</f>
        <v>8</v>
      </c>
      <c r="C10" s="33"/>
      <c r="D10" s="76">
        <f>COUNTIF(D2:D9, "1")</f>
        <v>8</v>
      </c>
      <c r="E10" s="150">
        <f>SUM(E2:E9)</f>
        <v>3.7800000000000002</v>
      </c>
      <c r="F10" s="80">
        <f>G10/B10</f>
        <v>1</v>
      </c>
      <c r="G10" s="34">
        <f>COUNTIF(G2:G9, "&gt;0")</f>
        <v>8</v>
      </c>
      <c r="H10" s="62"/>
      <c r="I10" s="39">
        <f>SUM(I2:I9)</f>
        <v>1224</v>
      </c>
      <c r="J10" s="34">
        <f>COUNTA(J2:J9)</f>
        <v>2</v>
      </c>
      <c r="K10" s="39">
        <f>SUM(K2:K9)</f>
        <v>4</v>
      </c>
      <c r="L10" s="45">
        <f>K10/I10</f>
        <v>3.2679738562091504E-3</v>
      </c>
    </row>
    <row r="11" spans="1:12" ht="12.75" customHeight="1">
      <c r="A11" s="33"/>
      <c r="B11" s="33"/>
      <c r="C11" s="33"/>
      <c r="D11" s="56"/>
      <c r="E11" s="56"/>
      <c r="F11" s="56"/>
      <c r="G11" s="56"/>
      <c r="H11" s="56"/>
      <c r="I11" s="39"/>
      <c r="J11" s="34"/>
      <c r="K11" s="39"/>
      <c r="L11" s="45"/>
    </row>
    <row r="12" spans="1:12" ht="12.75" customHeight="1"/>
    <row r="13" spans="1:12" s="6" customFormat="1" ht="12.75" customHeight="1">
      <c r="C13" s="104" t="s">
        <v>80</v>
      </c>
      <c r="D13" s="119"/>
      <c r="E13" s="120"/>
      <c r="F13" s="59"/>
      <c r="G13" s="40"/>
      <c r="H13" s="40"/>
    </row>
    <row r="14" spans="1:12" s="6" customFormat="1" ht="12.75" customHeight="1">
      <c r="C14" s="104"/>
      <c r="D14" s="122" t="s">
        <v>163</v>
      </c>
      <c r="E14" s="103">
        <f>SUM(B10)</f>
        <v>8</v>
      </c>
      <c r="G14" s="40"/>
      <c r="H14" s="40"/>
    </row>
    <row r="15" spans="1:12" s="6" customFormat="1" ht="12.75" customHeight="1">
      <c r="C15" s="104"/>
      <c r="D15" s="112" t="s">
        <v>164</v>
      </c>
      <c r="E15" s="149">
        <f>SUM(E10)</f>
        <v>3.7800000000000002</v>
      </c>
      <c r="F15" s="131" t="s">
        <v>227</v>
      </c>
      <c r="G15" s="40"/>
      <c r="H15" s="40"/>
    </row>
    <row r="16" spans="1:12" s="6" customFormat="1" ht="12.75" customHeight="1">
      <c r="C16" s="121"/>
      <c r="D16" s="112" t="s">
        <v>167</v>
      </c>
      <c r="E16" s="103">
        <f>SUM(G10)</f>
        <v>8</v>
      </c>
      <c r="G16" s="40"/>
      <c r="H16" s="40"/>
    </row>
    <row r="17" spans="3:8" s="6" customFormat="1" ht="12.75" customHeight="1">
      <c r="C17" s="121"/>
      <c r="D17" s="112" t="s">
        <v>165</v>
      </c>
      <c r="E17" s="130">
        <f>E16/E14</f>
        <v>1</v>
      </c>
      <c r="G17" s="40"/>
      <c r="H17" s="40"/>
    </row>
    <row r="18" spans="3:8" s="6" customFormat="1" ht="12.75" customHeight="1">
      <c r="C18" s="121"/>
      <c r="D18" s="112" t="s">
        <v>168</v>
      </c>
      <c r="E18" s="102">
        <f>SUM(I10)</f>
        <v>1224</v>
      </c>
      <c r="G18" s="40"/>
      <c r="H18" s="40"/>
    </row>
    <row r="19" spans="3:8" s="6" customFormat="1" ht="12.75" customHeight="1">
      <c r="D19" s="122" t="s">
        <v>169</v>
      </c>
      <c r="E19" s="102">
        <f>SUM(J10)</f>
        <v>2</v>
      </c>
      <c r="G19" s="40"/>
      <c r="H19" s="40"/>
    </row>
    <row r="20" spans="3:8" s="6" customFormat="1" ht="12.75" customHeight="1">
      <c r="D20" s="122" t="s">
        <v>170</v>
      </c>
      <c r="E20" s="102">
        <f>SUM(K10)</f>
        <v>4</v>
      </c>
      <c r="G20" s="40"/>
      <c r="H20" s="40"/>
    </row>
    <row r="21" spans="3:8" ht="12.75" customHeight="1">
      <c r="D21" s="112" t="s">
        <v>171</v>
      </c>
      <c r="E21" s="130">
        <f>E20/E18</f>
        <v>3.2679738562091504E-3</v>
      </c>
    </row>
    <row r="22" spans="3:8">
      <c r="D22" s="122"/>
    </row>
  </sheetData>
  <printOptions horizontalCentered="1" gridLines="1"/>
  <pageMargins left="0.5" right="0.5" top="1.5" bottom="0.75" header="0.5" footer="0.5"/>
  <pageSetup scale="80" orientation="landscape" r:id="rId1"/>
  <headerFooter>
    <oddHeader>&amp;C&amp;"Arial,Bold"&amp;16 2010 Swimming Season
Alabama Tier 1 Beach Information</oddHeader>
    <oddFooter>&amp;R&amp;P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Summary</vt:lpstr>
      <vt:lpstr>Attributes</vt:lpstr>
      <vt:lpstr>Monitoring</vt:lpstr>
      <vt:lpstr>Pollution Sources</vt:lpstr>
      <vt:lpstr>2010 All Actions</vt:lpstr>
      <vt:lpstr>2010 Swim Season Actions</vt:lpstr>
      <vt:lpstr>Action Durations</vt:lpstr>
      <vt:lpstr>Beach Days</vt:lpstr>
      <vt:lpstr>Tier 1 Stats</vt:lpstr>
      <vt:lpstr>Oil Actions</vt:lpstr>
      <vt:lpstr>'2010 All Actions'!Print_Area</vt:lpstr>
      <vt:lpstr>'2010 Swim Season Actions'!Print_Area</vt:lpstr>
      <vt:lpstr>'Action Durations'!Print_Area</vt:lpstr>
      <vt:lpstr>Attributes!Print_Area</vt:lpstr>
      <vt:lpstr>'Beach Days'!Print_Area</vt:lpstr>
      <vt:lpstr>Monitoring!Print_Area</vt:lpstr>
      <vt:lpstr>'Pollution Sources'!Print_Area</vt:lpstr>
      <vt:lpstr>Summary!Print_Area</vt:lpstr>
      <vt:lpstr>'Tier 1 Stats'!Print_Area</vt:lpstr>
      <vt:lpstr>'2010 All Actions'!Print_Titles</vt:lpstr>
      <vt:lpstr>'2010 Swim Season Actions'!Print_Titles</vt:lpstr>
      <vt:lpstr>'Action Durations'!Print_Titles</vt:lpstr>
      <vt:lpstr>Attributes!Print_Titles</vt:lpstr>
      <vt:lpstr>'Beach Days'!Print_Titles</vt:lpstr>
      <vt:lpstr>Monitoring!Print_Titles</vt:lpstr>
      <vt:lpstr>'Pollution Sources'!Print_Titles</vt:lpstr>
      <vt:lpstr>Summary!Print_Titles</vt:lpstr>
      <vt:lpstr>'Tier 1 Stats'!Print_Titles</vt:lpstr>
    </vt:vector>
  </TitlesOfParts>
  <Company>Tetra Tech, Inc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Jonathan.Simpson</cp:lastModifiedBy>
  <cp:lastPrinted>2011-06-23T18:36:01Z</cp:lastPrinted>
  <dcterms:created xsi:type="dcterms:W3CDTF">2006-12-12T20:37:17Z</dcterms:created>
  <dcterms:modified xsi:type="dcterms:W3CDTF">2011-06-23T18:57:47Z</dcterms:modified>
</cp:coreProperties>
</file>