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50" windowHeight="909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9 Actions" sheetId="5" r:id="rId5"/>
    <sheet name="Action Durations" sheetId="6" r:id="rId6"/>
    <sheet name="Beach Days" sheetId="7" r:id="rId7"/>
  </sheets>
  <definedNames>
    <definedName name="_xlnm.Print_Area" localSheetId="4">'2009 Actions'!$A$1:$J$22</definedName>
    <definedName name="_xlnm.Print_Area" localSheetId="5">'Action Durations'!$A$1:$K$12</definedName>
    <definedName name="_xlnm.Print_Area" localSheetId="1">'Attributes'!$A$1:$J$32</definedName>
    <definedName name="_xlnm.Print_Area" localSheetId="6">'Beach Days'!$A$1:$L$32</definedName>
    <definedName name="_xlnm.Print_Area" localSheetId="2">'Monitoring'!$A$1:$I$33</definedName>
    <definedName name="_xlnm.Print_Area" localSheetId="3">'Pollution Sources'!$A$1:$R$54</definedName>
    <definedName name="_xlnm.Print_Area" localSheetId="0">'Summary'!$A$1:$W$13</definedName>
    <definedName name="_xlnm.Print_Titles" localSheetId="4">'2009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<sst xmlns="http://schemas.openxmlformats.org/spreadsheetml/2006/main" count="819" uniqueCount="182">
  <si>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</si>
  <si>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</si>
  <si>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</si>
  <si>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</si>
  <si>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</si>
  <si>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</si>
  <si>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</si>
  <si>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</si>
  <si>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</si>
  <si>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</si>
  <si>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</si>
  <si>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</si>
  <si>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</si>
  <si>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</si>
  <si>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</si>
  <si>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</si>
  <si>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</si>
  <si>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</si>
  <si>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</si>
  <si>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</si>
  <si>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</si>
  <si>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</si>
  <si>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</si>
  <si>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</si>
  <si>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</si>
  <si>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</si>
  <si>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</si>
  <si>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</si>
  <si>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</si>
  <si>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</si>
  <si>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</si>
  <si>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</si>
  <si>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</si>
  <si>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</si>
  <si>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</si>
  <si>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</si>
  <si>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</si>
  <si>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</si>
  <si>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</si>
  <si>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</si>
  <si>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</si>
  <si>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</si>
  <si>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</si>
  <si>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</si>
  <si>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</si>
  <si>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</si>
  <si>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</si>
  <si>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</si>
  <si>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</si>
  <si>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</si>
  <si>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</si>
  <si>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</si>
  <si>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</si>
  <si>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</si>
  <si>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</si>
  <si>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</si>
  <si>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</si>
  <si>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</si>
  <si>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</si>
  <si>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</si>
  <si>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</si>
  <si>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</si>
  <si>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</si>
  <si>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</si>
  <si>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</si>
  <si>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</si>
  <si>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</si>
  <si>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</si>
  <si>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</si>
  <si>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</si>
  <si>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</si>
  <si>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</si>
  <si>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</si>
  <si>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</si>
  <si>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</si>
  <si>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</si>
  <si>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</si>
  <si>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</si>
  <si>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</si>
  <si>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</si>
  <si>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</si>
  <si>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</si>
  <si>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</si>
  <si>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</si>
  <si>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</si>
  <si>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</si>
  <si>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</si>
  <si>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</si>
  <si>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</si>
  <si>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</si>
  <si>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</si>
  <si>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</si>
  <si>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</si>
  <si>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</si>
  <si>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</si>
  <si>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</si>
  <si>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</si>
  <si>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</si>
  <si>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</si>
  <si>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</si>
  <si>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</si>
  <si>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</si>
  <si>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</si>
  <si>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</si>
  <si>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</si>
  <si>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</si>
  <si>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TOTALS: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</si>
  <si>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</si>
  <si>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</si>
  <si>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</si>
  <si>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</si>
  <si>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</si>
  <si>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</si>
  <si>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</si>
  <si>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</si>
  <si>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</si>
  <si>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</si>
  <si>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</si>
  <si>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PER_MONTH</t>
  </si>
  <si>
    <t>ENTERO</t>
  </si>
  <si>
    <t xml:space="preserve"> </t>
  </si>
  <si>
    <t>No</t>
  </si>
  <si>
    <t>Total</t>
  </si>
  <si>
    <t>Beaches:</t>
  </si>
  <si>
    <t>Monitored</t>
  </si>
  <si>
    <t>BALDWIN</t>
  </si>
  <si>
    <t>AL769933</t>
  </si>
  <si>
    <t>ALABAMA POINT (GULF OF MEXICO)</t>
  </si>
  <si>
    <t>AL656449</t>
  </si>
  <si>
    <t>BEAR POINT CIVIC ASSOCIATION</t>
  </si>
  <si>
    <t>Private/Private</t>
  </si>
  <si>
    <t>AL300816</t>
  </si>
  <si>
    <t>BON SECOUR NATIONAL WILDLIFE REFUGE</t>
  </si>
  <si>
    <t>AL854232</t>
  </si>
  <si>
    <t>CAMP BECKWITH</t>
  </si>
  <si>
    <t>AL497694</t>
  </si>
  <si>
    <t>CAMP DIXIE</t>
  </si>
  <si>
    <t>AL711135</t>
  </si>
  <si>
    <t>COTTON BAYOU</t>
  </si>
  <si>
    <t>AL432101</t>
  </si>
  <si>
    <t>ESCAMBIA AVENUE</t>
  </si>
  <si>
    <t>AL824748</t>
  </si>
  <si>
    <t>FAIRHOPE PUBLIC BEACH</t>
  </si>
  <si>
    <t>AL548743</t>
  </si>
  <si>
    <t>FLORIDA POINT</t>
  </si>
  <si>
    <t>AL069764</t>
  </si>
  <si>
    <t>FORT MORGAN PUBLIC BEACH</t>
  </si>
  <si>
    <t>AL368349</t>
  </si>
  <si>
    <t>GULF SHORES PUBLIC BEACH</t>
  </si>
  <si>
    <t>AL726329</t>
  </si>
  <si>
    <t>GULF STATE PARK - PAVILION</t>
  </si>
  <si>
    <t>AL261419</t>
  </si>
  <si>
    <t>KEE AVENUE</t>
  </si>
  <si>
    <t>AL496284</t>
  </si>
  <si>
    <t>LITTLE LAGOON PASS BEACH</t>
  </si>
  <si>
    <t>AL112942</t>
  </si>
  <si>
    <t>MARY ANN NELSON BEACH</t>
  </si>
  <si>
    <t>AL216753</t>
  </si>
  <si>
    <t>MAY DAY PARK</t>
  </si>
  <si>
    <t>AL436981</t>
  </si>
  <si>
    <t>ORANGE BEACH WATERFRONT PARK</t>
  </si>
  <si>
    <t>AL477431</t>
  </si>
  <si>
    <t>ORANGE STREET PIER/BEACH</t>
  </si>
  <si>
    <t>AL304641</t>
  </si>
  <si>
    <t>PIRATE'S COVE</t>
  </si>
  <si>
    <t>Private/Public</t>
  </si>
  <si>
    <t>AL890020</t>
  </si>
  <si>
    <t>SPANISH COVE</t>
  </si>
  <si>
    <t>AL819426</t>
  </si>
  <si>
    <t>VOLANTA AVENUE</t>
  </si>
  <si>
    <t>MOBILE</t>
  </si>
  <si>
    <t>AL150939</t>
  </si>
  <si>
    <t>DAUPHIN ISLAND EAST END</t>
  </si>
  <si>
    <t>AL525441</t>
  </si>
  <si>
    <t>DAUPHIN ISLAND PUBLIC BEACH</t>
  </si>
  <si>
    <t>AL574749</t>
  </si>
  <si>
    <t>DOG RIVER, ALBA CLUB</t>
  </si>
  <si>
    <t>AL197202</t>
  </si>
  <si>
    <t>FOWL RIVER @ HW 193</t>
  </si>
  <si>
    <t>MONTHS</t>
  </si>
  <si>
    <t xml:space="preserve"> = Action does not occur in the swim season. It will not be included in EPA's swim season summary statistics.</t>
  </si>
  <si>
    <t>Beach action in 2009?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</si>
</sst>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3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21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1" borderId="12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1" borderId="13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2" borderId="14" xfId="0" applyFont="1" applyFill="1" applyBorder="1" applyAlignment="1">
      <alignment horizontal="left"/>
    </xf>
    <xf numFmtId="0" fontId="1" fillId="22" borderId="11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left"/>
    </xf>
    <xf numFmtId="0" fontId="1" fillId="22" borderId="0" xfId="0" applyFont="1" applyFill="1" applyBorder="1" applyAlignment="1">
      <alignment/>
    </xf>
    <xf numFmtId="167" fontId="1" fillId="22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14" fillId="4" borderId="16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0" fillId="8" borderId="16" xfId="0" applyFill="1" applyBorder="1" applyAlignment="1">
      <alignment/>
    </xf>
    <xf numFmtId="0" fontId="6" fillId="22" borderId="12" xfId="0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167" fontId="1" fillId="22" borderId="10" xfId="0" applyNumberFormat="1" applyFont="1" applyFill="1" applyBorder="1" applyAlignment="1">
      <alignment/>
    </xf>
    <xf numFmtId="167" fontId="6" fillId="22" borderId="0" xfId="0" applyNumberFormat="1" applyFont="1" applyFill="1" applyBorder="1" applyAlignment="1">
      <alignment/>
    </xf>
    <xf numFmtId="3" fontId="6" fillId="22" borderId="15" xfId="0" applyNumberFormat="1" applyFont="1" applyFill="1" applyBorder="1" applyAlignment="1">
      <alignment/>
    </xf>
    <xf numFmtId="3" fontId="6" fillId="22" borderId="17" xfId="0" applyNumberFormat="1" applyFont="1" applyFill="1" applyBorder="1" applyAlignment="1">
      <alignment/>
    </xf>
    <xf numFmtId="167" fontId="6" fillId="22" borderId="10" xfId="0" applyNumberFormat="1" applyFont="1" applyFill="1" applyBorder="1" applyAlignment="1">
      <alignment/>
    </xf>
    <xf numFmtId="3" fontId="6" fillId="22" borderId="13" xfId="0" applyNumberFormat="1" applyFont="1" applyFill="1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14" fontId="33" fillId="0" borderId="0" xfId="0" applyNumberFormat="1" applyFont="1" applyBorder="1" applyAlignment="1">
      <alignment horizontal="center" vertical="center" wrapText="1"/>
    </xf>
    <xf numFmtId="14" fontId="33" fillId="8" borderId="0" xfId="0" applyNumberFormat="1" applyFont="1" applyFill="1" applyBorder="1" applyAlignment="1">
      <alignment horizontal="center" vertical="center" wrapText="1"/>
    </xf>
    <xf numFmtId="0" fontId="33" fillId="8" borderId="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4" fontId="33" fillId="0" borderId="10" xfId="0" applyNumberFormat="1" applyFont="1" applyBorder="1" applyAlignment="1">
      <alignment horizontal="center" vertical="center" wrapText="1"/>
    </xf>
    <xf numFmtId="14" fontId="33" fillId="8" borderId="10" xfId="0" applyNumberFormat="1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10" fillId="24" borderId="0" xfId="0" applyNumberFormat="1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4" borderId="0" xfId="0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0" fontId="10" fillId="24" borderId="0" xfId="0" applyFont="1" applyFill="1" applyBorder="1" applyAlignment="1">
      <alignment horizontal="center" wrapText="1"/>
    </xf>
    <xf numFmtId="0" fontId="12" fillId="24" borderId="0" xfId="0" applyFont="1" applyFill="1" applyBorder="1" applyAlignment="1">
      <alignment horizontal="center"/>
    </xf>
    <xf numFmtId="14" fontId="11" fillId="24" borderId="0" xfId="0" applyNumberFormat="1" applyFont="1" applyFill="1" applyBorder="1" applyAlignment="1">
      <alignment horizontal="center"/>
    </xf>
    <xf numFmtId="14" fontId="11" fillId="24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selection activeCell="T20" sqref="T20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21" t="s">
        <v>107</v>
      </c>
      <c r="D1" s="122"/>
      <c r="E1" s="122"/>
      <c r="F1" s="52"/>
      <c r="G1" s="121" t="s">
        <v>25</v>
      </c>
      <c r="H1" s="121"/>
      <c r="I1" s="121"/>
      <c r="J1" s="121"/>
      <c r="K1" s="52"/>
      <c r="L1" s="121" t="s">
        <v>26</v>
      </c>
      <c r="M1" s="123"/>
      <c r="N1" s="123"/>
      <c r="O1" s="123"/>
      <c r="P1" s="123"/>
      <c r="Q1" s="123"/>
      <c r="R1" s="52"/>
      <c r="S1" s="121" t="s">
        <v>27</v>
      </c>
      <c r="T1" s="123"/>
      <c r="U1" s="123"/>
      <c r="V1" s="123"/>
      <c r="W1" s="123"/>
    </row>
    <row r="2" spans="1:23" ht="88.5" customHeight="1">
      <c r="A2" s="5" t="s">
        <v>54</v>
      </c>
      <c r="B2" s="5"/>
      <c r="C2" s="3" t="s">
        <v>28</v>
      </c>
      <c r="D2" s="3" t="s">
        <v>29</v>
      </c>
      <c r="E2" s="3" t="s">
        <v>30</v>
      </c>
      <c r="F2" s="3"/>
      <c r="G2" s="3" t="s">
        <v>31</v>
      </c>
      <c r="H2" s="3" t="s">
        <v>32</v>
      </c>
      <c r="I2" s="3" t="s">
        <v>33</v>
      </c>
      <c r="J2" s="3" t="s">
        <v>34</v>
      </c>
      <c r="K2" s="3"/>
      <c r="L2" s="12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/>
      <c r="S2" s="12" t="s">
        <v>41</v>
      </c>
      <c r="T2" s="13" t="s">
        <v>42</v>
      </c>
      <c r="U2" s="3" t="s">
        <v>57</v>
      </c>
      <c r="V2" s="3" t="s">
        <v>43</v>
      </c>
      <c r="W2" s="3" t="s">
        <v>59</v>
      </c>
    </row>
    <row r="3" spans="1:23" ht="12.75">
      <c r="A3" s="30" t="s">
        <v>125</v>
      </c>
      <c r="B3" s="67"/>
      <c r="C3" s="30">
        <f>Monitoring!$B$23</f>
        <v>21</v>
      </c>
      <c r="D3" s="30">
        <f>Monitoring!$F$23</f>
        <v>21</v>
      </c>
      <c r="E3" s="68">
        <f>D3/C3</f>
        <v>1</v>
      </c>
      <c r="F3" s="52"/>
      <c r="G3" s="69">
        <f>'Action Durations'!$B$7</f>
        <v>4</v>
      </c>
      <c r="H3" s="69">
        <f>D3-G3</f>
        <v>17</v>
      </c>
      <c r="I3" s="68">
        <f>G3/D3</f>
        <v>0.19047619047619047</v>
      </c>
      <c r="J3" s="68">
        <f>H3/D3</f>
        <v>0.8095238095238095</v>
      </c>
      <c r="K3" s="52"/>
      <c r="L3" s="52">
        <f>'Action Durations'!$D$7</f>
        <v>5</v>
      </c>
      <c r="M3" s="71">
        <f>'Action Durations'!G7</f>
        <v>4</v>
      </c>
      <c r="N3" s="71">
        <f>'Action Durations'!H7</f>
        <v>0</v>
      </c>
      <c r="O3" s="71">
        <f>'Action Durations'!I7</f>
        <v>1</v>
      </c>
      <c r="P3" s="71">
        <f>'Action Durations'!J7</f>
        <v>0</v>
      </c>
      <c r="Q3" s="71">
        <f>'Action Durations'!K7</f>
        <v>0</v>
      </c>
      <c r="R3" s="52"/>
      <c r="S3" s="70">
        <f>'Beach Days'!$E$24</f>
        <v>3213</v>
      </c>
      <c r="T3" s="70">
        <f>'Beach Days'!$H$24</f>
        <v>7</v>
      </c>
      <c r="U3" s="62">
        <f>T3/S3</f>
        <v>0.002178649237472767</v>
      </c>
      <c r="V3" s="63">
        <f>S3-T3</f>
        <v>3206</v>
      </c>
      <c r="W3" s="62">
        <f>V3/S3</f>
        <v>0.9978213507625272</v>
      </c>
    </row>
    <row r="4" spans="1:23" ht="12.75">
      <c r="A4" s="33" t="s">
        <v>170</v>
      </c>
      <c r="B4" s="98"/>
      <c r="C4" s="33">
        <f>Monitoring!$B$29</f>
        <v>4</v>
      </c>
      <c r="D4" s="33">
        <f>Monitoring!$F$29</f>
        <v>4</v>
      </c>
      <c r="E4" s="65">
        <f>D4/C4</f>
        <v>1</v>
      </c>
      <c r="F4" s="48"/>
      <c r="G4" s="99">
        <f>'Action Durations'!$B$10</f>
        <v>1</v>
      </c>
      <c r="H4" s="99">
        <f>D4-G4</f>
        <v>3</v>
      </c>
      <c r="I4" s="65">
        <f>G4/D4</f>
        <v>0.25</v>
      </c>
      <c r="J4" s="65">
        <f>H4/D4</f>
        <v>0.75</v>
      </c>
      <c r="K4" s="100"/>
      <c r="L4" s="48">
        <f>'Action Durations'!$D$10</f>
        <v>1</v>
      </c>
      <c r="M4" s="100">
        <f>'Action Durations'!G10</f>
        <v>0</v>
      </c>
      <c r="N4" s="100">
        <f>'Action Durations'!H10</f>
        <v>0</v>
      </c>
      <c r="O4" s="100">
        <f>'Action Durations'!I10</f>
        <v>1</v>
      </c>
      <c r="P4" s="100">
        <f>'Action Durations'!J10</f>
        <v>0</v>
      </c>
      <c r="Q4" s="100">
        <f>'Action Durations'!K10</f>
        <v>0</v>
      </c>
      <c r="R4" s="48"/>
      <c r="S4" s="66">
        <f>'Beach Days'!$E$30</f>
        <v>612</v>
      </c>
      <c r="T4" s="66">
        <f>'Beach Days'!$H$30</f>
        <v>3</v>
      </c>
      <c r="U4" s="65">
        <f>T4/S4</f>
        <v>0.004901960784313725</v>
      </c>
      <c r="V4" s="66">
        <f>S4-T4</f>
        <v>609</v>
      </c>
      <c r="W4" s="65">
        <f>V4/S4</f>
        <v>0.9950980392156863</v>
      </c>
    </row>
    <row r="5" spans="1:23" ht="12.75">
      <c r="A5" s="35"/>
      <c r="B5" s="35"/>
      <c r="C5" s="40">
        <f>SUM(C3:C4)</f>
        <v>25</v>
      </c>
      <c r="D5" s="40">
        <f>SUM(D3:D4)</f>
        <v>25</v>
      </c>
      <c r="E5" s="72">
        <f>D5/C5</f>
        <v>1</v>
      </c>
      <c r="F5" s="40"/>
      <c r="G5" s="40">
        <f>SUM(G3:G4)</f>
        <v>5</v>
      </c>
      <c r="H5" s="73">
        <f>D5-G5</f>
        <v>20</v>
      </c>
      <c r="I5" s="72">
        <f>G5/D5</f>
        <v>0.2</v>
      </c>
      <c r="J5" s="72">
        <f>H5/D5</f>
        <v>0.8</v>
      </c>
      <c r="K5" s="40"/>
      <c r="L5" s="40">
        <f aca="true" t="shared" si="0" ref="L5:Q5">SUM(L3:L4)</f>
        <v>6</v>
      </c>
      <c r="M5" s="40">
        <f t="shared" si="0"/>
        <v>4</v>
      </c>
      <c r="N5" s="40">
        <f t="shared" si="0"/>
        <v>0</v>
      </c>
      <c r="O5" s="40">
        <f t="shared" si="0"/>
        <v>2</v>
      </c>
      <c r="P5" s="40">
        <f t="shared" si="0"/>
        <v>0</v>
      </c>
      <c r="Q5" s="40">
        <f t="shared" si="0"/>
        <v>0</v>
      </c>
      <c r="R5" s="40"/>
      <c r="S5" s="74">
        <f>SUM(S3:S4)</f>
        <v>3825</v>
      </c>
      <c r="T5" s="74">
        <f>SUM(T3:T4)</f>
        <v>10</v>
      </c>
      <c r="U5" s="39">
        <f>T5/S5</f>
        <v>0.00261437908496732</v>
      </c>
      <c r="V5" s="49">
        <f>S5-T5</f>
        <v>3815</v>
      </c>
      <c r="W5" s="39">
        <f>V5/S5</f>
        <v>0.9973856209150327</v>
      </c>
    </row>
    <row r="6" spans="4:20" ht="12.75">
      <c r="D6" s="116"/>
      <c r="G6" s="116"/>
      <c r="T6" s="16"/>
    </row>
    <row r="7" spans="4:20" ht="12.75">
      <c r="D7" s="116"/>
      <c r="G7" s="116"/>
      <c r="T7" s="16"/>
    </row>
    <row r="8" spans="4:20" ht="12.75">
      <c r="D8" s="116"/>
      <c r="G8" s="116"/>
      <c r="T8" s="16"/>
    </row>
    <row r="9" spans="1:20" ht="12.75">
      <c r="A9" s="17" t="s">
        <v>66</v>
      </c>
      <c r="D9" s="116"/>
      <c r="G9" s="116"/>
      <c r="T9" s="16"/>
    </row>
    <row r="10" spans="4:20" ht="12.75">
      <c r="D10" s="116"/>
      <c r="G10" s="116"/>
      <c r="H10" s="117"/>
      <c r="T10" s="16"/>
    </row>
    <row r="11" spans="3:23" ht="12.75">
      <c r="C11" s="15"/>
      <c r="D11" s="4"/>
      <c r="E11" s="18"/>
      <c r="G11" s="15"/>
      <c r="H11" s="4"/>
      <c r="I11" s="4"/>
      <c r="J11" s="18"/>
      <c r="L11" s="15"/>
      <c r="M11" s="4"/>
      <c r="N11" s="4"/>
      <c r="O11" s="4"/>
      <c r="P11" s="4"/>
      <c r="Q11" s="18"/>
      <c r="S11" s="15"/>
      <c r="T11" s="4"/>
      <c r="U11" s="4"/>
      <c r="V11" s="4"/>
      <c r="W11" s="18"/>
    </row>
    <row r="12" spans="4:21" ht="12.75">
      <c r="D12" s="14" t="s">
        <v>60</v>
      </c>
      <c r="G12" s="6" t="s">
        <v>62</v>
      </c>
      <c r="L12" s="6" t="s">
        <v>64</v>
      </c>
      <c r="U12" s="14" t="s">
        <v>67</v>
      </c>
    </row>
    <row r="13" spans="4:21" ht="12.75">
      <c r="D13" s="7" t="s">
        <v>61</v>
      </c>
      <c r="L13" s="6" t="s">
        <v>65</v>
      </c>
      <c r="U13" s="14" t="s">
        <v>63</v>
      </c>
    </row>
  </sheetData>
  <sheetProtection/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2009 Swimming Season
Alabama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43" customWidth="1"/>
    <col min="2" max="2" width="7.7109375" style="43" customWidth="1"/>
    <col min="3" max="3" width="33.00390625" style="43" customWidth="1"/>
    <col min="4" max="4" width="9.28125" style="43" customWidth="1"/>
    <col min="5" max="5" width="12.57421875" style="43" customWidth="1"/>
    <col min="6" max="6" width="8.28125" style="43" customWidth="1"/>
    <col min="7" max="10" width="9.7109375" style="43" customWidth="1"/>
    <col min="11" max="16384" width="9.140625" style="2" customWidth="1"/>
  </cols>
  <sheetData>
    <row r="1" spans="7:10" ht="15" customHeight="1">
      <c r="G1" s="124" t="s">
        <v>98</v>
      </c>
      <c r="H1" s="124"/>
      <c r="I1" s="124"/>
      <c r="J1" s="124"/>
    </row>
    <row r="2" spans="1:10" ht="33.75" customHeight="1">
      <c r="A2" s="3" t="s">
        <v>45</v>
      </c>
      <c r="B2" s="3" t="s">
        <v>46</v>
      </c>
      <c r="C2" s="3" t="s">
        <v>47</v>
      </c>
      <c r="D2" s="3" t="s">
        <v>80</v>
      </c>
      <c r="E2" s="3" t="s">
        <v>75</v>
      </c>
      <c r="F2" s="3" t="s">
        <v>72</v>
      </c>
      <c r="G2" s="3" t="s">
        <v>76</v>
      </c>
      <c r="H2" s="3" t="s">
        <v>77</v>
      </c>
      <c r="I2" s="3" t="s">
        <v>78</v>
      </c>
      <c r="J2" s="3" t="s">
        <v>79</v>
      </c>
    </row>
    <row r="3" spans="1:10" ht="12.75" customHeight="1">
      <c r="A3" s="30" t="s">
        <v>125</v>
      </c>
      <c r="B3" s="30" t="s">
        <v>126</v>
      </c>
      <c r="C3" s="30" t="s">
        <v>127</v>
      </c>
      <c r="D3" s="30" t="s">
        <v>96</v>
      </c>
      <c r="E3" s="30" t="s">
        <v>97</v>
      </c>
      <c r="F3" s="30">
        <v>2</v>
      </c>
      <c r="G3" s="30" t="s">
        <v>96</v>
      </c>
      <c r="H3" s="30" t="s">
        <v>96</v>
      </c>
      <c r="I3" s="30" t="s">
        <v>96</v>
      </c>
      <c r="J3" s="30" t="s">
        <v>96</v>
      </c>
    </row>
    <row r="4" spans="1:10" ht="12.75" customHeight="1">
      <c r="A4" s="30" t="s">
        <v>125</v>
      </c>
      <c r="B4" s="30" t="s">
        <v>128</v>
      </c>
      <c r="C4" s="30" t="s">
        <v>129</v>
      </c>
      <c r="D4" s="30" t="s">
        <v>96</v>
      </c>
      <c r="E4" s="30" t="s">
        <v>130</v>
      </c>
      <c r="F4" s="30">
        <v>3</v>
      </c>
      <c r="G4" s="30" t="s">
        <v>96</v>
      </c>
      <c r="H4" s="30" t="s">
        <v>96</v>
      </c>
      <c r="I4" s="30" t="s">
        <v>96</v>
      </c>
      <c r="J4" s="30" t="s">
        <v>96</v>
      </c>
    </row>
    <row r="5" spans="1:10" ht="12.75" customHeight="1">
      <c r="A5" s="30" t="s">
        <v>125</v>
      </c>
      <c r="B5" s="30" t="s">
        <v>131</v>
      </c>
      <c r="C5" s="30" t="s">
        <v>132</v>
      </c>
      <c r="D5" s="30" t="s">
        <v>96</v>
      </c>
      <c r="E5" s="30" t="s">
        <v>97</v>
      </c>
      <c r="F5" s="30">
        <v>3</v>
      </c>
      <c r="G5" s="30" t="s">
        <v>96</v>
      </c>
      <c r="H5" s="30" t="s">
        <v>96</v>
      </c>
      <c r="I5" s="30" t="s">
        <v>96</v>
      </c>
      <c r="J5" s="30" t="s">
        <v>96</v>
      </c>
    </row>
    <row r="6" spans="1:10" ht="12.75" customHeight="1">
      <c r="A6" s="30" t="s">
        <v>125</v>
      </c>
      <c r="B6" s="30" t="s">
        <v>133</v>
      </c>
      <c r="C6" s="30" t="s">
        <v>134</v>
      </c>
      <c r="D6" s="30" t="s">
        <v>96</v>
      </c>
      <c r="E6" s="30" t="s">
        <v>130</v>
      </c>
      <c r="F6" s="30">
        <v>1</v>
      </c>
      <c r="G6" s="30" t="s">
        <v>96</v>
      </c>
      <c r="H6" s="30" t="s">
        <v>96</v>
      </c>
      <c r="I6" s="30" t="s">
        <v>96</v>
      </c>
      <c r="J6" s="30" t="s">
        <v>96</v>
      </c>
    </row>
    <row r="7" spans="1:10" ht="12.75" customHeight="1">
      <c r="A7" s="30" t="s">
        <v>125</v>
      </c>
      <c r="B7" s="30" t="s">
        <v>135</v>
      </c>
      <c r="C7" s="30" t="s">
        <v>136</v>
      </c>
      <c r="D7" s="30" t="s">
        <v>96</v>
      </c>
      <c r="E7" s="30" t="s">
        <v>97</v>
      </c>
      <c r="F7" s="30">
        <v>1</v>
      </c>
      <c r="G7" s="30" t="s">
        <v>96</v>
      </c>
      <c r="H7" s="30" t="s">
        <v>96</v>
      </c>
      <c r="I7" s="30" t="s">
        <v>96</v>
      </c>
      <c r="J7" s="30" t="s">
        <v>96</v>
      </c>
    </row>
    <row r="8" spans="1:10" ht="12.75" customHeight="1">
      <c r="A8" s="30" t="s">
        <v>125</v>
      </c>
      <c r="B8" s="30" t="s">
        <v>137</v>
      </c>
      <c r="C8" s="30" t="s">
        <v>138</v>
      </c>
      <c r="D8" s="30" t="s">
        <v>96</v>
      </c>
      <c r="E8" s="30" t="s">
        <v>97</v>
      </c>
      <c r="F8" s="30">
        <v>1</v>
      </c>
      <c r="G8" s="30" t="s">
        <v>96</v>
      </c>
      <c r="H8" s="30" t="s">
        <v>96</v>
      </c>
      <c r="I8" s="30" t="s">
        <v>96</v>
      </c>
      <c r="J8" s="30" t="s">
        <v>96</v>
      </c>
    </row>
    <row r="9" spans="1:10" ht="12.75" customHeight="1">
      <c r="A9" s="30" t="s">
        <v>125</v>
      </c>
      <c r="B9" s="30" t="s">
        <v>139</v>
      </c>
      <c r="C9" s="30" t="s">
        <v>140</v>
      </c>
      <c r="D9" s="30" t="s">
        <v>96</v>
      </c>
      <c r="E9" s="30" t="s">
        <v>97</v>
      </c>
      <c r="F9" s="30">
        <v>3</v>
      </c>
      <c r="G9" s="30" t="s">
        <v>96</v>
      </c>
      <c r="H9" s="30" t="s">
        <v>96</v>
      </c>
      <c r="I9" s="30" t="s">
        <v>96</v>
      </c>
      <c r="J9" s="30" t="s">
        <v>96</v>
      </c>
    </row>
    <row r="10" spans="1:10" ht="12.75" customHeight="1">
      <c r="A10" s="30" t="s">
        <v>125</v>
      </c>
      <c r="B10" s="30" t="s">
        <v>141</v>
      </c>
      <c r="C10" s="30" t="s">
        <v>142</v>
      </c>
      <c r="D10" s="30" t="s">
        <v>96</v>
      </c>
      <c r="E10" s="30" t="s">
        <v>97</v>
      </c>
      <c r="F10" s="30">
        <v>1</v>
      </c>
      <c r="G10" s="30" t="s">
        <v>96</v>
      </c>
      <c r="H10" s="30" t="s">
        <v>96</v>
      </c>
      <c r="I10" s="30" t="s">
        <v>96</v>
      </c>
      <c r="J10" s="30" t="s">
        <v>96</v>
      </c>
    </row>
    <row r="11" spans="1:10" ht="12.75" customHeight="1">
      <c r="A11" s="30" t="s">
        <v>125</v>
      </c>
      <c r="B11" s="30" t="s">
        <v>143</v>
      </c>
      <c r="C11" s="30" t="s">
        <v>144</v>
      </c>
      <c r="D11" s="30" t="s">
        <v>96</v>
      </c>
      <c r="E11" s="30" t="s">
        <v>97</v>
      </c>
      <c r="F11" s="30">
        <v>1</v>
      </c>
      <c r="G11" s="30" t="s">
        <v>96</v>
      </c>
      <c r="H11" s="30" t="s">
        <v>96</v>
      </c>
      <c r="I11" s="30" t="s">
        <v>96</v>
      </c>
      <c r="J11" s="30" t="s">
        <v>96</v>
      </c>
    </row>
    <row r="12" spans="1:10" ht="12.75" customHeight="1">
      <c r="A12" s="30" t="s">
        <v>125</v>
      </c>
      <c r="B12" s="30" t="s">
        <v>145</v>
      </c>
      <c r="C12" s="30" t="s">
        <v>146</v>
      </c>
      <c r="D12" s="30" t="s">
        <v>96</v>
      </c>
      <c r="E12" s="30" t="s">
        <v>97</v>
      </c>
      <c r="F12" s="30">
        <v>3</v>
      </c>
      <c r="G12" s="30" t="s">
        <v>96</v>
      </c>
      <c r="H12" s="30" t="s">
        <v>96</v>
      </c>
      <c r="I12" s="30" t="s">
        <v>96</v>
      </c>
      <c r="J12" s="30" t="s">
        <v>96</v>
      </c>
    </row>
    <row r="13" spans="1:10" ht="12.75" customHeight="1">
      <c r="A13" s="30" t="s">
        <v>125</v>
      </c>
      <c r="B13" s="30" t="s">
        <v>147</v>
      </c>
      <c r="C13" s="30" t="s">
        <v>148</v>
      </c>
      <c r="D13" s="30" t="s">
        <v>96</v>
      </c>
      <c r="E13" s="30" t="s">
        <v>97</v>
      </c>
      <c r="F13" s="30">
        <v>1</v>
      </c>
      <c r="G13" s="30" t="s">
        <v>96</v>
      </c>
      <c r="H13" s="30" t="s">
        <v>96</v>
      </c>
      <c r="I13" s="30" t="s">
        <v>96</v>
      </c>
      <c r="J13" s="30" t="s">
        <v>96</v>
      </c>
    </row>
    <row r="14" spans="1:10" ht="12.75" customHeight="1">
      <c r="A14" s="30" t="s">
        <v>125</v>
      </c>
      <c r="B14" s="30" t="s">
        <v>149</v>
      </c>
      <c r="C14" s="30" t="s">
        <v>150</v>
      </c>
      <c r="D14" s="30" t="s">
        <v>96</v>
      </c>
      <c r="E14" s="30" t="s">
        <v>97</v>
      </c>
      <c r="F14" s="30">
        <v>1</v>
      </c>
      <c r="G14" s="30" t="s">
        <v>96</v>
      </c>
      <c r="H14" s="30" t="s">
        <v>96</v>
      </c>
      <c r="I14" s="30" t="s">
        <v>96</v>
      </c>
      <c r="J14" s="30" t="s">
        <v>96</v>
      </c>
    </row>
    <row r="15" spans="1:10" ht="12.75" customHeight="1">
      <c r="A15" s="30" t="s">
        <v>125</v>
      </c>
      <c r="B15" s="30" t="s">
        <v>151</v>
      </c>
      <c r="C15" s="30" t="s">
        <v>152</v>
      </c>
      <c r="D15" s="30" t="s">
        <v>96</v>
      </c>
      <c r="E15" s="30" t="s">
        <v>97</v>
      </c>
      <c r="F15" s="30">
        <v>2</v>
      </c>
      <c r="G15" s="30" t="s">
        <v>96</v>
      </c>
      <c r="H15" s="30" t="s">
        <v>96</v>
      </c>
      <c r="I15" s="30" t="s">
        <v>96</v>
      </c>
      <c r="J15" s="30" t="s">
        <v>96</v>
      </c>
    </row>
    <row r="16" spans="1:10" ht="12.75" customHeight="1">
      <c r="A16" s="30" t="s">
        <v>125</v>
      </c>
      <c r="B16" s="30" t="s">
        <v>153</v>
      </c>
      <c r="C16" s="30" t="s">
        <v>154</v>
      </c>
      <c r="D16" s="30" t="s">
        <v>96</v>
      </c>
      <c r="E16" s="30" t="s">
        <v>97</v>
      </c>
      <c r="F16" s="30">
        <v>2</v>
      </c>
      <c r="G16" s="30" t="s">
        <v>96</v>
      </c>
      <c r="H16" s="30" t="s">
        <v>96</v>
      </c>
      <c r="I16" s="30" t="s">
        <v>96</v>
      </c>
      <c r="J16" s="30" t="s">
        <v>96</v>
      </c>
    </row>
    <row r="17" spans="1:10" ht="12.75" customHeight="1">
      <c r="A17" s="30" t="s">
        <v>125</v>
      </c>
      <c r="B17" s="30" t="s">
        <v>155</v>
      </c>
      <c r="C17" s="30" t="s">
        <v>156</v>
      </c>
      <c r="D17" s="30" t="s">
        <v>96</v>
      </c>
      <c r="E17" s="30" t="s">
        <v>97</v>
      </c>
      <c r="F17" s="30">
        <v>3</v>
      </c>
      <c r="G17" s="30" t="s">
        <v>96</v>
      </c>
      <c r="H17" s="30" t="s">
        <v>96</v>
      </c>
      <c r="I17" s="30" t="s">
        <v>96</v>
      </c>
      <c r="J17" s="30" t="s">
        <v>96</v>
      </c>
    </row>
    <row r="18" spans="1:10" ht="12.75" customHeight="1">
      <c r="A18" s="30" t="s">
        <v>125</v>
      </c>
      <c r="B18" s="30" t="s">
        <v>157</v>
      </c>
      <c r="C18" s="30" t="s">
        <v>158</v>
      </c>
      <c r="D18" s="30" t="s">
        <v>96</v>
      </c>
      <c r="E18" s="30" t="s">
        <v>97</v>
      </c>
      <c r="F18" s="30">
        <v>2</v>
      </c>
      <c r="G18" s="30" t="s">
        <v>96</v>
      </c>
      <c r="H18" s="30" t="s">
        <v>96</v>
      </c>
      <c r="I18" s="30" t="s">
        <v>96</v>
      </c>
      <c r="J18" s="30" t="s">
        <v>96</v>
      </c>
    </row>
    <row r="19" spans="1:10" ht="12.75" customHeight="1">
      <c r="A19" s="30" t="s">
        <v>125</v>
      </c>
      <c r="B19" s="30" t="s">
        <v>159</v>
      </c>
      <c r="C19" s="30" t="s">
        <v>160</v>
      </c>
      <c r="D19" s="30" t="s">
        <v>96</v>
      </c>
      <c r="E19" s="30" t="s">
        <v>97</v>
      </c>
      <c r="F19" s="30">
        <v>2</v>
      </c>
      <c r="G19" s="30" t="s">
        <v>96</v>
      </c>
      <c r="H19" s="30" t="s">
        <v>96</v>
      </c>
      <c r="I19" s="30" t="s">
        <v>96</v>
      </c>
      <c r="J19" s="30" t="s">
        <v>96</v>
      </c>
    </row>
    <row r="20" spans="1:10" ht="12.75" customHeight="1">
      <c r="A20" s="30" t="s">
        <v>125</v>
      </c>
      <c r="B20" s="30" t="s">
        <v>161</v>
      </c>
      <c r="C20" s="30" t="s">
        <v>162</v>
      </c>
      <c r="D20" s="30" t="s">
        <v>96</v>
      </c>
      <c r="E20" s="30" t="s">
        <v>97</v>
      </c>
      <c r="F20" s="30">
        <v>2</v>
      </c>
      <c r="G20" s="30" t="s">
        <v>96</v>
      </c>
      <c r="H20" s="30" t="s">
        <v>96</v>
      </c>
      <c r="I20" s="30" t="s">
        <v>96</v>
      </c>
      <c r="J20" s="30" t="s">
        <v>96</v>
      </c>
    </row>
    <row r="21" spans="1:10" ht="12.75" customHeight="1">
      <c r="A21" s="30" t="s">
        <v>125</v>
      </c>
      <c r="B21" s="30" t="s">
        <v>163</v>
      </c>
      <c r="C21" s="30" t="s">
        <v>164</v>
      </c>
      <c r="D21" s="30" t="s">
        <v>96</v>
      </c>
      <c r="E21" s="30" t="s">
        <v>165</v>
      </c>
      <c r="F21" s="30">
        <v>1</v>
      </c>
      <c r="G21" s="30" t="s">
        <v>96</v>
      </c>
      <c r="H21" s="30" t="s">
        <v>96</v>
      </c>
      <c r="I21" s="30" t="s">
        <v>96</v>
      </c>
      <c r="J21" s="30" t="s">
        <v>96</v>
      </c>
    </row>
    <row r="22" spans="1:10" ht="12.75" customHeight="1">
      <c r="A22" s="30" t="s">
        <v>125</v>
      </c>
      <c r="B22" s="30" t="s">
        <v>166</v>
      </c>
      <c r="C22" s="30" t="s">
        <v>167</v>
      </c>
      <c r="D22" s="30" t="s">
        <v>96</v>
      </c>
      <c r="E22" s="30" t="s">
        <v>130</v>
      </c>
      <c r="F22" s="30">
        <v>2</v>
      </c>
      <c r="G22" s="30" t="s">
        <v>96</v>
      </c>
      <c r="H22" s="30" t="s">
        <v>96</v>
      </c>
      <c r="I22" s="30" t="s">
        <v>96</v>
      </c>
      <c r="J22" s="30" t="s">
        <v>96</v>
      </c>
    </row>
    <row r="23" spans="1:10" ht="12.75" customHeight="1">
      <c r="A23" s="33" t="s">
        <v>125</v>
      </c>
      <c r="B23" s="33" t="s">
        <v>168</v>
      </c>
      <c r="C23" s="33" t="s">
        <v>169</v>
      </c>
      <c r="D23" s="33" t="s">
        <v>96</v>
      </c>
      <c r="E23" s="33" t="s">
        <v>97</v>
      </c>
      <c r="F23" s="33">
        <v>2</v>
      </c>
      <c r="G23" s="33" t="s">
        <v>96</v>
      </c>
      <c r="H23" s="33" t="s">
        <v>96</v>
      </c>
      <c r="I23" s="33" t="s">
        <v>96</v>
      </c>
      <c r="J23" s="33" t="s">
        <v>96</v>
      </c>
    </row>
    <row r="24" spans="1:10" ht="12.75" customHeight="1">
      <c r="A24" s="44"/>
      <c r="B24" s="75">
        <f>COUNTA(B3:B23)</f>
        <v>21</v>
      </c>
      <c r="C24" s="44"/>
      <c r="D24" s="75">
        <f>COUNTIF(D3:D23,"Yes")</f>
        <v>21</v>
      </c>
      <c r="E24" s="44"/>
      <c r="F24" s="44"/>
      <c r="G24" s="44"/>
      <c r="H24" s="44"/>
      <c r="I24" s="44"/>
      <c r="J24" s="44"/>
    </row>
    <row r="25" spans="1:10" ht="9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2.75" customHeight="1">
      <c r="A26" s="30" t="s">
        <v>170</v>
      </c>
      <c r="B26" s="30" t="s">
        <v>171</v>
      </c>
      <c r="C26" s="30" t="s">
        <v>172</v>
      </c>
      <c r="D26" s="30" t="s">
        <v>96</v>
      </c>
      <c r="E26" s="30" t="s">
        <v>97</v>
      </c>
      <c r="F26" s="30">
        <v>2</v>
      </c>
      <c r="G26" s="30" t="s">
        <v>96</v>
      </c>
      <c r="H26" s="30" t="s">
        <v>96</v>
      </c>
      <c r="I26" s="30" t="s">
        <v>96</v>
      </c>
      <c r="J26" s="30" t="s">
        <v>96</v>
      </c>
    </row>
    <row r="27" spans="1:10" ht="12.75" customHeight="1">
      <c r="A27" s="30" t="s">
        <v>170</v>
      </c>
      <c r="B27" s="30" t="s">
        <v>173</v>
      </c>
      <c r="C27" s="30" t="s">
        <v>174</v>
      </c>
      <c r="D27" s="30" t="s">
        <v>96</v>
      </c>
      <c r="E27" s="30" t="s">
        <v>97</v>
      </c>
      <c r="F27" s="30">
        <v>2</v>
      </c>
      <c r="G27" s="30" t="s">
        <v>96</v>
      </c>
      <c r="H27" s="30" t="s">
        <v>96</v>
      </c>
      <c r="I27" s="30" t="s">
        <v>96</v>
      </c>
      <c r="J27" s="30" t="s">
        <v>96</v>
      </c>
    </row>
    <row r="28" spans="1:10" ht="12.75" customHeight="1">
      <c r="A28" s="30" t="s">
        <v>170</v>
      </c>
      <c r="B28" s="30" t="s">
        <v>175</v>
      </c>
      <c r="C28" s="30" t="s">
        <v>176</v>
      </c>
      <c r="D28" s="30" t="s">
        <v>96</v>
      </c>
      <c r="E28" s="30" t="s">
        <v>97</v>
      </c>
      <c r="F28" s="30">
        <v>2</v>
      </c>
      <c r="G28" s="30" t="s">
        <v>96</v>
      </c>
      <c r="H28" s="30" t="s">
        <v>96</v>
      </c>
      <c r="I28" s="30" t="s">
        <v>96</v>
      </c>
      <c r="J28" s="30" t="s">
        <v>96</v>
      </c>
    </row>
    <row r="29" spans="1:10" ht="12.75" customHeight="1">
      <c r="A29" s="33" t="s">
        <v>170</v>
      </c>
      <c r="B29" s="33" t="s">
        <v>177</v>
      </c>
      <c r="C29" s="33" t="s">
        <v>178</v>
      </c>
      <c r="D29" s="33" t="s">
        <v>96</v>
      </c>
      <c r="E29" s="33" t="s">
        <v>97</v>
      </c>
      <c r="F29" s="33">
        <v>2</v>
      </c>
      <c r="G29" s="33" t="s">
        <v>96</v>
      </c>
      <c r="H29" s="33" t="s">
        <v>96</v>
      </c>
      <c r="I29" s="33" t="s">
        <v>96</v>
      </c>
      <c r="J29" s="33" t="s">
        <v>96</v>
      </c>
    </row>
    <row r="30" spans="1:10" ht="12.75" customHeight="1">
      <c r="A30" s="44"/>
      <c r="B30" s="75">
        <f>COUNTA(B26:B29)</f>
        <v>4</v>
      </c>
      <c r="C30" s="44"/>
      <c r="D30" s="75">
        <f>COUNTIF(D26:D29,"Yes")</f>
        <v>4</v>
      </c>
      <c r="E30" s="44"/>
      <c r="F30" s="44"/>
      <c r="G30" s="44"/>
      <c r="H30" s="44"/>
      <c r="I30" s="44"/>
      <c r="J30" s="44"/>
    </row>
    <row r="31" ht="12.75" customHeight="1"/>
    <row r="32" spans="1:4" ht="12.75" customHeight="1">
      <c r="A32" s="19" t="s">
        <v>106</v>
      </c>
      <c r="B32" s="19">
        <f>B24+B30</f>
        <v>25</v>
      </c>
      <c r="D32" s="19">
        <f>D24+D30</f>
        <v>25</v>
      </c>
    </row>
  </sheetData>
  <sheetProtection/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Alabama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K13" sqref="K13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45</v>
      </c>
      <c r="B1" s="24" t="s">
        <v>46</v>
      </c>
      <c r="C1" s="24" t="s">
        <v>47</v>
      </c>
      <c r="D1" s="24" t="s">
        <v>48</v>
      </c>
      <c r="E1" s="24" t="s">
        <v>49</v>
      </c>
      <c r="F1" s="24" t="s">
        <v>50</v>
      </c>
      <c r="G1" s="24" t="s">
        <v>51</v>
      </c>
      <c r="H1" s="24" t="s">
        <v>70</v>
      </c>
      <c r="I1" s="24" t="s">
        <v>69</v>
      </c>
    </row>
    <row r="2" spans="1:10" ht="12.75" customHeight="1">
      <c r="A2" s="30" t="s">
        <v>125</v>
      </c>
      <c r="B2" s="30" t="s">
        <v>126</v>
      </c>
      <c r="C2" s="30" t="s">
        <v>127</v>
      </c>
      <c r="D2" s="30">
        <v>5</v>
      </c>
      <c r="E2" s="30" t="s">
        <v>179</v>
      </c>
      <c r="F2" s="30">
        <v>4</v>
      </c>
      <c r="G2" s="30" t="s">
        <v>118</v>
      </c>
      <c r="H2" s="30">
        <v>1</v>
      </c>
      <c r="I2" s="30" t="s">
        <v>118</v>
      </c>
      <c r="J2" s="28"/>
    </row>
    <row r="3" spans="1:10" ht="12.75" customHeight="1">
      <c r="A3" s="30" t="s">
        <v>125</v>
      </c>
      <c r="B3" s="30" t="s">
        <v>128</v>
      </c>
      <c r="C3" s="30" t="s">
        <v>129</v>
      </c>
      <c r="D3" s="30">
        <v>5</v>
      </c>
      <c r="E3" s="30" t="s">
        <v>179</v>
      </c>
      <c r="F3" s="30">
        <v>2</v>
      </c>
      <c r="G3" s="30" t="s">
        <v>118</v>
      </c>
      <c r="H3" s="30">
        <v>1</v>
      </c>
      <c r="I3" s="30" t="s">
        <v>118</v>
      </c>
      <c r="J3" s="28"/>
    </row>
    <row r="4" spans="1:10" ht="12.75" customHeight="1">
      <c r="A4" s="30" t="s">
        <v>125</v>
      </c>
      <c r="B4" s="30" t="s">
        <v>131</v>
      </c>
      <c r="C4" s="30" t="s">
        <v>132</v>
      </c>
      <c r="D4" s="30">
        <v>5</v>
      </c>
      <c r="E4" s="30" t="s">
        <v>179</v>
      </c>
      <c r="F4" s="30">
        <v>2</v>
      </c>
      <c r="G4" s="30" t="s">
        <v>118</v>
      </c>
      <c r="H4" s="30">
        <v>1</v>
      </c>
      <c r="I4" s="30" t="s">
        <v>118</v>
      </c>
      <c r="J4" s="28"/>
    </row>
    <row r="5" spans="1:10" ht="12.75" customHeight="1">
      <c r="A5" s="30" t="s">
        <v>125</v>
      </c>
      <c r="B5" s="30" t="s">
        <v>133</v>
      </c>
      <c r="C5" s="30" t="s">
        <v>134</v>
      </c>
      <c r="D5" s="30">
        <v>5</v>
      </c>
      <c r="E5" s="30" t="s">
        <v>179</v>
      </c>
      <c r="F5" s="30">
        <v>8</v>
      </c>
      <c r="G5" s="30" t="s">
        <v>118</v>
      </c>
      <c r="H5" s="30">
        <v>1</v>
      </c>
      <c r="I5" s="30" t="s">
        <v>118</v>
      </c>
      <c r="J5" s="28"/>
    </row>
    <row r="6" spans="1:10" ht="12.75" customHeight="1">
      <c r="A6" s="30" t="s">
        <v>125</v>
      </c>
      <c r="B6" s="30" t="s">
        <v>135</v>
      </c>
      <c r="C6" s="30" t="s">
        <v>136</v>
      </c>
      <c r="D6" s="30">
        <v>5</v>
      </c>
      <c r="E6" s="30" t="s">
        <v>179</v>
      </c>
      <c r="F6" s="30">
        <v>8</v>
      </c>
      <c r="G6" s="30" t="s">
        <v>118</v>
      </c>
      <c r="H6" s="30">
        <v>1</v>
      </c>
      <c r="I6" s="30" t="s">
        <v>118</v>
      </c>
      <c r="J6" s="28"/>
    </row>
    <row r="7" spans="1:10" ht="12.75" customHeight="1">
      <c r="A7" s="30" t="s">
        <v>125</v>
      </c>
      <c r="B7" s="30" t="s">
        <v>137</v>
      </c>
      <c r="C7" s="30" t="s">
        <v>138</v>
      </c>
      <c r="D7" s="30">
        <v>5</v>
      </c>
      <c r="E7" s="30" t="s">
        <v>179</v>
      </c>
      <c r="F7" s="30">
        <v>8</v>
      </c>
      <c r="G7" s="30" t="s">
        <v>118</v>
      </c>
      <c r="H7" s="30">
        <v>1</v>
      </c>
      <c r="I7" s="30" t="s">
        <v>118</v>
      </c>
      <c r="J7" s="28"/>
    </row>
    <row r="8" spans="1:10" ht="12.75" customHeight="1">
      <c r="A8" s="30" t="s">
        <v>125</v>
      </c>
      <c r="B8" s="30" t="s">
        <v>139</v>
      </c>
      <c r="C8" s="30" t="s">
        <v>140</v>
      </c>
      <c r="D8" s="30">
        <v>5</v>
      </c>
      <c r="E8" s="30" t="s">
        <v>179</v>
      </c>
      <c r="F8" s="30">
        <v>2</v>
      </c>
      <c r="G8" s="30" t="s">
        <v>118</v>
      </c>
      <c r="H8" s="30">
        <v>1</v>
      </c>
      <c r="I8" s="30" t="s">
        <v>118</v>
      </c>
      <c r="J8" s="28"/>
    </row>
    <row r="9" spans="1:10" ht="12.75" customHeight="1">
      <c r="A9" s="30" t="s">
        <v>125</v>
      </c>
      <c r="B9" s="30" t="s">
        <v>141</v>
      </c>
      <c r="C9" s="30" t="s">
        <v>142</v>
      </c>
      <c r="D9" s="30">
        <v>5</v>
      </c>
      <c r="E9" s="30" t="s">
        <v>179</v>
      </c>
      <c r="F9" s="30">
        <v>8</v>
      </c>
      <c r="G9" s="30" t="s">
        <v>118</v>
      </c>
      <c r="H9" s="30">
        <v>1</v>
      </c>
      <c r="I9" s="30" t="s">
        <v>118</v>
      </c>
      <c r="J9" s="28"/>
    </row>
    <row r="10" spans="1:10" ht="12.75" customHeight="1">
      <c r="A10" s="30" t="s">
        <v>125</v>
      </c>
      <c r="B10" s="30" t="s">
        <v>143</v>
      </c>
      <c r="C10" s="30" t="s">
        <v>144</v>
      </c>
      <c r="D10" s="30">
        <v>5</v>
      </c>
      <c r="E10" s="30" t="s">
        <v>179</v>
      </c>
      <c r="F10" s="30">
        <v>8</v>
      </c>
      <c r="G10" s="30" t="s">
        <v>118</v>
      </c>
      <c r="H10" s="30">
        <v>1</v>
      </c>
      <c r="I10" s="30" t="s">
        <v>118</v>
      </c>
      <c r="J10" s="28"/>
    </row>
    <row r="11" spans="1:10" ht="12.75" customHeight="1">
      <c r="A11" s="30" t="s">
        <v>125</v>
      </c>
      <c r="B11" s="30" t="s">
        <v>145</v>
      </c>
      <c r="C11" s="30" t="s">
        <v>146</v>
      </c>
      <c r="D11" s="30">
        <v>5</v>
      </c>
      <c r="E11" s="30" t="s">
        <v>179</v>
      </c>
      <c r="F11" s="30">
        <v>2</v>
      </c>
      <c r="G11" s="30" t="s">
        <v>118</v>
      </c>
      <c r="H11" s="30">
        <v>1</v>
      </c>
      <c r="I11" s="30" t="s">
        <v>118</v>
      </c>
      <c r="J11" s="28"/>
    </row>
    <row r="12" spans="1:10" ht="12.75" customHeight="1">
      <c r="A12" s="30" t="s">
        <v>125</v>
      </c>
      <c r="B12" s="30" t="s">
        <v>147</v>
      </c>
      <c r="C12" s="30" t="s">
        <v>148</v>
      </c>
      <c r="D12" s="30">
        <v>5</v>
      </c>
      <c r="E12" s="30" t="s">
        <v>179</v>
      </c>
      <c r="F12" s="30">
        <v>8</v>
      </c>
      <c r="G12" s="30" t="s">
        <v>118</v>
      </c>
      <c r="H12" s="30">
        <v>1</v>
      </c>
      <c r="I12" s="30" t="s">
        <v>118</v>
      </c>
      <c r="J12" s="28"/>
    </row>
    <row r="13" spans="1:10" ht="12.75" customHeight="1">
      <c r="A13" s="30" t="s">
        <v>125</v>
      </c>
      <c r="B13" s="30" t="s">
        <v>149</v>
      </c>
      <c r="C13" s="30" t="s">
        <v>150</v>
      </c>
      <c r="D13" s="30">
        <v>5</v>
      </c>
      <c r="E13" s="30" t="s">
        <v>179</v>
      </c>
      <c r="F13" s="30">
        <v>8</v>
      </c>
      <c r="G13" s="30" t="s">
        <v>118</v>
      </c>
      <c r="H13" s="30">
        <v>1</v>
      </c>
      <c r="I13" s="30" t="s">
        <v>118</v>
      </c>
      <c r="J13" s="28"/>
    </row>
    <row r="14" spans="1:10" ht="12.75" customHeight="1">
      <c r="A14" s="30" t="s">
        <v>125</v>
      </c>
      <c r="B14" s="30" t="s">
        <v>151</v>
      </c>
      <c r="C14" s="30" t="s">
        <v>152</v>
      </c>
      <c r="D14" s="30">
        <v>5</v>
      </c>
      <c r="E14" s="30" t="s">
        <v>179</v>
      </c>
      <c r="F14" s="30">
        <v>4</v>
      </c>
      <c r="G14" s="30" t="s">
        <v>118</v>
      </c>
      <c r="H14" s="30">
        <v>1</v>
      </c>
      <c r="I14" s="30" t="s">
        <v>118</v>
      </c>
      <c r="J14" s="28"/>
    </row>
    <row r="15" spans="1:10" ht="12.75" customHeight="1">
      <c r="A15" s="30" t="s">
        <v>125</v>
      </c>
      <c r="B15" s="30" t="s">
        <v>153</v>
      </c>
      <c r="C15" s="30" t="s">
        <v>154</v>
      </c>
      <c r="D15" s="30">
        <v>5</v>
      </c>
      <c r="E15" s="30" t="s">
        <v>179</v>
      </c>
      <c r="F15" s="30">
        <v>4</v>
      </c>
      <c r="G15" s="30" t="s">
        <v>118</v>
      </c>
      <c r="H15" s="30">
        <v>1</v>
      </c>
      <c r="I15" s="30" t="s">
        <v>118</v>
      </c>
      <c r="J15" s="28"/>
    </row>
    <row r="16" spans="1:10" ht="12.75" customHeight="1">
      <c r="A16" s="30" t="s">
        <v>125</v>
      </c>
      <c r="B16" s="30" t="s">
        <v>155</v>
      </c>
      <c r="C16" s="30" t="s">
        <v>156</v>
      </c>
      <c r="D16" s="30">
        <v>5</v>
      </c>
      <c r="E16" s="30" t="s">
        <v>179</v>
      </c>
      <c r="F16" s="30">
        <v>2</v>
      </c>
      <c r="G16" s="30" t="s">
        <v>118</v>
      </c>
      <c r="H16" s="30">
        <v>1</v>
      </c>
      <c r="I16" s="30" t="s">
        <v>118</v>
      </c>
      <c r="J16" s="28"/>
    </row>
    <row r="17" spans="1:10" ht="12.75" customHeight="1">
      <c r="A17" s="30" t="s">
        <v>125</v>
      </c>
      <c r="B17" s="30" t="s">
        <v>157</v>
      </c>
      <c r="C17" s="30" t="s">
        <v>158</v>
      </c>
      <c r="D17" s="30">
        <v>5</v>
      </c>
      <c r="E17" s="30" t="s">
        <v>179</v>
      </c>
      <c r="F17" s="30">
        <v>4</v>
      </c>
      <c r="G17" s="30" t="s">
        <v>118</v>
      </c>
      <c r="H17" s="30">
        <v>1</v>
      </c>
      <c r="I17" s="30" t="s">
        <v>118</v>
      </c>
      <c r="J17" s="28"/>
    </row>
    <row r="18" spans="1:10" ht="12.75" customHeight="1">
      <c r="A18" s="30" t="s">
        <v>125</v>
      </c>
      <c r="B18" s="30" t="s">
        <v>159</v>
      </c>
      <c r="C18" s="30" t="s">
        <v>160</v>
      </c>
      <c r="D18" s="30">
        <v>5</v>
      </c>
      <c r="E18" s="30" t="s">
        <v>179</v>
      </c>
      <c r="F18" s="30">
        <v>4</v>
      </c>
      <c r="G18" s="30" t="s">
        <v>118</v>
      </c>
      <c r="H18" s="30">
        <v>1</v>
      </c>
      <c r="I18" s="30" t="s">
        <v>118</v>
      </c>
      <c r="J18" s="28"/>
    </row>
    <row r="19" spans="1:10" ht="12.75" customHeight="1">
      <c r="A19" s="30" t="s">
        <v>125</v>
      </c>
      <c r="B19" s="30" t="s">
        <v>161</v>
      </c>
      <c r="C19" s="30" t="s">
        <v>162</v>
      </c>
      <c r="D19" s="30">
        <v>5</v>
      </c>
      <c r="E19" s="30" t="s">
        <v>179</v>
      </c>
      <c r="F19" s="30">
        <v>4</v>
      </c>
      <c r="G19" s="30" t="s">
        <v>118</v>
      </c>
      <c r="H19" s="30">
        <v>1</v>
      </c>
      <c r="I19" s="30" t="s">
        <v>118</v>
      </c>
      <c r="J19" s="28"/>
    </row>
    <row r="20" spans="1:10" ht="12.75" customHeight="1">
      <c r="A20" s="30" t="s">
        <v>125</v>
      </c>
      <c r="B20" s="30" t="s">
        <v>163</v>
      </c>
      <c r="C20" s="30" t="s">
        <v>164</v>
      </c>
      <c r="D20" s="30">
        <v>5</v>
      </c>
      <c r="E20" s="30" t="s">
        <v>179</v>
      </c>
      <c r="F20" s="30">
        <v>8</v>
      </c>
      <c r="G20" s="30" t="s">
        <v>118</v>
      </c>
      <c r="H20" s="30">
        <v>1</v>
      </c>
      <c r="I20" s="30" t="s">
        <v>118</v>
      </c>
      <c r="J20" s="28"/>
    </row>
    <row r="21" spans="1:10" ht="12.75" customHeight="1">
      <c r="A21" s="30" t="s">
        <v>125</v>
      </c>
      <c r="B21" s="30" t="s">
        <v>166</v>
      </c>
      <c r="C21" s="30" t="s">
        <v>167</v>
      </c>
      <c r="D21" s="30">
        <v>5</v>
      </c>
      <c r="E21" s="30" t="s">
        <v>179</v>
      </c>
      <c r="F21" s="30">
        <v>4</v>
      </c>
      <c r="G21" s="30" t="s">
        <v>118</v>
      </c>
      <c r="H21" s="30">
        <v>1</v>
      </c>
      <c r="I21" s="30" t="s">
        <v>118</v>
      </c>
      <c r="J21" s="28"/>
    </row>
    <row r="22" spans="1:10" ht="12.75" customHeight="1">
      <c r="A22" s="33" t="s">
        <v>125</v>
      </c>
      <c r="B22" s="33" t="s">
        <v>168</v>
      </c>
      <c r="C22" s="33" t="s">
        <v>169</v>
      </c>
      <c r="D22" s="33">
        <v>5</v>
      </c>
      <c r="E22" s="33" t="s">
        <v>179</v>
      </c>
      <c r="F22" s="33">
        <v>4</v>
      </c>
      <c r="G22" s="33" t="s">
        <v>118</v>
      </c>
      <c r="H22" s="33">
        <v>1</v>
      </c>
      <c r="I22" s="33" t="s">
        <v>118</v>
      </c>
      <c r="J22" s="28"/>
    </row>
    <row r="23" spans="1:10" ht="12.75" customHeight="1">
      <c r="A23" s="30"/>
      <c r="B23" s="31">
        <f>COUNTA(B2:B22)</f>
        <v>21</v>
      </c>
      <c r="C23" s="31"/>
      <c r="D23" s="31"/>
      <c r="E23" s="31"/>
      <c r="F23" s="31">
        <f>COUNTIF(F2:F22,"&gt;0")</f>
        <v>21</v>
      </c>
      <c r="G23" s="31"/>
      <c r="H23" s="30"/>
      <c r="I23" s="30"/>
      <c r="J23" s="30"/>
    </row>
    <row r="24" spans="1:10" ht="12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 customHeight="1">
      <c r="A25" s="30" t="s">
        <v>170</v>
      </c>
      <c r="B25" s="30" t="s">
        <v>171</v>
      </c>
      <c r="C25" s="30" t="s">
        <v>172</v>
      </c>
      <c r="D25" s="30">
        <v>5</v>
      </c>
      <c r="E25" s="30" t="s">
        <v>179</v>
      </c>
      <c r="F25" s="30">
        <v>4</v>
      </c>
      <c r="G25" s="30" t="s">
        <v>118</v>
      </c>
      <c r="H25" s="30">
        <v>1</v>
      </c>
      <c r="I25" s="30" t="s">
        <v>118</v>
      </c>
      <c r="J25" s="28"/>
    </row>
    <row r="26" spans="1:10" ht="12.75" customHeight="1">
      <c r="A26" s="30" t="s">
        <v>170</v>
      </c>
      <c r="B26" s="30" t="s">
        <v>173</v>
      </c>
      <c r="C26" s="30" t="s">
        <v>174</v>
      </c>
      <c r="D26" s="30">
        <v>5</v>
      </c>
      <c r="E26" s="30" t="s">
        <v>179</v>
      </c>
      <c r="F26" s="30">
        <v>4</v>
      </c>
      <c r="G26" s="30" t="s">
        <v>118</v>
      </c>
      <c r="H26" s="30">
        <v>1</v>
      </c>
      <c r="I26" s="30" t="s">
        <v>118</v>
      </c>
      <c r="J26" s="28"/>
    </row>
    <row r="27" spans="1:10" ht="12.75" customHeight="1">
      <c r="A27" s="30" t="s">
        <v>170</v>
      </c>
      <c r="B27" s="30" t="s">
        <v>175</v>
      </c>
      <c r="C27" s="30" t="s">
        <v>176</v>
      </c>
      <c r="D27" s="30">
        <v>5</v>
      </c>
      <c r="E27" s="30" t="s">
        <v>179</v>
      </c>
      <c r="F27" s="30">
        <v>4</v>
      </c>
      <c r="G27" s="30" t="s">
        <v>118</v>
      </c>
      <c r="H27" s="30">
        <v>1</v>
      </c>
      <c r="I27" s="30" t="s">
        <v>118</v>
      </c>
      <c r="J27" s="28"/>
    </row>
    <row r="28" spans="1:10" ht="12.75" customHeight="1">
      <c r="A28" s="33" t="s">
        <v>170</v>
      </c>
      <c r="B28" s="33" t="s">
        <v>177</v>
      </c>
      <c r="C28" s="33" t="s">
        <v>178</v>
      </c>
      <c r="D28" s="33">
        <v>5</v>
      </c>
      <c r="E28" s="33" t="s">
        <v>179</v>
      </c>
      <c r="F28" s="33">
        <v>4</v>
      </c>
      <c r="G28" s="33" t="s">
        <v>118</v>
      </c>
      <c r="H28" s="33">
        <v>1</v>
      </c>
      <c r="I28" s="33" t="s">
        <v>118</v>
      </c>
      <c r="J28" s="28"/>
    </row>
    <row r="29" spans="1:10" ht="12.75" customHeight="1">
      <c r="A29" s="30"/>
      <c r="B29" s="31">
        <f>COUNTA(B25:B28)</f>
        <v>4</v>
      </c>
      <c r="C29" s="31"/>
      <c r="D29" s="31"/>
      <c r="E29" s="31"/>
      <c r="F29" s="31">
        <f>COUNTIF(F25:F28,"&gt;0")</f>
        <v>4</v>
      </c>
      <c r="G29" s="31"/>
      <c r="H29" s="30"/>
      <c r="I29" s="30"/>
      <c r="J29" s="30"/>
    </row>
    <row r="30" spans="1:10" ht="12.75" customHeight="1">
      <c r="A30" s="77" t="s">
        <v>122</v>
      </c>
      <c r="B30" s="30"/>
      <c r="C30" s="30"/>
      <c r="D30" s="30"/>
      <c r="E30" s="77" t="s">
        <v>124</v>
      </c>
      <c r="F30" s="30"/>
      <c r="G30" s="30"/>
      <c r="H30" s="30"/>
      <c r="I30" s="30"/>
      <c r="J30" s="30"/>
    </row>
    <row r="31" spans="1:6" ht="12.75">
      <c r="A31" s="77" t="s">
        <v>123</v>
      </c>
      <c r="B31" s="77">
        <f>B23+B29</f>
        <v>25</v>
      </c>
      <c r="E31" s="77" t="s">
        <v>123</v>
      </c>
      <c r="F31" s="77">
        <f>F23+F29</f>
        <v>25</v>
      </c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2009 Swimming Season
Alabama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25" t="s">
        <v>110</v>
      </c>
      <c r="C1" s="125"/>
      <c r="F1" s="126" t="s">
        <v>116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23" customFormat="1" ht="39" customHeight="1">
      <c r="A2" s="27" t="s">
        <v>45</v>
      </c>
      <c r="B2" s="27" t="s">
        <v>46</v>
      </c>
      <c r="C2" s="27" t="s">
        <v>47</v>
      </c>
      <c r="D2" s="93" t="s">
        <v>89</v>
      </c>
      <c r="E2" s="93" t="s">
        <v>90</v>
      </c>
      <c r="F2" s="93" t="s">
        <v>111</v>
      </c>
      <c r="G2" s="93" t="s">
        <v>99</v>
      </c>
      <c r="H2" s="94" t="s">
        <v>117</v>
      </c>
      <c r="I2" s="93" t="s">
        <v>112</v>
      </c>
      <c r="J2" s="93" t="s">
        <v>113</v>
      </c>
      <c r="K2" s="93" t="s">
        <v>114</v>
      </c>
      <c r="L2" s="93" t="s">
        <v>71</v>
      </c>
      <c r="M2" s="93" t="s">
        <v>115</v>
      </c>
      <c r="N2" s="93" t="s">
        <v>82</v>
      </c>
      <c r="O2" s="93" t="s">
        <v>81</v>
      </c>
      <c r="P2" s="93" t="s">
        <v>83</v>
      </c>
      <c r="Q2" s="93" t="s">
        <v>53</v>
      </c>
      <c r="R2" s="93" t="s">
        <v>84</v>
      </c>
    </row>
    <row r="3" spans="1:19" s="23" customFormat="1" ht="12.75" customHeight="1">
      <c r="A3" s="30" t="s">
        <v>125</v>
      </c>
      <c r="B3" s="30" t="s">
        <v>126</v>
      </c>
      <c r="C3" s="30" t="s">
        <v>127</v>
      </c>
      <c r="D3" s="30" t="s">
        <v>96</v>
      </c>
      <c r="E3" s="30" t="s">
        <v>121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s="23" customFormat="1" ht="12.75" customHeight="1">
      <c r="A4" s="30" t="s">
        <v>125</v>
      </c>
      <c r="B4" s="30" t="s">
        <v>128</v>
      </c>
      <c r="C4" s="30" t="s">
        <v>129</v>
      </c>
      <c r="D4" s="30" t="s">
        <v>96</v>
      </c>
      <c r="E4" s="30" t="s">
        <v>121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s="23" customFormat="1" ht="18" customHeight="1">
      <c r="A5" s="30" t="s">
        <v>125</v>
      </c>
      <c r="B5" s="30" t="s">
        <v>131</v>
      </c>
      <c r="C5" s="30" t="s">
        <v>132</v>
      </c>
      <c r="D5" s="30" t="s">
        <v>96</v>
      </c>
      <c r="E5" s="30" t="s">
        <v>121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s="23" customFormat="1" ht="12" customHeight="1">
      <c r="A6" s="30" t="s">
        <v>125</v>
      </c>
      <c r="B6" s="30" t="s">
        <v>133</v>
      </c>
      <c r="C6" s="30" t="s">
        <v>134</v>
      </c>
      <c r="D6" s="30" t="s">
        <v>96</v>
      </c>
      <c r="E6" s="30" t="s">
        <v>121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23" customFormat="1" ht="12" customHeight="1">
      <c r="A7" s="30" t="s">
        <v>125</v>
      </c>
      <c r="B7" s="30" t="s">
        <v>135</v>
      </c>
      <c r="C7" s="30" t="s">
        <v>136</v>
      </c>
      <c r="D7" s="30" t="s">
        <v>96</v>
      </c>
      <c r="E7" s="30" t="s">
        <v>121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23" customFormat="1" ht="12" customHeight="1">
      <c r="A8" s="30" t="s">
        <v>125</v>
      </c>
      <c r="B8" s="30" t="s">
        <v>137</v>
      </c>
      <c r="C8" s="30" t="s">
        <v>138</v>
      </c>
      <c r="D8" s="30" t="s">
        <v>96</v>
      </c>
      <c r="E8" s="30" t="s">
        <v>121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s="23" customFormat="1" ht="12" customHeight="1">
      <c r="A9" s="30" t="s">
        <v>125</v>
      </c>
      <c r="B9" s="30" t="s">
        <v>139</v>
      </c>
      <c r="C9" s="30" t="s">
        <v>140</v>
      </c>
      <c r="D9" s="30" t="s">
        <v>96</v>
      </c>
      <c r="E9" s="30" t="s">
        <v>121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s="23" customFormat="1" ht="12" customHeight="1">
      <c r="A10" s="30" t="s">
        <v>125</v>
      </c>
      <c r="B10" s="30" t="s">
        <v>141</v>
      </c>
      <c r="C10" s="30" t="s">
        <v>142</v>
      </c>
      <c r="D10" s="30" t="s">
        <v>96</v>
      </c>
      <c r="E10" s="30" t="s">
        <v>121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23" customFormat="1" ht="12" customHeight="1">
      <c r="A11" s="30" t="s">
        <v>125</v>
      </c>
      <c r="B11" s="30" t="s">
        <v>143</v>
      </c>
      <c r="C11" s="30" t="s">
        <v>144</v>
      </c>
      <c r="D11" s="30" t="s">
        <v>96</v>
      </c>
      <c r="E11" s="30" t="s">
        <v>121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s="23" customFormat="1" ht="12" customHeight="1">
      <c r="A12" s="30" t="s">
        <v>125</v>
      </c>
      <c r="B12" s="30" t="s">
        <v>145</v>
      </c>
      <c r="C12" s="30" t="s">
        <v>146</v>
      </c>
      <c r="D12" s="30" t="s">
        <v>96</v>
      </c>
      <c r="E12" s="30" t="s">
        <v>121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s="23" customFormat="1" ht="12" customHeight="1">
      <c r="A13" s="30" t="s">
        <v>125</v>
      </c>
      <c r="B13" s="30" t="s">
        <v>147</v>
      </c>
      <c r="C13" s="30" t="s">
        <v>148</v>
      </c>
      <c r="D13" s="30" t="s">
        <v>96</v>
      </c>
      <c r="E13" s="30" t="s">
        <v>121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s="23" customFormat="1" ht="12" customHeight="1">
      <c r="A14" s="30" t="s">
        <v>125</v>
      </c>
      <c r="B14" s="30" t="s">
        <v>149</v>
      </c>
      <c r="C14" s="30" t="s">
        <v>150</v>
      </c>
      <c r="D14" s="30" t="s">
        <v>96</v>
      </c>
      <c r="E14" s="30" t="s">
        <v>121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s="23" customFormat="1" ht="12" customHeight="1">
      <c r="A15" s="30" t="s">
        <v>125</v>
      </c>
      <c r="B15" s="30" t="s">
        <v>151</v>
      </c>
      <c r="C15" s="30" t="s">
        <v>152</v>
      </c>
      <c r="D15" s="30" t="s">
        <v>96</v>
      </c>
      <c r="E15" s="30" t="s">
        <v>121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s="23" customFormat="1" ht="12" customHeight="1">
      <c r="A16" s="30" t="s">
        <v>125</v>
      </c>
      <c r="B16" s="30" t="s">
        <v>153</v>
      </c>
      <c r="C16" s="30" t="s">
        <v>154</v>
      </c>
      <c r="D16" s="30" t="s">
        <v>96</v>
      </c>
      <c r="E16" s="30" t="s">
        <v>121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s="23" customFormat="1" ht="12" customHeight="1">
      <c r="A17" s="30" t="s">
        <v>125</v>
      </c>
      <c r="B17" s="30" t="s">
        <v>155</v>
      </c>
      <c r="C17" s="30" t="s">
        <v>156</v>
      </c>
      <c r="D17" s="30" t="s">
        <v>96</v>
      </c>
      <c r="E17" s="30" t="s">
        <v>121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s="23" customFormat="1" ht="12.75" customHeight="1">
      <c r="A18" s="30" t="s">
        <v>125</v>
      </c>
      <c r="B18" s="30" t="s">
        <v>157</v>
      </c>
      <c r="C18" s="30" t="s">
        <v>158</v>
      </c>
      <c r="D18" s="30" t="s">
        <v>96</v>
      </c>
      <c r="E18" s="30" t="s">
        <v>121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s="23" customFormat="1" ht="12.75" customHeight="1">
      <c r="A19" s="30" t="s">
        <v>125</v>
      </c>
      <c r="B19" s="30" t="s">
        <v>159</v>
      </c>
      <c r="C19" s="30" t="s">
        <v>160</v>
      </c>
      <c r="D19" s="30" t="s">
        <v>96</v>
      </c>
      <c r="E19" s="30" t="s">
        <v>121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s="23" customFormat="1" ht="12.75" customHeight="1">
      <c r="A20" s="30" t="s">
        <v>125</v>
      </c>
      <c r="B20" s="30" t="s">
        <v>161</v>
      </c>
      <c r="C20" s="30" t="s">
        <v>162</v>
      </c>
      <c r="D20" s="30" t="s">
        <v>96</v>
      </c>
      <c r="E20" s="30" t="s">
        <v>121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s="23" customFormat="1" ht="12.75" customHeight="1">
      <c r="A21" s="30" t="s">
        <v>125</v>
      </c>
      <c r="B21" s="30" t="s">
        <v>163</v>
      </c>
      <c r="C21" s="30" t="s">
        <v>164</v>
      </c>
      <c r="D21" s="30" t="s">
        <v>96</v>
      </c>
      <c r="E21" s="30" t="s">
        <v>121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s="23" customFormat="1" ht="12.75" customHeight="1">
      <c r="A22" s="30" t="s">
        <v>125</v>
      </c>
      <c r="B22" s="30" t="s">
        <v>166</v>
      </c>
      <c r="C22" s="30" t="s">
        <v>167</v>
      </c>
      <c r="D22" s="30" t="s">
        <v>96</v>
      </c>
      <c r="E22" s="30" t="s">
        <v>121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s="23" customFormat="1" ht="12.75" customHeight="1">
      <c r="A23" s="33" t="s">
        <v>125</v>
      </c>
      <c r="B23" s="33" t="s">
        <v>168</v>
      </c>
      <c r="C23" s="33" t="s">
        <v>169</v>
      </c>
      <c r="D23" s="33" t="s">
        <v>96</v>
      </c>
      <c r="E23" s="33" t="s">
        <v>121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0"/>
    </row>
    <row r="24" spans="1:18" ht="12.75">
      <c r="A24" s="30"/>
      <c r="B24" s="31">
        <f>COUNTA(B3:B23)</f>
        <v>21</v>
      </c>
      <c r="C24" s="53"/>
      <c r="D24" s="31">
        <f aca="true" t="shared" si="0" ref="D24:R24">COUNTIF(D3:D23,"Yes")</f>
        <v>21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  <c r="M24" s="31">
        <f t="shared" si="0"/>
        <v>0</v>
      </c>
      <c r="N24" s="31">
        <f t="shared" si="0"/>
        <v>0</v>
      </c>
      <c r="O24" s="31">
        <f t="shared" si="0"/>
        <v>0</v>
      </c>
      <c r="P24" s="31">
        <f t="shared" si="0"/>
        <v>0</v>
      </c>
      <c r="Q24" s="31">
        <f t="shared" si="0"/>
        <v>0</v>
      </c>
      <c r="R24" s="31">
        <f t="shared" si="0"/>
        <v>0</v>
      </c>
    </row>
    <row r="25" spans="1:18" ht="12.75">
      <c r="A25" s="30"/>
      <c r="B25" s="30"/>
      <c r="C25" s="30"/>
      <c r="D25" s="30"/>
      <c r="E25" s="30"/>
      <c r="F25" s="30"/>
      <c r="G25" s="44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2.75">
      <c r="A26" s="30" t="s">
        <v>170</v>
      </c>
      <c r="B26" s="30" t="s">
        <v>171</v>
      </c>
      <c r="C26" s="30" t="s">
        <v>172</v>
      </c>
      <c r="D26" s="30" t="s">
        <v>96</v>
      </c>
      <c r="E26" s="30" t="s">
        <v>121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2.75">
      <c r="A27" s="30" t="s">
        <v>170</v>
      </c>
      <c r="B27" s="30" t="s">
        <v>173</v>
      </c>
      <c r="C27" s="30" t="s">
        <v>174</v>
      </c>
      <c r="D27" s="30" t="s">
        <v>96</v>
      </c>
      <c r="E27" s="30" t="s">
        <v>121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2.75">
      <c r="A28" s="30" t="s">
        <v>170</v>
      </c>
      <c r="B28" s="30" t="s">
        <v>175</v>
      </c>
      <c r="C28" s="30" t="s">
        <v>176</v>
      </c>
      <c r="D28" s="30" t="s">
        <v>96</v>
      </c>
      <c r="E28" s="30" t="s">
        <v>121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2.75">
      <c r="A29" s="33" t="s">
        <v>170</v>
      </c>
      <c r="B29" s="33" t="s">
        <v>177</v>
      </c>
      <c r="C29" s="33" t="s">
        <v>178</v>
      </c>
      <c r="D29" s="33" t="s">
        <v>96</v>
      </c>
      <c r="E29" s="33" t="s">
        <v>121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ht="12.75">
      <c r="A30" s="30" t="s">
        <v>120</v>
      </c>
      <c r="B30" s="31">
        <f>COUNTA(B26:B29)</f>
        <v>4</v>
      </c>
      <c r="C30" s="53"/>
      <c r="D30" s="75">
        <f aca="true" t="shared" si="1" ref="D30:R30">COUNTIF(D26:D29,"Yes")</f>
        <v>4</v>
      </c>
      <c r="E30" s="75">
        <f t="shared" si="1"/>
        <v>0</v>
      </c>
      <c r="F30" s="31">
        <f t="shared" si="1"/>
        <v>0</v>
      </c>
      <c r="G30" s="31">
        <f t="shared" si="1"/>
        <v>0</v>
      </c>
      <c r="H30" s="31">
        <f t="shared" si="1"/>
        <v>0</v>
      </c>
      <c r="I30" s="31">
        <f t="shared" si="1"/>
        <v>0</v>
      </c>
      <c r="J30" s="31">
        <f t="shared" si="1"/>
        <v>0</v>
      </c>
      <c r="K30" s="31">
        <f t="shared" si="1"/>
        <v>0</v>
      </c>
      <c r="L30" s="31">
        <f t="shared" si="1"/>
        <v>0</v>
      </c>
      <c r="M30" s="31">
        <f t="shared" si="1"/>
        <v>0</v>
      </c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1:18" ht="12.75">
      <c r="A31" s="30"/>
      <c r="B31" s="4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2.75">
      <c r="A32" s="77" t="s">
        <v>24</v>
      </c>
      <c r="B32" s="77">
        <f>B24+B30</f>
        <v>25</v>
      </c>
      <c r="D32" s="77">
        <f aca="true" t="shared" si="2" ref="D32:R32">D24+D30</f>
        <v>25</v>
      </c>
      <c r="E32" s="77">
        <f t="shared" si="2"/>
        <v>0</v>
      </c>
      <c r="F32" s="77">
        <f t="shared" si="2"/>
        <v>0</v>
      </c>
      <c r="G32" s="77">
        <f t="shared" si="2"/>
        <v>0</v>
      </c>
      <c r="H32" s="77">
        <f t="shared" si="2"/>
        <v>0</v>
      </c>
      <c r="I32" s="77">
        <f t="shared" si="2"/>
        <v>0</v>
      </c>
      <c r="J32" s="77">
        <f t="shared" si="2"/>
        <v>0</v>
      </c>
      <c r="K32" s="77">
        <f t="shared" si="2"/>
        <v>0</v>
      </c>
      <c r="L32" s="77">
        <f t="shared" si="2"/>
        <v>0</v>
      </c>
      <c r="M32" s="77">
        <f t="shared" si="2"/>
        <v>0</v>
      </c>
      <c r="N32" s="77">
        <f t="shared" si="2"/>
        <v>0</v>
      </c>
      <c r="O32" s="77">
        <f t="shared" si="2"/>
        <v>0</v>
      </c>
      <c r="P32" s="77">
        <f t="shared" si="2"/>
        <v>0</v>
      </c>
      <c r="Q32" s="77">
        <f t="shared" si="2"/>
        <v>0</v>
      </c>
      <c r="R32" s="77">
        <f t="shared" si="2"/>
        <v>0</v>
      </c>
    </row>
    <row r="33" spans="1:18" ht="12.75">
      <c r="A33" s="77"/>
      <c r="B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ht="12.75">
      <c r="A34" s="77"/>
      <c r="B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6" spans="4:10" ht="12.75">
      <c r="D36" s="81"/>
      <c r="E36" s="128" t="s">
        <v>0</v>
      </c>
      <c r="F36" s="129"/>
      <c r="G36" s="129"/>
      <c r="H36" s="129"/>
      <c r="I36" s="129"/>
      <c r="J36" s="82"/>
    </row>
    <row r="37" spans="4:10" ht="12.75">
      <c r="D37" s="91" t="s">
        <v>22</v>
      </c>
      <c r="E37" s="84"/>
      <c r="F37" s="84"/>
      <c r="G37" s="84"/>
      <c r="H37" s="84"/>
      <c r="I37" s="84"/>
      <c r="J37" s="85"/>
    </row>
    <row r="38" spans="4:10" ht="12.75">
      <c r="D38" s="92" t="s">
        <v>23</v>
      </c>
      <c r="E38" s="84"/>
      <c r="F38" s="84"/>
      <c r="G38" s="84"/>
      <c r="H38" s="84"/>
      <c r="I38" s="84"/>
      <c r="J38" s="85"/>
    </row>
    <row r="39" spans="4:10" ht="12.75">
      <c r="D39" s="83"/>
      <c r="E39" s="84"/>
      <c r="F39" s="84"/>
      <c r="G39" s="84"/>
      <c r="H39" s="84"/>
      <c r="I39" s="84"/>
      <c r="J39" s="85"/>
    </row>
    <row r="40" spans="4:10" ht="12.75">
      <c r="D40" s="83"/>
      <c r="E40" s="86" t="s">
        <v>1</v>
      </c>
      <c r="F40" s="87" t="s">
        <v>2</v>
      </c>
      <c r="G40" s="84"/>
      <c r="H40" s="84"/>
      <c r="I40" s="84"/>
      <c r="J40" s="85"/>
    </row>
    <row r="41" spans="4:10" ht="12.75">
      <c r="D41" s="83"/>
      <c r="E41" s="86" t="s">
        <v>3</v>
      </c>
      <c r="F41" s="87" t="s">
        <v>4</v>
      </c>
      <c r="G41" s="84"/>
      <c r="H41" s="84"/>
      <c r="I41" s="84"/>
      <c r="J41" s="85"/>
    </row>
    <row r="42" spans="4:10" ht="12.75">
      <c r="D42" s="83"/>
      <c r="E42" s="86" t="s">
        <v>5</v>
      </c>
      <c r="F42" s="87" t="s">
        <v>103</v>
      </c>
      <c r="G42" s="84"/>
      <c r="H42" s="84"/>
      <c r="I42" s="84"/>
      <c r="J42" s="85"/>
    </row>
    <row r="43" spans="4:10" ht="12.75">
      <c r="D43" s="83"/>
      <c r="E43" s="86" t="s">
        <v>6</v>
      </c>
      <c r="F43" s="87" t="s">
        <v>104</v>
      </c>
      <c r="G43" s="84"/>
      <c r="H43" s="84"/>
      <c r="I43" s="84"/>
      <c r="J43" s="85"/>
    </row>
    <row r="44" spans="4:10" ht="12.75">
      <c r="D44" s="83"/>
      <c r="E44" s="86" t="s">
        <v>7</v>
      </c>
      <c r="F44" s="87" t="s">
        <v>8</v>
      </c>
      <c r="G44" s="84"/>
      <c r="H44" s="84"/>
      <c r="I44" s="84"/>
      <c r="J44" s="85"/>
    </row>
    <row r="45" spans="4:10" ht="12.75">
      <c r="D45" s="83"/>
      <c r="E45" s="86" t="s">
        <v>9</v>
      </c>
      <c r="F45" s="87" t="s">
        <v>108</v>
      </c>
      <c r="G45" s="84"/>
      <c r="H45" s="84"/>
      <c r="I45" s="84"/>
      <c r="J45" s="85"/>
    </row>
    <row r="46" spans="4:10" ht="12.75">
      <c r="D46" s="83"/>
      <c r="E46" s="86" t="s">
        <v>10</v>
      </c>
      <c r="F46" s="87" t="s">
        <v>109</v>
      </c>
      <c r="G46" s="84"/>
      <c r="H46" s="84"/>
      <c r="I46" s="84"/>
      <c r="J46" s="85"/>
    </row>
    <row r="47" spans="4:10" ht="12.75">
      <c r="D47" s="83"/>
      <c r="E47" s="86" t="s">
        <v>11</v>
      </c>
      <c r="F47" s="87" t="s">
        <v>12</v>
      </c>
      <c r="G47" s="84"/>
      <c r="H47" s="84"/>
      <c r="I47" s="84"/>
      <c r="J47" s="85"/>
    </row>
    <row r="48" spans="4:10" ht="12.75">
      <c r="D48" s="83"/>
      <c r="E48" s="86" t="s">
        <v>13</v>
      </c>
      <c r="F48" s="87" t="s">
        <v>14</v>
      </c>
      <c r="G48" s="84"/>
      <c r="H48" s="84"/>
      <c r="I48" s="84"/>
      <c r="J48" s="85"/>
    </row>
    <row r="49" spans="4:10" ht="12.75">
      <c r="D49" s="83"/>
      <c r="E49" s="86" t="s">
        <v>15</v>
      </c>
      <c r="F49" s="87" t="s">
        <v>105</v>
      </c>
      <c r="G49" s="84"/>
      <c r="H49" s="84"/>
      <c r="I49" s="84"/>
      <c r="J49" s="85"/>
    </row>
    <row r="50" spans="4:10" ht="12.75">
      <c r="D50" s="83"/>
      <c r="E50" s="86" t="s">
        <v>16</v>
      </c>
      <c r="F50" s="87" t="s">
        <v>17</v>
      </c>
      <c r="G50" s="84"/>
      <c r="H50" s="84"/>
      <c r="I50" s="84"/>
      <c r="J50" s="85"/>
    </row>
    <row r="51" spans="4:10" ht="12.75">
      <c r="D51" s="83"/>
      <c r="E51" s="86" t="s">
        <v>18</v>
      </c>
      <c r="F51" s="87" t="s">
        <v>19</v>
      </c>
      <c r="G51" s="84"/>
      <c r="H51" s="84"/>
      <c r="I51" s="84"/>
      <c r="J51" s="85"/>
    </row>
    <row r="52" spans="4:10" ht="12.75">
      <c r="D52" s="83"/>
      <c r="E52" s="86" t="s">
        <v>20</v>
      </c>
      <c r="F52" s="87" t="s">
        <v>21</v>
      </c>
      <c r="G52" s="84"/>
      <c r="H52" s="84"/>
      <c r="I52" s="84"/>
      <c r="J52" s="85"/>
    </row>
    <row r="53" spans="4:10" ht="12.75">
      <c r="D53" s="88"/>
      <c r="E53" s="89"/>
      <c r="F53" s="89"/>
      <c r="G53" s="89"/>
      <c r="H53" s="89"/>
      <c r="I53" s="89"/>
      <c r="J53" s="90"/>
    </row>
  </sheetData>
  <sheetProtection/>
  <mergeCells count="3">
    <mergeCell ref="B1:C1"/>
    <mergeCell ref="F1:R1"/>
    <mergeCell ref="E36:I36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Possible Pollution Sources for Investigated Monitored Alabama Beaches</oddHeader>
    <oddFooter>&amp;R&amp;P of &amp;N</oddFooter>
  </headerFooter>
  <rowBreaks count="1" manualBreakCount="1">
    <brk id="3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7.5" customHeight="1">
      <c r="A1" s="24" t="s">
        <v>45</v>
      </c>
      <c r="B1" s="24" t="s">
        <v>46</v>
      </c>
      <c r="C1" s="24" t="s">
        <v>47</v>
      </c>
      <c r="D1" s="24" t="s">
        <v>52</v>
      </c>
      <c r="E1" s="25" t="s">
        <v>73</v>
      </c>
      <c r="F1" s="25" t="s">
        <v>85</v>
      </c>
      <c r="G1" s="26" t="s">
        <v>74</v>
      </c>
      <c r="H1" s="24" t="s">
        <v>93</v>
      </c>
      <c r="I1" s="24" t="s">
        <v>94</v>
      </c>
      <c r="J1" s="3" t="s">
        <v>95</v>
      </c>
    </row>
    <row r="2" spans="1:10" ht="12.75" customHeight="1">
      <c r="A2" s="111" t="s">
        <v>125</v>
      </c>
      <c r="B2" s="111" t="s">
        <v>141</v>
      </c>
      <c r="C2" s="111" t="s">
        <v>142</v>
      </c>
      <c r="D2" s="111" t="s">
        <v>101</v>
      </c>
      <c r="E2" s="112">
        <v>39970</v>
      </c>
      <c r="F2" s="112">
        <v>39973</v>
      </c>
      <c r="G2" s="111">
        <v>3</v>
      </c>
      <c r="H2" s="111" t="s">
        <v>100</v>
      </c>
      <c r="I2" s="111" t="s">
        <v>119</v>
      </c>
      <c r="J2" s="111" t="s">
        <v>84</v>
      </c>
    </row>
    <row r="3" spans="1:10" ht="12.75" customHeight="1">
      <c r="A3" s="111" t="s">
        <v>125</v>
      </c>
      <c r="B3" s="111" t="s">
        <v>141</v>
      </c>
      <c r="C3" s="111" t="s">
        <v>142</v>
      </c>
      <c r="D3" s="111" t="s">
        <v>101</v>
      </c>
      <c r="E3" s="112">
        <v>40044</v>
      </c>
      <c r="F3" s="112">
        <v>40045</v>
      </c>
      <c r="G3" s="111">
        <v>1</v>
      </c>
      <c r="H3" s="111" t="s">
        <v>100</v>
      </c>
      <c r="I3" s="111" t="s">
        <v>119</v>
      </c>
      <c r="J3" s="111" t="s">
        <v>84</v>
      </c>
    </row>
    <row r="4" spans="1:10" ht="12.75" customHeight="1">
      <c r="A4" s="111" t="s">
        <v>125</v>
      </c>
      <c r="B4" s="111" t="s">
        <v>155</v>
      </c>
      <c r="C4" s="111" t="s">
        <v>156</v>
      </c>
      <c r="D4" s="111" t="s">
        <v>101</v>
      </c>
      <c r="E4" s="113">
        <v>40150</v>
      </c>
      <c r="F4" s="113">
        <v>40158</v>
      </c>
      <c r="G4" s="114">
        <v>8</v>
      </c>
      <c r="H4" s="111" t="s">
        <v>100</v>
      </c>
      <c r="I4" s="111" t="s">
        <v>119</v>
      </c>
      <c r="J4" s="111" t="s">
        <v>84</v>
      </c>
    </row>
    <row r="5" spans="1:10" ht="12.75" customHeight="1">
      <c r="A5" s="111" t="s">
        <v>125</v>
      </c>
      <c r="B5" s="111" t="s">
        <v>157</v>
      </c>
      <c r="C5" s="111" t="s">
        <v>158</v>
      </c>
      <c r="D5" s="111" t="s">
        <v>101</v>
      </c>
      <c r="E5" s="112">
        <v>39941</v>
      </c>
      <c r="F5" s="112">
        <v>39942</v>
      </c>
      <c r="G5" s="111">
        <v>1</v>
      </c>
      <c r="H5" s="111" t="s">
        <v>100</v>
      </c>
      <c r="I5" s="111" t="s">
        <v>119</v>
      </c>
      <c r="J5" s="111" t="s">
        <v>84</v>
      </c>
    </row>
    <row r="6" spans="1:10" ht="12.75" customHeight="1">
      <c r="A6" s="111" t="s">
        <v>125</v>
      </c>
      <c r="B6" s="111" t="s">
        <v>157</v>
      </c>
      <c r="C6" s="111" t="s">
        <v>158</v>
      </c>
      <c r="D6" s="111" t="s">
        <v>101</v>
      </c>
      <c r="E6" s="113">
        <v>40151</v>
      </c>
      <c r="F6" s="113">
        <v>40155</v>
      </c>
      <c r="G6" s="114">
        <v>4</v>
      </c>
      <c r="H6" s="111" t="s">
        <v>100</v>
      </c>
      <c r="I6" s="111" t="s">
        <v>119</v>
      </c>
      <c r="J6" s="111" t="s">
        <v>84</v>
      </c>
    </row>
    <row r="7" spans="1:10" ht="12" customHeight="1">
      <c r="A7" s="111" t="s">
        <v>125</v>
      </c>
      <c r="B7" s="111" t="s">
        <v>163</v>
      </c>
      <c r="C7" s="111" t="s">
        <v>164</v>
      </c>
      <c r="D7" s="111" t="s">
        <v>101</v>
      </c>
      <c r="E7" s="112">
        <v>40072</v>
      </c>
      <c r="F7" s="112">
        <v>40073</v>
      </c>
      <c r="G7" s="111">
        <v>1</v>
      </c>
      <c r="H7" s="111" t="s">
        <v>100</v>
      </c>
      <c r="I7" s="111" t="s">
        <v>119</v>
      </c>
      <c r="J7" s="111" t="s">
        <v>84</v>
      </c>
    </row>
    <row r="8" spans="1:10" ht="12" customHeight="1">
      <c r="A8" s="111" t="s">
        <v>125</v>
      </c>
      <c r="B8" s="111" t="s">
        <v>166</v>
      </c>
      <c r="C8" s="111" t="s">
        <v>167</v>
      </c>
      <c r="D8" s="111" t="s">
        <v>101</v>
      </c>
      <c r="E8" s="113">
        <v>40151</v>
      </c>
      <c r="F8" s="113">
        <v>40155</v>
      </c>
      <c r="G8" s="114">
        <v>4</v>
      </c>
      <c r="H8" s="111" t="s">
        <v>100</v>
      </c>
      <c r="I8" s="111" t="s">
        <v>119</v>
      </c>
      <c r="J8" s="111" t="s">
        <v>84</v>
      </c>
    </row>
    <row r="9" spans="1:10" ht="12.75" customHeight="1">
      <c r="A9" s="115" t="s">
        <v>125</v>
      </c>
      <c r="B9" s="115" t="s">
        <v>168</v>
      </c>
      <c r="C9" s="115" t="s">
        <v>169</v>
      </c>
      <c r="D9" s="115" t="s">
        <v>101</v>
      </c>
      <c r="E9" s="118">
        <v>39961</v>
      </c>
      <c r="F9" s="118">
        <v>39962</v>
      </c>
      <c r="G9" s="115">
        <v>1</v>
      </c>
      <c r="H9" s="115" t="s">
        <v>100</v>
      </c>
      <c r="I9" s="115" t="s">
        <v>119</v>
      </c>
      <c r="J9" s="115" t="s">
        <v>84</v>
      </c>
    </row>
    <row r="10" spans="1:10" ht="12.75" customHeight="1">
      <c r="A10" s="30"/>
      <c r="B10" s="54">
        <f>SUM(IF(FREQUENCY(MATCH(B2:B9,B2:B9,0),MATCH(B2:B9,B2:B9,0))&gt;0,1))</f>
        <v>6</v>
      </c>
      <c r="C10" s="31"/>
      <c r="D10" s="31">
        <f>COUNTA(D2:D9)</f>
        <v>8</v>
      </c>
      <c r="E10" s="31"/>
      <c r="F10" s="31"/>
      <c r="G10" s="31">
        <f>SUM(G2:G9)</f>
        <v>23</v>
      </c>
      <c r="H10" s="30"/>
      <c r="I10" s="30"/>
      <c r="J10" s="44"/>
    </row>
    <row r="11" spans="1:10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44"/>
    </row>
    <row r="12" spans="1:10" ht="12.75" customHeight="1">
      <c r="A12" s="111" t="s">
        <v>170</v>
      </c>
      <c r="B12" s="111" t="s">
        <v>175</v>
      </c>
      <c r="C12" s="111" t="s">
        <v>176</v>
      </c>
      <c r="D12" s="111" t="s">
        <v>101</v>
      </c>
      <c r="E12" s="112">
        <v>39970</v>
      </c>
      <c r="F12" s="112">
        <v>39973</v>
      </c>
      <c r="G12" s="111">
        <v>3</v>
      </c>
      <c r="H12" s="111" t="s">
        <v>100</v>
      </c>
      <c r="I12" s="111" t="s">
        <v>119</v>
      </c>
      <c r="J12" s="111" t="s">
        <v>84</v>
      </c>
    </row>
    <row r="13" spans="1:10" ht="12.75" customHeight="1">
      <c r="A13" s="111" t="s">
        <v>170</v>
      </c>
      <c r="B13" s="111" t="s">
        <v>175</v>
      </c>
      <c r="C13" s="111" t="s">
        <v>176</v>
      </c>
      <c r="D13" s="111" t="s">
        <v>101</v>
      </c>
      <c r="E13" s="113">
        <v>40151</v>
      </c>
      <c r="F13" s="113">
        <v>40155</v>
      </c>
      <c r="G13" s="114">
        <v>4</v>
      </c>
      <c r="H13" s="111" t="s">
        <v>100</v>
      </c>
      <c r="I13" s="111" t="s">
        <v>119</v>
      </c>
      <c r="J13" s="111" t="s">
        <v>84</v>
      </c>
    </row>
    <row r="14" spans="1:10" ht="12.75" customHeight="1">
      <c r="A14" s="115" t="s">
        <v>170</v>
      </c>
      <c r="B14" s="115" t="s">
        <v>177</v>
      </c>
      <c r="C14" s="115" t="s">
        <v>178</v>
      </c>
      <c r="D14" s="115" t="s">
        <v>101</v>
      </c>
      <c r="E14" s="119">
        <v>40151</v>
      </c>
      <c r="F14" s="119">
        <v>40155</v>
      </c>
      <c r="G14" s="120">
        <v>4</v>
      </c>
      <c r="H14" s="115" t="s">
        <v>100</v>
      </c>
      <c r="I14" s="115" t="s">
        <v>119</v>
      </c>
      <c r="J14" s="115" t="s">
        <v>84</v>
      </c>
    </row>
    <row r="15" spans="1:10" ht="12.75" customHeight="1">
      <c r="A15" s="30"/>
      <c r="B15" s="54">
        <f>SUM(IF(FREQUENCY(MATCH(B12:B14,B12:B14,0),MATCH(B12:B14,B12:B14,0))&gt;0,1))</f>
        <v>2</v>
      </c>
      <c r="C15" s="31"/>
      <c r="D15" s="31">
        <f>COUNTA(D12:D14)</f>
        <v>3</v>
      </c>
      <c r="E15" s="31"/>
      <c r="F15" s="31"/>
      <c r="G15" s="31">
        <f>SUM(G12:G14)</f>
        <v>11</v>
      </c>
      <c r="H15" s="30"/>
      <c r="I15" s="30"/>
      <c r="J15" s="44"/>
    </row>
    <row r="16" spans="1:10" ht="12.75" customHeight="1">
      <c r="A16" s="30"/>
      <c r="B16" s="30"/>
      <c r="C16" s="30"/>
      <c r="D16" s="30"/>
      <c r="E16" s="30"/>
      <c r="F16" s="30"/>
      <c r="G16" s="30"/>
      <c r="H16" s="30"/>
      <c r="I16" s="30"/>
      <c r="J16" s="44"/>
    </row>
    <row r="17" spans="1:10" ht="12.75" customHeight="1">
      <c r="A17" s="31" t="s">
        <v>106</v>
      </c>
      <c r="B17" s="42">
        <f>B10+B15</f>
        <v>8</v>
      </c>
      <c r="C17" s="42"/>
      <c r="D17" s="42">
        <f>D10+D15</f>
        <v>11</v>
      </c>
      <c r="E17" s="30"/>
      <c r="F17" s="30"/>
      <c r="G17" s="42">
        <f>G10+G15</f>
        <v>34</v>
      </c>
      <c r="H17" s="30"/>
      <c r="I17" s="30"/>
      <c r="J17" s="44"/>
    </row>
    <row r="18" ht="12.75" customHeight="1"/>
    <row r="19" spans="2:7" ht="11.25">
      <c r="B19" s="55"/>
      <c r="C19" s="56"/>
      <c r="D19" s="57"/>
      <c r="E19" s="58"/>
      <c r="F19" s="58"/>
      <c r="G19" s="107"/>
    </row>
    <row r="20" spans="2:7" ht="12.75">
      <c r="B20" s="101"/>
      <c r="C20" s="59" t="s">
        <v>180</v>
      </c>
      <c r="D20" s="60"/>
      <c r="E20" s="61"/>
      <c r="F20" s="106"/>
      <c r="G20" s="108"/>
    </row>
    <row r="21" spans="2:7" ht="11.25">
      <c r="B21" s="102"/>
      <c r="C21" s="103"/>
      <c r="D21" s="104"/>
      <c r="E21" s="105"/>
      <c r="F21" s="109"/>
      <c r="G21" s="110"/>
    </row>
    <row r="22" ht="12" customHeight="1"/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Alabama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1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2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32" t="s">
        <v>87</v>
      </c>
      <c r="C1" s="133"/>
      <c r="D1" s="133"/>
      <c r="E1" s="133"/>
      <c r="F1" s="29"/>
      <c r="G1" s="130" t="s">
        <v>86</v>
      </c>
      <c r="H1" s="131"/>
      <c r="I1" s="131"/>
      <c r="J1" s="131"/>
      <c r="K1" s="131"/>
    </row>
    <row r="2" spans="1:147" s="9" customFormat="1" ht="50.25" customHeight="1">
      <c r="A2" s="5" t="s">
        <v>54</v>
      </c>
      <c r="B2" s="3" t="s">
        <v>55</v>
      </c>
      <c r="C2" s="3" t="s">
        <v>44</v>
      </c>
      <c r="D2" s="3" t="s">
        <v>35</v>
      </c>
      <c r="E2" s="3" t="s">
        <v>68</v>
      </c>
      <c r="F2" s="97"/>
      <c r="G2" s="3" t="s">
        <v>36</v>
      </c>
      <c r="H2" s="3" t="s">
        <v>37</v>
      </c>
      <c r="I2" s="3" t="s">
        <v>38</v>
      </c>
      <c r="J2" s="3" t="s">
        <v>39</v>
      </c>
      <c r="K2" s="3" t="s">
        <v>40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30" t="s">
        <v>125</v>
      </c>
      <c r="B3" s="111" t="s">
        <v>141</v>
      </c>
      <c r="C3" s="111" t="s">
        <v>142</v>
      </c>
      <c r="D3" s="34">
        <v>2</v>
      </c>
      <c r="E3" s="34">
        <v>4</v>
      </c>
      <c r="F3" s="34"/>
      <c r="G3" s="34">
        <v>1</v>
      </c>
      <c r="H3" s="34"/>
      <c r="I3" s="34">
        <v>1</v>
      </c>
      <c r="J3" s="34"/>
      <c r="K3" s="34"/>
    </row>
    <row r="4" spans="1:11" ht="12.75" customHeight="1">
      <c r="A4" s="30" t="s">
        <v>125</v>
      </c>
      <c r="B4" s="111" t="s">
        <v>157</v>
      </c>
      <c r="C4" s="111" t="s">
        <v>158</v>
      </c>
      <c r="D4" s="34">
        <v>1</v>
      </c>
      <c r="E4" s="34">
        <v>1</v>
      </c>
      <c r="F4" s="34"/>
      <c r="G4" s="34">
        <v>1</v>
      </c>
      <c r="H4" s="34"/>
      <c r="I4" s="34"/>
      <c r="J4" s="34"/>
      <c r="K4" s="34"/>
    </row>
    <row r="5" spans="1:11" ht="12.75" customHeight="1">
      <c r="A5" s="30" t="s">
        <v>125</v>
      </c>
      <c r="B5" s="111" t="s">
        <v>163</v>
      </c>
      <c r="C5" s="111" t="s">
        <v>164</v>
      </c>
      <c r="D5" s="34">
        <v>1</v>
      </c>
      <c r="E5" s="34">
        <v>1</v>
      </c>
      <c r="F5" s="34"/>
      <c r="G5" s="34">
        <v>1</v>
      </c>
      <c r="H5" s="34"/>
      <c r="I5" s="34"/>
      <c r="J5" s="34"/>
      <c r="K5" s="34"/>
    </row>
    <row r="6" spans="1:11" ht="12.75" customHeight="1">
      <c r="A6" s="33" t="s">
        <v>125</v>
      </c>
      <c r="B6" s="33" t="s">
        <v>168</v>
      </c>
      <c r="C6" s="33" t="s">
        <v>169</v>
      </c>
      <c r="D6" s="46">
        <v>1</v>
      </c>
      <c r="E6" s="46">
        <v>1</v>
      </c>
      <c r="F6" s="46"/>
      <c r="G6" s="46">
        <v>1</v>
      </c>
      <c r="H6" s="46"/>
      <c r="I6" s="46"/>
      <c r="J6" s="46"/>
      <c r="K6" s="46"/>
    </row>
    <row r="7" spans="1:11" ht="12.75" customHeight="1">
      <c r="A7" s="30"/>
      <c r="B7" s="31">
        <f>COUNTA(B3:B6)</f>
        <v>4</v>
      </c>
      <c r="C7" s="31"/>
      <c r="D7" s="40">
        <f>SUM(D3:D6)</f>
        <v>5</v>
      </c>
      <c r="E7" s="40">
        <f>SUM(E3:E6)</f>
        <v>7</v>
      </c>
      <c r="F7" s="40"/>
      <c r="G7" s="40">
        <f>SUM(G3:G6)</f>
        <v>4</v>
      </c>
      <c r="H7" s="40">
        <f>SUM(H3:H6)</f>
        <v>0</v>
      </c>
      <c r="I7" s="40">
        <f>SUM(I3:I6)</f>
        <v>1</v>
      </c>
      <c r="J7" s="40">
        <f>SUM(J3:J6)</f>
        <v>0</v>
      </c>
      <c r="K7" s="40">
        <f>SUM(K3:K6)</f>
        <v>0</v>
      </c>
    </row>
    <row r="8" spans="1:11" ht="12.75" customHeight="1">
      <c r="A8" s="30"/>
      <c r="B8" s="31"/>
      <c r="C8" s="31"/>
      <c r="D8" s="40"/>
      <c r="E8" s="40"/>
      <c r="F8" s="40"/>
      <c r="G8" s="40"/>
      <c r="H8" s="40"/>
      <c r="I8" s="40"/>
      <c r="J8" s="40"/>
      <c r="K8" s="40"/>
    </row>
    <row r="9" spans="1:11" ht="12.75" customHeight="1">
      <c r="A9" s="115" t="s">
        <v>170</v>
      </c>
      <c r="B9" s="115" t="s">
        <v>175</v>
      </c>
      <c r="C9" s="115" t="s">
        <v>176</v>
      </c>
      <c r="D9" s="46">
        <v>1</v>
      </c>
      <c r="E9" s="46">
        <v>3</v>
      </c>
      <c r="F9" s="46"/>
      <c r="G9" s="46"/>
      <c r="H9" s="46"/>
      <c r="I9" s="46">
        <v>1</v>
      </c>
      <c r="J9" s="46"/>
      <c r="K9" s="46"/>
    </row>
    <row r="10" spans="1:11" ht="12.75" customHeight="1">
      <c r="A10" s="30"/>
      <c r="B10" s="31">
        <f>COUNTA(B9)</f>
        <v>1</v>
      </c>
      <c r="C10" s="31"/>
      <c r="D10" s="40">
        <f>SUM(D9)</f>
        <v>1</v>
      </c>
      <c r="E10" s="40">
        <f>SUM(E9)</f>
        <v>3</v>
      </c>
      <c r="F10" s="40"/>
      <c r="G10" s="40">
        <f>SUM(G9)</f>
        <v>0</v>
      </c>
      <c r="H10" s="40">
        <f>SUM(H9)</f>
        <v>0</v>
      </c>
      <c r="I10" s="40">
        <f>SUM(I9)</f>
        <v>1</v>
      </c>
      <c r="J10" s="40">
        <f>SUM(J9)</f>
        <v>0</v>
      </c>
      <c r="K10" s="40">
        <f>SUM(K9)</f>
        <v>0</v>
      </c>
    </row>
    <row r="11" spans="1:11" ht="12.75" customHeight="1">
      <c r="A11" s="30"/>
      <c r="B11" s="30"/>
      <c r="C11" s="30"/>
      <c r="D11" s="34"/>
      <c r="E11" s="34"/>
      <c r="F11" s="34"/>
      <c r="G11" s="34"/>
      <c r="H11" s="34"/>
      <c r="I11" s="34"/>
      <c r="J11" s="34"/>
      <c r="K11" s="34"/>
    </row>
    <row r="12" spans="1:11" ht="12.75" customHeight="1">
      <c r="A12" s="31" t="s">
        <v>106</v>
      </c>
      <c r="B12" s="42">
        <f>B7+B10</f>
        <v>5</v>
      </c>
      <c r="C12" s="35"/>
      <c r="D12" s="42">
        <f>D7+D10</f>
        <v>6</v>
      </c>
      <c r="E12" s="42">
        <f>E7+E10</f>
        <v>10</v>
      </c>
      <c r="F12" s="34"/>
      <c r="G12" s="42">
        <f>G7+G10</f>
        <v>4</v>
      </c>
      <c r="H12" s="42">
        <f>H7+H10</f>
        <v>0</v>
      </c>
      <c r="I12" s="42">
        <f>I7+I10</f>
        <v>2</v>
      </c>
      <c r="J12" s="42">
        <f>J7+J10</f>
        <v>0</v>
      </c>
      <c r="K12" s="42">
        <f>K7+K10</f>
        <v>0</v>
      </c>
    </row>
  </sheetData>
  <sheetProtection/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2009 Swimming Season
Alabama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1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3" customFormat="1" ht="9" customHeight="1">
      <c r="B1" s="135" t="s">
        <v>88</v>
      </c>
      <c r="C1" s="135"/>
      <c r="D1" s="45"/>
      <c r="E1" s="49"/>
      <c r="F1" s="45"/>
      <c r="G1" s="134" t="s">
        <v>92</v>
      </c>
      <c r="H1" s="134"/>
      <c r="I1" s="134"/>
      <c r="J1" s="45"/>
      <c r="K1" s="135" t="s">
        <v>102</v>
      </c>
      <c r="L1" s="135"/>
    </row>
    <row r="2" spans="1:12" s="47" customFormat="1" ht="48.75" customHeight="1">
      <c r="A2" s="3" t="s">
        <v>54</v>
      </c>
      <c r="B2" s="3" t="s">
        <v>55</v>
      </c>
      <c r="C2" s="3" t="s">
        <v>44</v>
      </c>
      <c r="D2" s="3"/>
      <c r="E2" s="13" t="s">
        <v>91</v>
      </c>
      <c r="F2" s="3"/>
      <c r="G2" s="3" t="s">
        <v>181</v>
      </c>
      <c r="H2" s="3" t="s">
        <v>56</v>
      </c>
      <c r="I2" s="3" t="s">
        <v>57</v>
      </c>
      <c r="J2" s="3"/>
      <c r="K2" s="3" t="s">
        <v>58</v>
      </c>
      <c r="L2" s="3" t="s">
        <v>59</v>
      </c>
    </row>
    <row r="3" spans="1:12" s="29" customFormat="1" ht="12.75" customHeight="1">
      <c r="A3" s="30" t="s">
        <v>125</v>
      </c>
      <c r="B3" s="30" t="s">
        <v>126</v>
      </c>
      <c r="C3" s="30" t="s">
        <v>127</v>
      </c>
      <c r="D3" s="35"/>
      <c r="E3" s="30">
        <v>153</v>
      </c>
      <c r="F3" s="35"/>
      <c r="G3" s="34"/>
      <c r="H3" s="34"/>
      <c r="I3" s="62">
        <f>H3/E3</f>
        <v>0</v>
      </c>
      <c r="J3" s="45"/>
      <c r="K3" s="63">
        <f>E3-H3</f>
        <v>153</v>
      </c>
      <c r="L3" s="62">
        <f>K3/E3</f>
        <v>1</v>
      </c>
    </row>
    <row r="4" spans="1:12" s="29" customFormat="1" ht="12.75" customHeight="1">
      <c r="A4" s="30" t="s">
        <v>125</v>
      </c>
      <c r="B4" s="30" t="s">
        <v>128</v>
      </c>
      <c r="C4" s="30" t="s">
        <v>129</v>
      </c>
      <c r="D4" s="35"/>
      <c r="E4" s="30">
        <v>153</v>
      </c>
      <c r="F4" s="35"/>
      <c r="G4" s="34"/>
      <c r="H4" s="34"/>
      <c r="I4" s="62">
        <f aca="true" t="shared" si="0" ref="I4:I17">H4/E4</f>
        <v>0</v>
      </c>
      <c r="J4" s="45"/>
      <c r="K4" s="63">
        <f aca="true" t="shared" si="1" ref="K4:K17">E4-H4</f>
        <v>153</v>
      </c>
      <c r="L4" s="62">
        <f aca="true" t="shared" si="2" ref="L4:L17">K4/E4</f>
        <v>1</v>
      </c>
    </row>
    <row r="5" spans="1:12" s="29" customFormat="1" ht="12.75" customHeight="1">
      <c r="A5" s="30" t="s">
        <v>125</v>
      </c>
      <c r="B5" s="30" t="s">
        <v>131</v>
      </c>
      <c r="C5" s="30" t="s">
        <v>132</v>
      </c>
      <c r="D5" s="35"/>
      <c r="E5" s="30">
        <v>153</v>
      </c>
      <c r="F5" s="35"/>
      <c r="G5" s="34"/>
      <c r="H5" s="34"/>
      <c r="I5" s="62">
        <f t="shared" si="0"/>
        <v>0</v>
      </c>
      <c r="J5" s="45"/>
      <c r="K5" s="63">
        <f t="shared" si="1"/>
        <v>153</v>
      </c>
      <c r="L5" s="62">
        <f t="shared" si="2"/>
        <v>1</v>
      </c>
    </row>
    <row r="6" spans="1:12" s="29" customFormat="1" ht="12.75" customHeight="1">
      <c r="A6" s="30" t="s">
        <v>125</v>
      </c>
      <c r="B6" s="30" t="s">
        <v>133</v>
      </c>
      <c r="C6" s="30" t="s">
        <v>134</v>
      </c>
      <c r="D6" s="35"/>
      <c r="E6" s="30">
        <v>153</v>
      </c>
      <c r="F6" s="35"/>
      <c r="G6" s="52"/>
      <c r="H6" s="34"/>
      <c r="I6" s="62">
        <f>H6/E6</f>
        <v>0</v>
      </c>
      <c r="J6" s="45"/>
      <c r="K6" s="63">
        <f>E6-H6</f>
        <v>153</v>
      </c>
      <c r="L6" s="62">
        <f t="shared" si="2"/>
        <v>1</v>
      </c>
    </row>
    <row r="7" spans="1:12" s="29" customFormat="1" ht="12.75" customHeight="1">
      <c r="A7" s="30" t="s">
        <v>125</v>
      </c>
      <c r="B7" s="30" t="s">
        <v>135</v>
      </c>
      <c r="C7" s="30" t="s">
        <v>136</v>
      </c>
      <c r="D7" s="35"/>
      <c r="E7" s="30">
        <v>153</v>
      </c>
      <c r="F7" s="35"/>
      <c r="G7" s="34"/>
      <c r="H7" s="34"/>
      <c r="I7" s="62">
        <f t="shared" si="0"/>
        <v>0</v>
      </c>
      <c r="J7" s="45"/>
      <c r="K7" s="63">
        <f t="shared" si="1"/>
        <v>153</v>
      </c>
      <c r="L7" s="62">
        <f t="shared" si="2"/>
        <v>1</v>
      </c>
    </row>
    <row r="8" spans="1:12" s="29" customFormat="1" ht="12.75" customHeight="1">
      <c r="A8" s="30" t="s">
        <v>125</v>
      </c>
      <c r="B8" s="30" t="s">
        <v>137</v>
      </c>
      <c r="C8" s="30" t="s">
        <v>138</v>
      </c>
      <c r="D8" s="35"/>
      <c r="E8" s="30">
        <v>153</v>
      </c>
      <c r="F8" s="35"/>
      <c r="G8" s="34"/>
      <c r="H8" s="34"/>
      <c r="I8" s="62">
        <f t="shared" si="0"/>
        <v>0</v>
      </c>
      <c r="J8" s="45"/>
      <c r="K8" s="63">
        <f t="shared" si="1"/>
        <v>153</v>
      </c>
      <c r="L8" s="62">
        <f t="shared" si="2"/>
        <v>1</v>
      </c>
    </row>
    <row r="9" spans="1:12" s="29" customFormat="1" ht="12.75" customHeight="1">
      <c r="A9" s="30" t="s">
        <v>125</v>
      </c>
      <c r="B9" s="30" t="s">
        <v>139</v>
      </c>
      <c r="C9" s="30" t="s">
        <v>140</v>
      </c>
      <c r="D9" s="35"/>
      <c r="E9" s="30">
        <v>153</v>
      </c>
      <c r="F9" s="35"/>
      <c r="G9" s="34"/>
      <c r="H9" s="34"/>
      <c r="I9" s="62">
        <f t="shared" si="0"/>
        <v>0</v>
      </c>
      <c r="J9" s="45"/>
      <c r="K9" s="63">
        <f t="shared" si="1"/>
        <v>153</v>
      </c>
      <c r="L9" s="62">
        <f t="shared" si="2"/>
        <v>1</v>
      </c>
    </row>
    <row r="10" spans="1:12" s="29" customFormat="1" ht="12.75" customHeight="1">
      <c r="A10" s="30" t="s">
        <v>125</v>
      </c>
      <c r="B10" s="30" t="s">
        <v>141</v>
      </c>
      <c r="C10" s="30" t="s">
        <v>142</v>
      </c>
      <c r="D10" s="35"/>
      <c r="E10" s="30">
        <v>153</v>
      </c>
      <c r="F10" s="35"/>
      <c r="G10" s="52" t="s">
        <v>96</v>
      </c>
      <c r="H10" s="34">
        <v>4</v>
      </c>
      <c r="I10" s="62">
        <f>H10/E10</f>
        <v>0.026143790849673203</v>
      </c>
      <c r="J10" s="45"/>
      <c r="K10" s="63">
        <f>E10-H10</f>
        <v>149</v>
      </c>
      <c r="L10" s="62">
        <f t="shared" si="2"/>
        <v>0.9738562091503268</v>
      </c>
    </row>
    <row r="11" spans="1:12" s="29" customFormat="1" ht="12.75" customHeight="1">
      <c r="A11" s="30" t="s">
        <v>125</v>
      </c>
      <c r="B11" s="30" t="s">
        <v>143</v>
      </c>
      <c r="C11" s="30" t="s">
        <v>144</v>
      </c>
      <c r="D11" s="35"/>
      <c r="E11" s="30">
        <v>153</v>
      </c>
      <c r="F11" s="35"/>
      <c r="G11" s="34"/>
      <c r="H11" s="34"/>
      <c r="I11" s="62">
        <f t="shared" si="0"/>
        <v>0</v>
      </c>
      <c r="J11" s="45"/>
      <c r="K11" s="63">
        <f t="shared" si="1"/>
        <v>153</v>
      </c>
      <c r="L11" s="62">
        <f t="shared" si="2"/>
        <v>1</v>
      </c>
    </row>
    <row r="12" spans="1:12" s="29" customFormat="1" ht="12.75" customHeight="1">
      <c r="A12" s="30" t="s">
        <v>125</v>
      </c>
      <c r="B12" s="30" t="s">
        <v>145</v>
      </c>
      <c r="C12" s="30" t="s">
        <v>146</v>
      </c>
      <c r="D12" s="35"/>
      <c r="E12" s="30">
        <v>153</v>
      </c>
      <c r="F12" s="35"/>
      <c r="G12" s="34"/>
      <c r="H12" s="34"/>
      <c r="I12" s="62">
        <f t="shared" si="0"/>
        <v>0</v>
      </c>
      <c r="J12" s="45"/>
      <c r="K12" s="63">
        <f t="shared" si="1"/>
        <v>153</v>
      </c>
      <c r="L12" s="62">
        <f t="shared" si="2"/>
        <v>1</v>
      </c>
    </row>
    <row r="13" spans="1:12" s="29" customFormat="1" ht="12.75" customHeight="1">
      <c r="A13" s="30" t="s">
        <v>125</v>
      </c>
      <c r="B13" s="30" t="s">
        <v>147</v>
      </c>
      <c r="C13" s="30" t="s">
        <v>148</v>
      </c>
      <c r="D13" s="35"/>
      <c r="E13" s="30">
        <v>153</v>
      </c>
      <c r="F13" s="35"/>
      <c r="G13" s="34"/>
      <c r="H13" s="34"/>
      <c r="I13" s="62">
        <f t="shared" si="0"/>
        <v>0</v>
      </c>
      <c r="J13" s="45"/>
      <c r="K13" s="63">
        <f t="shared" si="1"/>
        <v>153</v>
      </c>
      <c r="L13" s="62">
        <f t="shared" si="2"/>
        <v>1</v>
      </c>
    </row>
    <row r="14" spans="1:12" s="29" customFormat="1" ht="12.75" customHeight="1">
      <c r="A14" s="30" t="s">
        <v>125</v>
      </c>
      <c r="B14" s="30" t="s">
        <v>149</v>
      </c>
      <c r="C14" s="30" t="s">
        <v>150</v>
      </c>
      <c r="D14" s="35"/>
      <c r="E14" s="30">
        <v>153</v>
      </c>
      <c r="F14" s="35"/>
      <c r="G14" s="34"/>
      <c r="H14" s="34"/>
      <c r="I14" s="62">
        <f>H14/E14</f>
        <v>0</v>
      </c>
      <c r="J14" s="45"/>
      <c r="K14" s="63">
        <f>E14-H14</f>
        <v>153</v>
      </c>
      <c r="L14" s="62">
        <f>K14/E14</f>
        <v>1</v>
      </c>
    </row>
    <row r="15" spans="1:12" s="29" customFormat="1" ht="12.75" customHeight="1">
      <c r="A15" s="30" t="s">
        <v>125</v>
      </c>
      <c r="B15" s="30" t="s">
        <v>151</v>
      </c>
      <c r="C15" s="30" t="s">
        <v>152</v>
      </c>
      <c r="D15" s="35"/>
      <c r="E15" s="30">
        <v>153</v>
      </c>
      <c r="F15" s="35"/>
      <c r="G15" s="52"/>
      <c r="H15" s="34"/>
      <c r="I15" s="62">
        <f>H15/E15</f>
        <v>0</v>
      </c>
      <c r="J15" s="45"/>
      <c r="K15" s="63">
        <f>E15-H15</f>
        <v>153</v>
      </c>
      <c r="L15" s="62">
        <f>K15/E15</f>
        <v>1</v>
      </c>
    </row>
    <row r="16" spans="1:12" s="29" customFormat="1" ht="12.75" customHeight="1">
      <c r="A16" s="30" t="s">
        <v>125</v>
      </c>
      <c r="B16" s="30" t="s">
        <v>153</v>
      </c>
      <c r="C16" s="30" t="s">
        <v>154</v>
      </c>
      <c r="D16" s="35"/>
      <c r="E16" s="30">
        <v>153</v>
      </c>
      <c r="F16" s="35"/>
      <c r="G16" s="34"/>
      <c r="H16" s="34"/>
      <c r="I16" s="62">
        <f>H16/E16</f>
        <v>0</v>
      </c>
      <c r="J16" s="45"/>
      <c r="K16" s="63">
        <f>E16-H16</f>
        <v>153</v>
      </c>
      <c r="L16" s="62">
        <f>K16/E16</f>
        <v>1</v>
      </c>
    </row>
    <row r="17" spans="1:12" s="29" customFormat="1" ht="12.75" customHeight="1">
      <c r="A17" s="30" t="s">
        <v>125</v>
      </c>
      <c r="B17" s="30" t="s">
        <v>155</v>
      </c>
      <c r="C17" s="30" t="s">
        <v>156</v>
      </c>
      <c r="D17" s="35"/>
      <c r="E17" s="30">
        <v>153</v>
      </c>
      <c r="F17" s="35"/>
      <c r="G17" s="52"/>
      <c r="H17" s="34"/>
      <c r="I17" s="62">
        <f t="shared" si="0"/>
        <v>0</v>
      </c>
      <c r="J17" s="45"/>
      <c r="K17" s="63">
        <f t="shared" si="1"/>
        <v>153</v>
      </c>
      <c r="L17" s="62">
        <f t="shared" si="2"/>
        <v>1</v>
      </c>
    </row>
    <row r="18" spans="1:12" s="29" customFormat="1" ht="12.75" customHeight="1">
      <c r="A18" s="30" t="s">
        <v>125</v>
      </c>
      <c r="B18" s="30" t="s">
        <v>157</v>
      </c>
      <c r="C18" s="30" t="s">
        <v>158</v>
      </c>
      <c r="D18" s="35"/>
      <c r="E18" s="30">
        <v>153</v>
      </c>
      <c r="F18" s="35"/>
      <c r="G18" s="52" t="s">
        <v>96</v>
      </c>
      <c r="H18" s="34">
        <v>1</v>
      </c>
      <c r="I18" s="62">
        <f aca="true" t="shared" si="3" ref="I18:I24">H18/E18</f>
        <v>0.006535947712418301</v>
      </c>
      <c r="J18" s="45"/>
      <c r="K18" s="63">
        <f aca="true" t="shared" si="4" ref="K18:K23">E18-H18</f>
        <v>152</v>
      </c>
      <c r="L18" s="62">
        <f aca="true" t="shared" si="5" ref="L18:L24">K18/E18</f>
        <v>0.9934640522875817</v>
      </c>
    </row>
    <row r="19" spans="1:12" s="29" customFormat="1" ht="12.75" customHeight="1">
      <c r="A19" s="30" t="s">
        <v>125</v>
      </c>
      <c r="B19" s="30" t="s">
        <v>159</v>
      </c>
      <c r="C19" s="30" t="s">
        <v>160</v>
      </c>
      <c r="D19" s="35"/>
      <c r="E19" s="30">
        <v>153</v>
      </c>
      <c r="F19" s="35"/>
      <c r="G19" s="34"/>
      <c r="H19" s="34"/>
      <c r="I19" s="62">
        <f t="shared" si="3"/>
        <v>0</v>
      </c>
      <c r="J19" s="45"/>
      <c r="K19" s="63">
        <f t="shared" si="4"/>
        <v>153</v>
      </c>
      <c r="L19" s="62">
        <f t="shared" si="5"/>
        <v>1</v>
      </c>
    </row>
    <row r="20" spans="1:12" s="29" customFormat="1" ht="12.75" customHeight="1">
      <c r="A20" s="30" t="s">
        <v>125</v>
      </c>
      <c r="B20" s="30" t="s">
        <v>161</v>
      </c>
      <c r="C20" s="30" t="s">
        <v>162</v>
      </c>
      <c r="D20" s="35"/>
      <c r="E20" s="30">
        <v>153</v>
      </c>
      <c r="F20" s="35"/>
      <c r="G20" s="34"/>
      <c r="H20" s="34"/>
      <c r="I20" s="62">
        <f t="shared" si="3"/>
        <v>0</v>
      </c>
      <c r="J20" s="45"/>
      <c r="K20" s="63">
        <f t="shared" si="4"/>
        <v>153</v>
      </c>
      <c r="L20" s="62">
        <f t="shared" si="5"/>
        <v>1</v>
      </c>
    </row>
    <row r="21" spans="1:12" s="29" customFormat="1" ht="12.75" customHeight="1">
      <c r="A21" s="30" t="s">
        <v>125</v>
      </c>
      <c r="B21" s="30" t="s">
        <v>163</v>
      </c>
      <c r="C21" s="30" t="s">
        <v>164</v>
      </c>
      <c r="D21" s="35"/>
      <c r="E21" s="30">
        <v>153</v>
      </c>
      <c r="F21" s="35"/>
      <c r="G21" s="52" t="s">
        <v>96</v>
      </c>
      <c r="H21" s="34">
        <v>1</v>
      </c>
      <c r="I21" s="62">
        <f t="shared" si="3"/>
        <v>0.006535947712418301</v>
      </c>
      <c r="J21" s="45"/>
      <c r="K21" s="63">
        <f t="shared" si="4"/>
        <v>152</v>
      </c>
      <c r="L21" s="62">
        <f t="shared" si="5"/>
        <v>0.9934640522875817</v>
      </c>
    </row>
    <row r="22" spans="1:12" s="29" customFormat="1" ht="12.75" customHeight="1">
      <c r="A22" s="30" t="s">
        <v>125</v>
      </c>
      <c r="B22" s="30" t="s">
        <v>166</v>
      </c>
      <c r="C22" s="30" t="s">
        <v>167</v>
      </c>
      <c r="D22" s="35"/>
      <c r="E22" s="30">
        <v>153</v>
      </c>
      <c r="F22" s="35"/>
      <c r="G22" s="34"/>
      <c r="H22" s="34"/>
      <c r="I22" s="62">
        <f t="shared" si="3"/>
        <v>0</v>
      </c>
      <c r="J22" s="45"/>
      <c r="K22" s="63">
        <f t="shared" si="4"/>
        <v>153</v>
      </c>
      <c r="L22" s="62">
        <f t="shared" si="5"/>
        <v>1</v>
      </c>
    </row>
    <row r="23" spans="1:12" ht="12.75">
      <c r="A23" s="33" t="s">
        <v>125</v>
      </c>
      <c r="B23" s="33" t="s">
        <v>168</v>
      </c>
      <c r="C23" s="33" t="s">
        <v>169</v>
      </c>
      <c r="D23" s="64"/>
      <c r="E23" s="33">
        <v>153</v>
      </c>
      <c r="F23" s="64"/>
      <c r="G23" s="48" t="s">
        <v>96</v>
      </c>
      <c r="H23" s="46">
        <v>1</v>
      </c>
      <c r="I23" s="65">
        <f t="shared" si="3"/>
        <v>0.006535947712418301</v>
      </c>
      <c r="J23" s="48"/>
      <c r="K23" s="66">
        <f t="shared" si="4"/>
        <v>152</v>
      </c>
      <c r="L23" s="65">
        <f t="shared" si="5"/>
        <v>0.9934640522875817</v>
      </c>
    </row>
    <row r="24" spans="1:12" ht="12.75">
      <c r="A24" s="30"/>
      <c r="B24" s="31">
        <f>COUNTA(B3:B23)</f>
        <v>21</v>
      </c>
      <c r="C24" s="30"/>
      <c r="D24" s="35"/>
      <c r="E24" s="36">
        <f>SUM(E3:E23)</f>
        <v>3213</v>
      </c>
      <c r="F24" s="38"/>
      <c r="G24" s="31">
        <f>COUNTA(G3:G23)</f>
        <v>4</v>
      </c>
      <c r="H24" s="36">
        <f>SUM(H3:H23)</f>
        <v>7</v>
      </c>
      <c r="I24" s="39">
        <f t="shared" si="3"/>
        <v>0.002178649237472767</v>
      </c>
      <c r="J24" s="40"/>
      <c r="K24" s="36">
        <f>SUM(K3:K23)</f>
        <v>3206</v>
      </c>
      <c r="L24" s="39">
        <f t="shared" si="5"/>
        <v>0.9978213507625272</v>
      </c>
    </row>
    <row r="25" spans="1:19" ht="12.75">
      <c r="A25" s="30"/>
      <c r="B25" s="30"/>
      <c r="C25" s="30"/>
      <c r="D25" s="35"/>
      <c r="E25" s="50"/>
      <c r="F25" s="35"/>
      <c r="G25" s="34"/>
      <c r="H25" s="34"/>
      <c r="I25" s="62"/>
      <c r="J25" s="45"/>
      <c r="K25" s="63"/>
      <c r="L25" s="62"/>
      <c r="P25" s="62"/>
      <c r="Q25" s="45"/>
      <c r="R25" s="63"/>
      <c r="S25" s="62"/>
    </row>
    <row r="26" spans="1:12" ht="12.75">
      <c r="A26" s="30" t="s">
        <v>170</v>
      </c>
      <c r="B26" s="30" t="s">
        <v>171</v>
      </c>
      <c r="C26" s="30" t="s">
        <v>172</v>
      </c>
      <c r="D26" s="35"/>
      <c r="E26" s="30">
        <v>153</v>
      </c>
      <c r="F26" s="95"/>
      <c r="G26" s="76"/>
      <c r="H26" s="34"/>
      <c r="I26" s="62">
        <f>H26/E26</f>
        <v>0</v>
      </c>
      <c r="J26" s="45"/>
      <c r="K26" s="63">
        <f>E26-H26</f>
        <v>153</v>
      </c>
      <c r="L26" s="62">
        <f>K26/E26</f>
        <v>1</v>
      </c>
    </row>
    <row r="27" spans="1:12" ht="12.75">
      <c r="A27" s="30" t="s">
        <v>170</v>
      </c>
      <c r="B27" s="30" t="s">
        <v>173</v>
      </c>
      <c r="C27" s="30" t="s">
        <v>174</v>
      </c>
      <c r="D27" s="35"/>
      <c r="E27" s="30">
        <v>153</v>
      </c>
      <c r="F27" s="95"/>
      <c r="G27" s="76"/>
      <c r="H27" s="34"/>
      <c r="I27" s="62">
        <f>H27/E27</f>
        <v>0</v>
      </c>
      <c r="J27" s="45"/>
      <c r="K27" s="63">
        <f>E27-H27</f>
        <v>153</v>
      </c>
      <c r="L27" s="62">
        <f>K27/E27</f>
        <v>1</v>
      </c>
    </row>
    <row r="28" spans="1:12" ht="12.75">
      <c r="A28" s="30" t="s">
        <v>170</v>
      </c>
      <c r="B28" s="30" t="s">
        <v>175</v>
      </c>
      <c r="C28" s="30" t="s">
        <v>176</v>
      </c>
      <c r="D28" s="35"/>
      <c r="E28" s="30">
        <v>153</v>
      </c>
      <c r="G28" s="45" t="s">
        <v>96</v>
      </c>
      <c r="H28" s="34">
        <v>3</v>
      </c>
      <c r="I28" s="62">
        <f>H28/E28</f>
        <v>0.0196078431372549</v>
      </c>
      <c r="J28" s="45"/>
      <c r="K28" s="63">
        <f>E28-H28</f>
        <v>150</v>
      </c>
      <c r="L28" s="62">
        <f>K28/E28</f>
        <v>0.9803921568627451</v>
      </c>
    </row>
    <row r="29" spans="1:12" ht="12.75">
      <c r="A29" s="33" t="s">
        <v>170</v>
      </c>
      <c r="B29" s="33" t="s">
        <v>177</v>
      </c>
      <c r="C29" s="33" t="s">
        <v>178</v>
      </c>
      <c r="D29" s="64"/>
      <c r="E29" s="33">
        <v>153</v>
      </c>
      <c r="F29" s="96"/>
      <c r="G29" s="46"/>
      <c r="H29" s="46"/>
      <c r="I29" s="65">
        <f>H29/E29</f>
        <v>0</v>
      </c>
      <c r="J29" s="48"/>
      <c r="K29" s="66">
        <f>E29-H29</f>
        <v>153</v>
      </c>
      <c r="L29" s="65">
        <f>K29/E29</f>
        <v>1</v>
      </c>
    </row>
    <row r="30" spans="1:12" ht="12.75">
      <c r="A30" s="30"/>
      <c r="B30" s="31">
        <f>COUNTA(B26:B29)</f>
        <v>4</v>
      </c>
      <c r="C30" s="53"/>
      <c r="D30" s="35"/>
      <c r="E30" s="36">
        <f>SUM(E26:E29)</f>
        <v>612</v>
      </c>
      <c r="F30" s="38"/>
      <c r="G30" s="31">
        <f>COUNTA(G26:G29)</f>
        <v>1</v>
      </c>
      <c r="H30" s="36">
        <f>SUM(H26:H29)</f>
        <v>3</v>
      </c>
      <c r="I30" s="39">
        <f>H30/E30</f>
        <v>0.004901960784313725</v>
      </c>
      <c r="J30" s="40"/>
      <c r="K30" s="49">
        <f>E30-H30</f>
        <v>609</v>
      </c>
      <c r="L30" s="39">
        <f>K30/E30</f>
        <v>0.9950980392156863</v>
      </c>
    </row>
    <row r="31" spans="1:12" ht="12.75">
      <c r="A31" s="50"/>
      <c r="B31" s="36"/>
      <c r="C31" s="50"/>
      <c r="D31" s="51"/>
      <c r="E31" s="36"/>
      <c r="F31" s="80"/>
      <c r="G31" s="36"/>
      <c r="H31" s="36"/>
      <c r="I31" s="49"/>
      <c r="J31" s="74"/>
      <c r="K31" s="49"/>
      <c r="L31" s="49"/>
    </row>
    <row r="32" spans="1:12" ht="12.75">
      <c r="A32" s="36" t="s">
        <v>106</v>
      </c>
      <c r="B32" s="78">
        <f>B24+B30</f>
        <v>25</v>
      </c>
      <c r="C32" s="79"/>
      <c r="D32" s="51"/>
      <c r="E32" s="78">
        <f>E24+E30</f>
        <v>3825</v>
      </c>
      <c r="F32" s="51"/>
      <c r="G32" s="78">
        <f>G24+G30</f>
        <v>5</v>
      </c>
      <c r="H32" s="78">
        <f>H24+H30</f>
        <v>10</v>
      </c>
      <c r="I32" s="39">
        <f>H32/E32</f>
        <v>0.00261437908496732</v>
      </c>
      <c r="J32" s="40"/>
      <c r="K32" s="49">
        <f>E32-H32</f>
        <v>3815</v>
      </c>
      <c r="L32" s="39">
        <f>K32/E32</f>
        <v>0.9973856209150327</v>
      </c>
    </row>
    <row r="33" spans="7:8" ht="12.75">
      <c r="G33" s="37"/>
      <c r="H33" s="37"/>
    </row>
    <row r="34" spans="7:8" ht="12.75">
      <c r="G34" s="37"/>
      <c r="H34" s="37"/>
    </row>
    <row r="35" spans="7:8" ht="12.75">
      <c r="G35" s="37"/>
      <c r="H35" s="37"/>
    </row>
    <row r="36" spans="7:8" ht="12.75">
      <c r="G36" s="37"/>
      <c r="H36" s="37"/>
    </row>
    <row r="37" spans="7:8" ht="12.75">
      <c r="G37" s="37"/>
      <c r="H37" s="37"/>
    </row>
    <row r="38" spans="7:8" ht="12.75">
      <c r="G38" s="37"/>
      <c r="H38" s="37"/>
    </row>
    <row r="39" spans="7:8" ht="12.75">
      <c r="G39" s="37"/>
      <c r="H39" s="37"/>
    </row>
    <row r="40" spans="7:8" ht="12.75">
      <c r="G40" s="37"/>
      <c r="H40" s="37"/>
    </row>
    <row r="41" spans="7:8" ht="12.75">
      <c r="G41" s="37"/>
      <c r="H41" s="37"/>
    </row>
    <row r="42" spans="7:8" ht="12.75">
      <c r="G42" s="37"/>
      <c r="H42" s="37"/>
    </row>
    <row r="43" spans="7:8" ht="12.75">
      <c r="G43" s="37"/>
      <c r="H43" s="37"/>
    </row>
    <row r="44" spans="7:8" ht="12.75">
      <c r="G44" s="37"/>
      <c r="H44" s="37"/>
    </row>
    <row r="45" spans="7:8" ht="12.75">
      <c r="G45" s="37"/>
      <c r="H45" s="37"/>
    </row>
  </sheetData>
  <sheetProtection/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Alabama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EPA's Beach Report: Alabama 2009 Swimming Season</dc:title>
  <dc:subject>To further its commitment to reducing the risk of exposure to disease-causing bacteria at recreational beaches, EPA is posting its latest data about beach closings and advisories for the 2009 swimming season. These data are for Alabama.</dc:subject>
  <dc:creator>USEPA | OW | OST</dc:creator>
  <cp:keywords>alabama,state,beaches,recreation,summary,monitoring</cp:keywords>
  <dc:description/>
  <cp:lastModifiedBy>Norma Furlong</cp:lastModifiedBy>
  <cp:lastPrinted>2010-06-01T14:38:26Z</cp:lastPrinted>
  <dcterms:created xsi:type="dcterms:W3CDTF">2006-12-12T20:37:17Z</dcterms:created>
  <dcterms:modified xsi:type="dcterms:W3CDTF">2010-06-25T15:06:13Z</dcterms:modified>
  <cp:category/>
  <cp:version/>
  <cp:contentType/>
  <cp:contentStatus/>
</cp:coreProperties>
</file>